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NIDAD 2025 ZAIDA\ESTRUCTURACION\146 IMAGENES DIAGNOSTICAS PUTUMAYO LOTES 1 Y 2\FORMULARIOS\"/>
    </mc:Choice>
  </mc:AlternateContent>
  <xr:revisionPtr revIDLastSave="0" documentId="13_ncr:1_{B4EA4857-AA68-48CB-B912-47DD3EA447F5}" xr6:coauthVersionLast="47" xr6:coauthVersionMax="47" xr10:uidLastSave="{00000000-0000-0000-0000-000000000000}"/>
  <bookViews>
    <workbookView xWindow="-120" yWindow="-120" windowWidth="20730" windowHeight="11040" tabRatio="1000" activeTab="1" xr2:uid="{00000000-000D-0000-FFFF-FFFF00000000}"/>
  </bookViews>
  <sheets>
    <sheet name="B1 -IMAGENES DIAGN - LOTE 1 " sheetId="41" r:id="rId1"/>
    <sheet name="B2 -IMAGENES DIAGN - LOTE 2 " sheetId="43" r:id="rId2"/>
    <sheet name="LABORATORIO CAQUETA 2025" sheetId="40" state="hidden" r:id="rId3"/>
    <sheet name="SERV MEDICOS LOTE 1 MOCOA" sheetId="37" state="hidden" r:id="rId4"/>
  </sheets>
  <definedNames>
    <definedName name="_xlnm._FilterDatabase" localSheetId="0" hidden="1">'B1 -IMAGENES DIAGN - LOTE 1 '!$A$7:$AA$262</definedName>
    <definedName name="_xlnm._FilterDatabase" localSheetId="1" hidden="1">'B2 -IMAGENES DIAGN - LOTE 2 '!$A$6:$AA$192</definedName>
    <definedName name="_xlnm._FilterDatabase" localSheetId="2" hidden="1">'LABORATORIO CAQUETA 2025'!$A$6:$AE$1053</definedName>
    <definedName name="_xlnm._FilterDatabase" localSheetId="3" hidden="1">'SERV MEDICOS LOTE 1 MOCOA'!$A$6:$AG$1541</definedName>
  </definedNames>
  <calcPr calcId="191029"/>
</workbook>
</file>

<file path=xl/calcChain.xml><?xml version="1.0" encoding="utf-8"?>
<calcChain xmlns="http://schemas.openxmlformats.org/spreadsheetml/2006/main">
  <c r="P261" i="41" l="1"/>
  <c r="Q193" i="43" l="1"/>
  <c r="O8" i="43"/>
  <c r="O7" i="43"/>
  <c r="Q7" i="43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29" i="41"/>
  <c r="Q30" i="41"/>
  <c r="Q31" i="41"/>
  <c r="Q32" i="41"/>
  <c r="Q33" i="41"/>
  <c r="Q34" i="41"/>
  <c r="Q35" i="41"/>
  <c r="Q36" i="41"/>
  <c r="Q37" i="41"/>
  <c r="Q38" i="41"/>
  <c r="Q39" i="41"/>
  <c r="Q40" i="41"/>
  <c r="Q41" i="41"/>
  <c r="Q42" i="41"/>
  <c r="Q43" i="41"/>
  <c r="Q44" i="41"/>
  <c r="Q45" i="41"/>
  <c r="Q46" i="41"/>
  <c r="Q47" i="41"/>
  <c r="Q48" i="41"/>
  <c r="Q49" i="41"/>
  <c r="Q50" i="41"/>
  <c r="Q51" i="41"/>
  <c r="Q52" i="41"/>
  <c r="Q53" i="41"/>
  <c r="Q54" i="41"/>
  <c r="Q55" i="41"/>
  <c r="Q56" i="41"/>
  <c r="Q57" i="41"/>
  <c r="Q58" i="41"/>
  <c r="Q59" i="41"/>
  <c r="Q60" i="41"/>
  <c r="Q61" i="41"/>
  <c r="Q62" i="41"/>
  <c r="Q63" i="41"/>
  <c r="Q64" i="41"/>
  <c r="Q65" i="41"/>
  <c r="Q66" i="41"/>
  <c r="Q67" i="41"/>
  <c r="Q68" i="41"/>
  <c r="Q69" i="41"/>
  <c r="Q70" i="41"/>
  <c r="Q71" i="41"/>
  <c r="Q72" i="41"/>
  <c r="Q73" i="41"/>
  <c r="Q74" i="41"/>
  <c r="Q75" i="41"/>
  <c r="Q76" i="41"/>
  <c r="Q77" i="41"/>
  <c r="Q78" i="41"/>
  <c r="Q79" i="41"/>
  <c r="Q80" i="41"/>
  <c r="Q81" i="41"/>
  <c r="Q82" i="41"/>
  <c r="Q83" i="41"/>
  <c r="Q84" i="41"/>
  <c r="Q85" i="41"/>
  <c r="Q86" i="41"/>
  <c r="Q87" i="41"/>
  <c r="Q88" i="41"/>
  <c r="Q89" i="41"/>
  <c r="Q90" i="41"/>
  <c r="Q91" i="41"/>
  <c r="Q92" i="41"/>
  <c r="Q93" i="41"/>
  <c r="Q94" i="41"/>
  <c r="Q95" i="41"/>
  <c r="Q96" i="41"/>
  <c r="Q97" i="41"/>
  <c r="Q98" i="41"/>
  <c r="Q99" i="41"/>
  <c r="Q100" i="41"/>
  <c r="Q101" i="41"/>
  <c r="Q102" i="41"/>
  <c r="Q103" i="41"/>
  <c r="Q104" i="41"/>
  <c r="Q105" i="41"/>
  <c r="Q106" i="41"/>
  <c r="Q107" i="41"/>
  <c r="Q108" i="41"/>
  <c r="Q109" i="41"/>
  <c r="Q110" i="41"/>
  <c r="Q111" i="41"/>
  <c r="Q112" i="41"/>
  <c r="Q113" i="41"/>
  <c r="Q114" i="41"/>
  <c r="Q115" i="41"/>
  <c r="Q116" i="41"/>
  <c r="Q117" i="41"/>
  <c r="Q118" i="41"/>
  <c r="Q119" i="41"/>
  <c r="Q120" i="41"/>
  <c r="Q121" i="41"/>
  <c r="Q122" i="41"/>
  <c r="Q123" i="41"/>
  <c r="Q124" i="41"/>
  <c r="Q125" i="41"/>
  <c r="Q126" i="41"/>
  <c r="Q127" i="41"/>
  <c r="Q128" i="41"/>
  <c r="Q129" i="41"/>
  <c r="Q130" i="41"/>
  <c r="Q131" i="41"/>
  <c r="Q132" i="41"/>
  <c r="Q133" i="41"/>
  <c r="Q134" i="41"/>
  <c r="Q135" i="41"/>
  <c r="Q136" i="41"/>
  <c r="Q137" i="41"/>
  <c r="Q138" i="41"/>
  <c r="Q139" i="41"/>
  <c r="Q140" i="41"/>
  <c r="Q141" i="41"/>
  <c r="Q142" i="41"/>
  <c r="Q143" i="41"/>
  <c r="Q144" i="41"/>
  <c r="Q145" i="41"/>
  <c r="Q146" i="41"/>
  <c r="Q147" i="41"/>
  <c r="Q148" i="41"/>
  <c r="Q149" i="41"/>
  <c r="Q150" i="41"/>
  <c r="Q151" i="41"/>
  <c r="Q152" i="41"/>
  <c r="Q153" i="41"/>
  <c r="Q154" i="41"/>
  <c r="Q155" i="41"/>
  <c r="Q156" i="41"/>
  <c r="Q157" i="41"/>
  <c r="Q158" i="41"/>
  <c r="Q159" i="41"/>
  <c r="Q160" i="41"/>
  <c r="Q161" i="41"/>
  <c r="Q162" i="41"/>
  <c r="Q163" i="41"/>
  <c r="Q164" i="41"/>
  <c r="Q165" i="41"/>
  <c r="Q166" i="41"/>
  <c r="Q167" i="41"/>
  <c r="Q168" i="41"/>
  <c r="Q169" i="41"/>
  <c r="Q170" i="41"/>
  <c r="Q171" i="41"/>
  <c r="Q172" i="41"/>
  <c r="Q173" i="41"/>
  <c r="Q174" i="41"/>
  <c r="Q175" i="41"/>
  <c r="Q176" i="41"/>
  <c r="Q177" i="41"/>
  <c r="Q178" i="41"/>
  <c r="Q179" i="41"/>
  <c r="Q180" i="41"/>
  <c r="Q181" i="41"/>
  <c r="Q182" i="41"/>
  <c r="Q183" i="41"/>
  <c r="Q184" i="41"/>
  <c r="Q185" i="41"/>
  <c r="Q186" i="41"/>
  <c r="Q187" i="41"/>
  <c r="Q188" i="41"/>
  <c r="Q189" i="41"/>
  <c r="Q190" i="41"/>
  <c r="Q191" i="41"/>
  <c r="Q192" i="41"/>
  <c r="Q193" i="41"/>
  <c r="Q194" i="41"/>
  <c r="Q195" i="41"/>
  <c r="Q196" i="41"/>
  <c r="Q197" i="41"/>
  <c r="Q198" i="41"/>
  <c r="Q199" i="41"/>
  <c r="Q200" i="41"/>
  <c r="Q201" i="41"/>
  <c r="Q202" i="41"/>
  <c r="Q203" i="41"/>
  <c r="Q204" i="41"/>
  <c r="Q205" i="41"/>
  <c r="Q206" i="41"/>
  <c r="Q207" i="41"/>
  <c r="Q208" i="41"/>
  <c r="Q209" i="41"/>
  <c r="Q210" i="41"/>
  <c r="Q211" i="41"/>
  <c r="Q212" i="41"/>
  <c r="Q213" i="41"/>
  <c r="Q214" i="41"/>
  <c r="Q215" i="41"/>
  <c r="Q216" i="41"/>
  <c r="Q217" i="41"/>
  <c r="Q218" i="41"/>
  <c r="Q219" i="41"/>
  <c r="Q220" i="41"/>
  <c r="Q221" i="41"/>
  <c r="Q222" i="41"/>
  <c r="Q223" i="41"/>
  <c r="Q224" i="41"/>
  <c r="Q225" i="41"/>
  <c r="Q226" i="41"/>
  <c r="Q227" i="41"/>
  <c r="Q228" i="41"/>
  <c r="Q229" i="41"/>
  <c r="Q230" i="41"/>
  <c r="Q231" i="41"/>
  <c r="Q232" i="41"/>
  <c r="Q233" i="41"/>
  <c r="Q234" i="41"/>
  <c r="Q235" i="41"/>
  <c r="Q236" i="41"/>
  <c r="Q237" i="41"/>
  <c r="Q238" i="41"/>
  <c r="Q239" i="41"/>
  <c r="Q240" i="41"/>
  <c r="Q241" i="41"/>
  <c r="Q242" i="41"/>
  <c r="Q243" i="41"/>
  <c r="Q244" i="41"/>
  <c r="Q245" i="41"/>
  <c r="Q246" i="41"/>
  <c r="Q247" i="41"/>
  <c r="Q248" i="41"/>
  <c r="Q249" i="41"/>
  <c r="Q250" i="41"/>
  <c r="Q251" i="41"/>
  <c r="Q252" i="41"/>
  <c r="Q253" i="41"/>
  <c r="Q254" i="41"/>
  <c r="Q255" i="41"/>
  <c r="Q256" i="41"/>
  <c r="Q257" i="41"/>
  <c r="Q258" i="41"/>
  <c r="Q259" i="41"/>
  <c r="Q260" i="41"/>
  <c r="Q261" i="41"/>
  <c r="Q8" i="41"/>
  <c r="G8" i="43" l="1"/>
  <c r="G9" i="43"/>
  <c r="G10" i="43"/>
  <c r="G11" i="43"/>
  <c r="G12" i="43"/>
  <c r="G13" i="43"/>
  <c r="G14" i="43"/>
  <c r="G15" i="43"/>
  <c r="G16" i="43"/>
  <c r="G17" i="43"/>
  <c r="G18" i="43"/>
  <c r="G19" i="43"/>
  <c r="G20" i="43"/>
  <c r="G21" i="43"/>
  <c r="G22" i="43"/>
  <c r="G23" i="43"/>
  <c r="G24" i="43"/>
  <c r="G25" i="43"/>
  <c r="G26" i="43"/>
  <c r="G27" i="43"/>
  <c r="G28" i="43"/>
  <c r="G29" i="43"/>
  <c r="G30" i="43"/>
  <c r="G31" i="43"/>
  <c r="G32" i="43"/>
  <c r="G33" i="43"/>
  <c r="G34" i="43"/>
  <c r="G35" i="43"/>
  <c r="G36" i="43"/>
  <c r="G37" i="43"/>
  <c r="G38" i="43"/>
  <c r="G39" i="43"/>
  <c r="G40" i="43"/>
  <c r="G41" i="43"/>
  <c r="G42" i="43"/>
  <c r="G43" i="43"/>
  <c r="G44" i="43"/>
  <c r="G45" i="43"/>
  <c r="G46" i="43"/>
  <c r="G47" i="43"/>
  <c r="G48" i="43"/>
  <c r="G49" i="43"/>
  <c r="G50" i="43"/>
  <c r="G51" i="43"/>
  <c r="G52" i="43"/>
  <c r="G53" i="43"/>
  <c r="G54" i="43"/>
  <c r="G55" i="43"/>
  <c r="G56" i="43"/>
  <c r="G57" i="43"/>
  <c r="G58" i="43"/>
  <c r="G59" i="43"/>
  <c r="G60" i="43"/>
  <c r="G61" i="43"/>
  <c r="G62" i="43"/>
  <c r="G63" i="43"/>
  <c r="G64" i="43"/>
  <c r="G65" i="43"/>
  <c r="G66" i="43"/>
  <c r="G67" i="43"/>
  <c r="G68" i="43"/>
  <c r="G69" i="43"/>
  <c r="G70" i="43"/>
  <c r="G71" i="43"/>
  <c r="G72" i="43"/>
  <c r="G73" i="43"/>
  <c r="G74" i="43"/>
  <c r="G75" i="43"/>
  <c r="G76" i="43"/>
  <c r="G77" i="43"/>
  <c r="G78" i="43"/>
  <c r="G79" i="43"/>
  <c r="G80" i="43"/>
  <c r="G81" i="43"/>
  <c r="G82" i="43"/>
  <c r="G83" i="43"/>
  <c r="G84" i="43"/>
  <c r="G85" i="43"/>
  <c r="G86" i="43"/>
  <c r="G87" i="43"/>
  <c r="G88" i="43"/>
  <c r="G89" i="43"/>
  <c r="G90" i="43"/>
  <c r="G91" i="43"/>
  <c r="G92" i="43"/>
  <c r="G93" i="43"/>
  <c r="G94" i="43"/>
  <c r="G95" i="43"/>
  <c r="G96" i="43"/>
  <c r="G97" i="43"/>
  <c r="G98" i="43"/>
  <c r="G99" i="43"/>
  <c r="G100" i="43"/>
  <c r="G101" i="43"/>
  <c r="G102" i="43"/>
  <c r="G103" i="43"/>
  <c r="G104" i="43"/>
  <c r="G105" i="43"/>
  <c r="G106" i="43"/>
  <c r="G107" i="43"/>
  <c r="G108" i="43"/>
  <c r="G109" i="43"/>
  <c r="G110" i="43"/>
  <c r="G111" i="43"/>
  <c r="G112" i="43"/>
  <c r="G113" i="43"/>
  <c r="G114" i="43"/>
  <c r="G115" i="43"/>
  <c r="G116" i="43"/>
  <c r="G117" i="43"/>
  <c r="G118" i="43"/>
  <c r="G119" i="43"/>
  <c r="G120" i="43"/>
  <c r="G121" i="43"/>
  <c r="G122" i="43"/>
  <c r="G123" i="43"/>
  <c r="G124" i="43"/>
  <c r="G125" i="43"/>
  <c r="G126" i="43"/>
  <c r="G128" i="43"/>
  <c r="G129" i="43"/>
  <c r="G130" i="43"/>
  <c r="G131" i="43"/>
  <c r="G132" i="43"/>
  <c r="G133" i="43"/>
  <c r="G134" i="43"/>
  <c r="G135" i="43"/>
  <c r="G136" i="43"/>
  <c r="G137" i="43"/>
  <c r="G138" i="43"/>
  <c r="G139" i="43"/>
  <c r="G140" i="43"/>
  <c r="G141" i="43"/>
  <c r="G142" i="43"/>
  <c r="G143" i="43"/>
  <c r="G144" i="43"/>
  <c r="G145" i="43"/>
  <c r="G146" i="43"/>
  <c r="G147" i="43"/>
  <c r="G148" i="43"/>
  <c r="G149" i="43"/>
  <c r="G150" i="43"/>
  <c r="G151" i="43"/>
  <c r="G152" i="43"/>
  <c r="G153" i="43"/>
  <c r="G154" i="43"/>
  <c r="G155" i="43"/>
  <c r="G156" i="43"/>
  <c r="G157" i="43"/>
  <c r="G158" i="43"/>
  <c r="G159" i="43"/>
  <c r="G160" i="43"/>
  <c r="G161" i="43"/>
  <c r="G162" i="43"/>
  <c r="G163" i="43"/>
  <c r="G164" i="43"/>
  <c r="G165" i="43"/>
  <c r="G166" i="43"/>
  <c r="G167" i="43"/>
  <c r="G168" i="43"/>
  <c r="G177" i="43"/>
  <c r="G178" i="43"/>
  <c r="G179" i="43"/>
  <c r="G184" i="43"/>
  <c r="G186" i="43"/>
  <c r="G187" i="43"/>
  <c r="G190" i="43"/>
  <c r="G7" i="43"/>
  <c r="G9" i="41"/>
  <c r="G10" i="41"/>
  <c r="G11" i="41"/>
  <c r="G12" i="41"/>
  <c r="G13" i="41"/>
  <c r="G14" i="41"/>
  <c r="G15" i="41"/>
  <c r="G16" i="41"/>
  <c r="G17" i="41"/>
  <c r="G18" i="41"/>
  <c r="G19" i="41"/>
  <c r="G20" i="41"/>
  <c r="G21" i="41"/>
  <c r="G22" i="41"/>
  <c r="G23" i="41"/>
  <c r="G24" i="41"/>
  <c r="G25" i="41"/>
  <c r="G26" i="41"/>
  <c r="G27" i="41"/>
  <c r="G28" i="41"/>
  <c r="G29" i="41"/>
  <c r="G30" i="41"/>
  <c r="G31" i="41"/>
  <c r="G32" i="41"/>
  <c r="G33" i="41"/>
  <c r="G34" i="41"/>
  <c r="G35" i="41"/>
  <c r="G36" i="41"/>
  <c r="G37" i="41"/>
  <c r="G38" i="41"/>
  <c r="G39" i="41"/>
  <c r="G40" i="41"/>
  <c r="G41" i="41"/>
  <c r="G42" i="41"/>
  <c r="G43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G66" i="41"/>
  <c r="G67" i="41"/>
  <c r="G68" i="41"/>
  <c r="G69" i="41"/>
  <c r="G70" i="41"/>
  <c r="G71" i="41"/>
  <c r="G72" i="41"/>
  <c r="G73" i="41"/>
  <c r="G74" i="41"/>
  <c r="G75" i="41"/>
  <c r="G76" i="41"/>
  <c r="G77" i="41"/>
  <c r="G78" i="41"/>
  <c r="G79" i="41"/>
  <c r="G80" i="41"/>
  <c r="G81" i="41"/>
  <c r="G82" i="41"/>
  <c r="G83" i="41"/>
  <c r="G84" i="41"/>
  <c r="G85" i="41"/>
  <c r="G86" i="41"/>
  <c r="G87" i="41"/>
  <c r="G88" i="41"/>
  <c r="G91" i="41"/>
  <c r="G94" i="41"/>
  <c r="G95" i="41"/>
  <c r="G96" i="41"/>
  <c r="G97" i="41"/>
  <c r="G98" i="41"/>
  <c r="G100" i="41"/>
  <c r="G101" i="41"/>
  <c r="G102" i="41"/>
  <c r="G103" i="41"/>
  <c r="G104" i="41"/>
  <c r="G105" i="41"/>
  <c r="G106" i="41"/>
  <c r="G107" i="41"/>
  <c r="G108" i="41"/>
  <c r="G109" i="41"/>
  <c r="G110" i="41"/>
  <c r="G111" i="41"/>
  <c r="G112" i="41"/>
  <c r="G113" i="41"/>
  <c r="G114" i="41"/>
  <c r="G115" i="41"/>
  <c r="G116" i="41"/>
  <c r="G117" i="41"/>
  <c r="G118" i="41"/>
  <c r="G119" i="41"/>
  <c r="G122" i="41"/>
  <c r="G123" i="41"/>
  <c r="G124" i="41"/>
  <c r="G125" i="41"/>
  <c r="G126" i="41"/>
  <c r="G128" i="41"/>
  <c r="G129" i="41"/>
  <c r="G130" i="41"/>
  <c r="G132" i="41"/>
  <c r="G134" i="41"/>
  <c r="G135" i="41"/>
  <c r="G136" i="41"/>
  <c r="G137" i="41"/>
  <c r="G138" i="41"/>
  <c r="G139" i="41"/>
  <c r="G140" i="41"/>
  <c r="G141" i="41"/>
  <c r="G142" i="41"/>
  <c r="G143" i="41"/>
  <c r="G144" i="41"/>
  <c r="G145" i="41"/>
  <c r="G146" i="41"/>
  <c r="G147" i="41"/>
  <c r="G148" i="41"/>
  <c r="G149" i="41"/>
  <c r="G150" i="41"/>
  <c r="G151" i="41"/>
  <c r="G152" i="41"/>
  <c r="G153" i="41"/>
  <c r="G154" i="41"/>
  <c r="G155" i="41"/>
  <c r="G156" i="41"/>
  <c r="G157" i="41"/>
  <c r="G158" i="41"/>
  <c r="G159" i="41"/>
  <c r="G160" i="41"/>
  <c r="G161" i="41"/>
  <c r="G162" i="41"/>
  <c r="G163" i="41"/>
  <c r="G164" i="41"/>
  <c r="G165" i="41"/>
  <c r="G166" i="41"/>
  <c r="G167" i="41"/>
  <c r="G168" i="41"/>
  <c r="G170" i="41"/>
  <c r="G171" i="41"/>
  <c r="G172" i="41"/>
  <c r="G173" i="41"/>
  <c r="G174" i="41"/>
  <c r="G175" i="41"/>
  <c r="G176" i="41"/>
  <c r="G177" i="41"/>
  <c r="G178" i="41"/>
  <c r="G180" i="41"/>
  <c r="G181" i="41"/>
  <c r="G182" i="41"/>
  <c r="G183" i="41"/>
  <c r="G184" i="41"/>
  <c r="G185" i="41"/>
  <c r="G186" i="41"/>
  <c r="G187" i="41"/>
  <c r="G188" i="41"/>
  <c r="G189" i="41"/>
  <c r="G190" i="41"/>
  <c r="G191" i="41"/>
  <c r="G192" i="41"/>
  <c r="G193" i="41"/>
  <c r="G194" i="41"/>
  <c r="G195" i="41"/>
  <c r="G196" i="41"/>
  <c r="G197" i="41"/>
  <c r="G198" i="41"/>
  <c r="G199" i="41"/>
  <c r="G200" i="41"/>
  <c r="G201" i="41"/>
  <c r="G202" i="41"/>
  <c r="G203" i="41"/>
  <c r="G204" i="41"/>
  <c r="G205" i="41"/>
  <c r="G206" i="41"/>
  <c r="G207" i="41"/>
  <c r="G208" i="41"/>
  <c r="G209" i="41"/>
  <c r="G210" i="41"/>
  <c r="G211" i="41"/>
  <c r="G212" i="41"/>
  <c r="G213" i="41"/>
  <c r="G214" i="41"/>
  <c r="G215" i="41"/>
  <c r="G216" i="41"/>
  <c r="G217" i="41"/>
  <c r="G218" i="41"/>
  <c r="G219" i="41"/>
  <c r="G220" i="41"/>
  <c r="G221" i="41"/>
  <c r="G222" i="41"/>
  <c r="G223" i="41"/>
  <c r="G224" i="41"/>
  <c r="G225" i="41"/>
  <c r="G226" i="41"/>
  <c r="G227" i="41"/>
  <c r="G228" i="41"/>
  <c r="G229" i="41"/>
  <c r="G230" i="41"/>
  <c r="G231" i="41"/>
  <c r="G232" i="41"/>
  <c r="G233" i="41"/>
  <c r="G234" i="41"/>
  <c r="G235" i="41"/>
  <c r="G236" i="41"/>
  <c r="G237" i="41"/>
  <c r="G238" i="41"/>
  <c r="G239" i="41"/>
  <c r="G240" i="41"/>
  <c r="G241" i="41"/>
  <c r="G242" i="41"/>
  <c r="G243" i="41"/>
  <c r="G244" i="41"/>
  <c r="G245" i="41"/>
  <c r="G246" i="41"/>
  <c r="G247" i="41"/>
  <c r="G248" i="41"/>
  <c r="G249" i="41"/>
  <c r="G250" i="41"/>
  <c r="G251" i="41"/>
  <c r="G252" i="41"/>
  <c r="G253" i="41"/>
  <c r="G255" i="41"/>
  <c r="G258" i="41"/>
  <c r="G261" i="41"/>
  <c r="G262" i="41"/>
  <c r="G8" i="41"/>
  <c r="M192" i="43" l="1"/>
  <c r="L192" i="43"/>
  <c r="K192" i="43"/>
  <c r="J192" i="43"/>
  <c r="M191" i="43"/>
  <c r="L191" i="43"/>
  <c r="K191" i="43"/>
  <c r="J191" i="43"/>
  <c r="M190" i="43"/>
  <c r="L190" i="43"/>
  <c r="K190" i="43"/>
  <c r="J190" i="43"/>
  <c r="M189" i="43"/>
  <c r="L189" i="43"/>
  <c r="K189" i="43"/>
  <c r="J189" i="43"/>
  <c r="M188" i="43"/>
  <c r="L188" i="43"/>
  <c r="K188" i="43"/>
  <c r="J188" i="43"/>
  <c r="M187" i="43"/>
  <c r="L187" i="43"/>
  <c r="K187" i="43"/>
  <c r="J187" i="43"/>
  <c r="M186" i="43"/>
  <c r="L186" i="43"/>
  <c r="K186" i="43"/>
  <c r="J186" i="43"/>
  <c r="M185" i="43"/>
  <c r="L185" i="43"/>
  <c r="K185" i="43"/>
  <c r="J185" i="43"/>
  <c r="M184" i="43"/>
  <c r="L184" i="43"/>
  <c r="K184" i="43"/>
  <c r="J184" i="43"/>
  <c r="M183" i="43"/>
  <c r="L183" i="43"/>
  <c r="K183" i="43"/>
  <c r="J183" i="43"/>
  <c r="M182" i="43"/>
  <c r="L182" i="43"/>
  <c r="K182" i="43"/>
  <c r="J182" i="43"/>
  <c r="M181" i="43"/>
  <c r="L181" i="43"/>
  <c r="K181" i="43"/>
  <c r="J181" i="43"/>
  <c r="M180" i="43"/>
  <c r="L180" i="43"/>
  <c r="K180" i="43"/>
  <c r="J180" i="43"/>
  <c r="M179" i="43"/>
  <c r="L179" i="43"/>
  <c r="K179" i="43"/>
  <c r="J179" i="43"/>
  <c r="M178" i="43"/>
  <c r="L178" i="43"/>
  <c r="K178" i="43"/>
  <c r="J178" i="43"/>
  <c r="M177" i="43"/>
  <c r="L177" i="43"/>
  <c r="K177" i="43"/>
  <c r="J177" i="43"/>
  <c r="M176" i="43"/>
  <c r="L176" i="43"/>
  <c r="K176" i="43"/>
  <c r="J176" i="43"/>
  <c r="M175" i="43"/>
  <c r="L175" i="43"/>
  <c r="K175" i="43"/>
  <c r="J175" i="43"/>
  <c r="M174" i="43"/>
  <c r="L174" i="43"/>
  <c r="K174" i="43"/>
  <c r="J174" i="43"/>
  <c r="M173" i="43"/>
  <c r="L173" i="43"/>
  <c r="K173" i="43"/>
  <c r="J173" i="43"/>
  <c r="M172" i="43"/>
  <c r="L172" i="43"/>
  <c r="K172" i="43"/>
  <c r="J172" i="43"/>
  <c r="M171" i="43"/>
  <c r="L171" i="43"/>
  <c r="K171" i="43"/>
  <c r="J171" i="43"/>
  <c r="M170" i="43"/>
  <c r="L170" i="43"/>
  <c r="K170" i="43"/>
  <c r="J170" i="43"/>
  <c r="M169" i="43"/>
  <c r="L169" i="43"/>
  <c r="K169" i="43"/>
  <c r="J169" i="43"/>
  <c r="M168" i="43"/>
  <c r="L168" i="43"/>
  <c r="K168" i="43"/>
  <c r="J168" i="43"/>
  <c r="M167" i="43"/>
  <c r="L167" i="43"/>
  <c r="K167" i="43"/>
  <c r="J167" i="43"/>
  <c r="M166" i="43"/>
  <c r="L166" i="43"/>
  <c r="K166" i="43"/>
  <c r="J166" i="43"/>
  <c r="M165" i="43"/>
  <c r="L165" i="43"/>
  <c r="K165" i="43"/>
  <c r="J165" i="43"/>
  <c r="M164" i="43"/>
  <c r="L164" i="43"/>
  <c r="K164" i="43"/>
  <c r="J164" i="43"/>
  <c r="M163" i="43"/>
  <c r="L163" i="43"/>
  <c r="K163" i="43"/>
  <c r="J163" i="43"/>
  <c r="M162" i="43"/>
  <c r="L162" i="43"/>
  <c r="K162" i="43"/>
  <c r="J162" i="43"/>
  <c r="M161" i="43"/>
  <c r="L161" i="43"/>
  <c r="K161" i="43"/>
  <c r="J161" i="43"/>
  <c r="M160" i="43"/>
  <c r="L160" i="43"/>
  <c r="K160" i="43"/>
  <c r="J160" i="43"/>
  <c r="M159" i="43"/>
  <c r="L159" i="43"/>
  <c r="K159" i="43"/>
  <c r="J159" i="43"/>
  <c r="M158" i="43"/>
  <c r="L158" i="43"/>
  <c r="K158" i="43"/>
  <c r="J158" i="43"/>
  <c r="M157" i="43"/>
  <c r="L157" i="43"/>
  <c r="K157" i="43"/>
  <c r="J157" i="43"/>
  <c r="M156" i="43"/>
  <c r="L156" i="43"/>
  <c r="K156" i="43"/>
  <c r="J156" i="43"/>
  <c r="M155" i="43"/>
  <c r="L155" i="43"/>
  <c r="K155" i="43"/>
  <c r="J155" i="43"/>
  <c r="M154" i="43"/>
  <c r="L154" i="43"/>
  <c r="K154" i="43"/>
  <c r="J154" i="43"/>
  <c r="M153" i="43"/>
  <c r="L153" i="43"/>
  <c r="K153" i="43"/>
  <c r="J153" i="43"/>
  <c r="M152" i="43"/>
  <c r="L152" i="43"/>
  <c r="K152" i="43"/>
  <c r="J152" i="43"/>
  <c r="M151" i="43"/>
  <c r="L151" i="43"/>
  <c r="K151" i="43"/>
  <c r="J151" i="43"/>
  <c r="M150" i="43"/>
  <c r="L150" i="43"/>
  <c r="K150" i="43"/>
  <c r="J150" i="43"/>
  <c r="M149" i="43"/>
  <c r="L149" i="43"/>
  <c r="K149" i="43"/>
  <c r="J149" i="43"/>
  <c r="M148" i="43"/>
  <c r="L148" i="43"/>
  <c r="K148" i="43"/>
  <c r="J148" i="43"/>
  <c r="M147" i="43"/>
  <c r="L147" i="43"/>
  <c r="K147" i="43"/>
  <c r="J147" i="43"/>
  <c r="M146" i="43"/>
  <c r="L146" i="43"/>
  <c r="K146" i="43"/>
  <c r="J146" i="43"/>
  <c r="M145" i="43"/>
  <c r="L145" i="43"/>
  <c r="K145" i="43"/>
  <c r="J145" i="43"/>
  <c r="M144" i="43"/>
  <c r="L144" i="43"/>
  <c r="K144" i="43"/>
  <c r="J144" i="43"/>
  <c r="M143" i="43"/>
  <c r="L143" i="43"/>
  <c r="K143" i="43"/>
  <c r="J143" i="43"/>
  <c r="M142" i="43"/>
  <c r="L142" i="43"/>
  <c r="K142" i="43"/>
  <c r="J142" i="43"/>
  <c r="M141" i="43"/>
  <c r="L141" i="43"/>
  <c r="K141" i="43"/>
  <c r="J141" i="43"/>
  <c r="M140" i="43"/>
  <c r="L140" i="43"/>
  <c r="K140" i="43"/>
  <c r="J140" i="43"/>
  <c r="M139" i="43"/>
  <c r="L139" i="43"/>
  <c r="K139" i="43"/>
  <c r="J139" i="43"/>
  <c r="M138" i="43"/>
  <c r="L138" i="43"/>
  <c r="K138" i="43"/>
  <c r="J138" i="43"/>
  <c r="M137" i="43"/>
  <c r="L137" i="43"/>
  <c r="K137" i="43"/>
  <c r="J137" i="43"/>
  <c r="M136" i="43"/>
  <c r="L136" i="43"/>
  <c r="K136" i="43"/>
  <c r="J136" i="43"/>
  <c r="M135" i="43"/>
  <c r="L135" i="43"/>
  <c r="K135" i="43"/>
  <c r="J135" i="43"/>
  <c r="M134" i="43"/>
  <c r="L134" i="43"/>
  <c r="K134" i="43"/>
  <c r="J134" i="43"/>
  <c r="M133" i="43"/>
  <c r="L133" i="43"/>
  <c r="K133" i="43"/>
  <c r="J133" i="43"/>
  <c r="M132" i="43"/>
  <c r="L132" i="43"/>
  <c r="K132" i="43"/>
  <c r="J132" i="43"/>
  <c r="M131" i="43"/>
  <c r="L131" i="43"/>
  <c r="K131" i="43"/>
  <c r="J131" i="43"/>
  <c r="M130" i="43"/>
  <c r="L130" i="43"/>
  <c r="K130" i="43"/>
  <c r="J130" i="43"/>
  <c r="M129" i="43"/>
  <c r="L129" i="43"/>
  <c r="K129" i="43"/>
  <c r="J129" i="43"/>
  <c r="M128" i="43"/>
  <c r="L128" i="43"/>
  <c r="K128" i="43"/>
  <c r="J128" i="43"/>
  <c r="M127" i="43"/>
  <c r="L127" i="43"/>
  <c r="K127" i="43"/>
  <c r="J127" i="43"/>
  <c r="M126" i="43"/>
  <c r="L126" i="43"/>
  <c r="K126" i="43"/>
  <c r="J126" i="43"/>
  <c r="M125" i="43"/>
  <c r="L125" i="43"/>
  <c r="K125" i="43"/>
  <c r="J125" i="43"/>
  <c r="M124" i="43"/>
  <c r="L124" i="43"/>
  <c r="K124" i="43"/>
  <c r="J124" i="43"/>
  <c r="M123" i="43"/>
  <c r="L123" i="43"/>
  <c r="K123" i="43"/>
  <c r="J123" i="43"/>
  <c r="M122" i="43"/>
  <c r="L122" i="43"/>
  <c r="K122" i="43"/>
  <c r="J122" i="43"/>
  <c r="M121" i="43"/>
  <c r="L121" i="43"/>
  <c r="K121" i="43"/>
  <c r="J121" i="43"/>
  <c r="M120" i="43"/>
  <c r="L120" i="43"/>
  <c r="K120" i="43"/>
  <c r="J120" i="43"/>
  <c r="M119" i="43"/>
  <c r="L119" i="43"/>
  <c r="K119" i="43"/>
  <c r="J119" i="43"/>
  <c r="M118" i="43"/>
  <c r="L118" i="43"/>
  <c r="K118" i="43"/>
  <c r="J118" i="43"/>
  <c r="M117" i="43"/>
  <c r="L117" i="43"/>
  <c r="K117" i="43"/>
  <c r="J117" i="43"/>
  <c r="M116" i="43"/>
  <c r="L116" i="43"/>
  <c r="K116" i="43"/>
  <c r="J116" i="43"/>
  <c r="M115" i="43"/>
  <c r="L115" i="43"/>
  <c r="K115" i="43"/>
  <c r="J115" i="43"/>
  <c r="M114" i="43"/>
  <c r="L114" i="43"/>
  <c r="K114" i="43"/>
  <c r="J114" i="43"/>
  <c r="M113" i="43"/>
  <c r="L113" i="43"/>
  <c r="K113" i="43"/>
  <c r="J113" i="43"/>
  <c r="M112" i="43"/>
  <c r="L112" i="43"/>
  <c r="K112" i="43"/>
  <c r="J112" i="43"/>
  <c r="W111" i="43"/>
  <c r="V111" i="43"/>
  <c r="U111" i="43"/>
  <c r="M111" i="43"/>
  <c r="L111" i="43"/>
  <c r="K111" i="43"/>
  <c r="J111" i="43"/>
  <c r="M110" i="43"/>
  <c r="L110" i="43"/>
  <c r="K110" i="43"/>
  <c r="J110" i="43"/>
  <c r="M109" i="43"/>
  <c r="L109" i="43"/>
  <c r="K109" i="43"/>
  <c r="J109" i="43"/>
  <c r="M108" i="43"/>
  <c r="L108" i="43"/>
  <c r="K108" i="43"/>
  <c r="J108" i="43"/>
  <c r="M107" i="43"/>
  <c r="L107" i="43"/>
  <c r="K107" i="43"/>
  <c r="J107" i="43"/>
  <c r="M106" i="43"/>
  <c r="L106" i="43"/>
  <c r="K106" i="43"/>
  <c r="J106" i="43"/>
  <c r="M105" i="43"/>
  <c r="L105" i="43"/>
  <c r="K105" i="43"/>
  <c r="J105" i="43"/>
  <c r="M104" i="43"/>
  <c r="L104" i="43"/>
  <c r="K104" i="43"/>
  <c r="J104" i="43"/>
  <c r="M103" i="43"/>
  <c r="L103" i="43"/>
  <c r="K103" i="43"/>
  <c r="J103" i="43"/>
  <c r="M102" i="43"/>
  <c r="L102" i="43"/>
  <c r="K102" i="43"/>
  <c r="J102" i="43"/>
  <c r="M101" i="43"/>
  <c r="L101" i="43"/>
  <c r="K101" i="43"/>
  <c r="J101" i="43"/>
  <c r="M100" i="43"/>
  <c r="L100" i="43"/>
  <c r="K100" i="43"/>
  <c r="J100" i="43"/>
  <c r="M99" i="43"/>
  <c r="L99" i="43"/>
  <c r="K99" i="43"/>
  <c r="J99" i="43"/>
  <c r="M98" i="43"/>
  <c r="L98" i="43"/>
  <c r="K98" i="43"/>
  <c r="J98" i="43"/>
  <c r="M97" i="43"/>
  <c r="L97" i="43"/>
  <c r="K97" i="43"/>
  <c r="J97" i="43"/>
  <c r="M96" i="43"/>
  <c r="L96" i="43"/>
  <c r="K96" i="43"/>
  <c r="J96" i="43"/>
  <c r="M95" i="43"/>
  <c r="L95" i="43"/>
  <c r="K95" i="43"/>
  <c r="J95" i="43"/>
  <c r="M94" i="43"/>
  <c r="L94" i="43"/>
  <c r="K94" i="43"/>
  <c r="J94" i="43"/>
  <c r="M93" i="43"/>
  <c r="L93" i="43"/>
  <c r="K93" i="43"/>
  <c r="J93" i="43"/>
  <c r="M92" i="43"/>
  <c r="L92" i="43"/>
  <c r="K92" i="43"/>
  <c r="J92" i="43"/>
  <c r="M91" i="43"/>
  <c r="L91" i="43"/>
  <c r="K91" i="43"/>
  <c r="J91" i="43"/>
  <c r="M90" i="43"/>
  <c r="L90" i="43"/>
  <c r="K90" i="43"/>
  <c r="J90" i="43"/>
  <c r="M89" i="43"/>
  <c r="L89" i="43"/>
  <c r="K89" i="43"/>
  <c r="J89" i="43"/>
  <c r="M88" i="43"/>
  <c r="L88" i="43"/>
  <c r="K88" i="43"/>
  <c r="J88" i="43"/>
  <c r="M87" i="43"/>
  <c r="L87" i="43"/>
  <c r="K87" i="43"/>
  <c r="J87" i="43"/>
  <c r="M86" i="43"/>
  <c r="L86" i="43"/>
  <c r="K86" i="43"/>
  <c r="J86" i="43"/>
  <c r="M85" i="43"/>
  <c r="L85" i="43"/>
  <c r="K85" i="43"/>
  <c r="J85" i="43"/>
  <c r="M84" i="43"/>
  <c r="L84" i="43"/>
  <c r="K84" i="43"/>
  <c r="J84" i="43"/>
  <c r="M83" i="43"/>
  <c r="L83" i="43"/>
  <c r="K83" i="43"/>
  <c r="J83" i="43"/>
  <c r="M82" i="43"/>
  <c r="L82" i="43"/>
  <c r="K82" i="43"/>
  <c r="J82" i="43"/>
  <c r="M81" i="43"/>
  <c r="L81" i="43"/>
  <c r="K81" i="43"/>
  <c r="J81" i="43"/>
  <c r="M80" i="43"/>
  <c r="L80" i="43"/>
  <c r="K80" i="43"/>
  <c r="J80" i="43"/>
  <c r="M79" i="43"/>
  <c r="L79" i="43"/>
  <c r="K79" i="43"/>
  <c r="J79" i="43"/>
  <c r="M78" i="43"/>
  <c r="L78" i="43"/>
  <c r="K78" i="43"/>
  <c r="J78" i="43"/>
  <c r="M77" i="43"/>
  <c r="L77" i="43"/>
  <c r="K77" i="43"/>
  <c r="J77" i="43"/>
  <c r="M76" i="43"/>
  <c r="L76" i="43"/>
  <c r="K76" i="43"/>
  <c r="J76" i="43"/>
  <c r="M75" i="43"/>
  <c r="L75" i="43"/>
  <c r="K75" i="43"/>
  <c r="J75" i="43"/>
  <c r="M74" i="43"/>
  <c r="L74" i="43"/>
  <c r="K74" i="43"/>
  <c r="J74" i="43"/>
  <c r="M73" i="43"/>
  <c r="L73" i="43"/>
  <c r="K73" i="43"/>
  <c r="J73" i="43"/>
  <c r="M72" i="43"/>
  <c r="L72" i="43"/>
  <c r="K72" i="43"/>
  <c r="J72" i="43"/>
  <c r="M71" i="43"/>
  <c r="L71" i="43"/>
  <c r="K71" i="43"/>
  <c r="J71" i="43"/>
  <c r="M70" i="43"/>
  <c r="L70" i="43"/>
  <c r="K70" i="43"/>
  <c r="J70" i="43"/>
  <c r="M69" i="43"/>
  <c r="L69" i="43"/>
  <c r="K69" i="43"/>
  <c r="J69" i="43"/>
  <c r="M68" i="43"/>
  <c r="L68" i="43"/>
  <c r="K68" i="43"/>
  <c r="J68" i="43"/>
  <c r="M67" i="43"/>
  <c r="L67" i="43"/>
  <c r="K67" i="43"/>
  <c r="J67" i="43"/>
  <c r="M66" i="43"/>
  <c r="L66" i="43"/>
  <c r="K66" i="43"/>
  <c r="J66" i="43"/>
  <c r="M65" i="43"/>
  <c r="L65" i="43"/>
  <c r="K65" i="43"/>
  <c r="J65" i="43"/>
  <c r="M64" i="43"/>
  <c r="L64" i="43"/>
  <c r="K64" i="43"/>
  <c r="J64" i="43"/>
  <c r="M63" i="43"/>
  <c r="L63" i="43"/>
  <c r="K63" i="43"/>
  <c r="J63" i="43"/>
  <c r="M62" i="43"/>
  <c r="L62" i="43"/>
  <c r="K62" i="43"/>
  <c r="J62" i="43"/>
  <c r="M61" i="43"/>
  <c r="L61" i="43"/>
  <c r="K61" i="43"/>
  <c r="J61" i="43"/>
  <c r="M60" i="43"/>
  <c r="L60" i="43"/>
  <c r="K60" i="43"/>
  <c r="J60" i="43"/>
  <c r="M59" i="43"/>
  <c r="L59" i="43"/>
  <c r="K59" i="43"/>
  <c r="J59" i="43"/>
  <c r="M58" i="43"/>
  <c r="L58" i="43"/>
  <c r="K58" i="43"/>
  <c r="J58" i="43"/>
  <c r="M57" i="43"/>
  <c r="L57" i="43"/>
  <c r="K57" i="43"/>
  <c r="J57" i="43"/>
  <c r="M56" i="43"/>
  <c r="L56" i="43"/>
  <c r="K56" i="43"/>
  <c r="J56" i="43"/>
  <c r="M55" i="43"/>
  <c r="L55" i="43"/>
  <c r="K55" i="43"/>
  <c r="J55" i="43"/>
  <c r="M54" i="43"/>
  <c r="L54" i="43"/>
  <c r="K54" i="43"/>
  <c r="J54" i="43"/>
  <c r="M53" i="43"/>
  <c r="L53" i="43"/>
  <c r="K53" i="43"/>
  <c r="J53" i="43"/>
  <c r="M52" i="43"/>
  <c r="L52" i="43"/>
  <c r="K52" i="43"/>
  <c r="J52" i="43"/>
  <c r="M51" i="43"/>
  <c r="L51" i="43"/>
  <c r="K51" i="43"/>
  <c r="J51" i="43"/>
  <c r="M50" i="43"/>
  <c r="L50" i="43"/>
  <c r="K50" i="43"/>
  <c r="J50" i="43"/>
  <c r="M49" i="43"/>
  <c r="L49" i="43"/>
  <c r="K49" i="43"/>
  <c r="J49" i="43"/>
  <c r="M48" i="43"/>
  <c r="L48" i="43"/>
  <c r="K48" i="43"/>
  <c r="J48" i="43"/>
  <c r="M47" i="43"/>
  <c r="L47" i="43"/>
  <c r="K47" i="43"/>
  <c r="J47" i="43"/>
  <c r="M46" i="43"/>
  <c r="L46" i="43"/>
  <c r="K46" i="43"/>
  <c r="J46" i="43"/>
  <c r="M45" i="43"/>
  <c r="L45" i="43"/>
  <c r="K45" i="43"/>
  <c r="J45" i="43"/>
  <c r="M44" i="43"/>
  <c r="L44" i="43"/>
  <c r="K44" i="43"/>
  <c r="J44" i="43"/>
  <c r="M43" i="43"/>
  <c r="L43" i="43"/>
  <c r="K43" i="43"/>
  <c r="J43" i="43"/>
  <c r="M42" i="43"/>
  <c r="L42" i="43"/>
  <c r="K42" i="43"/>
  <c r="J42" i="43"/>
  <c r="M41" i="43"/>
  <c r="L41" i="43"/>
  <c r="K41" i="43"/>
  <c r="J41" i="43"/>
  <c r="M40" i="43"/>
  <c r="L40" i="43"/>
  <c r="K40" i="43"/>
  <c r="J40" i="43"/>
  <c r="M39" i="43"/>
  <c r="L39" i="43"/>
  <c r="K39" i="43"/>
  <c r="J39" i="43"/>
  <c r="M38" i="43"/>
  <c r="L38" i="43"/>
  <c r="K38" i="43"/>
  <c r="J38" i="43"/>
  <c r="M37" i="43"/>
  <c r="L37" i="43"/>
  <c r="K37" i="43"/>
  <c r="J37" i="43"/>
  <c r="M36" i="43"/>
  <c r="L36" i="43"/>
  <c r="K36" i="43"/>
  <c r="J36" i="43"/>
  <c r="M35" i="43"/>
  <c r="L35" i="43"/>
  <c r="K35" i="43"/>
  <c r="J35" i="43"/>
  <c r="M34" i="43"/>
  <c r="L34" i="43"/>
  <c r="K34" i="43"/>
  <c r="J34" i="43"/>
  <c r="M33" i="43"/>
  <c r="L33" i="43"/>
  <c r="K33" i="43"/>
  <c r="J33" i="43"/>
  <c r="M32" i="43"/>
  <c r="L32" i="43"/>
  <c r="K32" i="43"/>
  <c r="J32" i="43"/>
  <c r="M31" i="43"/>
  <c r="L31" i="43"/>
  <c r="K31" i="43"/>
  <c r="J31" i="43"/>
  <c r="M30" i="43"/>
  <c r="L30" i="43"/>
  <c r="K30" i="43"/>
  <c r="J30" i="43"/>
  <c r="M29" i="43"/>
  <c r="L29" i="43"/>
  <c r="K29" i="43"/>
  <c r="J29" i="43"/>
  <c r="M28" i="43"/>
  <c r="L28" i="43"/>
  <c r="K28" i="43"/>
  <c r="J28" i="43"/>
  <c r="M27" i="43"/>
  <c r="L27" i="43"/>
  <c r="K27" i="43"/>
  <c r="J27" i="43"/>
  <c r="M26" i="43"/>
  <c r="L26" i="43"/>
  <c r="K26" i="43"/>
  <c r="J26" i="43"/>
  <c r="M25" i="43"/>
  <c r="L25" i="43"/>
  <c r="K25" i="43"/>
  <c r="J25" i="43"/>
  <c r="M24" i="43"/>
  <c r="L24" i="43"/>
  <c r="K24" i="43"/>
  <c r="J24" i="43"/>
  <c r="M23" i="43"/>
  <c r="L23" i="43"/>
  <c r="K23" i="43"/>
  <c r="J23" i="43"/>
  <c r="M22" i="43"/>
  <c r="L22" i="43"/>
  <c r="K22" i="43"/>
  <c r="J22" i="43"/>
  <c r="M21" i="43"/>
  <c r="L21" i="43"/>
  <c r="K21" i="43"/>
  <c r="J21" i="43"/>
  <c r="M20" i="43"/>
  <c r="L20" i="43"/>
  <c r="K20" i="43"/>
  <c r="J20" i="43"/>
  <c r="M19" i="43"/>
  <c r="L19" i="43"/>
  <c r="K19" i="43"/>
  <c r="J19" i="43"/>
  <c r="M18" i="43"/>
  <c r="L18" i="43"/>
  <c r="K18" i="43"/>
  <c r="J18" i="43"/>
  <c r="M17" i="43"/>
  <c r="L17" i="43"/>
  <c r="K17" i="43"/>
  <c r="J17" i="43"/>
  <c r="M16" i="43"/>
  <c r="L16" i="43"/>
  <c r="K16" i="43"/>
  <c r="J16" i="43"/>
  <c r="M15" i="43"/>
  <c r="L15" i="43"/>
  <c r="K15" i="43"/>
  <c r="J15" i="43"/>
  <c r="M14" i="43"/>
  <c r="L14" i="43"/>
  <c r="K14" i="43"/>
  <c r="J14" i="43"/>
  <c r="M13" i="43"/>
  <c r="L13" i="43"/>
  <c r="K13" i="43"/>
  <c r="J13" i="43"/>
  <c r="M12" i="43"/>
  <c r="L12" i="43"/>
  <c r="K12" i="43"/>
  <c r="J12" i="43"/>
  <c r="M11" i="43"/>
  <c r="L11" i="43"/>
  <c r="K11" i="43"/>
  <c r="J11" i="43"/>
  <c r="M10" i="43"/>
  <c r="L10" i="43"/>
  <c r="K10" i="43"/>
  <c r="J10" i="43"/>
  <c r="M9" i="43"/>
  <c r="L9" i="43"/>
  <c r="K9" i="43"/>
  <c r="J9" i="43"/>
  <c r="M8" i="43"/>
  <c r="L8" i="43"/>
  <c r="K8" i="43"/>
  <c r="J8" i="43"/>
  <c r="M7" i="43"/>
  <c r="L7" i="43"/>
  <c r="K7" i="43"/>
  <c r="J7" i="43"/>
  <c r="M260" i="41"/>
  <c r="L260" i="41"/>
  <c r="K260" i="41"/>
  <c r="J260" i="41"/>
  <c r="M259" i="41"/>
  <c r="L259" i="41"/>
  <c r="K259" i="41"/>
  <c r="J259" i="41"/>
  <c r="M258" i="41"/>
  <c r="L258" i="41"/>
  <c r="K258" i="41"/>
  <c r="J258" i="41"/>
  <c r="M257" i="41"/>
  <c r="L257" i="41"/>
  <c r="K257" i="41"/>
  <c r="J257" i="41"/>
  <c r="M255" i="41"/>
  <c r="L255" i="41"/>
  <c r="K255" i="41"/>
  <c r="J255" i="41"/>
  <c r="L253" i="41"/>
  <c r="M252" i="41"/>
  <c r="L252" i="41"/>
  <c r="K252" i="41"/>
  <c r="J252" i="41"/>
  <c r="M251" i="41"/>
  <c r="L251" i="41"/>
  <c r="K251" i="41"/>
  <c r="J251" i="41"/>
  <c r="M250" i="41"/>
  <c r="L250" i="41"/>
  <c r="K250" i="41"/>
  <c r="J250" i="41"/>
  <c r="M249" i="41"/>
  <c r="L249" i="41"/>
  <c r="K249" i="41"/>
  <c r="J249" i="41"/>
  <c r="M248" i="41"/>
  <c r="L248" i="41"/>
  <c r="K248" i="41"/>
  <c r="J248" i="41"/>
  <c r="M246" i="41"/>
  <c r="L246" i="41"/>
  <c r="K246" i="41"/>
  <c r="J246" i="41"/>
  <c r="M245" i="41"/>
  <c r="L245" i="41"/>
  <c r="K245" i="41"/>
  <c r="J245" i="41"/>
  <c r="M244" i="41"/>
  <c r="L244" i="41"/>
  <c r="K244" i="41"/>
  <c r="J244" i="41"/>
  <c r="M243" i="41"/>
  <c r="L243" i="41"/>
  <c r="K243" i="41"/>
  <c r="J243" i="41"/>
  <c r="M242" i="41"/>
  <c r="L242" i="41"/>
  <c r="K242" i="41"/>
  <c r="J242" i="41"/>
  <c r="M241" i="41"/>
  <c r="L241" i="41"/>
  <c r="K241" i="41"/>
  <c r="J241" i="41"/>
  <c r="M240" i="41"/>
  <c r="L240" i="41"/>
  <c r="K240" i="41"/>
  <c r="J240" i="41"/>
  <c r="M239" i="41"/>
  <c r="L239" i="41"/>
  <c r="K239" i="41"/>
  <c r="J239" i="41"/>
  <c r="M238" i="41"/>
  <c r="L238" i="41"/>
  <c r="K238" i="41"/>
  <c r="J238" i="41"/>
  <c r="M237" i="41"/>
  <c r="L237" i="41"/>
  <c r="K237" i="41"/>
  <c r="J237" i="41"/>
  <c r="M236" i="41"/>
  <c r="L236" i="41"/>
  <c r="K236" i="41"/>
  <c r="J236" i="41"/>
  <c r="M235" i="41"/>
  <c r="L235" i="41"/>
  <c r="K235" i="41"/>
  <c r="J235" i="41"/>
  <c r="M234" i="41"/>
  <c r="L234" i="41"/>
  <c r="K234" i="41"/>
  <c r="J234" i="41"/>
  <c r="M233" i="41"/>
  <c r="L233" i="41"/>
  <c r="K233" i="41"/>
  <c r="J233" i="41"/>
  <c r="M232" i="41"/>
  <c r="L232" i="41"/>
  <c r="K232" i="41"/>
  <c r="J232" i="41"/>
  <c r="M231" i="41"/>
  <c r="L231" i="41"/>
  <c r="K231" i="41"/>
  <c r="J231" i="41"/>
  <c r="M230" i="41"/>
  <c r="L230" i="41"/>
  <c r="K230" i="41"/>
  <c r="J230" i="41"/>
  <c r="M229" i="41"/>
  <c r="L229" i="41"/>
  <c r="K229" i="41"/>
  <c r="J229" i="41"/>
  <c r="M227" i="41"/>
  <c r="L227" i="41"/>
  <c r="K227" i="41"/>
  <c r="J227" i="41"/>
  <c r="M225" i="41"/>
  <c r="L225" i="41"/>
  <c r="K225" i="41"/>
  <c r="J225" i="41"/>
  <c r="M224" i="41"/>
  <c r="M223" i="41"/>
  <c r="M222" i="41"/>
  <c r="L222" i="41"/>
  <c r="K222" i="41"/>
  <c r="J222" i="41"/>
  <c r="M221" i="41"/>
  <c r="L221" i="41"/>
  <c r="K221" i="41"/>
  <c r="J221" i="41"/>
  <c r="M220" i="41"/>
  <c r="L220" i="41"/>
  <c r="K220" i="41"/>
  <c r="J220" i="41"/>
  <c r="M219" i="41"/>
  <c r="L219" i="41"/>
  <c r="K219" i="41"/>
  <c r="J219" i="41"/>
  <c r="M218" i="41"/>
  <c r="L218" i="41"/>
  <c r="K218" i="41"/>
  <c r="J218" i="41"/>
  <c r="M217" i="41"/>
  <c r="L217" i="41"/>
  <c r="K217" i="41"/>
  <c r="J217" i="41"/>
  <c r="M216" i="41"/>
  <c r="L216" i="41"/>
  <c r="K216" i="41"/>
  <c r="J216" i="41"/>
  <c r="L215" i="41"/>
  <c r="M212" i="41"/>
  <c r="L212" i="41"/>
  <c r="K212" i="41"/>
  <c r="J212" i="41"/>
  <c r="M211" i="41"/>
  <c r="L211" i="41"/>
  <c r="K211" i="41"/>
  <c r="J211" i="41"/>
  <c r="M210" i="41"/>
  <c r="L210" i="41"/>
  <c r="K210" i="41"/>
  <c r="J210" i="41"/>
  <c r="M209" i="41"/>
  <c r="L209" i="41"/>
  <c r="K209" i="41"/>
  <c r="J209" i="41"/>
  <c r="M208" i="41"/>
  <c r="L208" i="41"/>
  <c r="K208" i="41"/>
  <c r="J208" i="41"/>
  <c r="M207" i="41"/>
  <c r="L207" i="41"/>
  <c r="K207" i="41"/>
  <c r="J207" i="41"/>
  <c r="M206" i="41"/>
  <c r="L206" i="41"/>
  <c r="K206" i="41"/>
  <c r="J206" i="41"/>
  <c r="M205" i="41"/>
  <c r="L205" i="41"/>
  <c r="K205" i="41"/>
  <c r="J205" i="41"/>
  <c r="L204" i="41"/>
  <c r="J204" i="41"/>
  <c r="J202" i="41"/>
  <c r="J199" i="41"/>
  <c r="L199" i="41"/>
  <c r="M198" i="41"/>
  <c r="L198" i="41"/>
  <c r="K198" i="41"/>
  <c r="J198" i="41"/>
  <c r="M197" i="41"/>
  <c r="L197" i="41"/>
  <c r="K197" i="41"/>
  <c r="J197" i="41"/>
  <c r="M196" i="41"/>
  <c r="L196" i="41"/>
  <c r="K196" i="41"/>
  <c r="J196" i="41"/>
  <c r="M195" i="41"/>
  <c r="L195" i="41"/>
  <c r="K195" i="41"/>
  <c r="J195" i="41"/>
  <c r="M194" i="41"/>
  <c r="L194" i="41"/>
  <c r="K194" i="41"/>
  <c r="J194" i="41"/>
  <c r="M193" i="41"/>
  <c r="L193" i="41"/>
  <c r="K193" i="41"/>
  <c r="J193" i="41"/>
  <c r="M192" i="41"/>
  <c r="L192" i="41"/>
  <c r="K192" i="41"/>
  <c r="J192" i="41"/>
  <c r="J191" i="41"/>
  <c r="M190" i="41"/>
  <c r="M189" i="41"/>
  <c r="L189" i="41"/>
  <c r="K189" i="41"/>
  <c r="J189" i="41"/>
  <c r="M188" i="41"/>
  <c r="L188" i="41"/>
  <c r="K188" i="41"/>
  <c r="J188" i="41"/>
  <c r="M187" i="41"/>
  <c r="L187" i="41"/>
  <c r="K187" i="41"/>
  <c r="J187" i="41"/>
  <c r="M186" i="41"/>
  <c r="L186" i="41"/>
  <c r="K186" i="41"/>
  <c r="J186" i="41"/>
  <c r="M185" i="41"/>
  <c r="L185" i="41"/>
  <c r="K185" i="41"/>
  <c r="J185" i="41"/>
  <c r="M184" i="41"/>
  <c r="L184" i="41"/>
  <c r="K184" i="41"/>
  <c r="J184" i="41"/>
  <c r="M183" i="41"/>
  <c r="L183" i="41"/>
  <c r="K183" i="41"/>
  <c r="J183" i="41"/>
  <c r="M182" i="41"/>
  <c r="L182" i="41"/>
  <c r="K182" i="41"/>
  <c r="J182" i="41"/>
  <c r="J181" i="41"/>
  <c r="M180" i="41"/>
  <c r="L180" i="41"/>
  <c r="K180" i="41"/>
  <c r="J180" i="41"/>
  <c r="M179" i="41"/>
  <c r="L179" i="41"/>
  <c r="K179" i="41"/>
  <c r="J179" i="41"/>
  <c r="M178" i="41"/>
  <c r="L178" i="41"/>
  <c r="K178" i="41"/>
  <c r="J178" i="41"/>
  <c r="M177" i="41"/>
  <c r="L177" i="41"/>
  <c r="K177" i="41"/>
  <c r="J177" i="41"/>
  <c r="M176" i="41"/>
  <c r="M175" i="41"/>
  <c r="L175" i="41"/>
  <c r="K175" i="41"/>
  <c r="J175" i="41"/>
  <c r="K174" i="41"/>
  <c r="J173" i="41"/>
  <c r="L173" i="41"/>
  <c r="M172" i="41"/>
  <c r="L172" i="41"/>
  <c r="K172" i="41"/>
  <c r="J172" i="41"/>
  <c r="K170" i="41"/>
  <c r="J170" i="41"/>
  <c r="M170" i="41"/>
  <c r="M169" i="41"/>
  <c r="L169" i="41"/>
  <c r="K169" i="41"/>
  <c r="J169" i="41"/>
  <c r="M168" i="41"/>
  <c r="L168" i="41"/>
  <c r="K168" i="41"/>
  <c r="J168" i="41"/>
  <c r="M167" i="41"/>
  <c r="L167" i="41"/>
  <c r="K167" i="41"/>
  <c r="J167" i="41"/>
  <c r="M166" i="41"/>
  <c r="L166" i="41"/>
  <c r="K166" i="41"/>
  <c r="J166" i="41"/>
  <c r="M164" i="41"/>
  <c r="L164" i="41"/>
  <c r="K164" i="41"/>
  <c r="J164" i="41"/>
  <c r="L163" i="41"/>
  <c r="K163" i="41"/>
  <c r="J163" i="41"/>
  <c r="L161" i="41"/>
  <c r="M160" i="41"/>
  <c r="L160" i="41"/>
  <c r="K160" i="41"/>
  <c r="J160" i="41"/>
  <c r="M159" i="41"/>
  <c r="L159" i="41"/>
  <c r="K159" i="41"/>
  <c r="J159" i="41"/>
  <c r="M158" i="41"/>
  <c r="L158" i="41"/>
  <c r="K158" i="41"/>
  <c r="J158" i="41"/>
  <c r="M157" i="41"/>
  <c r="L157" i="41"/>
  <c r="K157" i="41"/>
  <c r="J157" i="41"/>
  <c r="M156" i="41"/>
  <c r="L156" i="41"/>
  <c r="K156" i="41"/>
  <c r="J156" i="41"/>
  <c r="M155" i="41"/>
  <c r="L155" i="41"/>
  <c r="K155" i="41"/>
  <c r="J155" i="41"/>
  <c r="M154" i="41"/>
  <c r="L154" i="41"/>
  <c r="K154" i="41"/>
  <c r="J154" i="41"/>
  <c r="M153" i="41"/>
  <c r="L153" i="41"/>
  <c r="K153" i="41"/>
  <c r="J153" i="41"/>
  <c r="M152" i="41"/>
  <c r="L152" i="41"/>
  <c r="K152" i="41"/>
  <c r="J152" i="41"/>
  <c r="M151" i="41"/>
  <c r="L151" i="41"/>
  <c r="K151" i="41"/>
  <c r="J151" i="41"/>
  <c r="M150" i="41"/>
  <c r="L150" i="41"/>
  <c r="K150" i="41"/>
  <c r="J150" i="41"/>
  <c r="M149" i="41"/>
  <c r="L149" i="41"/>
  <c r="K149" i="41"/>
  <c r="J149" i="41"/>
  <c r="M148" i="41"/>
  <c r="L148" i="41"/>
  <c r="K148" i="41"/>
  <c r="J148" i="41"/>
  <c r="M147" i="41"/>
  <c r="L147" i="41"/>
  <c r="K147" i="41"/>
  <c r="J147" i="41"/>
  <c r="M146" i="41"/>
  <c r="L146" i="41"/>
  <c r="K146" i="41"/>
  <c r="J146" i="41"/>
  <c r="M145" i="41"/>
  <c r="L145" i="41"/>
  <c r="K145" i="41"/>
  <c r="J145" i="41"/>
  <c r="M144" i="41"/>
  <c r="L144" i="41"/>
  <c r="K144" i="41"/>
  <c r="J144" i="41"/>
  <c r="L143" i="41"/>
  <c r="M142" i="41"/>
  <c r="L142" i="41"/>
  <c r="K142" i="41"/>
  <c r="J142" i="41"/>
  <c r="M141" i="41"/>
  <c r="L141" i="41"/>
  <c r="K141" i="41"/>
  <c r="J141" i="41"/>
  <c r="M140" i="41"/>
  <c r="L140" i="41"/>
  <c r="K140" i="41"/>
  <c r="J140" i="41"/>
  <c r="M139" i="41"/>
  <c r="L139" i="41"/>
  <c r="K139" i="41"/>
  <c r="J139" i="41"/>
  <c r="M138" i="41"/>
  <c r="L138" i="41"/>
  <c r="K138" i="41"/>
  <c r="J138" i="41"/>
  <c r="M137" i="41"/>
  <c r="L137" i="41"/>
  <c r="K137" i="41"/>
  <c r="J137" i="41"/>
  <c r="M136" i="41"/>
  <c r="L136" i="41"/>
  <c r="K136" i="41"/>
  <c r="J136" i="41"/>
  <c r="M133" i="41"/>
  <c r="L133" i="41"/>
  <c r="K133" i="41"/>
  <c r="J133" i="41"/>
  <c r="L131" i="41"/>
  <c r="M130" i="41"/>
  <c r="L130" i="41"/>
  <c r="K130" i="41"/>
  <c r="J130" i="41"/>
  <c r="K129" i="41"/>
  <c r="M128" i="41"/>
  <c r="L128" i="41"/>
  <c r="K128" i="41"/>
  <c r="J128" i="41"/>
  <c r="M127" i="41"/>
  <c r="L127" i="41"/>
  <c r="K127" i="41"/>
  <c r="J127" i="41"/>
  <c r="M125" i="41"/>
  <c r="L125" i="41"/>
  <c r="K125" i="41"/>
  <c r="J125" i="41"/>
  <c r="M124" i="41"/>
  <c r="L124" i="41"/>
  <c r="K124" i="41"/>
  <c r="J124" i="41"/>
  <c r="M123" i="41"/>
  <c r="L123" i="41"/>
  <c r="K123" i="41"/>
  <c r="J123" i="41"/>
  <c r="M122" i="41"/>
  <c r="L122" i="41"/>
  <c r="K122" i="41"/>
  <c r="J122" i="41"/>
  <c r="M121" i="41"/>
  <c r="L121" i="41"/>
  <c r="K121" i="41"/>
  <c r="J121" i="41"/>
  <c r="J120" i="41"/>
  <c r="M119" i="41"/>
  <c r="L119" i="41"/>
  <c r="K119" i="41"/>
  <c r="J119" i="41"/>
  <c r="M118" i="41"/>
  <c r="L118" i="41"/>
  <c r="K118" i="41"/>
  <c r="J118" i="41"/>
  <c r="M117" i="41"/>
  <c r="L117" i="41"/>
  <c r="K117" i="41"/>
  <c r="J117" i="41"/>
  <c r="M116" i="41"/>
  <c r="L116" i="41"/>
  <c r="K116" i="41"/>
  <c r="J116" i="41"/>
  <c r="M115" i="41"/>
  <c r="L115" i="41"/>
  <c r="K115" i="41"/>
  <c r="J115" i="41"/>
  <c r="L114" i="41"/>
  <c r="M114" i="41"/>
  <c r="M113" i="41"/>
  <c r="L113" i="41"/>
  <c r="K113" i="41"/>
  <c r="J113" i="41"/>
  <c r="W112" i="41"/>
  <c r="V112" i="41"/>
  <c r="U112" i="41"/>
  <c r="K112" i="41"/>
  <c r="M111" i="41"/>
  <c r="L111" i="41"/>
  <c r="K111" i="41"/>
  <c r="J111" i="41"/>
  <c r="M110" i="41"/>
  <c r="L110" i="41"/>
  <c r="K110" i="41"/>
  <c r="J110" i="41"/>
  <c r="M109" i="41"/>
  <c r="L109" i="41"/>
  <c r="K109" i="41"/>
  <c r="J109" i="41"/>
  <c r="M108" i="41"/>
  <c r="L108" i="41"/>
  <c r="K108" i="41"/>
  <c r="J108" i="41"/>
  <c r="M107" i="41"/>
  <c r="L107" i="41"/>
  <c r="K107" i="41"/>
  <c r="J107" i="41"/>
  <c r="M106" i="41"/>
  <c r="L106" i="41"/>
  <c r="K106" i="41"/>
  <c r="J106" i="41"/>
  <c r="M105" i="41"/>
  <c r="L105" i="41"/>
  <c r="K105" i="41"/>
  <c r="J105" i="41"/>
  <c r="M104" i="41"/>
  <c r="L104" i="41"/>
  <c r="K104" i="41"/>
  <c r="J104" i="41"/>
  <c r="M103" i="41"/>
  <c r="L103" i="41"/>
  <c r="K103" i="41"/>
  <c r="J103" i="41"/>
  <c r="M102" i="41"/>
  <c r="L102" i="41"/>
  <c r="K102" i="41"/>
  <c r="J102" i="41"/>
  <c r="M99" i="41"/>
  <c r="L99" i="41"/>
  <c r="K99" i="41"/>
  <c r="J99" i="41"/>
  <c r="M98" i="41"/>
  <c r="L98" i="41"/>
  <c r="K98" i="41"/>
  <c r="J98" i="41"/>
  <c r="M96" i="41"/>
  <c r="L96" i="41"/>
  <c r="K96" i="41"/>
  <c r="J96" i="41"/>
  <c r="L95" i="41"/>
  <c r="M94" i="41"/>
  <c r="L94" i="41"/>
  <c r="K94" i="41"/>
  <c r="J94" i="41"/>
  <c r="L93" i="41"/>
  <c r="K93" i="41"/>
  <c r="M92" i="41"/>
  <c r="L92" i="41"/>
  <c r="K92" i="41"/>
  <c r="J92" i="41"/>
  <c r="M91" i="41"/>
  <c r="L91" i="41"/>
  <c r="K91" i="41"/>
  <c r="J91" i="41"/>
  <c r="M90" i="41"/>
  <c r="L90" i="41"/>
  <c r="K90" i="41"/>
  <c r="J90" i="41"/>
  <c r="M89" i="41"/>
  <c r="L89" i="41"/>
  <c r="K89" i="41"/>
  <c r="J89" i="41"/>
  <c r="M88" i="41"/>
  <c r="L88" i="41"/>
  <c r="K88" i="41"/>
  <c r="J88" i="41"/>
  <c r="J87" i="41"/>
  <c r="L86" i="41"/>
  <c r="J85" i="41"/>
  <c r="M83" i="41"/>
  <c r="L83" i="41"/>
  <c r="K83" i="41"/>
  <c r="J83" i="41"/>
  <c r="M82" i="41"/>
  <c r="L82" i="41"/>
  <c r="K82" i="41"/>
  <c r="J82" i="41"/>
  <c r="M81" i="41"/>
  <c r="L81" i="41"/>
  <c r="K81" i="41"/>
  <c r="J81" i="41"/>
  <c r="M80" i="41"/>
  <c r="L80" i="41"/>
  <c r="K80" i="41"/>
  <c r="J80" i="41"/>
  <c r="M79" i="41"/>
  <c r="L79" i="41"/>
  <c r="K79" i="41"/>
  <c r="J79" i="41"/>
  <c r="M78" i="41"/>
  <c r="L78" i="41"/>
  <c r="K78" i="41"/>
  <c r="J78" i="41"/>
  <c r="M77" i="41"/>
  <c r="L77" i="41"/>
  <c r="K77" i="41"/>
  <c r="J77" i="41"/>
  <c r="M76" i="41"/>
  <c r="L76" i="41"/>
  <c r="K76" i="41"/>
  <c r="J76" i="41"/>
  <c r="M75" i="41"/>
  <c r="L75" i="41"/>
  <c r="K75" i="41"/>
  <c r="J75" i="41"/>
  <c r="K74" i="41"/>
  <c r="M73" i="41"/>
  <c r="L73" i="41"/>
  <c r="K73" i="41"/>
  <c r="J73" i="41"/>
  <c r="M72" i="41"/>
  <c r="L72" i="41"/>
  <c r="K72" i="41"/>
  <c r="J72" i="41"/>
  <c r="M71" i="41"/>
  <c r="L71" i="41"/>
  <c r="K71" i="41"/>
  <c r="J71" i="41"/>
  <c r="M70" i="41"/>
  <c r="L70" i="41"/>
  <c r="K70" i="41"/>
  <c r="J70" i="41"/>
  <c r="M69" i="41"/>
  <c r="L69" i="41"/>
  <c r="K69" i="41"/>
  <c r="J69" i="41"/>
  <c r="M68" i="41"/>
  <c r="L68" i="41"/>
  <c r="K68" i="41"/>
  <c r="J68" i="41"/>
  <c r="K67" i="41"/>
  <c r="M65" i="41"/>
  <c r="L65" i="41"/>
  <c r="K65" i="41"/>
  <c r="J65" i="41"/>
  <c r="M64" i="41"/>
  <c r="L64" i="41"/>
  <c r="K64" i="41"/>
  <c r="J64" i="41"/>
  <c r="M63" i="41"/>
  <c r="L63" i="41"/>
  <c r="K63" i="41"/>
  <c r="J63" i="41"/>
  <c r="M62" i="41"/>
  <c r="L62" i="41"/>
  <c r="K62" i="41"/>
  <c r="J62" i="41"/>
  <c r="M61" i="41"/>
  <c r="L61" i="41"/>
  <c r="K61" i="41"/>
  <c r="J61" i="41"/>
  <c r="M60" i="41"/>
  <c r="L60" i="41"/>
  <c r="K60" i="41"/>
  <c r="J60" i="41"/>
  <c r="M59" i="41"/>
  <c r="L59" i="41"/>
  <c r="K59" i="41"/>
  <c r="J59" i="41"/>
  <c r="J58" i="41"/>
  <c r="M57" i="41"/>
  <c r="L57" i="41"/>
  <c r="K57" i="41"/>
  <c r="J57" i="41"/>
  <c r="M56" i="41"/>
  <c r="L56" i="41"/>
  <c r="K56" i="41"/>
  <c r="J56" i="41"/>
  <c r="M55" i="41"/>
  <c r="L55" i="41"/>
  <c r="K55" i="41"/>
  <c r="J55" i="41"/>
  <c r="M54" i="41"/>
  <c r="L54" i="41"/>
  <c r="K54" i="41"/>
  <c r="J54" i="41"/>
  <c r="M53" i="41"/>
  <c r="L53" i="41"/>
  <c r="K53" i="41"/>
  <c r="J53" i="41"/>
  <c r="M52" i="41"/>
  <c r="L52" i="41"/>
  <c r="K52" i="41"/>
  <c r="J52" i="41"/>
  <c r="M51" i="41"/>
  <c r="L51" i="41"/>
  <c r="K51" i="41"/>
  <c r="J51" i="41"/>
  <c r="M50" i="41"/>
  <c r="L50" i="41"/>
  <c r="K50" i="41"/>
  <c r="J50" i="41"/>
  <c r="M49" i="41"/>
  <c r="L49" i="41"/>
  <c r="K49" i="41"/>
  <c r="J49" i="41"/>
  <c r="M48" i="41"/>
  <c r="L48" i="41"/>
  <c r="K48" i="41"/>
  <c r="J48" i="41"/>
  <c r="M47" i="41"/>
  <c r="L47" i="41"/>
  <c r="K47" i="41"/>
  <c r="J47" i="41"/>
  <c r="M46" i="41"/>
  <c r="L46" i="41"/>
  <c r="K46" i="41"/>
  <c r="J46" i="41"/>
  <c r="M45" i="41"/>
  <c r="L45" i="41"/>
  <c r="K45" i="41"/>
  <c r="J45" i="41"/>
  <c r="M44" i="41"/>
  <c r="L44" i="41"/>
  <c r="K44" i="41"/>
  <c r="J44" i="41"/>
  <c r="M43" i="41"/>
  <c r="L43" i="41"/>
  <c r="K43" i="41"/>
  <c r="J43" i="41"/>
  <c r="M42" i="41"/>
  <c r="L42" i="41"/>
  <c r="K42" i="41"/>
  <c r="J42" i="41"/>
  <c r="M41" i="41"/>
  <c r="L41" i="41"/>
  <c r="K41" i="41"/>
  <c r="J41" i="41"/>
  <c r="M40" i="41"/>
  <c r="L40" i="41"/>
  <c r="K40" i="41"/>
  <c r="J40" i="41"/>
  <c r="M39" i="41"/>
  <c r="L39" i="41"/>
  <c r="K39" i="41"/>
  <c r="J39" i="41"/>
  <c r="M38" i="41"/>
  <c r="L38" i="41"/>
  <c r="K38" i="41"/>
  <c r="J38" i="41"/>
  <c r="M37" i="41"/>
  <c r="L37" i="41"/>
  <c r="K37" i="41"/>
  <c r="J37" i="41"/>
  <c r="M36" i="41"/>
  <c r="L36" i="41"/>
  <c r="K36" i="41"/>
  <c r="J36" i="41"/>
  <c r="M35" i="41"/>
  <c r="L35" i="41"/>
  <c r="K35" i="41"/>
  <c r="J35" i="41"/>
  <c r="K34" i="41"/>
  <c r="J34" i="41"/>
  <c r="M34" i="41"/>
  <c r="M33" i="41"/>
  <c r="M32" i="41"/>
  <c r="M31" i="41"/>
  <c r="L31" i="41"/>
  <c r="K31" i="41"/>
  <c r="J31" i="41"/>
  <c r="M30" i="41"/>
  <c r="L30" i="41"/>
  <c r="K30" i="41"/>
  <c r="J30" i="41"/>
  <c r="M29" i="41"/>
  <c r="L29" i="41"/>
  <c r="K29" i="41"/>
  <c r="J29" i="41"/>
  <c r="L28" i="41"/>
  <c r="M27" i="41"/>
  <c r="L27" i="41"/>
  <c r="K27" i="41"/>
  <c r="J27" i="41"/>
  <c r="M26" i="41"/>
  <c r="L26" i="41"/>
  <c r="K26" i="41"/>
  <c r="J26" i="41"/>
  <c r="M25" i="41"/>
  <c r="L25" i="41"/>
  <c r="K25" i="41"/>
  <c r="J25" i="41"/>
  <c r="M24" i="41"/>
  <c r="M23" i="41"/>
  <c r="L23" i="41"/>
  <c r="K23" i="41"/>
  <c r="J23" i="41"/>
  <c r="M22" i="41"/>
  <c r="L22" i="41"/>
  <c r="K22" i="41"/>
  <c r="J22" i="41"/>
  <c r="M21" i="41"/>
  <c r="L21" i="41"/>
  <c r="K21" i="41"/>
  <c r="J21" i="41"/>
  <c r="M20" i="41"/>
  <c r="L20" i="41"/>
  <c r="K20" i="41"/>
  <c r="J20" i="41"/>
  <c r="M19" i="41"/>
  <c r="L19" i="41"/>
  <c r="K19" i="41"/>
  <c r="J19" i="41"/>
  <c r="M18" i="41"/>
  <c r="L18" i="41"/>
  <c r="K18" i="41"/>
  <c r="J18" i="41"/>
  <c r="M17" i="41"/>
  <c r="M16" i="41"/>
  <c r="L16" i="41"/>
  <c r="K16" i="41"/>
  <c r="J16" i="41"/>
  <c r="M15" i="41"/>
  <c r="L15" i="41"/>
  <c r="K15" i="41"/>
  <c r="J15" i="41"/>
  <c r="M14" i="41"/>
  <c r="L14" i="41"/>
  <c r="K14" i="41"/>
  <c r="J14" i="41"/>
  <c r="M13" i="41"/>
  <c r="L13" i="41"/>
  <c r="K13" i="41"/>
  <c r="J13" i="41"/>
  <c r="M12" i="41"/>
  <c r="L12" i="41"/>
  <c r="K12" i="41"/>
  <c r="J12" i="41"/>
  <c r="M11" i="41"/>
  <c r="L11" i="41"/>
  <c r="K11" i="41"/>
  <c r="J11" i="41"/>
  <c r="M10" i="41"/>
  <c r="L10" i="41"/>
  <c r="K10" i="41"/>
  <c r="J10" i="41"/>
  <c r="M9" i="41"/>
  <c r="L9" i="41"/>
  <c r="K9" i="41"/>
  <c r="J9" i="41"/>
  <c r="M8" i="41"/>
  <c r="L8" i="41"/>
  <c r="K8" i="41"/>
  <c r="J8" i="41"/>
  <c r="D1" i="41"/>
  <c r="T70" i="40"/>
  <c r="U7" i="40"/>
  <c r="S7" i="40"/>
  <c r="S8" i="40"/>
  <c r="S9" i="40"/>
  <c r="S10" i="40"/>
  <c r="S11" i="40"/>
  <c r="S12" i="40"/>
  <c r="S13" i="40"/>
  <c r="S14" i="40"/>
  <c r="S15" i="40"/>
  <c r="S16" i="40"/>
  <c r="S17" i="40"/>
  <c r="S18" i="40"/>
  <c r="S19" i="40"/>
  <c r="S20" i="40"/>
  <c r="S21" i="40"/>
  <c r="S22" i="40"/>
  <c r="S23" i="40"/>
  <c r="S24" i="40"/>
  <c r="S25" i="40"/>
  <c r="S26" i="40"/>
  <c r="S27" i="40"/>
  <c r="S28" i="40"/>
  <c r="S29" i="40"/>
  <c r="S30" i="40"/>
  <c r="S31" i="40"/>
  <c r="S32" i="40"/>
  <c r="S33" i="40"/>
  <c r="S34" i="40"/>
  <c r="S35" i="40"/>
  <c r="S36" i="40"/>
  <c r="S37" i="40"/>
  <c r="S38" i="40"/>
  <c r="S39" i="40"/>
  <c r="S40" i="40"/>
  <c r="S41" i="40"/>
  <c r="S42" i="40"/>
  <c r="S43" i="40"/>
  <c r="S44" i="40"/>
  <c r="S45" i="40"/>
  <c r="S46" i="40"/>
  <c r="S47" i="40"/>
  <c r="S48" i="40"/>
  <c r="S49" i="40"/>
  <c r="S50" i="40"/>
  <c r="S51" i="40"/>
  <c r="S52" i="40"/>
  <c r="S53" i="40"/>
  <c r="S54" i="40"/>
  <c r="S55" i="40"/>
  <c r="S56" i="40"/>
  <c r="S57" i="40"/>
  <c r="S58" i="40"/>
  <c r="S59" i="40"/>
  <c r="S60" i="40"/>
  <c r="S61" i="40"/>
  <c r="S62" i="40"/>
  <c r="S63" i="40"/>
  <c r="S64" i="40"/>
  <c r="S65" i="40"/>
  <c r="S66" i="40"/>
  <c r="S67" i="40"/>
  <c r="S68" i="40"/>
  <c r="S69" i="40"/>
  <c r="S70" i="40"/>
  <c r="S71" i="40"/>
  <c r="S72" i="40"/>
  <c r="S73" i="40"/>
  <c r="S74" i="40"/>
  <c r="S75" i="40"/>
  <c r="S76" i="40"/>
  <c r="S77" i="40"/>
  <c r="S78" i="40"/>
  <c r="S79" i="40"/>
  <c r="S80" i="40"/>
  <c r="S81" i="40"/>
  <c r="S82" i="40"/>
  <c r="S83" i="40"/>
  <c r="S84" i="40"/>
  <c r="S85" i="40"/>
  <c r="S86" i="40"/>
  <c r="S87" i="40"/>
  <c r="S88" i="40"/>
  <c r="S89" i="40"/>
  <c r="S90" i="40"/>
  <c r="S91" i="40"/>
  <c r="S92" i="40"/>
  <c r="S93" i="40"/>
  <c r="S94" i="40"/>
  <c r="S95" i="40"/>
  <c r="S96" i="40"/>
  <c r="S97" i="40"/>
  <c r="S98" i="40"/>
  <c r="S99" i="40"/>
  <c r="S100" i="40"/>
  <c r="S101" i="40"/>
  <c r="S102" i="40"/>
  <c r="S103" i="40"/>
  <c r="S104" i="40"/>
  <c r="S105" i="40"/>
  <c r="S106" i="40"/>
  <c r="S107" i="40"/>
  <c r="S108" i="40"/>
  <c r="S109" i="40"/>
  <c r="S110" i="40"/>
  <c r="S111" i="40"/>
  <c r="S112" i="40"/>
  <c r="S113" i="40"/>
  <c r="S114" i="40"/>
  <c r="S115" i="40"/>
  <c r="S116" i="40"/>
  <c r="S117" i="40"/>
  <c r="S118" i="40"/>
  <c r="S119" i="40"/>
  <c r="S120" i="40"/>
  <c r="S121" i="40"/>
  <c r="S122" i="40"/>
  <c r="S124" i="40"/>
  <c r="S125" i="40"/>
  <c r="S126" i="40"/>
  <c r="S127" i="40"/>
  <c r="S128" i="40"/>
  <c r="S129" i="40"/>
  <c r="S130" i="40"/>
  <c r="S131" i="40"/>
  <c r="S132" i="40"/>
  <c r="S133" i="40"/>
  <c r="S134" i="40"/>
  <c r="S135" i="40"/>
  <c r="S136" i="40"/>
  <c r="S137" i="40"/>
  <c r="S138" i="40"/>
  <c r="S139" i="40"/>
  <c r="S140" i="40"/>
  <c r="S141" i="40"/>
  <c r="S142" i="40"/>
  <c r="S143" i="40"/>
  <c r="S144" i="40"/>
  <c r="S145" i="40"/>
  <c r="S146" i="40"/>
  <c r="S147" i="40"/>
  <c r="S148" i="40"/>
  <c r="S149" i="40"/>
  <c r="S150" i="40"/>
  <c r="S151" i="40"/>
  <c r="S152" i="40"/>
  <c r="S153" i="40"/>
  <c r="S154" i="40"/>
  <c r="S155" i="40"/>
  <c r="S156" i="40"/>
  <c r="S157" i="40"/>
  <c r="S158" i="40"/>
  <c r="S159" i="40"/>
  <c r="S160" i="40"/>
  <c r="S161" i="40"/>
  <c r="S162" i="40"/>
  <c r="S163" i="40"/>
  <c r="S164" i="40"/>
  <c r="S165" i="40"/>
  <c r="S166" i="40"/>
  <c r="S167" i="40"/>
  <c r="S168" i="40"/>
  <c r="S169" i="40"/>
  <c r="S170" i="40"/>
  <c r="S171" i="40"/>
  <c r="S172" i="40"/>
  <c r="S173" i="40"/>
  <c r="S174" i="40"/>
  <c r="S175" i="40"/>
  <c r="S176" i="40"/>
  <c r="S177" i="40"/>
  <c r="S178" i="40"/>
  <c r="S179" i="40"/>
  <c r="S180" i="40"/>
  <c r="S181" i="40"/>
  <c r="S182" i="40"/>
  <c r="S183" i="40"/>
  <c r="S184" i="40"/>
  <c r="S185" i="40"/>
  <c r="S186" i="40"/>
  <c r="S187" i="40"/>
  <c r="S188" i="40"/>
  <c r="S189" i="40"/>
  <c r="S190" i="40"/>
  <c r="S191" i="40"/>
  <c r="S192" i="40"/>
  <c r="S193" i="40"/>
  <c r="S194" i="40"/>
  <c r="S195" i="40"/>
  <c r="S196" i="40"/>
  <c r="S197" i="40"/>
  <c r="S198" i="40"/>
  <c r="S199" i="40"/>
  <c r="S200" i="40"/>
  <c r="S201" i="40"/>
  <c r="S202" i="40"/>
  <c r="S203" i="40"/>
  <c r="S204" i="40"/>
  <c r="S205" i="40"/>
  <c r="S206" i="40"/>
  <c r="S207" i="40"/>
  <c r="S208" i="40"/>
  <c r="S209" i="40"/>
  <c r="S210" i="40"/>
  <c r="S211" i="40"/>
  <c r="S212" i="40"/>
  <c r="S213" i="40"/>
  <c r="S214" i="40"/>
  <c r="S215" i="40"/>
  <c r="S216" i="40"/>
  <c r="S217" i="40"/>
  <c r="S218" i="40"/>
  <c r="S219" i="40"/>
  <c r="S220" i="40"/>
  <c r="S221" i="40"/>
  <c r="S222" i="40"/>
  <c r="S223" i="40"/>
  <c r="S224" i="40"/>
  <c r="S225" i="40"/>
  <c r="S226" i="40"/>
  <c r="S227" i="40"/>
  <c r="S228" i="40"/>
  <c r="S229" i="40"/>
  <c r="S230" i="40"/>
  <c r="S231" i="40"/>
  <c r="S232" i="40"/>
  <c r="S233" i="40"/>
  <c r="S234" i="40"/>
  <c r="S235" i="40"/>
  <c r="S236" i="40"/>
  <c r="S237" i="40"/>
  <c r="S238" i="40"/>
  <c r="S239" i="40"/>
  <c r="S240" i="40"/>
  <c r="S241" i="40"/>
  <c r="S242" i="40"/>
  <c r="S243" i="40"/>
  <c r="S244" i="40"/>
  <c r="S245" i="40"/>
  <c r="S246" i="40"/>
  <c r="S247" i="40"/>
  <c r="S248" i="40"/>
  <c r="S249" i="40"/>
  <c r="S250" i="40"/>
  <c r="S251" i="40"/>
  <c r="S252" i="40"/>
  <c r="S253" i="40"/>
  <c r="S254" i="40"/>
  <c r="S255" i="40"/>
  <c r="S256" i="40"/>
  <c r="S257" i="40"/>
  <c r="S258" i="40"/>
  <c r="S259" i="40"/>
  <c r="S260" i="40"/>
  <c r="S261" i="40"/>
  <c r="S262" i="40"/>
  <c r="S263" i="40"/>
  <c r="S264" i="40"/>
  <c r="S265" i="40"/>
  <c r="S266" i="40"/>
  <c r="S267" i="40"/>
  <c r="S268" i="40"/>
  <c r="S269" i="40"/>
  <c r="S270" i="40"/>
  <c r="S271" i="40"/>
  <c r="S272" i="40"/>
  <c r="S273" i="40"/>
  <c r="S274" i="40"/>
  <c r="S275" i="40"/>
  <c r="S276" i="40"/>
  <c r="S277" i="40"/>
  <c r="S278" i="40"/>
  <c r="S279" i="40"/>
  <c r="S280" i="40"/>
  <c r="S281" i="40"/>
  <c r="S282" i="40"/>
  <c r="S283" i="40"/>
  <c r="S284" i="40"/>
  <c r="S285" i="40"/>
  <c r="S286" i="40"/>
  <c r="S287" i="40"/>
  <c r="S288" i="40"/>
  <c r="S289" i="40"/>
  <c r="S290" i="40"/>
  <c r="S291" i="40"/>
  <c r="S292" i="40"/>
  <c r="S293" i="40"/>
  <c r="S294" i="40"/>
  <c r="S295" i="40"/>
  <c r="S296" i="40"/>
  <c r="S297" i="40"/>
  <c r="S298" i="40"/>
  <c r="S299" i="40"/>
  <c r="S300" i="40"/>
  <c r="S301" i="40"/>
  <c r="S302" i="40"/>
  <c r="S303" i="40"/>
  <c r="S304" i="40"/>
  <c r="S305" i="40"/>
  <c r="S306" i="40"/>
  <c r="S307" i="40"/>
  <c r="S308" i="40"/>
  <c r="S309" i="40"/>
  <c r="S310" i="40"/>
  <c r="S311" i="40"/>
  <c r="S312" i="40"/>
  <c r="S313" i="40"/>
  <c r="S314" i="40"/>
  <c r="S315" i="40"/>
  <c r="S316" i="40"/>
  <c r="S317" i="40"/>
  <c r="S318" i="40"/>
  <c r="S319" i="40"/>
  <c r="S320" i="40"/>
  <c r="S321" i="40"/>
  <c r="S322" i="40"/>
  <c r="S323" i="40"/>
  <c r="S324" i="40"/>
  <c r="S325" i="40"/>
  <c r="S326" i="40"/>
  <c r="S327" i="40"/>
  <c r="S328" i="40"/>
  <c r="S329" i="40"/>
  <c r="S330" i="40"/>
  <c r="S331" i="40"/>
  <c r="S332" i="40"/>
  <c r="S333" i="40"/>
  <c r="S334" i="40"/>
  <c r="S335" i="40"/>
  <c r="S336" i="40"/>
  <c r="S337" i="40"/>
  <c r="S338" i="40"/>
  <c r="S339" i="40"/>
  <c r="S340" i="40"/>
  <c r="S341" i="40"/>
  <c r="S342" i="40"/>
  <c r="S343" i="40"/>
  <c r="S344" i="40"/>
  <c r="S345" i="40"/>
  <c r="S346" i="40"/>
  <c r="S347" i="40"/>
  <c r="S348" i="40"/>
  <c r="S349" i="40"/>
  <c r="S350" i="40"/>
  <c r="S351" i="40"/>
  <c r="S352" i="40"/>
  <c r="S353" i="40"/>
  <c r="S354" i="40"/>
  <c r="S355" i="40"/>
  <c r="S356" i="40"/>
  <c r="S357" i="40"/>
  <c r="S358" i="40"/>
  <c r="S359" i="40"/>
  <c r="S360" i="40"/>
  <c r="S361" i="40"/>
  <c r="S362" i="40"/>
  <c r="S363" i="40"/>
  <c r="S364" i="40"/>
  <c r="S365" i="40"/>
  <c r="S366" i="40"/>
  <c r="S367" i="40"/>
  <c r="S368" i="40"/>
  <c r="S369" i="40"/>
  <c r="S370" i="40"/>
  <c r="S371" i="40"/>
  <c r="S372" i="40"/>
  <c r="S373" i="40"/>
  <c r="S374" i="40"/>
  <c r="S375" i="40"/>
  <c r="S376" i="40"/>
  <c r="S377" i="40"/>
  <c r="S378" i="40"/>
  <c r="S379" i="40"/>
  <c r="S380" i="40"/>
  <c r="S381" i="40"/>
  <c r="S382" i="40"/>
  <c r="S383" i="40"/>
  <c r="S384" i="40"/>
  <c r="S385" i="40"/>
  <c r="S386" i="40"/>
  <c r="S387" i="40"/>
  <c r="S388" i="40"/>
  <c r="S389" i="40"/>
  <c r="S390" i="40"/>
  <c r="S391" i="40"/>
  <c r="S392" i="40"/>
  <c r="S393" i="40"/>
  <c r="S394" i="40"/>
  <c r="S395" i="40"/>
  <c r="S396" i="40"/>
  <c r="S397" i="40"/>
  <c r="S398" i="40"/>
  <c r="S399" i="40"/>
  <c r="S400" i="40"/>
  <c r="S401" i="40"/>
  <c r="S402" i="40"/>
  <c r="S403" i="40"/>
  <c r="S404" i="40"/>
  <c r="S405" i="40"/>
  <c r="S406" i="40"/>
  <c r="S407" i="40"/>
  <c r="S408" i="40"/>
  <c r="S409" i="40"/>
  <c r="S410" i="40"/>
  <c r="S411" i="40"/>
  <c r="S412" i="40"/>
  <c r="S413" i="40"/>
  <c r="S414" i="40"/>
  <c r="S415" i="40"/>
  <c r="S416" i="40"/>
  <c r="S417" i="40"/>
  <c r="S418" i="40"/>
  <c r="S419" i="40"/>
  <c r="S420" i="40"/>
  <c r="S421" i="40"/>
  <c r="S422" i="40"/>
  <c r="S423" i="40"/>
  <c r="S424" i="40"/>
  <c r="S425" i="40"/>
  <c r="S426" i="40"/>
  <c r="S427" i="40"/>
  <c r="S428" i="40"/>
  <c r="S429" i="40"/>
  <c r="S430" i="40"/>
  <c r="S431" i="40"/>
  <c r="S432" i="40"/>
  <c r="S433" i="40"/>
  <c r="S434" i="40"/>
  <c r="S435" i="40"/>
  <c r="S436" i="40"/>
  <c r="S437" i="40"/>
  <c r="S438" i="40"/>
  <c r="S439" i="40"/>
  <c r="S440" i="40"/>
  <c r="S441" i="40"/>
  <c r="S442" i="40"/>
  <c r="S443" i="40"/>
  <c r="S444" i="40"/>
  <c r="S445" i="40"/>
  <c r="S446" i="40"/>
  <c r="S447" i="40"/>
  <c r="S448" i="40"/>
  <c r="S449" i="40"/>
  <c r="S450" i="40"/>
  <c r="S451" i="40"/>
  <c r="S452" i="40"/>
  <c r="S453" i="40"/>
  <c r="S454" i="40"/>
  <c r="S455" i="40"/>
  <c r="S456" i="40"/>
  <c r="S457" i="40"/>
  <c r="S458" i="40"/>
  <c r="S459" i="40"/>
  <c r="S460" i="40"/>
  <c r="S461" i="40"/>
  <c r="S462" i="40"/>
  <c r="S463" i="40"/>
  <c r="S464" i="40"/>
  <c r="S465" i="40"/>
  <c r="S466" i="40"/>
  <c r="S467" i="40"/>
  <c r="S468" i="40"/>
  <c r="S469" i="40"/>
  <c r="S470" i="40"/>
  <c r="S471" i="40"/>
  <c r="S472" i="40"/>
  <c r="S473" i="40"/>
  <c r="S474" i="40"/>
  <c r="S475" i="40"/>
  <c r="S476" i="40"/>
  <c r="S477" i="40"/>
  <c r="S478" i="40"/>
  <c r="S479" i="40"/>
  <c r="S480" i="40"/>
  <c r="S481" i="40"/>
  <c r="S482" i="40"/>
  <c r="S483" i="40"/>
  <c r="S484" i="40"/>
  <c r="S485" i="40"/>
  <c r="S486" i="40"/>
  <c r="S487" i="40"/>
  <c r="S488" i="40"/>
  <c r="S489" i="40"/>
  <c r="S490" i="40"/>
  <c r="S491" i="40"/>
  <c r="S492" i="40"/>
  <c r="S493" i="40"/>
  <c r="S494" i="40"/>
  <c r="S495" i="40"/>
  <c r="S496" i="40"/>
  <c r="S497" i="40"/>
  <c r="S498" i="40"/>
  <c r="S499" i="40"/>
  <c r="S500" i="40"/>
  <c r="S501" i="40"/>
  <c r="S502" i="40"/>
  <c r="S503" i="40"/>
  <c r="S504" i="40"/>
  <c r="S505" i="40"/>
  <c r="S506" i="40"/>
  <c r="S507" i="40"/>
  <c r="S508" i="40"/>
  <c r="S509" i="40"/>
  <c r="S510" i="40"/>
  <c r="S511" i="40"/>
  <c r="S512" i="40"/>
  <c r="S513" i="40"/>
  <c r="S514" i="40"/>
  <c r="S515" i="40"/>
  <c r="S516" i="40"/>
  <c r="S517" i="40"/>
  <c r="S518" i="40"/>
  <c r="S519" i="40"/>
  <c r="S520" i="40"/>
  <c r="S521" i="40"/>
  <c r="S522" i="40"/>
  <c r="S523" i="40"/>
  <c r="S524" i="40"/>
  <c r="S525" i="40"/>
  <c r="S526" i="40"/>
  <c r="S527" i="40"/>
  <c r="S528" i="40"/>
  <c r="S529" i="40"/>
  <c r="S530" i="40"/>
  <c r="S531" i="40"/>
  <c r="S532" i="40"/>
  <c r="S533" i="40"/>
  <c r="S534" i="40"/>
  <c r="S535" i="40"/>
  <c r="S536" i="40"/>
  <c r="S537" i="40"/>
  <c r="S538" i="40"/>
  <c r="S539" i="40"/>
  <c r="S540" i="40"/>
  <c r="S541" i="40"/>
  <c r="S542" i="40"/>
  <c r="S543" i="40"/>
  <c r="S544" i="40"/>
  <c r="S545" i="40"/>
  <c r="S546" i="40"/>
  <c r="S547" i="40"/>
  <c r="S548" i="40"/>
  <c r="S549" i="40"/>
  <c r="S550" i="40"/>
  <c r="S551" i="40"/>
  <c r="S552" i="40"/>
  <c r="S553" i="40"/>
  <c r="S554" i="40"/>
  <c r="S555" i="40"/>
  <c r="S556" i="40"/>
  <c r="S557" i="40"/>
  <c r="S558" i="40"/>
  <c r="S559" i="40"/>
  <c r="S560" i="40"/>
  <c r="S561" i="40"/>
  <c r="S562" i="40"/>
  <c r="S563" i="40"/>
  <c r="S564" i="40"/>
  <c r="S565" i="40"/>
  <c r="S566" i="40"/>
  <c r="S567" i="40"/>
  <c r="S568" i="40"/>
  <c r="S569" i="40"/>
  <c r="S570" i="40"/>
  <c r="S571" i="40"/>
  <c r="S572" i="40"/>
  <c r="S573" i="40"/>
  <c r="S574" i="40"/>
  <c r="S575" i="40"/>
  <c r="S576" i="40"/>
  <c r="S577" i="40"/>
  <c r="S578" i="40"/>
  <c r="S579" i="40"/>
  <c r="S580" i="40"/>
  <c r="S581" i="40"/>
  <c r="S582" i="40"/>
  <c r="S583" i="40"/>
  <c r="S584" i="40"/>
  <c r="S585" i="40"/>
  <c r="S586" i="40"/>
  <c r="S587" i="40"/>
  <c r="S588" i="40"/>
  <c r="S589" i="40"/>
  <c r="S590" i="40"/>
  <c r="S591" i="40"/>
  <c r="S592" i="40"/>
  <c r="S593" i="40"/>
  <c r="S594" i="40"/>
  <c r="S595" i="40"/>
  <c r="S596" i="40"/>
  <c r="S597" i="40"/>
  <c r="S598" i="40"/>
  <c r="S599" i="40"/>
  <c r="S600" i="40"/>
  <c r="S601" i="40"/>
  <c r="S602" i="40"/>
  <c r="S603" i="40"/>
  <c r="S604" i="40"/>
  <c r="S605" i="40"/>
  <c r="S606" i="40"/>
  <c r="S607" i="40"/>
  <c r="S608" i="40"/>
  <c r="S609" i="40"/>
  <c r="S610" i="40"/>
  <c r="S611" i="40"/>
  <c r="S612" i="40"/>
  <c r="S613" i="40"/>
  <c r="S614" i="40"/>
  <c r="S615" i="40"/>
  <c r="S616" i="40"/>
  <c r="S617" i="40"/>
  <c r="S618" i="40"/>
  <c r="S619" i="40"/>
  <c r="S620" i="40"/>
  <c r="S621" i="40"/>
  <c r="S622" i="40"/>
  <c r="S623" i="40"/>
  <c r="S624" i="40"/>
  <c r="S625" i="40"/>
  <c r="S626" i="40"/>
  <c r="S627" i="40"/>
  <c r="S628" i="40"/>
  <c r="S629" i="40"/>
  <c r="S630" i="40"/>
  <c r="S631" i="40"/>
  <c r="S632" i="40"/>
  <c r="S633" i="40"/>
  <c r="S634" i="40"/>
  <c r="S635" i="40"/>
  <c r="S636" i="40"/>
  <c r="S637" i="40"/>
  <c r="S638" i="40"/>
  <c r="S639" i="40"/>
  <c r="S640" i="40"/>
  <c r="S641" i="40"/>
  <c r="S642" i="40"/>
  <c r="S643" i="40"/>
  <c r="S644" i="40"/>
  <c r="S645" i="40"/>
  <c r="S646" i="40"/>
  <c r="S647" i="40"/>
  <c r="S648" i="40"/>
  <c r="S649" i="40"/>
  <c r="S650" i="40"/>
  <c r="S651" i="40"/>
  <c r="S652" i="40"/>
  <c r="S653" i="40"/>
  <c r="S654" i="40"/>
  <c r="S655" i="40"/>
  <c r="S656" i="40"/>
  <c r="S657" i="40"/>
  <c r="S658" i="40"/>
  <c r="S659" i="40"/>
  <c r="S660" i="40"/>
  <c r="S661" i="40"/>
  <c r="S662" i="40"/>
  <c r="S663" i="40"/>
  <c r="S664" i="40"/>
  <c r="S665" i="40"/>
  <c r="S666" i="40"/>
  <c r="S667" i="40"/>
  <c r="S668" i="40"/>
  <c r="S669" i="40"/>
  <c r="S670" i="40"/>
  <c r="S671" i="40"/>
  <c r="S672" i="40"/>
  <c r="S673" i="40"/>
  <c r="S674" i="40"/>
  <c r="S675" i="40"/>
  <c r="S676" i="40"/>
  <c r="S677" i="40"/>
  <c r="S678" i="40"/>
  <c r="S679" i="40"/>
  <c r="S680" i="40"/>
  <c r="S681" i="40"/>
  <c r="S682" i="40"/>
  <c r="S683" i="40"/>
  <c r="S684" i="40"/>
  <c r="S685" i="40"/>
  <c r="S686" i="40"/>
  <c r="S687" i="40"/>
  <c r="S688" i="40"/>
  <c r="S689" i="40"/>
  <c r="S690" i="40"/>
  <c r="S691" i="40"/>
  <c r="S692" i="40"/>
  <c r="S693" i="40"/>
  <c r="S694" i="40"/>
  <c r="S695" i="40"/>
  <c r="S696" i="40"/>
  <c r="S697" i="40"/>
  <c r="S698" i="40"/>
  <c r="S699" i="40"/>
  <c r="S700" i="40"/>
  <c r="S701" i="40"/>
  <c r="S702" i="40"/>
  <c r="S703" i="40"/>
  <c r="S704" i="40"/>
  <c r="S705" i="40"/>
  <c r="S706" i="40"/>
  <c r="S707" i="40"/>
  <c r="S708" i="40"/>
  <c r="S709" i="40"/>
  <c r="S710" i="40"/>
  <c r="S711" i="40"/>
  <c r="S712" i="40"/>
  <c r="S713" i="40"/>
  <c r="S714" i="40"/>
  <c r="S715" i="40"/>
  <c r="S716" i="40"/>
  <c r="S717" i="40"/>
  <c r="S718" i="40"/>
  <c r="S719" i="40"/>
  <c r="S720" i="40"/>
  <c r="S721" i="40"/>
  <c r="S722" i="40"/>
  <c r="S723" i="40"/>
  <c r="S724" i="40"/>
  <c r="S725" i="40"/>
  <c r="S726" i="40"/>
  <c r="S727" i="40"/>
  <c r="S728" i="40"/>
  <c r="S729" i="40"/>
  <c r="S730" i="40"/>
  <c r="S731" i="40"/>
  <c r="S732" i="40"/>
  <c r="S733" i="40"/>
  <c r="S734" i="40"/>
  <c r="S735" i="40"/>
  <c r="S736" i="40"/>
  <c r="S737" i="40"/>
  <c r="S738" i="40"/>
  <c r="S739" i="40"/>
  <c r="S740" i="40"/>
  <c r="S741" i="40"/>
  <c r="S742" i="40"/>
  <c r="S743" i="40"/>
  <c r="S744" i="40"/>
  <c r="S745" i="40"/>
  <c r="S746" i="40"/>
  <c r="S747" i="40"/>
  <c r="S748" i="40"/>
  <c r="S749" i="40"/>
  <c r="S750" i="40"/>
  <c r="S751" i="40"/>
  <c r="S752" i="40"/>
  <c r="S753" i="40"/>
  <c r="S754" i="40"/>
  <c r="S755" i="40"/>
  <c r="S756" i="40"/>
  <c r="S757" i="40"/>
  <c r="S758" i="40"/>
  <c r="S759" i="40"/>
  <c r="S760" i="40"/>
  <c r="S761" i="40"/>
  <c r="S762" i="40"/>
  <c r="S763" i="40"/>
  <c r="S764" i="40"/>
  <c r="S765" i="40"/>
  <c r="S766" i="40"/>
  <c r="S767" i="40"/>
  <c r="S768" i="40"/>
  <c r="S769" i="40"/>
  <c r="S770" i="40"/>
  <c r="S771" i="40"/>
  <c r="S772" i="40"/>
  <c r="S773" i="40"/>
  <c r="S774" i="40"/>
  <c r="S775" i="40"/>
  <c r="S776" i="40"/>
  <c r="S777" i="40"/>
  <c r="S778" i="40"/>
  <c r="S779" i="40"/>
  <c r="S780" i="40"/>
  <c r="S781" i="40"/>
  <c r="S782" i="40"/>
  <c r="S783" i="40"/>
  <c r="S784" i="40"/>
  <c r="S785" i="40"/>
  <c r="S786" i="40"/>
  <c r="S787" i="40"/>
  <c r="S788" i="40"/>
  <c r="S789" i="40"/>
  <c r="S790" i="40"/>
  <c r="S791" i="40"/>
  <c r="S792" i="40"/>
  <c r="S793" i="40"/>
  <c r="S794" i="40"/>
  <c r="S795" i="40"/>
  <c r="S796" i="40"/>
  <c r="S797" i="40"/>
  <c r="S798" i="40"/>
  <c r="S799" i="40"/>
  <c r="S800" i="40"/>
  <c r="S801" i="40"/>
  <c r="S802" i="40"/>
  <c r="S803" i="40"/>
  <c r="S804" i="40"/>
  <c r="S805" i="40"/>
  <c r="S806" i="40"/>
  <c r="S807" i="40"/>
  <c r="S808" i="40"/>
  <c r="S809" i="40"/>
  <c r="S810" i="40"/>
  <c r="S811" i="40"/>
  <c r="S812" i="40"/>
  <c r="S813" i="40"/>
  <c r="S814" i="40"/>
  <c r="S815" i="40"/>
  <c r="S816" i="40"/>
  <c r="S817" i="40"/>
  <c r="S818" i="40"/>
  <c r="S819" i="40"/>
  <c r="S820" i="40"/>
  <c r="S821" i="40"/>
  <c r="S822" i="40"/>
  <c r="S823" i="40"/>
  <c r="S824" i="40"/>
  <c r="S825" i="40"/>
  <c r="S826" i="40"/>
  <c r="S827" i="40"/>
  <c r="S828" i="40"/>
  <c r="S829" i="40"/>
  <c r="S830" i="40"/>
  <c r="S831" i="40"/>
  <c r="S832" i="40"/>
  <c r="S833" i="40"/>
  <c r="S834" i="40"/>
  <c r="S835" i="40"/>
  <c r="S836" i="40"/>
  <c r="S837" i="40"/>
  <c r="S838" i="40"/>
  <c r="S839" i="40"/>
  <c r="S840" i="40"/>
  <c r="S841" i="40"/>
  <c r="S842" i="40"/>
  <c r="S843" i="40"/>
  <c r="S844" i="40"/>
  <c r="S845" i="40"/>
  <c r="S846" i="40"/>
  <c r="S847" i="40"/>
  <c r="S848" i="40"/>
  <c r="S849" i="40"/>
  <c r="S850" i="40"/>
  <c r="S851" i="40"/>
  <c r="S852" i="40"/>
  <c r="S853" i="40"/>
  <c r="S854" i="40"/>
  <c r="S855" i="40"/>
  <c r="S856" i="40"/>
  <c r="S857" i="40"/>
  <c r="S858" i="40"/>
  <c r="S859" i="40"/>
  <c r="S860" i="40"/>
  <c r="S861" i="40"/>
  <c r="S862" i="40"/>
  <c r="S863" i="40"/>
  <c r="S864" i="40"/>
  <c r="S865" i="40"/>
  <c r="S866" i="40"/>
  <c r="S867" i="40"/>
  <c r="S868" i="40"/>
  <c r="S869" i="40"/>
  <c r="S870" i="40"/>
  <c r="S871" i="40"/>
  <c r="S872" i="40"/>
  <c r="S873" i="40"/>
  <c r="S874" i="40"/>
  <c r="S875" i="40"/>
  <c r="S876" i="40"/>
  <c r="S877" i="40"/>
  <c r="S878" i="40"/>
  <c r="S879" i="40"/>
  <c r="S880" i="40"/>
  <c r="S881" i="40"/>
  <c r="S882" i="40"/>
  <c r="S883" i="40"/>
  <c r="S884" i="40"/>
  <c r="S885" i="40"/>
  <c r="S886" i="40"/>
  <c r="S887" i="40"/>
  <c r="S888" i="40"/>
  <c r="S889" i="40"/>
  <c r="S890" i="40"/>
  <c r="S891" i="40"/>
  <c r="S892" i="40"/>
  <c r="S893" i="40"/>
  <c r="S894" i="40"/>
  <c r="S895" i="40"/>
  <c r="S896" i="40"/>
  <c r="S897" i="40"/>
  <c r="S898" i="40"/>
  <c r="S899" i="40"/>
  <c r="S900" i="40"/>
  <c r="S901" i="40"/>
  <c r="S902" i="40"/>
  <c r="S903" i="40"/>
  <c r="S904" i="40"/>
  <c r="S905" i="40"/>
  <c r="S906" i="40"/>
  <c r="S907" i="40"/>
  <c r="S908" i="40"/>
  <c r="S909" i="40"/>
  <c r="S910" i="40"/>
  <c r="S911" i="40"/>
  <c r="S912" i="40"/>
  <c r="S913" i="40"/>
  <c r="S914" i="40"/>
  <c r="S915" i="40"/>
  <c r="S916" i="40"/>
  <c r="S917" i="40"/>
  <c r="S918" i="40"/>
  <c r="S919" i="40"/>
  <c r="S920" i="40"/>
  <c r="S921" i="40"/>
  <c r="S922" i="40"/>
  <c r="S923" i="40"/>
  <c r="S924" i="40"/>
  <c r="S925" i="40"/>
  <c r="S926" i="40"/>
  <c r="S927" i="40"/>
  <c r="S928" i="40"/>
  <c r="S929" i="40"/>
  <c r="S930" i="40"/>
  <c r="S931" i="40"/>
  <c r="S932" i="40"/>
  <c r="S933" i="40"/>
  <c r="S934" i="40"/>
  <c r="S935" i="40"/>
  <c r="S936" i="40"/>
  <c r="S937" i="40"/>
  <c r="S938" i="40"/>
  <c r="S939" i="40"/>
  <c r="S940" i="40"/>
  <c r="S941" i="40"/>
  <c r="S942" i="40"/>
  <c r="S943" i="40"/>
  <c r="S944" i="40"/>
  <c r="S945" i="40"/>
  <c r="S946" i="40"/>
  <c r="S947" i="40"/>
  <c r="S948" i="40"/>
  <c r="S949" i="40"/>
  <c r="S950" i="40"/>
  <c r="S951" i="40"/>
  <c r="S952" i="40"/>
  <c r="S953" i="40"/>
  <c r="S954" i="40"/>
  <c r="S955" i="40"/>
  <c r="S956" i="40"/>
  <c r="S957" i="40"/>
  <c r="S958" i="40"/>
  <c r="S959" i="40"/>
  <c r="S960" i="40"/>
  <c r="S961" i="40"/>
  <c r="S962" i="40"/>
  <c r="S963" i="40"/>
  <c r="S964" i="40"/>
  <c r="S965" i="40"/>
  <c r="S966" i="40"/>
  <c r="S967" i="40"/>
  <c r="S968" i="40"/>
  <c r="S969" i="40"/>
  <c r="S970" i="40"/>
  <c r="S971" i="40"/>
  <c r="S972" i="40"/>
  <c r="S973" i="40"/>
  <c r="S974" i="40"/>
  <c r="S975" i="40"/>
  <c r="S976" i="40"/>
  <c r="S977" i="40"/>
  <c r="S978" i="40"/>
  <c r="S979" i="40"/>
  <c r="S980" i="40"/>
  <c r="S981" i="40"/>
  <c r="S982" i="40"/>
  <c r="S983" i="40"/>
  <c r="S984" i="40"/>
  <c r="S985" i="40"/>
  <c r="S986" i="40"/>
  <c r="S987" i="40"/>
  <c r="S988" i="40"/>
  <c r="S989" i="40"/>
  <c r="S990" i="40"/>
  <c r="S991" i="40"/>
  <c r="S992" i="40"/>
  <c r="S993" i="40"/>
  <c r="S994" i="40"/>
  <c r="S995" i="40"/>
  <c r="S996" i="40"/>
  <c r="S997" i="40"/>
  <c r="S998" i="40"/>
  <c r="S999" i="40"/>
  <c r="S1000" i="40"/>
  <c r="S1001" i="40"/>
  <c r="S1002" i="40"/>
  <c r="S1003" i="40"/>
  <c r="S1004" i="40"/>
  <c r="S1005" i="40"/>
  <c r="S1006" i="40"/>
  <c r="S1007" i="40"/>
  <c r="S1008" i="40"/>
  <c r="S1009" i="40"/>
  <c r="S1010" i="40"/>
  <c r="S1011" i="40"/>
  <c r="S1012" i="40"/>
  <c r="S1013" i="40"/>
  <c r="S1014" i="40"/>
  <c r="S1015" i="40"/>
  <c r="S1016" i="40"/>
  <c r="S1017" i="40"/>
  <c r="S1018" i="40"/>
  <c r="S1019" i="40"/>
  <c r="S1020" i="40"/>
  <c r="S1021" i="40"/>
  <c r="S1022" i="40"/>
  <c r="S1023" i="40"/>
  <c r="S1024" i="40"/>
  <c r="S1025" i="40"/>
  <c r="S1026" i="40"/>
  <c r="S1027" i="40"/>
  <c r="S1028" i="40"/>
  <c r="S1029" i="40"/>
  <c r="S1030" i="40"/>
  <c r="S1031" i="40"/>
  <c r="S1032" i="40"/>
  <c r="S1033" i="40"/>
  <c r="S1034" i="40"/>
  <c r="S1035" i="40"/>
  <c r="S1036" i="40"/>
  <c r="S1037" i="40"/>
  <c r="S1038" i="40"/>
  <c r="S1039" i="40"/>
  <c r="S1040" i="40"/>
  <c r="S1041" i="40"/>
  <c r="S1042" i="40"/>
  <c r="S1043" i="40"/>
  <c r="S1044" i="40"/>
  <c r="S1045" i="40"/>
  <c r="S1046" i="40"/>
  <c r="S1047" i="40"/>
  <c r="S1048" i="40"/>
  <c r="S1049" i="40"/>
  <c r="S1050" i="40"/>
  <c r="S1051" i="40"/>
  <c r="S1052" i="40"/>
  <c r="S1053" i="40"/>
  <c r="T7" i="40"/>
  <c r="P8" i="40"/>
  <c r="P9" i="40"/>
  <c r="P10" i="40"/>
  <c r="P11" i="40"/>
  <c r="P12" i="40"/>
  <c r="P13" i="40"/>
  <c r="P14" i="40"/>
  <c r="P15" i="40"/>
  <c r="P17" i="40"/>
  <c r="P18" i="40"/>
  <c r="P19" i="40"/>
  <c r="P20" i="40"/>
  <c r="P21" i="40"/>
  <c r="P22" i="40"/>
  <c r="P24" i="40"/>
  <c r="P25" i="40"/>
  <c r="P26" i="40"/>
  <c r="P28" i="40"/>
  <c r="P29" i="40"/>
  <c r="P30" i="40"/>
  <c r="P34" i="40"/>
  <c r="P35" i="40"/>
  <c r="P36" i="40"/>
  <c r="P37" i="40"/>
  <c r="P38" i="40"/>
  <c r="P39" i="40"/>
  <c r="P40" i="40"/>
  <c r="P41" i="40"/>
  <c r="P42" i="40"/>
  <c r="P43" i="40"/>
  <c r="P44" i="40"/>
  <c r="P45" i="40"/>
  <c r="P46" i="40"/>
  <c r="P47" i="40"/>
  <c r="P48" i="40"/>
  <c r="P49" i="40"/>
  <c r="P50" i="40"/>
  <c r="P51" i="40"/>
  <c r="P52" i="40"/>
  <c r="P53" i="40"/>
  <c r="P54" i="40"/>
  <c r="P55" i="40"/>
  <c r="P56" i="40"/>
  <c r="P58" i="40"/>
  <c r="P59" i="40"/>
  <c r="P60" i="40"/>
  <c r="P61" i="40"/>
  <c r="P62" i="40"/>
  <c r="P63" i="40"/>
  <c r="P64" i="40"/>
  <c r="P67" i="40"/>
  <c r="P68" i="40"/>
  <c r="P69" i="40"/>
  <c r="P70" i="40"/>
  <c r="P71" i="40"/>
  <c r="P72" i="40"/>
  <c r="P74" i="40"/>
  <c r="P75" i="40"/>
  <c r="P76" i="40"/>
  <c r="P77" i="40"/>
  <c r="P78" i="40"/>
  <c r="P79" i="40"/>
  <c r="P80" i="40"/>
  <c r="P81" i="40"/>
  <c r="P82" i="40"/>
  <c r="P87" i="40"/>
  <c r="P88" i="40"/>
  <c r="P89" i="40"/>
  <c r="P90" i="40"/>
  <c r="P91" i="40"/>
  <c r="P93" i="40"/>
  <c r="P95" i="40"/>
  <c r="P97" i="40"/>
  <c r="P98" i="40"/>
  <c r="P101" i="40"/>
  <c r="P102" i="40"/>
  <c r="P103" i="40"/>
  <c r="P104" i="40"/>
  <c r="P105" i="40"/>
  <c r="P106" i="40"/>
  <c r="P107" i="40"/>
  <c r="P108" i="40"/>
  <c r="P109" i="40"/>
  <c r="P110" i="40"/>
  <c r="P112" i="40"/>
  <c r="P114" i="40"/>
  <c r="P115" i="40"/>
  <c r="P116" i="40"/>
  <c r="P117" i="40"/>
  <c r="P118" i="40"/>
  <c r="P120" i="40"/>
  <c r="P121" i="40"/>
  <c r="P122" i="40"/>
  <c r="P123" i="40"/>
  <c r="P124" i="40"/>
  <c r="P126" i="40"/>
  <c r="P127" i="40"/>
  <c r="P129" i="40"/>
  <c r="P132" i="40"/>
  <c r="P135" i="40"/>
  <c r="P136" i="40"/>
  <c r="P137" i="40"/>
  <c r="P138" i="40"/>
  <c r="P139" i="40"/>
  <c r="P140" i="40"/>
  <c r="P141" i="40"/>
  <c r="P143" i="40"/>
  <c r="P144" i="40"/>
  <c r="P145" i="40"/>
  <c r="P146" i="40"/>
  <c r="P147" i="40"/>
  <c r="P148" i="40"/>
  <c r="P149" i="40"/>
  <c r="P150" i="40"/>
  <c r="P151" i="40"/>
  <c r="P152" i="40"/>
  <c r="P153" i="40"/>
  <c r="P154" i="40"/>
  <c r="P155" i="40"/>
  <c r="P156" i="40"/>
  <c r="P157" i="40"/>
  <c r="P158" i="40"/>
  <c r="P159" i="40"/>
  <c r="P163" i="40"/>
  <c r="P165" i="40"/>
  <c r="P166" i="40"/>
  <c r="P167" i="40"/>
  <c r="P168" i="40"/>
  <c r="P171" i="40"/>
  <c r="P174" i="40"/>
  <c r="P176" i="40"/>
  <c r="P177" i="40"/>
  <c r="P178" i="40"/>
  <c r="P179" i="40"/>
  <c r="P181" i="40"/>
  <c r="P182" i="40"/>
  <c r="P183" i="40"/>
  <c r="P184" i="40"/>
  <c r="P185" i="40"/>
  <c r="P186" i="40"/>
  <c r="P187" i="40"/>
  <c r="P188" i="40"/>
  <c r="P191" i="40"/>
  <c r="P192" i="40"/>
  <c r="P193" i="40"/>
  <c r="P194" i="40"/>
  <c r="P195" i="40"/>
  <c r="P196" i="40"/>
  <c r="P197" i="40"/>
  <c r="P204" i="40"/>
  <c r="P205" i="40"/>
  <c r="P206" i="40"/>
  <c r="P207" i="40"/>
  <c r="P208" i="40"/>
  <c r="P209" i="40"/>
  <c r="P210" i="40"/>
  <c r="P211" i="40"/>
  <c r="P215" i="40"/>
  <c r="P216" i="40"/>
  <c r="P217" i="40"/>
  <c r="P218" i="40"/>
  <c r="P219" i="40"/>
  <c r="P220" i="40"/>
  <c r="P221" i="40"/>
  <c r="P224" i="40"/>
  <c r="P226" i="40"/>
  <c r="P228" i="40"/>
  <c r="P229" i="40"/>
  <c r="P230" i="40"/>
  <c r="P231" i="40"/>
  <c r="P232" i="40"/>
  <c r="P233" i="40"/>
  <c r="P234" i="40"/>
  <c r="P235" i="40"/>
  <c r="P236" i="40"/>
  <c r="P237" i="40"/>
  <c r="P238" i="40"/>
  <c r="P239" i="40"/>
  <c r="P240" i="40"/>
  <c r="P241" i="40"/>
  <c r="P242" i="40"/>
  <c r="P243" i="40"/>
  <c r="P244" i="40"/>
  <c r="P245" i="40"/>
  <c r="P247" i="40"/>
  <c r="P248" i="40"/>
  <c r="P249" i="40"/>
  <c r="P250" i="40"/>
  <c r="P251" i="40"/>
  <c r="P254" i="40"/>
  <c r="P256" i="40"/>
  <c r="P257" i="40"/>
  <c r="P258" i="40"/>
  <c r="P259" i="40"/>
  <c r="P260" i="40"/>
  <c r="P261" i="40"/>
  <c r="P266" i="40"/>
  <c r="P267" i="40"/>
  <c r="P270" i="40"/>
  <c r="P271" i="40"/>
  <c r="P274" i="40"/>
  <c r="P275" i="40"/>
  <c r="P276" i="40"/>
  <c r="P277" i="40"/>
  <c r="P278" i="40"/>
  <c r="P280" i="40"/>
  <c r="P282" i="40"/>
  <c r="P287" i="40"/>
  <c r="P288" i="40"/>
  <c r="P289" i="40"/>
  <c r="P290" i="40"/>
  <c r="P291" i="40"/>
  <c r="P292" i="40"/>
  <c r="P295" i="40"/>
  <c r="P296" i="40"/>
  <c r="P297" i="40"/>
  <c r="P298" i="40"/>
  <c r="P304" i="40"/>
  <c r="P306" i="40"/>
  <c r="P309" i="40"/>
  <c r="P310" i="40"/>
  <c r="P311" i="40"/>
  <c r="P313" i="40"/>
  <c r="P314" i="40"/>
  <c r="P316" i="40"/>
  <c r="P319" i="40"/>
  <c r="P320" i="40"/>
  <c r="P321" i="40"/>
  <c r="P322" i="40"/>
  <c r="P324" i="40"/>
  <c r="P326" i="40"/>
  <c r="P329" i="40"/>
  <c r="P332" i="40"/>
  <c r="P333" i="40"/>
  <c r="P334" i="40"/>
  <c r="P335" i="40"/>
  <c r="P336" i="40"/>
  <c r="P337" i="40"/>
  <c r="P338" i="40"/>
  <c r="P340" i="40"/>
  <c r="P341" i="40"/>
  <c r="P343" i="40"/>
  <c r="P346" i="40"/>
  <c r="P347" i="40"/>
  <c r="P348" i="40"/>
  <c r="P349" i="40"/>
  <c r="P354" i="40"/>
  <c r="P355" i="40"/>
  <c r="P356" i="40"/>
  <c r="P357" i="40"/>
  <c r="P358" i="40"/>
  <c r="P361" i="40"/>
  <c r="P363" i="40"/>
  <c r="P364" i="40"/>
  <c r="P365" i="40"/>
  <c r="P366" i="40"/>
  <c r="P367" i="40"/>
  <c r="P369" i="40"/>
  <c r="P370" i="40"/>
  <c r="P373" i="40"/>
  <c r="P374" i="40"/>
  <c r="P378" i="40"/>
  <c r="P379" i="40"/>
  <c r="P380" i="40"/>
  <c r="P381" i="40"/>
  <c r="P382" i="40"/>
  <c r="P383" i="40"/>
  <c r="P384" i="40"/>
  <c r="P385" i="40"/>
  <c r="P386" i="40"/>
  <c r="P387" i="40"/>
  <c r="P390" i="40"/>
  <c r="P393" i="40"/>
  <c r="P397" i="40"/>
  <c r="P398" i="40"/>
  <c r="P399" i="40"/>
  <c r="P401" i="40"/>
  <c r="P403" i="40"/>
  <c r="P405" i="40"/>
  <c r="P406" i="40"/>
  <c r="P407" i="40"/>
  <c r="P408" i="40"/>
  <c r="P409" i="40"/>
  <c r="P410" i="40"/>
  <c r="P411" i="40"/>
  <c r="P412" i="40"/>
  <c r="P417" i="40"/>
  <c r="P418" i="40"/>
  <c r="P419" i="40"/>
  <c r="P420" i="40"/>
  <c r="P421" i="40"/>
  <c r="P422" i="40"/>
  <c r="P423" i="40"/>
  <c r="P424" i="40"/>
  <c r="P427" i="40"/>
  <c r="P428" i="40"/>
  <c r="P430" i="40"/>
  <c r="P431" i="40"/>
  <c r="P432" i="40"/>
  <c r="P433" i="40"/>
  <c r="P434" i="40"/>
  <c r="P435" i="40"/>
  <c r="P437" i="40"/>
  <c r="P438" i="40"/>
  <c r="P439" i="40"/>
  <c r="P440" i="40"/>
  <c r="P441" i="40"/>
  <c r="P442" i="40"/>
  <c r="P443" i="40"/>
  <c r="P444" i="40"/>
  <c r="P447" i="40"/>
  <c r="P448" i="40"/>
  <c r="P449" i="40"/>
  <c r="P450" i="40"/>
  <c r="P453" i="40"/>
  <c r="P456" i="40"/>
  <c r="P459" i="40"/>
  <c r="P460" i="40"/>
  <c r="P461" i="40"/>
  <c r="P463" i="40"/>
  <c r="P464" i="40"/>
  <c r="P465" i="40"/>
  <c r="P466" i="40"/>
  <c r="P467" i="40"/>
  <c r="P469" i="40"/>
  <c r="P470" i="40"/>
  <c r="P471" i="40"/>
  <c r="P472" i="40"/>
  <c r="P473" i="40"/>
  <c r="P474" i="40"/>
  <c r="P475" i="40"/>
  <c r="P476" i="40"/>
  <c r="P477" i="40"/>
  <c r="P478" i="40"/>
  <c r="P479" i="40"/>
  <c r="P480" i="40"/>
  <c r="P481" i="40"/>
  <c r="P482" i="40"/>
  <c r="P483" i="40"/>
  <c r="P485" i="40"/>
  <c r="P486" i="40"/>
  <c r="P487" i="40"/>
  <c r="P495" i="40"/>
  <c r="P498" i="40"/>
  <c r="P499" i="40"/>
  <c r="P500" i="40"/>
  <c r="P501" i="40"/>
  <c r="P504" i="40"/>
  <c r="P505" i="40"/>
  <c r="P506" i="40"/>
  <c r="P509" i="40"/>
  <c r="P510" i="40"/>
  <c r="P514" i="40"/>
  <c r="P515" i="40"/>
  <c r="P516" i="40"/>
  <c r="P519" i="40"/>
  <c r="P520" i="40"/>
  <c r="P521" i="40"/>
  <c r="P522" i="40"/>
  <c r="P524" i="40"/>
  <c r="P525" i="40"/>
  <c r="P527" i="40"/>
  <c r="P528" i="40"/>
  <c r="P529" i="40"/>
  <c r="P530" i="40"/>
  <c r="P533" i="40"/>
  <c r="P538" i="40"/>
  <c r="P543" i="40"/>
  <c r="P544" i="40"/>
  <c r="P546" i="40"/>
  <c r="P547" i="40"/>
  <c r="P548" i="40"/>
  <c r="P549" i="40"/>
  <c r="P550" i="40"/>
  <c r="P551" i="40"/>
  <c r="P554" i="40"/>
  <c r="P555" i="40"/>
  <c r="P556" i="40"/>
  <c r="P561" i="40"/>
  <c r="P562" i="40"/>
  <c r="P563" i="40"/>
  <c r="P564" i="40"/>
  <c r="P565" i="40"/>
  <c r="P566" i="40"/>
  <c r="P568" i="40"/>
  <c r="P570" i="40"/>
  <c r="P571" i="40"/>
  <c r="P572" i="40"/>
  <c r="P573" i="40"/>
  <c r="P574" i="40"/>
  <c r="P575" i="40"/>
  <c r="P576" i="40"/>
  <c r="P577" i="40"/>
  <c r="P579" i="40"/>
  <c r="P580" i="40"/>
  <c r="P582" i="40"/>
  <c r="P584" i="40"/>
  <c r="P590" i="40"/>
  <c r="P591" i="40"/>
  <c r="P592" i="40"/>
  <c r="P593" i="40"/>
  <c r="P594" i="40"/>
  <c r="P595" i="40"/>
  <c r="P596" i="40"/>
  <c r="P597" i="40"/>
  <c r="P598" i="40"/>
  <c r="P599" i="40"/>
  <c r="P600" i="40"/>
  <c r="P601" i="40"/>
  <c r="P602" i="40"/>
  <c r="P603" i="40"/>
  <c r="P604" i="40"/>
  <c r="P606" i="40"/>
  <c r="P607" i="40"/>
  <c r="P608" i="40"/>
  <c r="P609" i="40"/>
  <c r="P610" i="40"/>
  <c r="P611" i="40"/>
  <c r="P612" i="40"/>
  <c r="P613" i="40"/>
  <c r="P614" i="40"/>
  <c r="P615" i="40"/>
  <c r="P616" i="40"/>
  <c r="P617" i="40"/>
  <c r="P618" i="40"/>
  <c r="P619" i="40"/>
  <c r="P620" i="40"/>
  <c r="P622" i="40"/>
  <c r="P623" i="40"/>
  <c r="P628" i="40"/>
  <c r="P629" i="40"/>
  <c r="P631" i="40"/>
  <c r="P632" i="40"/>
  <c r="P634" i="40"/>
  <c r="P635" i="40"/>
  <c r="P636" i="40"/>
  <c r="P640" i="40"/>
  <c r="P642" i="40"/>
  <c r="P643" i="40"/>
  <c r="P644" i="40"/>
  <c r="P645" i="40"/>
  <c r="P646" i="40"/>
  <c r="P647" i="40"/>
  <c r="P648" i="40"/>
  <c r="P651" i="40"/>
  <c r="P652" i="40"/>
  <c r="P653" i="40"/>
  <c r="P655" i="40"/>
  <c r="P656" i="40"/>
  <c r="P657" i="40"/>
  <c r="P658" i="40"/>
  <c r="P659" i="40"/>
  <c r="P660" i="40"/>
  <c r="P661" i="40"/>
  <c r="P662" i="40"/>
  <c r="P663" i="40"/>
  <c r="P664" i="40"/>
  <c r="P667" i="40"/>
  <c r="P668" i="40"/>
  <c r="P672" i="40"/>
  <c r="P673" i="40"/>
  <c r="P674" i="40"/>
  <c r="P675" i="40"/>
  <c r="P677" i="40"/>
  <c r="P679" i="40"/>
  <c r="P680" i="40"/>
  <c r="P681" i="40"/>
  <c r="P682" i="40"/>
  <c r="P683" i="40"/>
  <c r="P684" i="40"/>
  <c r="P685" i="40"/>
  <c r="P686" i="40"/>
  <c r="P687" i="40"/>
  <c r="P688" i="40"/>
  <c r="P690" i="40"/>
  <c r="P692" i="40"/>
  <c r="P695" i="40"/>
  <c r="P696" i="40"/>
  <c r="P698" i="40"/>
  <c r="P699" i="40"/>
  <c r="P700" i="40"/>
  <c r="P701" i="40"/>
  <c r="P702" i="40"/>
  <c r="P703" i="40"/>
  <c r="P704" i="40"/>
  <c r="P705" i="40"/>
  <c r="P706" i="40"/>
  <c r="P707" i="40"/>
  <c r="P708" i="40"/>
  <c r="P710" i="40"/>
  <c r="P711" i="40"/>
  <c r="P712" i="40"/>
  <c r="P713" i="40"/>
  <c r="P714" i="40"/>
  <c r="P716" i="40"/>
  <c r="P717" i="40"/>
  <c r="P718" i="40"/>
  <c r="P719" i="40"/>
  <c r="P721" i="40"/>
  <c r="P722" i="40"/>
  <c r="P727" i="40"/>
  <c r="P728" i="40"/>
  <c r="P731" i="40"/>
  <c r="P732" i="40"/>
  <c r="P733" i="40"/>
  <c r="P734" i="40"/>
  <c r="P736" i="40"/>
  <c r="P737" i="40"/>
  <c r="P738" i="40"/>
  <c r="P739" i="40"/>
  <c r="P740" i="40"/>
  <c r="P741" i="40"/>
  <c r="P742" i="40"/>
  <c r="P743" i="40"/>
  <c r="P744" i="40"/>
  <c r="P745" i="40"/>
  <c r="P746" i="40"/>
  <c r="P748" i="40"/>
  <c r="P749" i="40"/>
  <c r="P751" i="40"/>
  <c r="P752" i="40"/>
  <c r="P753" i="40"/>
  <c r="P755" i="40"/>
  <c r="P757" i="40"/>
  <c r="P758" i="40"/>
  <c r="P759" i="40"/>
  <c r="P760" i="40"/>
  <c r="P761" i="40"/>
  <c r="P762" i="40"/>
  <c r="P763" i="40"/>
  <c r="P764" i="40"/>
  <c r="P765" i="40"/>
  <c r="P766" i="40"/>
  <c r="P768" i="40"/>
  <c r="P769" i="40"/>
  <c r="P770" i="40"/>
  <c r="P771" i="40"/>
  <c r="P772" i="40"/>
  <c r="P773" i="40"/>
  <c r="P775" i="40"/>
  <c r="P776" i="40"/>
  <c r="P777" i="40"/>
  <c r="P778" i="40"/>
  <c r="P779" i="40"/>
  <c r="P780" i="40"/>
  <c r="P781" i="40"/>
  <c r="P782" i="40"/>
  <c r="P783" i="40"/>
  <c r="P784" i="40"/>
  <c r="P785" i="40"/>
  <c r="P786" i="40"/>
  <c r="P787" i="40"/>
  <c r="P788" i="40"/>
  <c r="P789" i="40"/>
  <c r="P790" i="40"/>
  <c r="P791" i="40"/>
  <c r="P792" i="40"/>
  <c r="P793" i="40"/>
  <c r="P794" i="40"/>
  <c r="P795" i="40"/>
  <c r="P796" i="40"/>
  <c r="P797" i="40"/>
  <c r="P799" i="40"/>
  <c r="P800" i="40"/>
  <c r="P801" i="40"/>
  <c r="P802" i="40"/>
  <c r="P803" i="40"/>
  <c r="P804" i="40"/>
  <c r="P805" i="40"/>
  <c r="P806" i="40"/>
  <c r="P807" i="40"/>
  <c r="P808" i="40"/>
  <c r="P809" i="40"/>
  <c r="P810" i="40"/>
  <c r="P811" i="40"/>
  <c r="P812" i="40"/>
  <c r="P813" i="40"/>
  <c r="P814" i="40"/>
  <c r="P815" i="40"/>
  <c r="P816" i="40"/>
  <c r="P817" i="40"/>
  <c r="P818" i="40"/>
  <c r="P819" i="40"/>
  <c r="P820" i="40"/>
  <c r="P823" i="40"/>
  <c r="P824" i="40"/>
  <c r="P825" i="40"/>
  <c r="P826" i="40"/>
  <c r="P828" i="40"/>
  <c r="P829" i="40"/>
  <c r="P830" i="40"/>
  <c r="P832" i="40"/>
  <c r="P834" i="40"/>
  <c r="P835" i="40"/>
  <c r="P836" i="40"/>
  <c r="P837" i="40"/>
  <c r="P838" i="40"/>
  <c r="P842" i="40"/>
  <c r="P843" i="40"/>
  <c r="P844" i="40"/>
  <c r="P845" i="40"/>
  <c r="P846" i="40"/>
  <c r="P848" i="40"/>
  <c r="P850" i="40"/>
  <c r="P851" i="40"/>
  <c r="P856" i="40"/>
  <c r="P857" i="40"/>
  <c r="P858" i="40"/>
  <c r="P859" i="40"/>
  <c r="P860" i="40"/>
  <c r="P862" i="40"/>
  <c r="P863" i="40"/>
  <c r="P864" i="40"/>
  <c r="P865" i="40"/>
  <c r="P866" i="40"/>
  <c r="P867" i="40"/>
  <c r="P868" i="40"/>
  <c r="P869" i="40"/>
  <c r="P870" i="40"/>
  <c r="P871" i="40"/>
  <c r="P872" i="40"/>
  <c r="P873" i="40"/>
  <c r="P874" i="40"/>
  <c r="P875" i="40"/>
  <c r="P876" i="40"/>
  <c r="P878" i="40"/>
  <c r="P879" i="40"/>
  <c r="P880" i="40"/>
  <c r="P881" i="40"/>
  <c r="P882" i="40"/>
  <c r="P884" i="40"/>
  <c r="P888" i="40"/>
  <c r="P889" i="40"/>
  <c r="P892" i="40"/>
  <c r="P893" i="40"/>
  <c r="P894" i="40"/>
  <c r="P895" i="40"/>
  <c r="P896" i="40"/>
  <c r="P897" i="40"/>
  <c r="P898" i="40"/>
  <c r="P903" i="40"/>
  <c r="P904" i="40"/>
  <c r="P905" i="40"/>
  <c r="P906" i="40"/>
  <c r="P907" i="40"/>
  <c r="P910" i="40"/>
  <c r="P911" i="40"/>
  <c r="P912" i="40"/>
  <c r="P913" i="40"/>
  <c r="P914" i="40"/>
  <c r="P916" i="40"/>
  <c r="P917" i="40"/>
  <c r="P919" i="40"/>
  <c r="P920" i="40"/>
  <c r="P921" i="40"/>
  <c r="P922" i="40"/>
  <c r="P923" i="40"/>
  <c r="P926" i="40"/>
  <c r="P928" i="40"/>
  <c r="P929" i="40"/>
  <c r="P930" i="40"/>
  <c r="P932" i="40"/>
  <c r="P933" i="40"/>
  <c r="P934" i="40"/>
  <c r="P935" i="40"/>
  <c r="P936" i="40"/>
  <c r="P937" i="40"/>
  <c r="P938" i="40"/>
  <c r="P939" i="40"/>
  <c r="P940" i="40"/>
  <c r="P941" i="40"/>
  <c r="P943" i="40"/>
  <c r="P946" i="40"/>
  <c r="P948" i="40"/>
  <c r="P949" i="40"/>
  <c r="P951" i="40"/>
  <c r="P953" i="40"/>
  <c r="P956" i="40"/>
  <c r="P957" i="40"/>
  <c r="P958" i="40"/>
  <c r="P959" i="40"/>
  <c r="P960" i="40"/>
  <c r="P961" i="40"/>
  <c r="P965" i="40"/>
  <c r="P966" i="40"/>
  <c r="P969" i="40"/>
  <c r="P970" i="40"/>
  <c r="P971" i="40"/>
  <c r="P972" i="40"/>
  <c r="P974" i="40"/>
  <c r="P976" i="40"/>
  <c r="P979" i="40"/>
  <c r="P980" i="40"/>
  <c r="P981" i="40"/>
  <c r="P982" i="40"/>
  <c r="P988" i="40"/>
  <c r="P994" i="40"/>
  <c r="P995" i="40"/>
  <c r="P997" i="40"/>
  <c r="P999" i="40"/>
  <c r="P1001" i="40"/>
  <c r="P1002" i="40"/>
  <c r="P1003" i="40"/>
  <c r="P1006" i="40"/>
  <c r="P1008" i="40"/>
  <c r="P1010" i="40"/>
  <c r="P1011" i="40"/>
  <c r="P1013" i="40"/>
  <c r="P1014" i="40"/>
  <c r="P1015" i="40"/>
  <c r="P1016" i="40"/>
  <c r="P1017" i="40"/>
  <c r="P1024" i="40"/>
  <c r="P1025" i="40"/>
  <c r="P1028" i="40"/>
  <c r="P1029" i="40"/>
  <c r="P1030" i="40"/>
  <c r="P1031" i="40"/>
  <c r="P1034" i="40"/>
  <c r="P1035" i="40"/>
  <c r="P1037" i="40"/>
  <c r="P1038" i="40"/>
  <c r="P1039" i="40"/>
  <c r="P1040" i="40"/>
  <c r="P1041" i="40"/>
  <c r="P1043" i="40"/>
  <c r="P1044" i="40"/>
  <c r="P1045" i="40"/>
  <c r="P1048" i="40"/>
  <c r="P1049" i="40"/>
  <c r="P1050" i="40"/>
  <c r="P1051" i="40"/>
  <c r="P1052" i="40"/>
  <c r="P1053" i="40"/>
  <c r="P7" i="40"/>
  <c r="O8" i="40"/>
  <c r="O9" i="40"/>
  <c r="O10" i="40"/>
  <c r="O11" i="40"/>
  <c r="O12" i="40"/>
  <c r="O13" i="40"/>
  <c r="O14" i="40"/>
  <c r="O15" i="40"/>
  <c r="O17" i="40"/>
  <c r="O18" i="40"/>
  <c r="O19" i="40"/>
  <c r="O20" i="40"/>
  <c r="O21" i="40"/>
  <c r="O22" i="40"/>
  <c r="O24" i="40"/>
  <c r="O25" i="40"/>
  <c r="O26" i="40"/>
  <c r="O28" i="40"/>
  <c r="O29" i="40"/>
  <c r="O30" i="40"/>
  <c r="O34" i="40"/>
  <c r="O35" i="40"/>
  <c r="O36" i="40"/>
  <c r="O37" i="40"/>
  <c r="O38" i="40"/>
  <c r="O39" i="40"/>
  <c r="O40" i="40"/>
  <c r="O41" i="40"/>
  <c r="O42" i="40"/>
  <c r="O43" i="40"/>
  <c r="O44" i="40"/>
  <c r="O45" i="40"/>
  <c r="O46" i="40"/>
  <c r="O47" i="40"/>
  <c r="O48" i="40"/>
  <c r="O49" i="40"/>
  <c r="O50" i="40"/>
  <c r="O51" i="40"/>
  <c r="O52" i="40"/>
  <c r="O53" i="40"/>
  <c r="O54" i="40"/>
  <c r="O55" i="40"/>
  <c r="O56" i="40"/>
  <c r="O58" i="40"/>
  <c r="O59" i="40"/>
  <c r="O60" i="40"/>
  <c r="O61" i="40"/>
  <c r="O62" i="40"/>
  <c r="O63" i="40"/>
  <c r="O64" i="40"/>
  <c r="O67" i="40"/>
  <c r="O68" i="40"/>
  <c r="O69" i="40"/>
  <c r="O70" i="40"/>
  <c r="O71" i="40"/>
  <c r="O72" i="40"/>
  <c r="O74" i="40"/>
  <c r="O75" i="40"/>
  <c r="O76" i="40"/>
  <c r="O77" i="40"/>
  <c r="O78" i="40"/>
  <c r="O79" i="40"/>
  <c r="O80" i="40"/>
  <c r="O81" i="40"/>
  <c r="O82" i="40"/>
  <c r="O87" i="40"/>
  <c r="O88" i="40"/>
  <c r="O89" i="40"/>
  <c r="O90" i="40"/>
  <c r="O91" i="40"/>
  <c r="O93" i="40"/>
  <c r="O95" i="40"/>
  <c r="O97" i="40"/>
  <c r="O98" i="40"/>
  <c r="O101" i="40"/>
  <c r="O102" i="40"/>
  <c r="O103" i="40"/>
  <c r="O104" i="40"/>
  <c r="O105" i="40"/>
  <c r="O106" i="40"/>
  <c r="O107" i="40"/>
  <c r="O108" i="40"/>
  <c r="O109" i="40"/>
  <c r="O110" i="40"/>
  <c r="O112" i="40"/>
  <c r="O114" i="40"/>
  <c r="O115" i="40"/>
  <c r="O116" i="40"/>
  <c r="O117" i="40"/>
  <c r="O118" i="40"/>
  <c r="O120" i="40"/>
  <c r="O121" i="40"/>
  <c r="O122" i="40"/>
  <c r="O123" i="40"/>
  <c r="O124" i="40"/>
  <c r="O126" i="40"/>
  <c r="O127" i="40"/>
  <c r="O129" i="40"/>
  <c r="O132" i="40"/>
  <c r="O135" i="40"/>
  <c r="O136" i="40"/>
  <c r="O137" i="40"/>
  <c r="O138" i="40"/>
  <c r="O139" i="40"/>
  <c r="O140" i="40"/>
  <c r="O141" i="40"/>
  <c r="O143" i="40"/>
  <c r="O144" i="40"/>
  <c r="O145" i="40"/>
  <c r="O146" i="40"/>
  <c r="O147" i="40"/>
  <c r="O148" i="40"/>
  <c r="O149" i="40"/>
  <c r="O150" i="40"/>
  <c r="O151" i="40"/>
  <c r="O152" i="40"/>
  <c r="O153" i="40"/>
  <c r="O154" i="40"/>
  <c r="O155" i="40"/>
  <c r="O156" i="40"/>
  <c r="O157" i="40"/>
  <c r="O158" i="40"/>
  <c r="O159" i="40"/>
  <c r="O163" i="40"/>
  <c r="O165" i="40"/>
  <c r="O166" i="40"/>
  <c r="O167" i="40"/>
  <c r="O168" i="40"/>
  <c r="O171" i="40"/>
  <c r="O174" i="40"/>
  <c r="O176" i="40"/>
  <c r="O177" i="40"/>
  <c r="O178" i="40"/>
  <c r="O179" i="40"/>
  <c r="O181" i="40"/>
  <c r="O182" i="40"/>
  <c r="O183" i="40"/>
  <c r="O184" i="40"/>
  <c r="O185" i="40"/>
  <c r="O186" i="40"/>
  <c r="O187" i="40"/>
  <c r="O188" i="40"/>
  <c r="O191" i="40"/>
  <c r="O192" i="40"/>
  <c r="O193" i="40"/>
  <c r="O194" i="40"/>
  <c r="O195" i="40"/>
  <c r="O196" i="40"/>
  <c r="O197" i="40"/>
  <c r="O204" i="40"/>
  <c r="O205" i="40"/>
  <c r="O206" i="40"/>
  <c r="O207" i="40"/>
  <c r="O208" i="40"/>
  <c r="O209" i="40"/>
  <c r="O210" i="40"/>
  <c r="O211" i="40"/>
  <c r="O215" i="40"/>
  <c r="O216" i="40"/>
  <c r="O217" i="40"/>
  <c r="O218" i="40"/>
  <c r="O219" i="40"/>
  <c r="O220" i="40"/>
  <c r="O221" i="40"/>
  <c r="O224" i="40"/>
  <c r="O226" i="40"/>
  <c r="O228" i="40"/>
  <c r="O229" i="40"/>
  <c r="O230" i="40"/>
  <c r="O231" i="40"/>
  <c r="O232" i="40"/>
  <c r="O233" i="40"/>
  <c r="O234" i="40"/>
  <c r="O235" i="40"/>
  <c r="O236" i="40"/>
  <c r="O237" i="40"/>
  <c r="O238" i="40"/>
  <c r="O239" i="40"/>
  <c r="O240" i="40"/>
  <c r="O241" i="40"/>
  <c r="O242" i="40"/>
  <c r="O243" i="40"/>
  <c r="O244" i="40"/>
  <c r="O245" i="40"/>
  <c r="O247" i="40"/>
  <c r="O248" i="40"/>
  <c r="O249" i="40"/>
  <c r="O250" i="40"/>
  <c r="O251" i="40"/>
  <c r="O254" i="40"/>
  <c r="O256" i="40"/>
  <c r="O257" i="40"/>
  <c r="O258" i="40"/>
  <c r="O259" i="40"/>
  <c r="O260" i="40"/>
  <c r="O261" i="40"/>
  <c r="O266" i="40"/>
  <c r="O267" i="40"/>
  <c r="O270" i="40"/>
  <c r="O271" i="40"/>
  <c r="O274" i="40"/>
  <c r="O275" i="40"/>
  <c r="O276" i="40"/>
  <c r="O277" i="40"/>
  <c r="O278" i="40"/>
  <c r="O280" i="40"/>
  <c r="O282" i="40"/>
  <c r="O287" i="40"/>
  <c r="O288" i="40"/>
  <c r="O289" i="40"/>
  <c r="O290" i="40"/>
  <c r="O291" i="40"/>
  <c r="O292" i="40"/>
  <c r="O295" i="40"/>
  <c r="O296" i="40"/>
  <c r="O297" i="40"/>
  <c r="O298" i="40"/>
  <c r="O304" i="40"/>
  <c r="O306" i="40"/>
  <c r="O309" i="40"/>
  <c r="O310" i="40"/>
  <c r="O311" i="40"/>
  <c r="O313" i="40"/>
  <c r="O314" i="40"/>
  <c r="O316" i="40"/>
  <c r="O319" i="40"/>
  <c r="O320" i="40"/>
  <c r="O321" i="40"/>
  <c r="O322" i="40"/>
  <c r="O324" i="40"/>
  <c r="O326" i="40"/>
  <c r="O329" i="40"/>
  <c r="O332" i="40"/>
  <c r="O333" i="40"/>
  <c r="O334" i="40"/>
  <c r="O335" i="40"/>
  <c r="O336" i="40"/>
  <c r="O337" i="40"/>
  <c r="O338" i="40"/>
  <c r="O340" i="40"/>
  <c r="O341" i="40"/>
  <c r="O343" i="40"/>
  <c r="O346" i="40"/>
  <c r="O347" i="40"/>
  <c r="O348" i="40"/>
  <c r="O349" i="40"/>
  <c r="O354" i="40"/>
  <c r="O355" i="40"/>
  <c r="O356" i="40"/>
  <c r="O357" i="40"/>
  <c r="O358" i="40"/>
  <c r="O361" i="40"/>
  <c r="O363" i="40"/>
  <c r="O364" i="40"/>
  <c r="O365" i="40"/>
  <c r="O366" i="40"/>
  <c r="O367" i="40"/>
  <c r="O369" i="40"/>
  <c r="O370" i="40"/>
  <c r="O373" i="40"/>
  <c r="O374" i="40"/>
  <c r="O378" i="40"/>
  <c r="O379" i="40"/>
  <c r="O380" i="40"/>
  <c r="O381" i="40"/>
  <c r="O382" i="40"/>
  <c r="O383" i="40"/>
  <c r="O384" i="40"/>
  <c r="O385" i="40"/>
  <c r="O386" i="40"/>
  <c r="O387" i="40"/>
  <c r="O390" i="40"/>
  <c r="O393" i="40"/>
  <c r="O397" i="40"/>
  <c r="O398" i="40"/>
  <c r="O399" i="40"/>
  <c r="O401" i="40"/>
  <c r="O403" i="40"/>
  <c r="O405" i="40"/>
  <c r="O406" i="40"/>
  <c r="O407" i="40"/>
  <c r="O408" i="40"/>
  <c r="O409" i="40"/>
  <c r="O410" i="40"/>
  <c r="O411" i="40"/>
  <c r="O412" i="40"/>
  <c r="O417" i="40"/>
  <c r="O418" i="40"/>
  <c r="O419" i="40"/>
  <c r="O420" i="40"/>
  <c r="O421" i="40"/>
  <c r="O422" i="40"/>
  <c r="O423" i="40"/>
  <c r="O424" i="40"/>
  <c r="O427" i="40"/>
  <c r="O428" i="40"/>
  <c r="O430" i="40"/>
  <c r="O431" i="40"/>
  <c r="O432" i="40"/>
  <c r="O433" i="40"/>
  <c r="O434" i="40"/>
  <c r="O435" i="40"/>
  <c r="O437" i="40"/>
  <c r="O438" i="40"/>
  <c r="O439" i="40"/>
  <c r="O440" i="40"/>
  <c r="O441" i="40"/>
  <c r="O442" i="40"/>
  <c r="O443" i="40"/>
  <c r="O444" i="40"/>
  <c r="O447" i="40"/>
  <c r="O448" i="40"/>
  <c r="O449" i="40"/>
  <c r="O450" i="40"/>
  <c r="O453" i="40"/>
  <c r="O456" i="40"/>
  <c r="O459" i="40"/>
  <c r="O460" i="40"/>
  <c r="O461" i="40"/>
  <c r="O463" i="40"/>
  <c r="O464" i="40"/>
  <c r="O465" i="40"/>
  <c r="O466" i="40"/>
  <c r="O467" i="40"/>
  <c r="O469" i="40"/>
  <c r="O470" i="40"/>
  <c r="O471" i="40"/>
  <c r="O472" i="40"/>
  <c r="O473" i="40"/>
  <c r="O474" i="40"/>
  <c r="O475" i="40"/>
  <c r="O476" i="40"/>
  <c r="O477" i="40"/>
  <c r="O478" i="40"/>
  <c r="O479" i="40"/>
  <c r="O480" i="40"/>
  <c r="O481" i="40"/>
  <c r="O482" i="40"/>
  <c r="O483" i="40"/>
  <c r="O485" i="40"/>
  <c r="O486" i="40"/>
  <c r="O487" i="40"/>
  <c r="O495" i="40"/>
  <c r="O498" i="40"/>
  <c r="O499" i="40"/>
  <c r="O500" i="40"/>
  <c r="O501" i="40"/>
  <c r="O504" i="40"/>
  <c r="O505" i="40"/>
  <c r="O506" i="40"/>
  <c r="O509" i="40"/>
  <c r="O510" i="40"/>
  <c r="O514" i="40"/>
  <c r="O515" i="40"/>
  <c r="O516" i="40"/>
  <c r="O519" i="40"/>
  <c r="O520" i="40"/>
  <c r="O521" i="40"/>
  <c r="O522" i="40"/>
  <c r="O524" i="40"/>
  <c r="O525" i="40"/>
  <c r="O527" i="40"/>
  <c r="O528" i="40"/>
  <c r="O529" i="40"/>
  <c r="O530" i="40"/>
  <c r="O533" i="40"/>
  <c r="O538" i="40"/>
  <c r="O543" i="40"/>
  <c r="O544" i="40"/>
  <c r="O546" i="40"/>
  <c r="O547" i="40"/>
  <c r="O548" i="40"/>
  <c r="O549" i="40"/>
  <c r="O550" i="40"/>
  <c r="O551" i="40"/>
  <c r="O554" i="40"/>
  <c r="O555" i="40"/>
  <c r="O556" i="40"/>
  <c r="O561" i="40"/>
  <c r="O562" i="40"/>
  <c r="O563" i="40"/>
  <c r="O564" i="40"/>
  <c r="O565" i="40"/>
  <c r="O566" i="40"/>
  <c r="O568" i="40"/>
  <c r="O570" i="40"/>
  <c r="O571" i="40"/>
  <c r="O572" i="40"/>
  <c r="O573" i="40"/>
  <c r="O574" i="40"/>
  <c r="O575" i="40"/>
  <c r="O576" i="40"/>
  <c r="O577" i="40"/>
  <c r="O579" i="40"/>
  <c r="O580" i="40"/>
  <c r="O582" i="40"/>
  <c r="O584" i="40"/>
  <c r="O590" i="40"/>
  <c r="O591" i="40"/>
  <c r="O592" i="40"/>
  <c r="O593" i="40"/>
  <c r="O594" i="40"/>
  <c r="O595" i="40"/>
  <c r="O596" i="40"/>
  <c r="O597" i="40"/>
  <c r="O598" i="40"/>
  <c r="O599" i="40"/>
  <c r="O600" i="40"/>
  <c r="O601" i="40"/>
  <c r="O602" i="40"/>
  <c r="O603" i="40"/>
  <c r="O604" i="40"/>
  <c r="O606" i="40"/>
  <c r="O607" i="40"/>
  <c r="O608" i="40"/>
  <c r="O609" i="40"/>
  <c r="O610" i="40"/>
  <c r="O611" i="40"/>
  <c r="O612" i="40"/>
  <c r="O613" i="40"/>
  <c r="O614" i="40"/>
  <c r="O615" i="40"/>
  <c r="O616" i="40"/>
  <c r="O617" i="40"/>
  <c r="O618" i="40"/>
  <c r="O619" i="40"/>
  <c r="O620" i="40"/>
  <c r="O622" i="40"/>
  <c r="O623" i="40"/>
  <c r="O628" i="40"/>
  <c r="O629" i="40"/>
  <c r="O631" i="40"/>
  <c r="O632" i="40"/>
  <c r="O634" i="40"/>
  <c r="O635" i="40"/>
  <c r="O636" i="40"/>
  <c r="O640" i="40"/>
  <c r="O642" i="40"/>
  <c r="O643" i="40"/>
  <c r="O644" i="40"/>
  <c r="O645" i="40"/>
  <c r="O646" i="40"/>
  <c r="O647" i="40"/>
  <c r="O648" i="40"/>
  <c r="O651" i="40"/>
  <c r="O652" i="40"/>
  <c r="O653" i="40"/>
  <c r="O655" i="40"/>
  <c r="O656" i="40"/>
  <c r="O657" i="40"/>
  <c r="O658" i="40"/>
  <c r="O659" i="40"/>
  <c r="O660" i="40"/>
  <c r="O661" i="40"/>
  <c r="O662" i="40"/>
  <c r="O663" i="40"/>
  <c r="O664" i="40"/>
  <c r="O667" i="40"/>
  <c r="O668" i="40"/>
  <c r="O672" i="40"/>
  <c r="O673" i="40"/>
  <c r="O674" i="40"/>
  <c r="O675" i="40"/>
  <c r="O677" i="40"/>
  <c r="O679" i="40"/>
  <c r="O680" i="40"/>
  <c r="O681" i="40"/>
  <c r="O682" i="40"/>
  <c r="O683" i="40"/>
  <c r="O684" i="40"/>
  <c r="O685" i="40"/>
  <c r="O686" i="40"/>
  <c r="O687" i="40"/>
  <c r="O688" i="40"/>
  <c r="O690" i="40"/>
  <c r="O692" i="40"/>
  <c r="O695" i="40"/>
  <c r="O696" i="40"/>
  <c r="O698" i="40"/>
  <c r="O699" i="40"/>
  <c r="O700" i="40"/>
  <c r="O701" i="40"/>
  <c r="O702" i="40"/>
  <c r="O703" i="40"/>
  <c r="O704" i="40"/>
  <c r="O705" i="40"/>
  <c r="O706" i="40"/>
  <c r="O707" i="40"/>
  <c r="O708" i="40"/>
  <c r="O710" i="40"/>
  <c r="O711" i="40"/>
  <c r="O712" i="40"/>
  <c r="O713" i="40"/>
  <c r="O714" i="40"/>
  <c r="O716" i="40"/>
  <c r="O717" i="40"/>
  <c r="O718" i="40"/>
  <c r="O719" i="40"/>
  <c r="O721" i="40"/>
  <c r="O722" i="40"/>
  <c r="O727" i="40"/>
  <c r="O728" i="40"/>
  <c r="O731" i="40"/>
  <c r="O732" i="40"/>
  <c r="O733" i="40"/>
  <c r="O734" i="40"/>
  <c r="O736" i="40"/>
  <c r="O737" i="40"/>
  <c r="O738" i="40"/>
  <c r="O739" i="40"/>
  <c r="O740" i="40"/>
  <c r="O741" i="40"/>
  <c r="O742" i="40"/>
  <c r="O743" i="40"/>
  <c r="O744" i="40"/>
  <c r="O745" i="40"/>
  <c r="O746" i="40"/>
  <c r="O748" i="40"/>
  <c r="O749" i="40"/>
  <c r="O751" i="40"/>
  <c r="O752" i="40"/>
  <c r="O753" i="40"/>
  <c r="O755" i="40"/>
  <c r="O757" i="40"/>
  <c r="O758" i="40"/>
  <c r="O759" i="40"/>
  <c r="O760" i="40"/>
  <c r="O761" i="40"/>
  <c r="O762" i="40"/>
  <c r="O763" i="40"/>
  <c r="O764" i="40"/>
  <c r="O765" i="40"/>
  <c r="O766" i="40"/>
  <c r="O768" i="40"/>
  <c r="O769" i="40"/>
  <c r="O770" i="40"/>
  <c r="O771" i="40"/>
  <c r="O772" i="40"/>
  <c r="O773" i="40"/>
  <c r="O775" i="40"/>
  <c r="O776" i="40"/>
  <c r="O777" i="40"/>
  <c r="O778" i="40"/>
  <c r="O779" i="40"/>
  <c r="O780" i="40"/>
  <c r="O781" i="40"/>
  <c r="O782" i="40"/>
  <c r="O783" i="40"/>
  <c r="O784" i="40"/>
  <c r="O785" i="40"/>
  <c r="O786" i="40"/>
  <c r="O787" i="40"/>
  <c r="O788" i="40"/>
  <c r="O789" i="40"/>
  <c r="O790" i="40"/>
  <c r="O791" i="40"/>
  <c r="O792" i="40"/>
  <c r="O793" i="40"/>
  <c r="O794" i="40"/>
  <c r="O795" i="40"/>
  <c r="O796" i="40"/>
  <c r="O797" i="40"/>
  <c r="O799" i="40"/>
  <c r="O800" i="40"/>
  <c r="O801" i="40"/>
  <c r="O802" i="40"/>
  <c r="O803" i="40"/>
  <c r="O804" i="40"/>
  <c r="O805" i="40"/>
  <c r="O806" i="40"/>
  <c r="O807" i="40"/>
  <c r="O808" i="40"/>
  <c r="O809" i="40"/>
  <c r="O810" i="40"/>
  <c r="O811" i="40"/>
  <c r="O812" i="40"/>
  <c r="O813" i="40"/>
  <c r="O814" i="40"/>
  <c r="O815" i="40"/>
  <c r="O816" i="40"/>
  <c r="O817" i="40"/>
  <c r="O818" i="40"/>
  <c r="O819" i="40"/>
  <c r="O820" i="40"/>
  <c r="O823" i="40"/>
  <c r="O824" i="40"/>
  <c r="O825" i="40"/>
  <c r="O826" i="40"/>
  <c r="O828" i="40"/>
  <c r="O829" i="40"/>
  <c r="O830" i="40"/>
  <c r="O832" i="40"/>
  <c r="O834" i="40"/>
  <c r="O835" i="40"/>
  <c r="O836" i="40"/>
  <c r="O837" i="40"/>
  <c r="O838" i="40"/>
  <c r="O842" i="40"/>
  <c r="O843" i="40"/>
  <c r="O844" i="40"/>
  <c r="O845" i="40"/>
  <c r="O846" i="40"/>
  <c r="O848" i="40"/>
  <c r="O850" i="40"/>
  <c r="O851" i="40"/>
  <c r="O856" i="40"/>
  <c r="O857" i="40"/>
  <c r="O858" i="40"/>
  <c r="O859" i="40"/>
  <c r="O860" i="40"/>
  <c r="O862" i="40"/>
  <c r="O863" i="40"/>
  <c r="O864" i="40"/>
  <c r="O865" i="40"/>
  <c r="O866" i="40"/>
  <c r="O867" i="40"/>
  <c r="O868" i="40"/>
  <c r="O869" i="40"/>
  <c r="O870" i="40"/>
  <c r="O871" i="40"/>
  <c r="O872" i="40"/>
  <c r="O873" i="40"/>
  <c r="O874" i="40"/>
  <c r="O875" i="40"/>
  <c r="O876" i="40"/>
  <c r="O878" i="40"/>
  <c r="O879" i="40"/>
  <c r="O880" i="40"/>
  <c r="O881" i="40"/>
  <c r="O882" i="40"/>
  <c r="O884" i="40"/>
  <c r="O888" i="40"/>
  <c r="O889" i="40"/>
  <c r="O892" i="40"/>
  <c r="O893" i="40"/>
  <c r="O894" i="40"/>
  <c r="O895" i="40"/>
  <c r="O896" i="40"/>
  <c r="O897" i="40"/>
  <c r="O898" i="40"/>
  <c r="O903" i="40"/>
  <c r="O904" i="40"/>
  <c r="O905" i="40"/>
  <c r="O906" i="40"/>
  <c r="O907" i="40"/>
  <c r="O910" i="40"/>
  <c r="O911" i="40"/>
  <c r="O912" i="40"/>
  <c r="O913" i="40"/>
  <c r="O914" i="40"/>
  <c r="O916" i="40"/>
  <c r="O917" i="40"/>
  <c r="O919" i="40"/>
  <c r="O920" i="40"/>
  <c r="O921" i="40"/>
  <c r="O922" i="40"/>
  <c r="O923" i="40"/>
  <c r="O926" i="40"/>
  <c r="O928" i="40"/>
  <c r="O929" i="40"/>
  <c r="O930" i="40"/>
  <c r="O932" i="40"/>
  <c r="O933" i="40"/>
  <c r="O934" i="40"/>
  <c r="O935" i="40"/>
  <c r="O936" i="40"/>
  <c r="O937" i="40"/>
  <c r="O938" i="40"/>
  <c r="O939" i="40"/>
  <c r="O940" i="40"/>
  <c r="O941" i="40"/>
  <c r="O943" i="40"/>
  <c r="O946" i="40"/>
  <c r="O948" i="40"/>
  <c r="O949" i="40"/>
  <c r="O951" i="40"/>
  <c r="O953" i="40"/>
  <c r="O956" i="40"/>
  <c r="O957" i="40"/>
  <c r="O958" i="40"/>
  <c r="O959" i="40"/>
  <c r="O960" i="40"/>
  <c r="O961" i="40"/>
  <c r="O965" i="40"/>
  <c r="O966" i="40"/>
  <c r="O969" i="40"/>
  <c r="O970" i="40"/>
  <c r="O971" i="40"/>
  <c r="O972" i="40"/>
  <c r="O974" i="40"/>
  <c r="O976" i="40"/>
  <c r="O979" i="40"/>
  <c r="O980" i="40"/>
  <c r="O981" i="40"/>
  <c r="O982" i="40"/>
  <c r="O988" i="40"/>
  <c r="O994" i="40"/>
  <c r="O995" i="40"/>
  <c r="O997" i="40"/>
  <c r="O999" i="40"/>
  <c r="O1001" i="40"/>
  <c r="O1002" i="40"/>
  <c r="O1003" i="40"/>
  <c r="O1006" i="40"/>
  <c r="O1008" i="40"/>
  <c r="O1010" i="40"/>
  <c r="O1011" i="40"/>
  <c r="O1013" i="40"/>
  <c r="O1014" i="40"/>
  <c r="O1015" i="40"/>
  <c r="O1016" i="40"/>
  <c r="O1017" i="40"/>
  <c r="O1024" i="40"/>
  <c r="O1025" i="40"/>
  <c r="O1028" i="40"/>
  <c r="O1029" i="40"/>
  <c r="O1030" i="40"/>
  <c r="O1031" i="40"/>
  <c r="O1034" i="40"/>
  <c r="O1035" i="40"/>
  <c r="O1037" i="40"/>
  <c r="O1038" i="40"/>
  <c r="O1039" i="40"/>
  <c r="O1040" i="40"/>
  <c r="O1041" i="40"/>
  <c r="O1043" i="40"/>
  <c r="O1044" i="40"/>
  <c r="O1045" i="40"/>
  <c r="O1048" i="40"/>
  <c r="O1049" i="40"/>
  <c r="O1050" i="40"/>
  <c r="O1051" i="40"/>
  <c r="O1052" i="40"/>
  <c r="O1053" i="40"/>
  <c r="O7" i="40"/>
  <c r="N8" i="40"/>
  <c r="N9" i="40"/>
  <c r="N10" i="40"/>
  <c r="N11" i="40"/>
  <c r="N12" i="40"/>
  <c r="N13" i="40"/>
  <c r="N14" i="40"/>
  <c r="N15" i="40"/>
  <c r="N17" i="40"/>
  <c r="N18" i="40"/>
  <c r="N19" i="40"/>
  <c r="N20" i="40"/>
  <c r="N21" i="40"/>
  <c r="N22" i="40"/>
  <c r="N24" i="40"/>
  <c r="N25" i="40"/>
  <c r="N26" i="40"/>
  <c r="N28" i="40"/>
  <c r="N29" i="40"/>
  <c r="N30" i="40"/>
  <c r="N34" i="40"/>
  <c r="N35" i="40"/>
  <c r="N36" i="40"/>
  <c r="N37" i="40"/>
  <c r="N38" i="40"/>
  <c r="N39" i="40"/>
  <c r="N40" i="40"/>
  <c r="N41" i="40"/>
  <c r="N42" i="40"/>
  <c r="N43" i="40"/>
  <c r="N44" i="40"/>
  <c r="N45" i="40"/>
  <c r="N46" i="40"/>
  <c r="N47" i="40"/>
  <c r="N48" i="40"/>
  <c r="N49" i="40"/>
  <c r="N50" i="40"/>
  <c r="N51" i="40"/>
  <c r="N52" i="40"/>
  <c r="N53" i="40"/>
  <c r="N54" i="40"/>
  <c r="N55" i="40"/>
  <c r="N56" i="40"/>
  <c r="N58" i="40"/>
  <c r="N59" i="40"/>
  <c r="N60" i="40"/>
  <c r="N61" i="40"/>
  <c r="N62" i="40"/>
  <c r="N63" i="40"/>
  <c r="N64" i="40"/>
  <c r="N67" i="40"/>
  <c r="N68" i="40"/>
  <c r="N69" i="40"/>
  <c r="N70" i="40"/>
  <c r="N71" i="40"/>
  <c r="N72" i="40"/>
  <c r="N74" i="40"/>
  <c r="N75" i="40"/>
  <c r="N76" i="40"/>
  <c r="N77" i="40"/>
  <c r="N78" i="40"/>
  <c r="N79" i="40"/>
  <c r="N80" i="40"/>
  <c r="N81" i="40"/>
  <c r="N82" i="40"/>
  <c r="N87" i="40"/>
  <c r="N88" i="40"/>
  <c r="N89" i="40"/>
  <c r="N90" i="40"/>
  <c r="N91" i="40"/>
  <c r="N93" i="40"/>
  <c r="N95" i="40"/>
  <c r="N97" i="40"/>
  <c r="N98" i="40"/>
  <c r="N101" i="40"/>
  <c r="N102" i="40"/>
  <c r="N103" i="40"/>
  <c r="N104" i="40"/>
  <c r="N105" i="40"/>
  <c r="N106" i="40"/>
  <c r="N107" i="40"/>
  <c r="N108" i="40"/>
  <c r="N109" i="40"/>
  <c r="N110" i="40"/>
  <c r="N112" i="40"/>
  <c r="N114" i="40"/>
  <c r="N115" i="40"/>
  <c r="N116" i="40"/>
  <c r="N117" i="40"/>
  <c r="N118" i="40"/>
  <c r="N120" i="40"/>
  <c r="N121" i="40"/>
  <c r="N122" i="40"/>
  <c r="N123" i="40"/>
  <c r="N124" i="40"/>
  <c r="N126" i="40"/>
  <c r="N127" i="40"/>
  <c r="N129" i="40"/>
  <c r="N132" i="40"/>
  <c r="N135" i="40"/>
  <c r="N136" i="40"/>
  <c r="N137" i="40"/>
  <c r="N138" i="40"/>
  <c r="N139" i="40"/>
  <c r="N140" i="40"/>
  <c r="N141" i="40"/>
  <c r="N143" i="40"/>
  <c r="N144" i="40"/>
  <c r="N145" i="40"/>
  <c r="N146" i="40"/>
  <c r="N147" i="40"/>
  <c r="N148" i="40"/>
  <c r="N149" i="40"/>
  <c r="N150" i="40"/>
  <c r="N151" i="40"/>
  <c r="N152" i="40"/>
  <c r="N153" i="40"/>
  <c r="N154" i="40"/>
  <c r="N155" i="40"/>
  <c r="N156" i="40"/>
  <c r="N157" i="40"/>
  <c r="N158" i="40"/>
  <c r="N159" i="40"/>
  <c r="N163" i="40"/>
  <c r="N165" i="40"/>
  <c r="N166" i="40"/>
  <c r="N167" i="40"/>
  <c r="N168" i="40"/>
  <c r="N171" i="40"/>
  <c r="N174" i="40"/>
  <c r="N176" i="40"/>
  <c r="N177" i="40"/>
  <c r="N178" i="40"/>
  <c r="N179" i="40"/>
  <c r="N181" i="40"/>
  <c r="N182" i="40"/>
  <c r="N183" i="40"/>
  <c r="N184" i="40"/>
  <c r="N185" i="40"/>
  <c r="N186" i="40"/>
  <c r="N187" i="40"/>
  <c r="N188" i="40"/>
  <c r="N191" i="40"/>
  <c r="N192" i="40"/>
  <c r="N193" i="40"/>
  <c r="N194" i="40"/>
  <c r="N195" i="40"/>
  <c r="N196" i="40"/>
  <c r="N197" i="40"/>
  <c r="N204" i="40"/>
  <c r="N205" i="40"/>
  <c r="N206" i="40"/>
  <c r="N207" i="40"/>
  <c r="N208" i="40"/>
  <c r="N209" i="40"/>
  <c r="N210" i="40"/>
  <c r="N211" i="40"/>
  <c r="N215" i="40"/>
  <c r="N216" i="40"/>
  <c r="N217" i="40"/>
  <c r="N218" i="40"/>
  <c r="N219" i="40"/>
  <c r="N220" i="40"/>
  <c r="N221" i="40"/>
  <c r="N224" i="40"/>
  <c r="N226" i="40"/>
  <c r="N228" i="40"/>
  <c r="N229" i="40"/>
  <c r="N230" i="40"/>
  <c r="N231" i="40"/>
  <c r="N232" i="40"/>
  <c r="N233" i="40"/>
  <c r="N234" i="40"/>
  <c r="N235" i="40"/>
  <c r="N236" i="40"/>
  <c r="N237" i="40"/>
  <c r="N238" i="40"/>
  <c r="N239" i="40"/>
  <c r="N240" i="40"/>
  <c r="N241" i="40"/>
  <c r="N242" i="40"/>
  <c r="N243" i="40"/>
  <c r="N244" i="40"/>
  <c r="N245" i="40"/>
  <c r="N247" i="40"/>
  <c r="N248" i="40"/>
  <c r="N249" i="40"/>
  <c r="N250" i="40"/>
  <c r="N251" i="40"/>
  <c r="N254" i="40"/>
  <c r="N256" i="40"/>
  <c r="N257" i="40"/>
  <c r="N258" i="40"/>
  <c r="N259" i="40"/>
  <c r="N260" i="40"/>
  <c r="N261" i="40"/>
  <c r="N266" i="40"/>
  <c r="N267" i="40"/>
  <c r="N270" i="40"/>
  <c r="N271" i="40"/>
  <c r="N274" i="40"/>
  <c r="N275" i="40"/>
  <c r="N276" i="40"/>
  <c r="N277" i="40"/>
  <c r="N278" i="40"/>
  <c r="N280" i="40"/>
  <c r="N282" i="40"/>
  <c r="N287" i="40"/>
  <c r="N288" i="40"/>
  <c r="N289" i="40"/>
  <c r="N290" i="40"/>
  <c r="N291" i="40"/>
  <c r="N292" i="40"/>
  <c r="N295" i="40"/>
  <c r="N296" i="40"/>
  <c r="N297" i="40"/>
  <c r="N298" i="40"/>
  <c r="N304" i="40"/>
  <c r="N306" i="40"/>
  <c r="N309" i="40"/>
  <c r="N310" i="40"/>
  <c r="N311" i="40"/>
  <c r="N313" i="40"/>
  <c r="N314" i="40"/>
  <c r="N316" i="40"/>
  <c r="N319" i="40"/>
  <c r="N320" i="40"/>
  <c r="N321" i="40"/>
  <c r="N322" i="40"/>
  <c r="N324" i="40"/>
  <c r="N326" i="40"/>
  <c r="N329" i="40"/>
  <c r="N332" i="40"/>
  <c r="N333" i="40"/>
  <c r="N334" i="40"/>
  <c r="N335" i="40"/>
  <c r="N336" i="40"/>
  <c r="N337" i="40"/>
  <c r="N338" i="40"/>
  <c r="N340" i="40"/>
  <c r="N341" i="40"/>
  <c r="N343" i="40"/>
  <c r="N346" i="40"/>
  <c r="N347" i="40"/>
  <c r="N348" i="40"/>
  <c r="N349" i="40"/>
  <c r="N354" i="40"/>
  <c r="N355" i="40"/>
  <c r="N356" i="40"/>
  <c r="N357" i="40"/>
  <c r="N358" i="40"/>
  <c r="N361" i="40"/>
  <c r="N363" i="40"/>
  <c r="N364" i="40"/>
  <c r="N365" i="40"/>
  <c r="N366" i="40"/>
  <c r="N367" i="40"/>
  <c r="N369" i="40"/>
  <c r="N370" i="40"/>
  <c r="N373" i="40"/>
  <c r="N374" i="40"/>
  <c r="N378" i="40"/>
  <c r="N379" i="40"/>
  <c r="N380" i="40"/>
  <c r="N381" i="40"/>
  <c r="N382" i="40"/>
  <c r="N383" i="40"/>
  <c r="N384" i="40"/>
  <c r="N385" i="40"/>
  <c r="N386" i="40"/>
  <c r="N387" i="40"/>
  <c r="N390" i="40"/>
  <c r="N393" i="40"/>
  <c r="N397" i="40"/>
  <c r="N398" i="40"/>
  <c r="N399" i="40"/>
  <c r="N401" i="40"/>
  <c r="N403" i="40"/>
  <c r="N405" i="40"/>
  <c r="N406" i="40"/>
  <c r="N407" i="40"/>
  <c r="N408" i="40"/>
  <c r="N409" i="40"/>
  <c r="N410" i="40"/>
  <c r="N411" i="40"/>
  <c r="N412" i="40"/>
  <c r="N417" i="40"/>
  <c r="N418" i="40"/>
  <c r="N419" i="40"/>
  <c r="N420" i="40"/>
  <c r="N421" i="40"/>
  <c r="N422" i="40"/>
  <c r="N423" i="40"/>
  <c r="N424" i="40"/>
  <c r="N427" i="40"/>
  <c r="N428" i="40"/>
  <c r="N430" i="40"/>
  <c r="N431" i="40"/>
  <c r="N432" i="40"/>
  <c r="N433" i="40"/>
  <c r="N434" i="40"/>
  <c r="N435" i="40"/>
  <c r="N437" i="40"/>
  <c r="N438" i="40"/>
  <c r="N439" i="40"/>
  <c r="N440" i="40"/>
  <c r="N441" i="40"/>
  <c r="N442" i="40"/>
  <c r="N443" i="40"/>
  <c r="N444" i="40"/>
  <c r="N447" i="40"/>
  <c r="N448" i="40"/>
  <c r="N449" i="40"/>
  <c r="N450" i="40"/>
  <c r="N453" i="40"/>
  <c r="N456" i="40"/>
  <c r="N459" i="40"/>
  <c r="N460" i="40"/>
  <c r="N461" i="40"/>
  <c r="N463" i="40"/>
  <c r="N464" i="40"/>
  <c r="N465" i="40"/>
  <c r="N466" i="40"/>
  <c r="N467" i="40"/>
  <c r="N469" i="40"/>
  <c r="N470" i="40"/>
  <c r="N471" i="40"/>
  <c r="N472" i="40"/>
  <c r="N473" i="40"/>
  <c r="N474" i="40"/>
  <c r="N475" i="40"/>
  <c r="N476" i="40"/>
  <c r="N477" i="40"/>
  <c r="N478" i="40"/>
  <c r="N479" i="40"/>
  <c r="N480" i="40"/>
  <c r="N481" i="40"/>
  <c r="N482" i="40"/>
  <c r="N483" i="40"/>
  <c r="N485" i="40"/>
  <c r="N486" i="40"/>
  <c r="N487" i="40"/>
  <c r="N495" i="40"/>
  <c r="N498" i="40"/>
  <c r="N499" i="40"/>
  <c r="N500" i="40"/>
  <c r="N501" i="40"/>
  <c r="N504" i="40"/>
  <c r="N505" i="40"/>
  <c r="N506" i="40"/>
  <c r="N509" i="40"/>
  <c r="N510" i="40"/>
  <c r="N514" i="40"/>
  <c r="N515" i="40"/>
  <c r="N516" i="40"/>
  <c r="N519" i="40"/>
  <c r="N520" i="40"/>
  <c r="N521" i="40"/>
  <c r="N522" i="40"/>
  <c r="N524" i="40"/>
  <c r="N525" i="40"/>
  <c r="N527" i="40"/>
  <c r="N528" i="40"/>
  <c r="N529" i="40"/>
  <c r="N530" i="40"/>
  <c r="N533" i="40"/>
  <c r="N538" i="40"/>
  <c r="N543" i="40"/>
  <c r="N544" i="40"/>
  <c r="N546" i="40"/>
  <c r="N547" i="40"/>
  <c r="N548" i="40"/>
  <c r="N549" i="40"/>
  <c r="N550" i="40"/>
  <c r="N551" i="40"/>
  <c r="N554" i="40"/>
  <c r="N555" i="40"/>
  <c r="N556" i="40"/>
  <c r="N561" i="40"/>
  <c r="N562" i="40"/>
  <c r="N563" i="40"/>
  <c r="N564" i="40"/>
  <c r="N565" i="40"/>
  <c r="N566" i="40"/>
  <c r="N568" i="40"/>
  <c r="N570" i="40"/>
  <c r="N571" i="40"/>
  <c r="N572" i="40"/>
  <c r="N573" i="40"/>
  <c r="N574" i="40"/>
  <c r="N575" i="40"/>
  <c r="N576" i="40"/>
  <c r="N577" i="40"/>
  <c r="N579" i="40"/>
  <c r="N580" i="40"/>
  <c r="N582" i="40"/>
  <c r="N584" i="40"/>
  <c r="N590" i="40"/>
  <c r="N591" i="40"/>
  <c r="N592" i="40"/>
  <c r="N593" i="40"/>
  <c r="N594" i="40"/>
  <c r="N595" i="40"/>
  <c r="N596" i="40"/>
  <c r="N597" i="40"/>
  <c r="N598" i="40"/>
  <c r="N599" i="40"/>
  <c r="N600" i="40"/>
  <c r="N601" i="40"/>
  <c r="N602" i="40"/>
  <c r="N603" i="40"/>
  <c r="N604" i="40"/>
  <c r="N606" i="40"/>
  <c r="N607" i="40"/>
  <c r="N608" i="40"/>
  <c r="N609" i="40"/>
  <c r="N610" i="40"/>
  <c r="N611" i="40"/>
  <c r="N612" i="40"/>
  <c r="N613" i="40"/>
  <c r="N614" i="40"/>
  <c r="N615" i="40"/>
  <c r="N616" i="40"/>
  <c r="N617" i="40"/>
  <c r="N618" i="40"/>
  <c r="N619" i="40"/>
  <c r="N620" i="40"/>
  <c r="N622" i="40"/>
  <c r="N623" i="40"/>
  <c r="N628" i="40"/>
  <c r="N629" i="40"/>
  <c r="N631" i="40"/>
  <c r="N632" i="40"/>
  <c r="N634" i="40"/>
  <c r="N635" i="40"/>
  <c r="N636" i="40"/>
  <c r="N640" i="40"/>
  <c r="N642" i="40"/>
  <c r="N643" i="40"/>
  <c r="N644" i="40"/>
  <c r="N645" i="40"/>
  <c r="N646" i="40"/>
  <c r="N647" i="40"/>
  <c r="N648" i="40"/>
  <c r="N651" i="40"/>
  <c r="N652" i="40"/>
  <c r="N653" i="40"/>
  <c r="N655" i="40"/>
  <c r="N656" i="40"/>
  <c r="N657" i="40"/>
  <c r="N658" i="40"/>
  <c r="N659" i="40"/>
  <c r="N660" i="40"/>
  <c r="N661" i="40"/>
  <c r="N662" i="40"/>
  <c r="N663" i="40"/>
  <c r="N664" i="40"/>
  <c r="N667" i="40"/>
  <c r="N668" i="40"/>
  <c r="N672" i="40"/>
  <c r="N673" i="40"/>
  <c r="N674" i="40"/>
  <c r="N675" i="40"/>
  <c r="N677" i="40"/>
  <c r="N679" i="40"/>
  <c r="N680" i="40"/>
  <c r="N681" i="40"/>
  <c r="N682" i="40"/>
  <c r="N683" i="40"/>
  <c r="N684" i="40"/>
  <c r="N685" i="40"/>
  <c r="N686" i="40"/>
  <c r="N687" i="40"/>
  <c r="N688" i="40"/>
  <c r="N690" i="40"/>
  <c r="N692" i="40"/>
  <c r="N695" i="40"/>
  <c r="N696" i="40"/>
  <c r="N698" i="40"/>
  <c r="N699" i="40"/>
  <c r="N700" i="40"/>
  <c r="N701" i="40"/>
  <c r="N702" i="40"/>
  <c r="N703" i="40"/>
  <c r="N704" i="40"/>
  <c r="N705" i="40"/>
  <c r="N706" i="40"/>
  <c r="N707" i="40"/>
  <c r="N708" i="40"/>
  <c r="N710" i="40"/>
  <c r="N711" i="40"/>
  <c r="N712" i="40"/>
  <c r="N713" i="40"/>
  <c r="N714" i="40"/>
  <c r="N716" i="40"/>
  <c r="N717" i="40"/>
  <c r="N718" i="40"/>
  <c r="N719" i="40"/>
  <c r="N721" i="40"/>
  <c r="N722" i="40"/>
  <c r="N727" i="40"/>
  <c r="N728" i="40"/>
  <c r="N731" i="40"/>
  <c r="N732" i="40"/>
  <c r="N733" i="40"/>
  <c r="N734" i="40"/>
  <c r="N736" i="40"/>
  <c r="N737" i="40"/>
  <c r="N738" i="40"/>
  <c r="N739" i="40"/>
  <c r="N740" i="40"/>
  <c r="N741" i="40"/>
  <c r="N742" i="40"/>
  <c r="N743" i="40"/>
  <c r="N744" i="40"/>
  <c r="N745" i="40"/>
  <c r="N746" i="40"/>
  <c r="N748" i="40"/>
  <c r="N749" i="40"/>
  <c r="N751" i="40"/>
  <c r="N752" i="40"/>
  <c r="N753" i="40"/>
  <c r="N755" i="40"/>
  <c r="N757" i="40"/>
  <c r="N758" i="40"/>
  <c r="N759" i="40"/>
  <c r="N760" i="40"/>
  <c r="N761" i="40"/>
  <c r="N762" i="40"/>
  <c r="N763" i="40"/>
  <c r="N764" i="40"/>
  <c r="N765" i="40"/>
  <c r="N766" i="40"/>
  <c r="N768" i="40"/>
  <c r="N769" i="40"/>
  <c r="N770" i="40"/>
  <c r="N771" i="40"/>
  <c r="N772" i="40"/>
  <c r="N773" i="40"/>
  <c r="N775" i="40"/>
  <c r="N776" i="40"/>
  <c r="N777" i="40"/>
  <c r="N778" i="40"/>
  <c r="N779" i="40"/>
  <c r="N780" i="40"/>
  <c r="N781" i="40"/>
  <c r="N782" i="40"/>
  <c r="N783" i="40"/>
  <c r="N784" i="40"/>
  <c r="N785" i="40"/>
  <c r="N786" i="40"/>
  <c r="N787" i="40"/>
  <c r="N788" i="40"/>
  <c r="N789" i="40"/>
  <c r="N790" i="40"/>
  <c r="N791" i="40"/>
  <c r="N792" i="40"/>
  <c r="N793" i="40"/>
  <c r="N794" i="40"/>
  <c r="N795" i="40"/>
  <c r="N796" i="40"/>
  <c r="N797" i="40"/>
  <c r="N799" i="40"/>
  <c r="N800" i="40"/>
  <c r="N801" i="40"/>
  <c r="N802" i="40"/>
  <c r="N803" i="40"/>
  <c r="N804" i="40"/>
  <c r="N805" i="40"/>
  <c r="N806" i="40"/>
  <c r="N807" i="40"/>
  <c r="N808" i="40"/>
  <c r="N809" i="40"/>
  <c r="N810" i="40"/>
  <c r="N811" i="40"/>
  <c r="N812" i="40"/>
  <c r="N813" i="40"/>
  <c r="N814" i="40"/>
  <c r="N815" i="40"/>
  <c r="N816" i="40"/>
  <c r="N817" i="40"/>
  <c r="N818" i="40"/>
  <c r="N819" i="40"/>
  <c r="N820" i="40"/>
  <c r="N823" i="40"/>
  <c r="N824" i="40"/>
  <c r="N825" i="40"/>
  <c r="N826" i="40"/>
  <c r="N828" i="40"/>
  <c r="N829" i="40"/>
  <c r="N830" i="40"/>
  <c r="N832" i="40"/>
  <c r="N834" i="40"/>
  <c r="N835" i="40"/>
  <c r="N836" i="40"/>
  <c r="N837" i="40"/>
  <c r="N838" i="40"/>
  <c r="N842" i="40"/>
  <c r="N843" i="40"/>
  <c r="N844" i="40"/>
  <c r="N845" i="40"/>
  <c r="N846" i="40"/>
  <c r="N848" i="40"/>
  <c r="N850" i="40"/>
  <c r="N851" i="40"/>
  <c r="N856" i="40"/>
  <c r="N857" i="40"/>
  <c r="N858" i="40"/>
  <c r="N859" i="40"/>
  <c r="N860" i="40"/>
  <c r="N862" i="40"/>
  <c r="N863" i="40"/>
  <c r="N864" i="40"/>
  <c r="N865" i="40"/>
  <c r="N866" i="40"/>
  <c r="N867" i="40"/>
  <c r="N868" i="40"/>
  <c r="N869" i="40"/>
  <c r="N870" i="40"/>
  <c r="N871" i="40"/>
  <c r="N872" i="40"/>
  <c r="N873" i="40"/>
  <c r="N874" i="40"/>
  <c r="N875" i="40"/>
  <c r="N876" i="40"/>
  <c r="N878" i="40"/>
  <c r="N879" i="40"/>
  <c r="N880" i="40"/>
  <c r="N881" i="40"/>
  <c r="N882" i="40"/>
  <c r="N884" i="40"/>
  <c r="N888" i="40"/>
  <c r="N889" i="40"/>
  <c r="N892" i="40"/>
  <c r="N893" i="40"/>
  <c r="N894" i="40"/>
  <c r="N895" i="40"/>
  <c r="N896" i="40"/>
  <c r="N897" i="40"/>
  <c r="N898" i="40"/>
  <c r="N903" i="40"/>
  <c r="N904" i="40"/>
  <c r="N905" i="40"/>
  <c r="N906" i="40"/>
  <c r="N907" i="40"/>
  <c r="N910" i="40"/>
  <c r="N911" i="40"/>
  <c r="N912" i="40"/>
  <c r="N913" i="40"/>
  <c r="N914" i="40"/>
  <c r="N916" i="40"/>
  <c r="N917" i="40"/>
  <c r="N919" i="40"/>
  <c r="N920" i="40"/>
  <c r="N921" i="40"/>
  <c r="N922" i="40"/>
  <c r="N923" i="40"/>
  <c r="N924" i="40"/>
  <c r="N926" i="40"/>
  <c r="N928" i="40"/>
  <c r="N929" i="40"/>
  <c r="N930" i="40"/>
  <c r="N932" i="40"/>
  <c r="N933" i="40"/>
  <c r="N934" i="40"/>
  <c r="N935" i="40"/>
  <c r="N936" i="40"/>
  <c r="N937" i="40"/>
  <c r="N938" i="40"/>
  <c r="N939" i="40"/>
  <c r="N940" i="40"/>
  <c r="N941" i="40"/>
  <c r="N943" i="40"/>
  <c r="N946" i="40"/>
  <c r="N948" i="40"/>
  <c r="N949" i="40"/>
  <c r="N951" i="40"/>
  <c r="N953" i="40"/>
  <c r="N956" i="40"/>
  <c r="N957" i="40"/>
  <c r="N958" i="40"/>
  <c r="N959" i="40"/>
  <c r="N960" i="40"/>
  <c r="N961" i="40"/>
  <c r="N965" i="40"/>
  <c r="N966" i="40"/>
  <c r="N969" i="40"/>
  <c r="N970" i="40"/>
  <c r="N971" i="40"/>
  <c r="N972" i="40"/>
  <c r="N974" i="40"/>
  <c r="N976" i="40"/>
  <c r="N979" i="40"/>
  <c r="N980" i="40"/>
  <c r="N981" i="40"/>
  <c r="N982" i="40"/>
  <c r="N988" i="40"/>
  <c r="N994" i="40"/>
  <c r="N995" i="40"/>
  <c r="N997" i="40"/>
  <c r="N999" i="40"/>
  <c r="N1001" i="40"/>
  <c r="N1002" i="40"/>
  <c r="N1003" i="40"/>
  <c r="N1006" i="40"/>
  <c r="N1008" i="40"/>
  <c r="N1010" i="40"/>
  <c r="N1011" i="40"/>
  <c r="N1013" i="40"/>
  <c r="N1014" i="40"/>
  <c r="N1015" i="40"/>
  <c r="N1016" i="40"/>
  <c r="N1017" i="40"/>
  <c r="N1024" i="40"/>
  <c r="N1025" i="40"/>
  <c r="N1028" i="40"/>
  <c r="N1029" i="40"/>
  <c r="N1030" i="40"/>
  <c r="N1031" i="40"/>
  <c r="N1034" i="40"/>
  <c r="N1035" i="40"/>
  <c r="N1037" i="40"/>
  <c r="N1038" i="40"/>
  <c r="N1039" i="40"/>
  <c r="N1040" i="40"/>
  <c r="N1041" i="40"/>
  <c r="N1043" i="40"/>
  <c r="N1044" i="40"/>
  <c r="N1045" i="40"/>
  <c r="N1048" i="40"/>
  <c r="N1049" i="40"/>
  <c r="N1050" i="40"/>
  <c r="N1051" i="40"/>
  <c r="N1052" i="40"/>
  <c r="N1053" i="40"/>
  <c r="N7" i="40"/>
  <c r="M8" i="40"/>
  <c r="M9" i="40"/>
  <c r="M10" i="40"/>
  <c r="M11" i="40"/>
  <c r="M12" i="40"/>
  <c r="M13" i="40"/>
  <c r="M14" i="40"/>
  <c r="M15" i="40"/>
  <c r="M17" i="40"/>
  <c r="M18" i="40"/>
  <c r="M19" i="40"/>
  <c r="M20" i="40"/>
  <c r="M21" i="40"/>
  <c r="M22" i="40"/>
  <c r="M24" i="40"/>
  <c r="M25" i="40"/>
  <c r="M26" i="40"/>
  <c r="M28" i="40"/>
  <c r="M29" i="40"/>
  <c r="M30" i="40"/>
  <c r="M34" i="40"/>
  <c r="M35" i="40"/>
  <c r="M36" i="40"/>
  <c r="M37" i="40"/>
  <c r="M38" i="40"/>
  <c r="M39" i="40"/>
  <c r="M40" i="40"/>
  <c r="M41" i="40"/>
  <c r="M42" i="40"/>
  <c r="M43" i="40"/>
  <c r="M44" i="40"/>
  <c r="M45" i="40"/>
  <c r="M46" i="40"/>
  <c r="M47" i="40"/>
  <c r="M48" i="40"/>
  <c r="M49" i="40"/>
  <c r="M50" i="40"/>
  <c r="M51" i="40"/>
  <c r="M52" i="40"/>
  <c r="M53" i="40"/>
  <c r="M54" i="40"/>
  <c r="M55" i="40"/>
  <c r="M56" i="40"/>
  <c r="M58" i="40"/>
  <c r="M59" i="40"/>
  <c r="M60" i="40"/>
  <c r="M61" i="40"/>
  <c r="M62" i="40"/>
  <c r="M63" i="40"/>
  <c r="M64" i="40"/>
  <c r="M67" i="40"/>
  <c r="M68" i="40"/>
  <c r="M69" i="40"/>
  <c r="M70" i="40"/>
  <c r="M71" i="40"/>
  <c r="M72" i="40"/>
  <c r="M74" i="40"/>
  <c r="M75" i="40"/>
  <c r="M76" i="40"/>
  <c r="M77" i="40"/>
  <c r="M78" i="40"/>
  <c r="M79" i="40"/>
  <c r="M80" i="40"/>
  <c r="M81" i="40"/>
  <c r="M82" i="40"/>
  <c r="M87" i="40"/>
  <c r="M88" i="40"/>
  <c r="M89" i="40"/>
  <c r="M90" i="40"/>
  <c r="M91" i="40"/>
  <c r="M93" i="40"/>
  <c r="M95" i="40"/>
  <c r="M97" i="40"/>
  <c r="M98" i="40"/>
  <c r="M101" i="40"/>
  <c r="M102" i="40"/>
  <c r="M103" i="40"/>
  <c r="M104" i="40"/>
  <c r="M105" i="40"/>
  <c r="M106" i="40"/>
  <c r="M107" i="40"/>
  <c r="M108" i="40"/>
  <c r="M109" i="40"/>
  <c r="M110" i="40"/>
  <c r="M112" i="40"/>
  <c r="M114" i="40"/>
  <c r="M115" i="40"/>
  <c r="M116" i="40"/>
  <c r="M117" i="40"/>
  <c r="M118" i="40"/>
  <c r="M120" i="40"/>
  <c r="M121" i="40"/>
  <c r="M122" i="40"/>
  <c r="M123" i="40"/>
  <c r="M124" i="40"/>
  <c r="M126" i="40"/>
  <c r="M127" i="40"/>
  <c r="M129" i="40"/>
  <c r="M132" i="40"/>
  <c r="M135" i="40"/>
  <c r="M136" i="40"/>
  <c r="M137" i="40"/>
  <c r="M138" i="40"/>
  <c r="M139" i="40"/>
  <c r="M140" i="40"/>
  <c r="M141" i="40"/>
  <c r="M143" i="40"/>
  <c r="M144" i="40"/>
  <c r="M145" i="40"/>
  <c r="M146" i="40"/>
  <c r="M147" i="40"/>
  <c r="M148" i="40"/>
  <c r="M149" i="40"/>
  <c r="M150" i="40"/>
  <c r="M151" i="40"/>
  <c r="M152" i="40"/>
  <c r="M153" i="40"/>
  <c r="M154" i="40"/>
  <c r="M155" i="40"/>
  <c r="M156" i="40"/>
  <c r="M157" i="40"/>
  <c r="M158" i="40"/>
  <c r="M159" i="40"/>
  <c r="M163" i="40"/>
  <c r="M165" i="40"/>
  <c r="M166" i="40"/>
  <c r="M167" i="40"/>
  <c r="M168" i="40"/>
  <c r="M171" i="40"/>
  <c r="M174" i="40"/>
  <c r="M176" i="40"/>
  <c r="M177" i="40"/>
  <c r="M178" i="40"/>
  <c r="M179" i="40"/>
  <c r="M181" i="40"/>
  <c r="M182" i="40"/>
  <c r="M183" i="40"/>
  <c r="M184" i="40"/>
  <c r="M185" i="40"/>
  <c r="M186" i="40"/>
  <c r="M187" i="40"/>
  <c r="M188" i="40"/>
  <c r="M189" i="40"/>
  <c r="M191" i="40"/>
  <c r="M192" i="40"/>
  <c r="M193" i="40"/>
  <c r="M194" i="40"/>
  <c r="M195" i="40"/>
  <c r="M196" i="40"/>
  <c r="M197" i="40"/>
  <c r="M204" i="40"/>
  <c r="M205" i="40"/>
  <c r="M206" i="40"/>
  <c r="M207" i="40"/>
  <c r="M208" i="40"/>
  <c r="M209" i="40"/>
  <c r="M210" i="40"/>
  <c r="M211" i="40"/>
  <c r="M215" i="40"/>
  <c r="M216" i="40"/>
  <c r="M217" i="40"/>
  <c r="M218" i="40"/>
  <c r="M219" i="40"/>
  <c r="M220" i="40"/>
  <c r="M221" i="40"/>
  <c r="M224" i="40"/>
  <c r="M226" i="40"/>
  <c r="M228" i="40"/>
  <c r="M229" i="40"/>
  <c r="M230" i="40"/>
  <c r="M231" i="40"/>
  <c r="M232" i="40"/>
  <c r="M233" i="40"/>
  <c r="M234" i="40"/>
  <c r="M235" i="40"/>
  <c r="M236" i="40"/>
  <c r="M237" i="40"/>
  <c r="M238" i="40"/>
  <c r="M239" i="40"/>
  <c r="M240" i="40"/>
  <c r="M241" i="40"/>
  <c r="M242" i="40"/>
  <c r="M243" i="40"/>
  <c r="M244" i="40"/>
  <c r="M245" i="40"/>
  <c r="M247" i="40"/>
  <c r="M248" i="40"/>
  <c r="M249" i="40"/>
  <c r="M250" i="40"/>
  <c r="M251" i="40"/>
  <c r="M254" i="40"/>
  <c r="M256" i="40"/>
  <c r="M257" i="40"/>
  <c r="M258" i="40"/>
  <c r="M259" i="40"/>
  <c r="M260" i="40"/>
  <c r="M261" i="40"/>
  <c r="M266" i="40"/>
  <c r="M267" i="40"/>
  <c r="M270" i="40"/>
  <c r="M271" i="40"/>
  <c r="M274" i="40"/>
  <c r="M275" i="40"/>
  <c r="M276" i="40"/>
  <c r="M277" i="40"/>
  <c r="M278" i="40"/>
  <c r="M280" i="40"/>
  <c r="M282" i="40"/>
  <c r="M287" i="40"/>
  <c r="M288" i="40"/>
  <c r="M289" i="40"/>
  <c r="M290" i="40"/>
  <c r="M291" i="40"/>
  <c r="M292" i="40"/>
  <c r="M295" i="40"/>
  <c r="M296" i="40"/>
  <c r="M297" i="40"/>
  <c r="M298" i="40"/>
  <c r="M304" i="40"/>
  <c r="M306" i="40"/>
  <c r="M309" i="40"/>
  <c r="M310" i="40"/>
  <c r="M311" i="40"/>
  <c r="M313" i="40"/>
  <c r="M314" i="40"/>
  <c r="M316" i="40"/>
  <c r="M319" i="40"/>
  <c r="M320" i="40"/>
  <c r="M321" i="40"/>
  <c r="M322" i="40"/>
  <c r="M324" i="40"/>
  <c r="M326" i="40"/>
  <c r="M329" i="40"/>
  <c r="M332" i="40"/>
  <c r="M333" i="40"/>
  <c r="M334" i="40"/>
  <c r="M335" i="40"/>
  <c r="M336" i="40"/>
  <c r="M337" i="40"/>
  <c r="M338" i="40"/>
  <c r="M340" i="40"/>
  <c r="M341" i="40"/>
  <c r="M343" i="40"/>
  <c r="M346" i="40"/>
  <c r="M347" i="40"/>
  <c r="M348" i="40"/>
  <c r="M349" i="40"/>
  <c r="M354" i="40"/>
  <c r="M355" i="40"/>
  <c r="M356" i="40"/>
  <c r="M357" i="40"/>
  <c r="M358" i="40"/>
  <c r="M361" i="40"/>
  <c r="M363" i="40"/>
  <c r="M364" i="40"/>
  <c r="M365" i="40"/>
  <c r="M366" i="40"/>
  <c r="M367" i="40"/>
  <c r="M369" i="40"/>
  <c r="M370" i="40"/>
  <c r="M373" i="40"/>
  <c r="M374" i="40"/>
  <c r="M378" i="40"/>
  <c r="M379" i="40"/>
  <c r="M380" i="40"/>
  <c r="M381" i="40"/>
  <c r="M382" i="40"/>
  <c r="M383" i="40"/>
  <c r="M384" i="40"/>
  <c r="M385" i="40"/>
  <c r="M386" i="40"/>
  <c r="M387" i="40"/>
  <c r="M390" i="40"/>
  <c r="M393" i="40"/>
  <c r="M397" i="40"/>
  <c r="M398" i="40"/>
  <c r="M399" i="40"/>
  <c r="M401" i="40"/>
  <c r="M403" i="40"/>
  <c r="M405" i="40"/>
  <c r="M406" i="40"/>
  <c r="M407" i="40"/>
  <c r="M408" i="40"/>
  <c r="M409" i="40"/>
  <c r="M410" i="40"/>
  <c r="M411" i="40"/>
  <c r="M412" i="40"/>
  <c r="M417" i="40"/>
  <c r="M418" i="40"/>
  <c r="M419" i="40"/>
  <c r="M420" i="40"/>
  <c r="M421" i="40"/>
  <c r="M422" i="40"/>
  <c r="M423" i="40"/>
  <c r="M424" i="40"/>
  <c r="M427" i="40"/>
  <c r="M428" i="40"/>
  <c r="M430" i="40"/>
  <c r="M431" i="40"/>
  <c r="M432" i="40"/>
  <c r="M433" i="40"/>
  <c r="M434" i="40"/>
  <c r="M435" i="40"/>
  <c r="M437" i="40"/>
  <c r="M438" i="40"/>
  <c r="M439" i="40"/>
  <c r="M440" i="40"/>
  <c r="M441" i="40"/>
  <c r="M442" i="40"/>
  <c r="M443" i="40"/>
  <c r="M444" i="40"/>
  <c r="M445" i="40"/>
  <c r="M447" i="40"/>
  <c r="M448" i="40"/>
  <c r="M449" i="40"/>
  <c r="M450" i="40"/>
  <c r="M453" i="40"/>
  <c r="M456" i="40"/>
  <c r="M459" i="40"/>
  <c r="M460" i="40"/>
  <c r="M461" i="40"/>
  <c r="M463" i="40"/>
  <c r="M464" i="40"/>
  <c r="M465" i="40"/>
  <c r="M466" i="40"/>
  <c r="M467" i="40"/>
  <c r="M469" i="40"/>
  <c r="M470" i="40"/>
  <c r="M471" i="40"/>
  <c r="M472" i="40"/>
  <c r="M473" i="40"/>
  <c r="M474" i="40"/>
  <c r="M475" i="40"/>
  <c r="M476" i="40"/>
  <c r="M477" i="40"/>
  <c r="M478" i="40"/>
  <c r="M479" i="40"/>
  <c r="M480" i="40"/>
  <c r="M481" i="40"/>
  <c r="M482" i="40"/>
  <c r="M483" i="40"/>
  <c r="M485" i="40"/>
  <c r="M486" i="40"/>
  <c r="M487" i="40"/>
  <c r="M493" i="40"/>
  <c r="M495" i="40"/>
  <c r="M498" i="40"/>
  <c r="M499" i="40"/>
  <c r="M500" i="40"/>
  <c r="M501" i="40"/>
  <c r="M504" i="40"/>
  <c r="M505" i="40"/>
  <c r="M506" i="40"/>
  <c r="M509" i="40"/>
  <c r="M510" i="40"/>
  <c r="M514" i="40"/>
  <c r="M515" i="40"/>
  <c r="M516" i="40"/>
  <c r="M519" i="40"/>
  <c r="M520" i="40"/>
  <c r="M521" i="40"/>
  <c r="M522" i="40"/>
  <c r="M524" i="40"/>
  <c r="M525" i="40"/>
  <c r="M527" i="40"/>
  <c r="M528" i="40"/>
  <c r="M529" i="40"/>
  <c r="M530" i="40"/>
  <c r="M533" i="40"/>
  <c r="M538" i="40"/>
  <c r="M543" i="40"/>
  <c r="M544" i="40"/>
  <c r="M546" i="40"/>
  <c r="M547" i="40"/>
  <c r="M548" i="40"/>
  <c r="M549" i="40"/>
  <c r="M550" i="40"/>
  <c r="M551" i="40"/>
  <c r="M554" i="40"/>
  <c r="M555" i="40"/>
  <c r="M556" i="40"/>
  <c r="M561" i="40"/>
  <c r="M562" i="40"/>
  <c r="M563" i="40"/>
  <c r="M564" i="40"/>
  <c r="M565" i="40"/>
  <c r="M566" i="40"/>
  <c r="M568" i="40"/>
  <c r="M570" i="40"/>
  <c r="M571" i="40"/>
  <c r="M572" i="40"/>
  <c r="M573" i="40"/>
  <c r="M574" i="40"/>
  <c r="M575" i="40"/>
  <c r="M576" i="40"/>
  <c r="M577" i="40"/>
  <c r="M579" i="40"/>
  <c r="M580" i="40"/>
  <c r="M582" i="40"/>
  <c r="M584" i="40"/>
  <c r="M590" i="40"/>
  <c r="M591" i="40"/>
  <c r="M592" i="40"/>
  <c r="M593" i="40"/>
  <c r="M594" i="40"/>
  <c r="M595" i="40"/>
  <c r="M596" i="40"/>
  <c r="M597" i="40"/>
  <c r="M598" i="40"/>
  <c r="M599" i="40"/>
  <c r="M600" i="40"/>
  <c r="M601" i="40"/>
  <c r="M602" i="40"/>
  <c r="M603" i="40"/>
  <c r="M604" i="40"/>
  <c r="M606" i="40"/>
  <c r="M607" i="40"/>
  <c r="M608" i="40"/>
  <c r="M609" i="40"/>
  <c r="M610" i="40"/>
  <c r="M611" i="40"/>
  <c r="M612" i="40"/>
  <c r="M613" i="40"/>
  <c r="M614" i="40"/>
  <c r="M615" i="40"/>
  <c r="M616" i="40"/>
  <c r="M617" i="40"/>
  <c r="M618" i="40"/>
  <c r="M619" i="40"/>
  <c r="M620" i="40"/>
  <c r="M622" i="40"/>
  <c r="M623" i="40"/>
  <c r="M628" i="40"/>
  <c r="M629" i="40"/>
  <c r="M631" i="40"/>
  <c r="M632" i="40"/>
  <c r="M634" i="40"/>
  <c r="M635" i="40"/>
  <c r="M636" i="40"/>
  <c r="M640" i="40"/>
  <c r="M642" i="40"/>
  <c r="M643" i="40"/>
  <c r="M644" i="40"/>
  <c r="M645" i="40"/>
  <c r="M646" i="40"/>
  <c r="M647" i="40"/>
  <c r="M648" i="40"/>
  <c r="M651" i="40"/>
  <c r="M652" i="40"/>
  <c r="M653" i="40"/>
  <c r="M655" i="40"/>
  <c r="M656" i="40"/>
  <c r="M657" i="40"/>
  <c r="M658" i="40"/>
  <c r="M659" i="40"/>
  <c r="M660" i="40"/>
  <c r="M661" i="40"/>
  <c r="M662" i="40"/>
  <c r="M663" i="40"/>
  <c r="M664" i="40"/>
  <c r="M667" i="40"/>
  <c r="M668" i="40"/>
  <c r="M672" i="40"/>
  <c r="M673" i="40"/>
  <c r="M674" i="40"/>
  <c r="M675" i="40"/>
  <c r="M677" i="40"/>
  <c r="M679" i="40"/>
  <c r="M680" i="40"/>
  <c r="M681" i="40"/>
  <c r="M682" i="40"/>
  <c r="M683" i="40"/>
  <c r="M684" i="40"/>
  <c r="M685" i="40"/>
  <c r="M686" i="40"/>
  <c r="M687" i="40"/>
  <c r="M688" i="40"/>
  <c r="M690" i="40"/>
  <c r="M692" i="40"/>
  <c r="M695" i="40"/>
  <c r="M696" i="40"/>
  <c r="M698" i="40"/>
  <c r="M699" i="40"/>
  <c r="M700" i="40"/>
  <c r="M701" i="40"/>
  <c r="M702" i="40"/>
  <c r="M703" i="40"/>
  <c r="M704" i="40"/>
  <c r="M705" i="40"/>
  <c r="M706" i="40"/>
  <c r="M707" i="40"/>
  <c r="M708" i="40"/>
  <c r="M710" i="40"/>
  <c r="M711" i="40"/>
  <c r="M712" i="40"/>
  <c r="M713" i="40"/>
  <c r="M714" i="40"/>
  <c r="M716" i="40"/>
  <c r="M717" i="40"/>
  <c r="M718" i="40"/>
  <c r="M719" i="40"/>
  <c r="M721" i="40"/>
  <c r="M722" i="40"/>
  <c r="M727" i="40"/>
  <c r="M728" i="40"/>
  <c r="M731" i="40"/>
  <c r="M732" i="40"/>
  <c r="M733" i="40"/>
  <c r="M734" i="40"/>
  <c r="M736" i="40"/>
  <c r="M737" i="40"/>
  <c r="M738" i="40"/>
  <c r="M739" i="40"/>
  <c r="M740" i="40"/>
  <c r="M741" i="40"/>
  <c r="M742" i="40"/>
  <c r="M743" i="40"/>
  <c r="M744" i="40"/>
  <c r="M745" i="40"/>
  <c r="M746" i="40"/>
  <c r="M748" i="40"/>
  <c r="M749" i="40"/>
  <c r="M751" i="40"/>
  <c r="M752" i="40"/>
  <c r="M753" i="40"/>
  <c r="M755" i="40"/>
  <c r="M757" i="40"/>
  <c r="M758" i="40"/>
  <c r="M759" i="40"/>
  <c r="M760" i="40"/>
  <c r="M761" i="40"/>
  <c r="M762" i="40"/>
  <c r="M763" i="40"/>
  <c r="M764" i="40"/>
  <c r="M765" i="40"/>
  <c r="M766" i="40"/>
  <c r="M768" i="40"/>
  <c r="M769" i="40"/>
  <c r="M770" i="40"/>
  <c r="M771" i="40"/>
  <c r="M772" i="40"/>
  <c r="M773" i="40"/>
  <c r="M775" i="40"/>
  <c r="M776" i="40"/>
  <c r="M777" i="40"/>
  <c r="M778" i="40"/>
  <c r="M779" i="40"/>
  <c r="M780" i="40"/>
  <c r="M781" i="40"/>
  <c r="M782" i="40"/>
  <c r="M783" i="40"/>
  <c r="M784" i="40"/>
  <c r="M785" i="40"/>
  <c r="M786" i="40"/>
  <c r="M787" i="40"/>
  <c r="M788" i="40"/>
  <c r="M789" i="40"/>
  <c r="M790" i="40"/>
  <c r="M791" i="40"/>
  <c r="M792" i="40"/>
  <c r="M793" i="40"/>
  <c r="M794" i="40"/>
  <c r="M795" i="40"/>
  <c r="M796" i="40"/>
  <c r="M797" i="40"/>
  <c r="M799" i="40"/>
  <c r="M800" i="40"/>
  <c r="M801" i="40"/>
  <c r="M802" i="40"/>
  <c r="M803" i="40"/>
  <c r="M804" i="40"/>
  <c r="M805" i="40"/>
  <c r="M806" i="40"/>
  <c r="M807" i="40"/>
  <c r="M808" i="40"/>
  <c r="M809" i="40"/>
  <c r="M810" i="40"/>
  <c r="M811" i="40"/>
  <c r="M812" i="40"/>
  <c r="M813" i="40"/>
  <c r="M814" i="40"/>
  <c r="M815" i="40"/>
  <c r="M816" i="40"/>
  <c r="M817" i="40"/>
  <c r="M818" i="40"/>
  <c r="M819" i="40"/>
  <c r="M820" i="40"/>
  <c r="M823" i="40"/>
  <c r="M824" i="40"/>
  <c r="M825" i="40"/>
  <c r="M826" i="40"/>
  <c r="M828" i="40"/>
  <c r="M829" i="40"/>
  <c r="M830" i="40"/>
  <c r="M832" i="40"/>
  <c r="M834" i="40"/>
  <c r="M835" i="40"/>
  <c r="M836" i="40"/>
  <c r="M837" i="40"/>
  <c r="M838" i="40"/>
  <c r="M842" i="40"/>
  <c r="M843" i="40"/>
  <c r="M844" i="40"/>
  <c r="M845" i="40"/>
  <c r="M846" i="40"/>
  <c r="M848" i="40"/>
  <c r="M850" i="40"/>
  <c r="M851" i="40"/>
  <c r="M856" i="40"/>
  <c r="M857" i="40"/>
  <c r="M858" i="40"/>
  <c r="M859" i="40"/>
  <c r="M860" i="40"/>
  <c r="M862" i="40"/>
  <c r="M863" i="40"/>
  <c r="M864" i="40"/>
  <c r="M865" i="40"/>
  <c r="M866" i="40"/>
  <c r="M867" i="40"/>
  <c r="M868" i="40"/>
  <c r="M869" i="40"/>
  <c r="M870" i="40"/>
  <c r="M871" i="40"/>
  <c r="M872" i="40"/>
  <c r="M873" i="40"/>
  <c r="M874" i="40"/>
  <c r="M875" i="40"/>
  <c r="M876" i="40"/>
  <c r="M878" i="40"/>
  <c r="M879" i="40"/>
  <c r="M880" i="40"/>
  <c r="M881" i="40"/>
  <c r="M882" i="40"/>
  <c r="M884" i="40"/>
  <c r="M888" i="40"/>
  <c r="M889" i="40"/>
  <c r="M892" i="40"/>
  <c r="M893" i="40"/>
  <c r="M894" i="40"/>
  <c r="M895" i="40"/>
  <c r="M896" i="40"/>
  <c r="M897" i="40"/>
  <c r="M898" i="40"/>
  <c r="M903" i="40"/>
  <c r="M904" i="40"/>
  <c r="M905" i="40"/>
  <c r="M906" i="40"/>
  <c r="M907" i="40"/>
  <c r="M910" i="40"/>
  <c r="M911" i="40"/>
  <c r="M912" i="40"/>
  <c r="M913" i="40"/>
  <c r="M914" i="40"/>
  <c r="M916" i="40"/>
  <c r="M917" i="40"/>
  <c r="M919" i="40"/>
  <c r="M920" i="40"/>
  <c r="M921" i="40"/>
  <c r="M922" i="40"/>
  <c r="M923" i="40"/>
  <c r="M926" i="40"/>
  <c r="M928" i="40"/>
  <c r="M929" i="40"/>
  <c r="M930" i="40"/>
  <c r="M932" i="40"/>
  <c r="M933" i="40"/>
  <c r="M934" i="40"/>
  <c r="M935" i="40"/>
  <c r="M936" i="40"/>
  <c r="M937" i="40"/>
  <c r="M938" i="40"/>
  <c r="M939" i="40"/>
  <c r="M940" i="40"/>
  <c r="M941" i="40"/>
  <c r="M943" i="40"/>
  <c r="M946" i="40"/>
  <c r="M948" i="40"/>
  <c r="M949" i="40"/>
  <c r="M951" i="40"/>
  <c r="M953" i="40"/>
  <c r="M956" i="40"/>
  <c r="M957" i="40"/>
  <c r="M958" i="40"/>
  <c r="M959" i="40"/>
  <c r="M960" i="40"/>
  <c r="M961" i="40"/>
  <c r="M965" i="40"/>
  <c r="M966" i="40"/>
  <c r="M969" i="40"/>
  <c r="M970" i="40"/>
  <c r="M971" i="40"/>
  <c r="M972" i="40"/>
  <c r="M974" i="40"/>
  <c r="M976" i="40"/>
  <c r="M979" i="40"/>
  <c r="M980" i="40"/>
  <c r="M981" i="40"/>
  <c r="M982" i="40"/>
  <c r="M988" i="40"/>
  <c r="M994" i="40"/>
  <c r="M995" i="40"/>
  <c r="M997" i="40"/>
  <c r="M999" i="40"/>
  <c r="M1001" i="40"/>
  <c r="M1002" i="40"/>
  <c r="M1003" i="40"/>
  <c r="M1006" i="40"/>
  <c r="M1007" i="40"/>
  <c r="M1008" i="40"/>
  <c r="M1010" i="40"/>
  <c r="M1011" i="40"/>
  <c r="M1013" i="40"/>
  <c r="M1014" i="40"/>
  <c r="M1015" i="40"/>
  <c r="M1016" i="40"/>
  <c r="M1017" i="40"/>
  <c r="M1024" i="40"/>
  <c r="M1025" i="40"/>
  <c r="M1028" i="40"/>
  <c r="M1029" i="40"/>
  <c r="M1030" i="40"/>
  <c r="M1031" i="40"/>
  <c r="M1033" i="40"/>
  <c r="M1034" i="40"/>
  <c r="M1035" i="40"/>
  <c r="M1037" i="40"/>
  <c r="M1038" i="40"/>
  <c r="M1039" i="40"/>
  <c r="M1040" i="40"/>
  <c r="M1041" i="40"/>
  <c r="M1043" i="40"/>
  <c r="M1044" i="40"/>
  <c r="M1045" i="40"/>
  <c r="M1048" i="40"/>
  <c r="M1049" i="40"/>
  <c r="M1050" i="40"/>
  <c r="M1051" i="40"/>
  <c r="M1052" i="40"/>
  <c r="M1053" i="40"/>
  <c r="M7" i="40"/>
  <c r="J1047" i="40"/>
  <c r="M1047" i="40" s="1"/>
  <c r="J1046" i="40"/>
  <c r="J1042" i="40"/>
  <c r="N1042" i="40" s="1"/>
  <c r="J1036" i="40"/>
  <c r="P1036" i="40" s="1"/>
  <c r="J1033" i="40"/>
  <c r="J1032" i="40"/>
  <c r="J1027" i="40"/>
  <c r="N1027" i="40" s="1"/>
  <c r="J1026" i="40"/>
  <c r="J1023" i="40"/>
  <c r="M1023" i="40" s="1"/>
  <c r="J1022" i="40"/>
  <c r="J1021" i="40"/>
  <c r="M1021" i="40" s="1"/>
  <c r="J1020" i="40"/>
  <c r="P1020" i="40" s="1"/>
  <c r="J1019" i="40"/>
  <c r="M1019" i="40" s="1"/>
  <c r="J1018" i="40"/>
  <c r="J1012" i="40"/>
  <c r="P1012" i="40" s="1"/>
  <c r="J1009" i="40"/>
  <c r="M1009" i="40" s="1"/>
  <c r="J1007" i="40"/>
  <c r="O1007" i="40" s="1"/>
  <c r="J1005" i="40"/>
  <c r="M1005" i="40" s="1"/>
  <c r="J1004" i="40"/>
  <c r="P1004" i="40" s="1"/>
  <c r="J1000" i="40"/>
  <c r="P1000" i="40" s="1"/>
  <c r="J998" i="40"/>
  <c r="J996" i="40"/>
  <c r="J993" i="40"/>
  <c r="M993" i="40" s="1"/>
  <c r="J992" i="40"/>
  <c r="P992" i="40" s="1"/>
  <c r="J991" i="40"/>
  <c r="J990" i="40"/>
  <c r="J989" i="40"/>
  <c r="M989" i="40" s="1"/>
  <c r="J987" i="40"/>
  <c r="N987" i="40" s="1"/>
  <c r="J986" i="40"/>
  <c r="J985" i="40"/>
  <c r="M985" i="40" s="1"/>
  <c r="J984" i="40"/>
  <c r="P984" i="40" s="1"/>
  <c r="J983" i="40"/>
  <c r="N983" i="40" s="1"/>
  <c r="J978" i="40"/>
  <c r="J977" i="40"/>
  <c r="J975" i="40"/>
  <c r="M975" i="40" s="1"/>
  <c r="J973" i="40"/>
  <c r="M973" i="40" s="1"/>
  <c r="J968" i="40"/>
  <c r="P968" i="40" s="1"/>
  <c r="J967" i="40"/>
  <c r="J964" i="40"/>
  <c r="P964" i="40" s="1"/>
  <c r="J963" i="40"/>
  <c r="N963" i="40" s="1"/>
  <c r="J962" i="40"/>
  <c r="J955" i="40"/>
  <c r="J954" i="40"/>
  <c r="N954" i="40" s="1"/>
  <c r="J952" i="40"/>
  <c r="P952" i="40" s="1"/>
  <c r="J950" i="40"/>
  <c r="J947" i="40"/>
  <c r="J945" i="40"/>
  <c r="M945" i="40" s="1"/>
  <c r="J944" i="40"/>
  <c r="P944" i="40" s="1"/>
  <c r="J942" i="40"/>
  <c r="J931" i="40"/>
  <c r="J927" i="40"/>
  <c r="M927" i="40" s="1"/>
  <c r="J925" i="40"/>
  <c r="M925" i="40" s="1"/>
  <c r="J924" i="40"/>
  <c r="J918" i="40"/>
  <c r="J915" i="40"/>
  <c r="M915" i="40" s="1"/>
  <c r="J909" i="40"/>
  <c r="M909" i="40" s="1"/>
  <c r="J908" i="40"/>
  <c r="N908" i="40" s="1"/>
  <c r="J902" i="40"/>
  <c r="J901" i="40"/>
  <c r="M901" i="40" s="1"/>
  <c r="J900" i="40"/>
  <c r="M900" i="40" s="1"/>
  <c r="J899" i="40"/>
  <c r="P899" i="40" s="1"/>
  <c r="J891" i="40"/>
  <c r="J890" i="40"/>
  <c r="N890" i="40" s="1"/>
  <c r="J887" i="40"/>
  <c r="N887" i="40" s="1"/>
  <c r="J886" i="40"/>
  <c r="J885" i="40"/>
  <c r="J883" i="40"/>
  <c r="M883" i="40" s="1"/>
  <c r="J877" i="40"/>
  <c r="M877" i="40" s="1"/>
  <c r="J861" i="40"/>
  <c r="M861" i="40" s="1"/>
  <c r="J855" i="40"/>
  <c r="J854" i="40"/>
  <c r="N854" i="40" s="1"/>
  <c r="J853" i="40"/>
  <c r="M853" i="40" s="1"/>
  <c r="J852" i="40"/>
  <c r="J849" i="40"/>
  <c r="J847" i="40"/>
  <c r="M847" i="40" s="1"/>
  <c r="J841" i="40"/>
  <c r="M841" i="40" s="1"/>
  <c r="J840" i="40"/>
  <c r="J839" i="40"/>
  <c r="J833" i="40"/>
  <c r="N833" i="40" s="1"/>
  <c r="J831" i="40"/>
  <c r="P831" i="40" s="1"/>
  <c r="J827" i="40"/>
  <c r="P827" i="40" s="1"/>
  <c r="J822" i="40"/>
  <c r="J821" i="40"/>
  <c r="N821" i="40" s="1"/>
  <c r="J798" i="40"/>
  <c r="N798" i="40" s="1"/>
  <c r="J774" i="40"/>
  <c r="J767" i="40"/>
  <c r="J756" i="40"/>
  <c r="M756" i="40" s="1"/>
  <c r="J754" i="40"/>
  <c r="J750" i="40"/>
  <c r="J747" i="40"/>
  <c r="J735" i="40"/>
  <c r="M735" i="40" s="1"/>
  <c r="J730" i="40"/>
  <c r="J729" i="40"/>
  <c r="M729" i="40" s="1"/>
  <c r="J726" i="40"/>
  <c r="J725" i="40"/>
  <c r="N725" i="40" s="1"/>
  <c r="J724" i="40"/>
  <c r="M724" i="40" s="1"/>
  <c r="J723" i="40"/>
  <c r="O723" i="40" s="1"/>
  <c r="J720" i="40"/>
  <c r="J715" i="40"/>
  <c r="M715" i="40" s="1"/>
  <c r="J709" i="40"/>
  <c r="N709" i="40" s="1"/>
  <c r="J697" i="40"/>
  <c r="M697" i="40" s="1"/>
  <c r="J694" i="40"/>
  <c r="J693" i="40"/>
  <c r="M693" i="40" s="1"/>
  <c r="J691" i="40"/>
  <c r="J689" i="40"/>
  <c r="M689" i="40" s="1"/>
  <c r="J678" i="40"/>
  <c r="J676" i="40"/>
  <c r="M676" i="40" s="1"/>
  <c r="J671" i="40"/>
  <c r="N671" i="40" s="1"/>
  <c r="J670" i="40"/>
  <c r="J669" i="40"/>
  <c r="J666" i="40"/>
  <c r="J665" i="40"/>
  <c r="N665" i="40" s="1"/>
  <c r="J654" i="40"/>
  <c r="J650" i="40"/>
  <c r="J649" i="40"/>
  <c r="M649" i="40" s="1"/>
  <c r="J641" i="40"/>
  <c r="M641" i="40" s="1"/>
  <c r="J639" i="40"/>
  <c r="N639" i="40" s="1"/>
  <c r="J638" i="40"/>
  <c r="J637" i="40"/>
  <c r="N637" i="40" s="1"/>
  <c r="J633" i="40"/>
  <c r="N633" i="40" s="1"/>
  <c r="J630" i="40"/>
  <c r="J627" i="40"/>
  <c r="J626" i="40"/>
  <c r="J625" i="40"/>
  <c r="M625" i="40" s="1"/>
  <c r="J624" i="40"/>
  <c r="J621" i="40"/>
  <c r="J605" i="40"/>
  <c r="N605" i="40" s="1"/>
  <c r="J589" i="40"/>
  <c r="N589" i="40" s="1"/>
  <c r="J588" i="40"/>
  <c r="J587" i="40"/>
  <c r="J586" i="40"/>
  <c r="J585" i="40"/>
  <c r="M585" i="40" s="1"/>
  <c r="J583" i="40"/>
  <c r="J581" i="40"/>
  <c r="J578" i="40"/>
  <c r="J569" i="40"/>
  <c r="N569" i="40" s="1"/>
  <c r="J567" i="40"/>
  <c r="O567" i="40" s="1"/>
  <c r="J560" i="40"/>
  <c r="J559" i="40"/>
  <c r="M559" i="40" s="1"/>
  <c r="J558" i="40"/>
  <c r="J557" i="40"/>
  <c r="N557" i="40" s="1"/>
  <c r="J553" i="40"/>
  <c r="J552" i="40"/>
  <c r="M552" i="40" s="1"/>
  <c r="J545" i="40"/>
  <c r="M545" i="40" s="1"/>
  <c r="J542" i="40"/>
  <c r="J541" i="40"/>
  <c r="J540" i="40"/>
  <c r="M540" i="40" s="1"/>
  <c r="J539" i="40"/>
  <c r="J537" i="40"/>
  <c r="N537" i="40" s="1"/>
  <c r="J536" i="40"/>
  <c r="J535" i="40"/>
  <c r="M535" i="40" s="1"/>
  <c r="J534" i="40"/>
  <c r="J532" i="40"/>
  <c r="J531" i="40"/>
  <c r="J526" i="40"/>
  <c r="J523" i="40"/>
  <c r="J518" i="40"/>
  <c r="J517" i="40"/>
  <c r="J513" i="40"/>
  <c r="M513" i="40" s="1"/>
  <c r="J512" i="40"/>
  <c r="M512" i="40" s="1"/>
  <c r="J511" i="40"/>
  <c r="J508" i="40"/>
  <c r="J507" i="40"/>
  <c r="M507" i="40" s="1"/>
  <c r="J503" i="40"/>
  <c r="J502" i="40"/>
  <c r="J497" i="40"/>
  <c r="J496" i="40"/>
  <c r="M496" i="40" s="1"/>
  <c r="J494" i="40"/>
  <c r="J493" i="40"/>
  <c r="N493" i="40" s="1"/>
  <c r="J492" i="40"/>
  <c r="J491" i="40"/>
  <c r="M491" i="40" s="1"/>
  <c r="J490" i="40"/>
  <c r="J489" i="40"/>
  <c r="M489" i="40" s="1"/>
  <c r="J488" i="40"/>
  <c r="J484" i="40"/>
  <c r="M484" i="40" s="1"/>
  <c r="J468" i="40"/>
  <c r="M468" i="40" s="1"/>
  <c r="J462" i="40"/>
  <c r="J458" i="40"/>
  <c r="J457" i="40"/>
  <c r="N457" i="40" s="1"/>
  <c r="J455" i="40"/>
  <c r="J454" i="40"/>
  <c r="J452" i="40"/>
  <c r="J451" i="40"/>
  <c r="M451" i="40" s="1"/>
  <c r="J446" i="40"/>
  <c r="J445" i="40"/>
  <c r="J436" i="40"/>
  <c r="J429" i="40"/>
  <c r="N429" i="40" s="1"/>
  <c r="J426" i="40"/>
  <c r="J425" i="40"/>
  <c r="M425" i="40" s="1"/>
  <c r="J416" i="40"/>
  <c r="J415" i="40"/>
  <c r="M415" i="40" s="1"/>
  <c r="J414" i="40"/>
  <c r="J413" i="40"/>
  <c r="M413" i="40" s="1"/>
  <c r="J404" i="40"/>
  <c r="J402" i="40"/>
  <c r="J400" i="40"/>
  <c r="M400" i="40" s="1"/>
  <c r="J396" i="40"/>
  <c r="J395" i="40"/>
  <c r="J394" i="40"/>
  <c r="J392" i="40"/>
  <c r="M392" i="40" s="1"/>
  <c r="J391" i="40"/>
  <c r="J389" i="40"/>
  <c r="J388" i="40"/>
  <c r="M388" i="40" s="1"/>
  <c r="J377" i="40"/>
  <c r="N377" i="40" s="1"/>
  <c r="J376" i="40"/>
  <c r="J375" i="40"/>
  <c r="J372" i="40"/>
  <c r="M372" i="40" s="1"/>
  <c r="J371" i="40"/>
  <c r="J368" i="40"/>
  <c r="J362" i="40"/>
  <c r="J360" i="40"/>
  <c r="M360" i="40" s="1"/>
  <c r="J359" i="40"/>
  <c r="J353" i="40"/>
  <c r="M353" i="40" s="1"/>
  <c r="J352" i="40"/>
  <c r="J351" i="40"/>
  <c r="M351" i="40" s="1"/>
  <c r="J350" i="40"/>
  <c r="J345" i="40"/>
  <c r="M345" i="40" s="1"/>
  <c r="J344" i="40"/>
  <c r="J342" i="40"/>
  <c r="J339" i="40"/>
  <c r="O339" i="40" s="1"/>
  <c r="J331" i="40"/>
  <c r="O331" i="40" s="1"/>
  <c r="J330" i="40"/>
  <c r="J328" i="40"/>
  <c r="M328" i="40" s="1"/>
  <c r="J327" i="40"/>
  <c r="J325" i="40"/>
  <c r="M325" i="40" s="1"/>
  <c r="J323" i="40"/>
  <c r="J318" i="40"/>
  <c r="J317" i="40"/>
  <c r="N317" i="40" s="1"/>
  <c r="J315" i="40"/>
  <c r="J312" i="40"/>
  <c r="J308" i="40"/>
  <c r="M308" i="40" s="1"/>
  <c r="J307" i="40"/>
  <c r="J305" i="40"/>
  <c r="M305" i="40" s="1"/>
  <c r="J303" i="40"/>
  <c r="J302" i="40"/>
  <c r="J301" i="40"/>
  <c r="M301" i="40" s="1"/>
  <c r="J300" i="40"/>
  <c r="J299" i="40"/>
  <c r="J294" i="40"/>
  <c r="J293" i="40"/>
  <c r="N293" i="40" s="1"/>
  <c r="J286" i="40"/>
  <c r="J285" i="40"/>
  <c r="J284" i="40"/>
  <c r="M284" i="40" s="1"/>
  <c r="J283" i="40"/>
  <c r="J281" i="40"/>
  <c r="M281" i="40" s="1"/>
  <c r="J279" i="40"/>
  <c r="J273" i="40"/>
  <c r="N273" i="40" s="1"/>
  <c r="J272" i="40"/>
  <c r="M272" i="40" s="1"/>
  <c r="J269" i="40"/>
  <c r="M269" i="40" s="1"/>
  <c r="J268" i="40"/>
  <c r="J265" i="40"/>
  <c r="N265" i="40" s="1"/>
  <c r="J264" i="40"/>
  <c r="M264" i="40" s="1"/>
  <c r="J263" i="40"/>
  <c r="J262" i="40"/>
  <c r="J255" i="40"/>
  <c r="M255" i="40" s="1"/>
  <c r="J253" i="40"/>
  <c r="M253" i="40" s="1"/>
  <c r="J252" i="40"/>
  <c r="J246" i="40"/>
  <c r="J227" i="40"/>
  <c r="M227" i="40" s="1"/>
  <c r="J225" i="40"/>
  <c r="M225" i="40" s="1"/>
  <c r="J223" i="40"/>
  <c r="O223" i="40" s="1"/>
  <c r="J222" i="40"/>
  <c r="J214" i="40"/>
  <c r="J213" i="40"/>
  <c r="N213" i="40" s="1"/>
  <c r="J212" i="40"/>
  <c r="J203" i="40"/>
  <c r="J202" i="40"/>
  <c r="J201" i="40"/>
  <c r="N201" i="40" s="1"/>
  <c r="J200" i="40"/>
  <c r="J199" i="40"/>
  <c r="J198" i="40"/>
  <c r="J190" i="40"/>
  <c r="J189" i="40"/>
  <c r="J180" i="40"/>
  <c r="J175" i="40"/>
  <c r="M175" i="40" s="1"/>
  <c r="J173" i="40"/>
  <c r="M173" i="40" s="1"/>
  <c r="J172" i="40"/>
  <c r="J170" i="40"/>
  <c r="J169" i="40"/>
  <c r="N169" i="40" s="1"/>
  <c r="J164" i="40"/>
  <c r="M164" i="40" s="1"/>
  <c r="J162" i="40"/>
  <c r="J161" i="40"/>
  <c r="J160" i="40"/>
  <c r="M160" i="40" s="1"/>
  <c r="J142" i="40"/>
  <c r="J134" i="40"/>
  <c r="J133" i="40"/>
  <c r="J131" i="40"/>
  <c r="M131" i="40" s="1"/>
  <c r="J130" i="40"/>
  <c r="J128" i="40"/>
  <c r="J125" i="40"/>
  <c r="J119" i="40"/>
  <c r="M119" i="40" s="1"/>
  <c r="J113" i="40"/>
  <c r="N113" i="40" s="1"/>
  <c r="J111" i="40"/>
  <c r="J100" i="40"/>
  <c r="J99" i="40"/>
  <c r="M99" i="40" s="1"/>
  <c r="J96" i="40"/>
  <c r="M96" i="40" s="1"/>
  <c r="J94" i="40"/>
  <c r="J92" i="40"/>
  <c r="J86" i="40"/>
  <c r="J85" i="40"/>
  <c r="N85" i="40" s="1"/>
  <c r="J84" i="40"/>
  <c r="J83" i="40"/>
  <c r="J73" i="40"/>
  <c r="M73" i="40" s="1"/>
  <c r="J66" i="40"/>
  <c r="J65" i="40"/>
  <c r="M65" i="40" s="1"/>
  <c r="J57" i="40"/>
  <c r="J33" i="40"/>
  <c r="N33" i="40" s="1"/>
  <c r="J32" i="40"/>
  <c r="M32" i="40" s="1"/>
  <c r="J31" i="40"/>
  <c r="J27" i="40"/>
  <c r="J23" i="40"/>
  <c r="M23" i="40" s="1"/>
  <c r="J16" i="40"/>
  <c r="M16" i="40" s="1"/>
  <c r="N15" i="43" l="1"/>
  <c r="O15" i="43" s="1"/>
  <c r="P15" i="43" s="1"/>
  <c r="Q15" i="43" s="1"/>
  <c r="N16" i="43"/>
  <c r="N17" i="43"/>
  <c r="O17" i="43" s="1"/>
  <c r="P17" i="43" s="1"/>
  <c r="Q17" i="43" s="1"/>
  <c r="N18" i="43"/>
  <c r="O18" i="43" s="1"/>
  <c r="P18" i="43" s="1"/>
  <c r="Q18" i="43" s="1"/>
  <c r="N19" i="43"/>
  <c r="O19" i="43" s="1"/>
  <c r="R19" i="43" s="1"/>
  <c r="N20" i="43"/>
  <c r="N21" i="43"/>
  <c r="O21" i="43" s="1"/>
  <c r="P21" i="43" s="1"/>
  <c r="Q21" i="43" s="1"/>
  <c r="N22" i="43"/>
  <c r="O22" i="43" s="1"/>
  <c r="N23" i="43"/>
  <c r="N24" i="43"/>
  <c r="N25" i="43"/>
  <c r="O25" i="43" s="1"/>
  <c r="P25" i="43" s="1"/>
  <c r="Q25" i="43" s="1"/>
  <c r="N26" i="43"/>
  <c r="O26" i="43" s="1"/>
  <c r="P26" i="43" s="1"/>
  <c r="Q26" i="43" s="1"/>
  <c r="N27" i="43"/>
  <c r="O27" i="43" s="1"/>
  <c r="R27" i="43" s="1"/>
  <c r="N28" i="43"/>
  <c r="O28" i="43" s="1"/>
  <c r="P28" i="43" s="1"/>
  <c r="Q28" i="43" s="1"/>
  <c r="N38" i="43"/>
  <c r="O38" i="43" s="1"/>
  <c r="P38" i="43" s="1"/>
  <c r="Q38" i="43" s="1"/>
  <c r="N39" i="43"/>
  <c r="O39" i="43" s="1"/>
  <c r="R39" i="43" s="1"/>
  <c r="N40" i="43"/>
  <c r="N41" i="43"/>
  <c r="N42" i="43"/>
  <c r="O42" i="43" s="1"/>
  <c r="R42" i="43" s="1"/>
  <c r="N43" i="43"/>
  <c r="O43" i="43" s="1"/>
  <c r="R43" i="43" s="1"/>
  <c r="N44" i="43"/>
  <c r="O44" i="43" s="1"/>
  <c r="P44" i="43" s="1"/>
  <c r="Q44" i="43" s="1"/>
  <c r="N45" i="43"/>
  <c r="O45" i="43" s="1"/>
  <c r="P45" i="43" s="1"/>
  <c r="Q45" i="43" s="1"/>
  <c r="N54" i="43"/>
  <c r="O54" i="43" s="1"/>
  <c r="R54" i="43" s="1"/>
  <c r="N55" i="43"/>
  <c r="O55" i="43" s="1"/>
  <c r="R55" i="43" s="1"/>
  <c r="N56" i="43"/>
  <c r="O56" i="43" s="1"/>
  <c r="N57" i="43"/>
  <c r="N58" i="43"/>
  <c r="O58" i="43" s="1"/>
  <c r="R58" i="43" s="1"/>
  <c r="N59" i="43"/>
  <c r="O59" i="43" s="1"/>
  <c r="R59" i="43" s="1"/>
  <c r="N60" i="43"/>
  <c r="O60" i="43" s="1"/>
  <c r="P60" i="43" s="1"/>
  <c r="Q60" i="43" s="1"/>
  <c r="N61" i="43"/>
  <c r="N70" i="43"/>
  <c r="O70" i="43" s="1"/>
  <c r="R70" i="43" s="1"/>
  <c r="N71" i="43"/>
  <c r="O71" i="43" s="1"/>
  <c r="P71" i="43" s="1"/>
  <c r="Q71" i="43" s="1"/>
  <c r="N72" i="43"/>
  <c r="O72" i="43" s="1"/>
  <c r="R72" i="43" s="1"/>
  <c r="N73" i="43"/>
  <c r="N74" i="43"/>
  <c r="O74" i="43" s="1"/>
  <c r="P74" i="43" s="1"/>
  <c r="Q74" i="43" s="1"/>
  <c r="N75" i="43"/>
  <c r="O75" i="43" s="1"/>
  <c r="R75" i="43" s="1"/>
  <c r="N76" i="43"/>
  <c r="O76" i="43" s="1"/>
  <c r="R76" i="43" s="1"/>
  <c r="N77" i="43"/>
  <c r="N95" i="43"/>
  <c r="O95" i="43" s="1"/>
  <c r="P95" i="43" s="1"/>
  <c r="Q95" i="43" s="1"/>
  <c r="N96" i="43"/>
  <c r="O96" i="43" s="1"/>
  <c r="R96" i="43" s="1"/>
  <c r="N97" i="43"/>
  <c r="O97" i="43" s="1"/>
  <c r="N98" i="43"/>
  <c r="N99" i="43"/>
  <c r="O99" i="43" s="1"/>
  <c r="R99" i="43" s="1"/>
  <c r="N107" i="43"/>
  <c r="O107" i="43" s="1"/>
  <c r="P107" i="43" s="1"/>
  <c r="Q107" i="43" s="1"/>
  <c r="N108" i="43"/>
  <c r="O108" i="43" s="1"/>
  <c r="R108" i="43" s="1"/>
  <c r="N109" i="43"/>
  <c r="N110" i="43"/>
  <c r="O110" i="43" s="1"/>
  <c r="R110" i="43" s="1"/>
  <c r="N111" i="43"/>
  <c r="O111" i="43" s="1"/>
  <c r="N120" i="43"/>
  <c r="O120" i="43" s="1"/>
  <c r="P120" i="43" s="1"/>
  <c r="Q120" i="43" s="1"/>
  <c r="N123" i="43"/>
  <c r="O123" i="43" s="1"/>
  <c r="N135" i="43"/>
  <c r="O135" i="43" s="1"/>
  <c r="R135" i="43" s="1"/>
  <c r="N164" i="43"/>
  <c r="O164" i="43" s="1"/>
  <c r="P164" i="43" s="1"/>
  <c r="Q164" i="43" s="1"/>
  <c r="N176" i="43"/>
  <c r="O176" i="43" s="1"/>
  <c r="R176" i="43" s="1"/>
  <c r="N8" i="43"/>
  <c r="P8" i="43" s="1"/>
  <c r="Q8" i="43" s="1"/>
  <c r="N12" i="43"/>
  <c r="N36" i="43"/>
  <c r="O36" i="43" s="1"/>
  <c r="N37" i="43"/>
  <c r="O37" i="43" s="1"/>
  <c r="N52" i="43"/>
  <c r="N53" i="43"/>
  <c r="O53" i="43" s="1"/>
  <c r="P53" i="43" s="1"/>
  <c r="Q53" i="43" s="1"/>
  <c r="N68" i="43"/>
  <c r="O68" i="43" s="1"/>
  <c r="N69" i="43"/>
  <c r="O69" i="43" s="1"/>
  <c r="P69" i="43" s="1"/>
  <c r="Q69" i="43" s="1"/>
  <c r="N87" i="43"/>
  <c r="N106" i="43"/>
  <c r="O106" i="43" s="1"/>
  <c r="N112" i="43"/>
  <c r="O112" i="43" s="1"/>
  <c r="P112" i="43" s="1"/>
  <c r="Q112" i="43" s="1"/>
  <c r="N113" i="43"/>
  <c r="O113" i="43" s="1"/>
  <c r="P113" i="43" s="1"/>
  <c r="Q113" i="43" s="1"/>
  <c r="N114" i="43"/>
  <c r="N115" i="43"/>
  <c r="O115" i="43" s="1"/>
  <c r="R115" i="43" s="1"/>
  <c r="N124" i="43"/>
  <c r="O124" i="43" s="1"/>
  <c r="P124" i="43" s="1"/>
  <c r="Q124" i="43" s="1"/>
  <c r="N125" i="43"/>
  <c r="O125" i="43" s="1"/>
  <c r="N126" i="43"/>
  <c r="O126" i="43" s="1"/>
  <c r="N127" i="43"/>
  <c r="O127" i="43" s="1"/>
  <c r="R127" i="43" s="1"/>
  <c r="N128" i="43"/>
  <c r="O128" i="43" s="1"/>
  <c r="P128" i="43" s="1"/>
  <c r="Q128" i="43" s="1"/>
  <c r="N129" i="43"/>
  <c r="O129" i="43" s="1"/>
  <c r="R129" i="43" s="1"/>
  <c r="N130" i="43"/>
  <c r="N131" i="43"/>
  <c r="O131" i="43" s="1"/>
  <c r="R131" i="43" s="1"/>
  <c r="N136" i="43"/>
  <c r="O136" i="43" s="1"/>
  <c r="P136" i="43" s="1"/>
  <c r="Q136" i="43" s="1"/>
  <c r="N137" i="43"/>
  <c r="O137" i="43" s="1"/>
  <c r="P137" i="43" s="1"/>
  <c r="Q137" i="43" s="1"/>
  <c r="N138" i="43"/>
  <c r="O138" i="43" s="1"/>
  <c r="R138" i="43" s="1"/>
  <c r="N139" i="43"/>
  <c r="O139" i="43" s="1"/>
  <c r="P139" i="43" s="1"/>
  <c r="Q139" i="43" s="1"/>
  <c r="N148" i="43"/>
  <c r="O148" i="43" s="1"/>
  <c r="P148" i="43" s="1"/>
  <c r="Q148" i="43" s="1"/>
  <c r="N149" i="43"/>
  <c r="O149" i="43" s="1"/>
  <c r="N150" i="43"/>
  <c r="O150" i="43" s="1"/>
  <c r="N151" i="43"/>
  <c r="O151" i="43" s="1"/>
  <c r="P151" i="43" s="1"/>
  <c r="Q151" i="43" s="1"/>
  <c r="N152" i="43"/>
  <c r="O152" i="43" s="1"/>
  <c r="P152" i="43" s="1"/>
  <c r="Q152" i="43" s="1"/>
  <c r="N153" i="43"/>
  <c r="O153" i="43" s="1"/>
  <c r="N154" i="43"/>
  <c r="O154" i="43" s="1"/>
  <c r="R154" i="43" s="1"/>
  <c r="N155" i="43"/>
  <c r="O155" i="43" s="1"/>
  <c r="R155" i="43" s="1"/>
  <c r="N156" i="43"/>
  <c r="O156" i="43" s="1"/>
  <c r="P156" i="43" s="1"/>
  <c r="Q156" i="43" s="1"/>
  <c r="N157" i="43"/>
  <c r="O157" i="43" s="1"/>
  <c r="N158" i="43"/>
  <c r="O158" i="43" s="1"/>
  <c r="P158" i="43" s="1"/>
  <c r="Q158" i="43" s="1"/>
  <c r="N159" i="43"/>
  <c r="O159" i="43" s="1"/>
  <c r="R159" i="43" s="1"/>
  <c r="N165" i="43"/>
  <c r="O165" i="43" s="1"/>
  <c r="N166" i="43"/>
  <c r="O166" i="43" s="1"/>
  <c r="R166" i="43" s="1"/>
  <c r="N167" i="43"/>
  <c r="O167" i="43" s="1"/>
  <c r="R167" i="43" s="1"/>
  <c r="N168" i="43"/>
  <c r="O168" i="43" s="1"/>
  <c r="P168" i="43" s="1"/>
  <c r="Q168" i="43" s="1"/>
  <c r="N177" i="43"/>
  <c r="O177" i="43" s="1"/>
  <c r="N178" i="43"/>
  <c r="O178" i="43" s="1"/>
  <c r="N179" i="43"/>
  <c r="O179" i="43" s="1"/>
  <c r="R179" i="43" s="1"/>
  <c r="N180" i="43"/>
  <c r="O180" i="43" s="1"/>
  <c r="N181" i="43"/>
  <c r="O181" i="43" s="1"/>
  <c r="N182" i="43"/>
  <c r="O182" i="43" s="1"/>
  <c r="N183" i="43"/>
  <c r="O183" i="43" s="1"/>
  <c r="P183" i="43" s="1"/>
  <c r="Q183" i="43" s="1"/>
  <c r="N184" i="43"/>
  <c r="O184" i="43" s="1"/>
  <c r="P184" i="43" s="1"/>
  <c r="Q184" i="43" s="1"/>
  <c r="N185" i="43"/>
  <c r="O185" i="43" s="1"/>
  <c r="N186" i="43"/>
  <c r="O186" i="43" s="1"/>
  <c r="R186" i="43" s="1"/>
  <c r="N187" i="43"/>
  <c r="O187" i="43" s="1"/>
  <c r="R187" i="43" s="1"/>
  <c r="N188" i="43"/>
  <c r="O188" i="43" s="1"/>
  <c r="P188" i="43" s="1"/>
  <c r="Q188" i="43" s="1"/>
  <c r="N13" i="43"/>
  <c r="O13" i="43" s="1"/>
  <c r="N14" i="43"/>
  <c r="O14" i="43" s="1"/>
  <c r="P14" i="43" s="1"/>
  <c r="Q14" i="43" s="1"/>
  <c r="O52" i="43"/>
  <c r="R52" i="43" s="1"/>
  <c r="O12" i="43"/>
  <c r="P12" i="43" s="1"/>
  <c r="Q12" i="43" s="1"/>
  <c r="O87" i="43"/>
  <c r="P87" i="43" s="1"/>
  <c r="Q87" i="43" s="1"/>
  <c r="O16" i="43"/>
  <c r="R16" i="43" s="1"/>
  <c r="O20" i="43"/>
  <c r="P20" i="43" s="1"/>
  <c r="Q20" i="43" s="1"/>
  <c r="O24" i="43"/>
  <c r="P24" i="43" s="1"/>
  <c r="Q24" i="43" s="1"/>
  <c r="O40" i="43"/>
  <c r="P40" i="43" s="1"/>
  <c r="Q40" i="43" s="1"/>
  <c r="O41" i="43"/>
  <c r="P41" i="43" s="1"/>
  <c r="Q41" i="43" s="1"/>
  <c r="O57" i="43"/>
  <c r="P57" i="43" s="1"/>
  <c r="Q57" i="43" s="1"/>
  <c r="O61" i="43"/>
  <c r="P61" i="43" s="1"/>
  <c r="Q61" i="43" s="1"/>
  <c r="O73" i="43"/>
  <c r="P73" i="43" s="1"/>
  <c r="Q73" i="43" s="1"/>
  <c r="O77" i="43"/>
  <c r="P77" i="43" s="1"/>
  <c r="Q77" i="43" s="1"/>
  <c r="O98" i="43"/>
  <c r="R98" i="43" s="1"/>
  <c r="N7" i="43"/>
  <c r="R7" i="43" s="1"/>
  <c r="N29" i="43"/>
  <c r="O29" i="43" s="1"/>
  <c r="N30" i="43"/>
  <c r="O30" i="43" s="1"/>
  <c r="N31" i="43"/>
  <c r="O31" i="43" s="1"/>
  <c r="N32" i="43"/>
  <c r="O32" i="43" s="1"/>
  <c r="P32" i="43" s="1"/>
  <c r="Q32" i="43" s="1"/>
  <c r="N33" i="43"/>
  <c r="O33" i="43" s="1"/>
  <c r="R33" i="43" s="1"/>
  <c r="N34" i="43"/>
  <c r="O34" i="43" s="1"/>
  <c r="R34" i="43" s="1"/>
  <c r="N35" i="43"/>
  <c r="O35" i="43" s="1"/>
  <c r="P35" i="43" s="1"/>
  <c r="Q35" i="43" s="1"/>
  <c r="N46" i="43"/>
  <c r="O46" i="43" s="1"/>
  <c r="P46" i="43" s="1"/>
  <c r="Q46" i="43" s="1"/>
  <c r="N47" i="43"/>
  <c r="O47" i="43" s="1"/>
  <c r="P47" i="43" s="1"/>
  <c r="Q47" i="43" s="1"/>
  <c r="N48" i="43"/>
  <c r="O48" i="43" s="1"/>
  <c r="R48" i="43" s="1"/>
  <c r="N49" i="43"/>
  <c r="O49" i="43" s="1"/>
  <c r="R49" i="43" s="1"/>
  <c r="N50" i="43"/>
  <c r="O50" i="43" s="1"/>
  <c r="P50" i="43" s="1"/>
  <c r="Q50" i="43" s="1"/>
  <c r="N51" i="43"/>
  <c r="O51" i="43" s="1"/>
  <c r="P51" i="43" s="1"/>
  <c r="Q51" i="43" s="1"/>
  <c r="N62" i="43"/>
  <c r="O62" i="43" s="1"/>
  <c r="N63" i="43"/>
  <c r="O63" i="43" s="1"/>
  <c r="N64" i="43"/>
  <c r="O64" i="43" s="1"/>
  <c r="R64" i="43" s="1"/>
  <c r="N65" i="43"/>
  <c r="O65" i="43" s="1"/>
  <c r="R65" i="43" s="1"/>
  <c r="N66" i="43"/>
  <c r="O66" i="43" s="1"/>
  <c r="P66" i="43" s="1"/>
  <c r="Q66" i="43" s="1"/>
  <c r="N67" i="43"/>
  <c r="O67" i="43" s="1"/>
  <c r="P67" i="43" s="1"/>
  <c r="Q67" i="43" s="1"/>
  <c r="N78" i="43"/>
  <c r="O78" i="43" s="1"/>
  <c r="N79" i="43"/>
  <c r="O79" i="43" s="1"/>
  <c r="R79" i="43" s="1"/>
  <c r="N80" i="43"/>
  <c r="O80" i="43" s="1"/>
  <c r="R80" i="43" s="1"/>
  <c r="N81" i="43"/>
  <c r="O81" i="43" s="1"/>
  <c r="R81" i="43" s="1"/>
  <c r="N82" i="43"/>
  <c r="O82" i="43" s="1"/>
  <c r="R82" i="43" s="1"/>
  <c r="N83" i="43"/>
  <c r="O83" i="43" s="1"/>
  <c r="P83" i="43" s="1"/>
  <c r="Q83" i="43" s="1"/>
  <c r="N84" i="43"/>
  <c r="O84" i="43" s="1"/>
  <c r="N85" i="43"/>
  <c r="O85" i="43" s="1"/>
  <c r="N86" i="43"/>
  <c r="O86" i="43" s="1"/>
  <c r="R86" i="43" s="1"/>
  <c r="N116" i="43"/>
  <c r="O116" i="43" s="1"/>
  <c r="R116" i="43" s="1"/>
  <c r="N117" i="43"/>
  <c r="O117" i="43" s="1"/>
  <c r="N118" i="43"/>
  <c r="O118" i="43" s="1"/>
  <c r="N119" i="43"/>
  <c r="O119" i="43" s="1"/>
  <c r="R119" i="43" s="1"/>
  <c r="N132" i="43"/>
  <c r="O132" i="43" s="1"/>
  <c r="P132" i="43" s="1"/>
  <c r="Q132" i="43" s="1"/>
  <c r="N133" i="43"/>
  <c r="O133" i="43" s="1"/>
  <c r="N134" i="43"/>
  <c r="O134" i="43" s="1"/>
  <c r="N140" i="43"/>
  <c r="O140" i="43" s="1"/>
  <c r="N141" i="43"/>
  <c r="O141" i="43" s="1"/>
  <c r="N142" i="43"/>
  <c r="O142" i="43" s="1"/>
  <c r="R142" i="43" s="1"/>
  <c r="N143" i="43"/>
  <c r="O143" i="43" s="1"/>
  <c r="P143" i="43" s="1"/>
  <c r="Q143" i="43" s="1"/>
  <c r="N144" i="43"/>
  <c r="O144" i="43" s="1"/>
  <c r="P144" i="43" s="1"/>
  <c r="Q144" i="43" s="1"/>
  <c r="N145" i="43"/>
  <c r="O145" i="43" s="1"/>
  <c r="P145" i="43" s="1"/>
  <c r="Q145" i="43" s="1"/>
  <c r="N146" i="43"/>
  <c r="O146" i="43" s="1"/>
  <c r="N160" i="43"/>
  <c r="O160" i="43" s="1"/>
  <c r="P160" i="43" s="1"/>
  <c r="Q160" i="43" s="1"/>
  <c r="N161" i="43"/>
  <c r="O161" i="43" s="1"/>
  <c r="P161" i="43" s="1"/>
  <c r="Q161" i="43" s="1"/>
  <c r="N162" i="43"/>
  <c r="O162" i="43" s="1"/>
  <c r="R162" i="43" s="1"/>
  <c r="N163" i="43"/>
  <c r="O163" i="43" s="1"/>
  <c r="P163" i="43" s="1"/>
  <c r="Q163" i="43" s="1"/>
  <c r="N169" i="43"/>
  <c r="O169" i="43" s="1"/>
  <c r="N170" i="43"/>
  <c r="O170" i="43" s="1"/>
  <c r="R170" i="43" s="1"/>
  <c r="N171" i="43"/>
  <c r="O171" i="43" s="1"/>
  <c r="N172" i="43"/>
  <c r="O172" i="43" s="1"/>
  <c r="P172" i="43" s="1"/>
  <c r="Q172" i="43" s="1"/>
  <c r="N173" i="43"/>
  <c r="O173" i="43" s="1"/>
  <c r="N174" i="43"/>
  <c r="O174" i="43" s="1"/>
  <c r="R174" i="43" s="1"/>
  <c r="N175" i="43"/>
  <c r="O175" i="43" s="1"/>
  <c r="P175" i="43" s="1"/>
  <c r="Q175" i="43" s="1"/>
  <c r="N189" i="43"/>
  <c r="O189" i="43" s="1"/>
  <c r="N190" i="43"/>
  <c r="O190" i="43" s="1"/>
  <c r="P190" i="43" s="1"/>
  <c r="Q190" i="43" s="1"/>
  <c r="N191" i="43"/>
  <c r="O191" i="43" s="1"/>
  <c r="R191" i="43" s="1"/>
  <c r="N192" i="43"/>
  <c r="O192" i="43" s="1"/>
  <c r="R192" i="43" s="1"/>
  <c r="N9" i="43"/>
  <c r="O9" i="43" s="1"/>
  <c r="N10" i="43"/>
  <c r="O10" i="43" s="1"/>
  <c r="N11" i="43"/>
  <c r="O11" i="43" s="1"/>
  <c r="P11" i="43" s="1"/>
  <c r="Q11" i="43" s="1"/>
  <c r="N88" i="43"/>
  <c r="O88" i="43" s="1"/>
  <c r="N89" i="43"/>
  <c r="O89" i="43" s="1"/>
  <c r="R89" i="43" s="1"/>
  <c r="N90" i="43"/>
  <c r="O90" i="43" s="1"/>
  <c r="R90" i="43" s="1"/>
  <c r="N91" i="43"/>
  <c r="O91" i="43" s="1"/>
  <c r="P91" i="43" s="1"/>
  <c r="Q91" i="43" s="1"/>
  <c r="N92" i="43"/>
  <c r="O92" i="43" s="1"/>
  <c r="R92" i="43" s="1"/>
  <c r="N93" i="43"/>
  <c r="O93" i="43" s="1"/>
  <c r="R93" i="43" s="1"/>
  <c r="N94" i="43"/>
  <c r="O94" i="43" s="1"/>
  <c r="R94" i="43" s="1"/>
  <c r="N100" i="43"/>
  <c r="O100" i="43" s="1"/>
  <c r="N101" i="43"/>
  <c r="O101" i="43" s="1"/>
  <c r="N102" i="43"/>
  <c r="O102" i="43" s="1"/>
  <c r="R102" i="43" s="1"/>
  <c r="N103" i="43"/>
  <c r="O103" i="43" s="1"/>
  <c r="R103" i="43" s="1"/>
  <c r="N104" i="43"/>
  <c r="O104" i="43" s="1"/>
  <c r="N105" i="43"/>
  <c r="O105" i="43" s="1"/>
  <c r="R105" i="43" s="1"/>
  <c r="N121" i="43"/>
  <c r="O121" i="43" s="1"/>
  <c r="P121" i="43" s="1"/>
  <c r="Q121" i="43" s="1"/>
  <c r="N122" i="43"/>
  <c r="O122" i="43" s="1"/>
  <c r="N147" i="43"/>
  <c r="O147" i="43" s="1"/>
  <c r="R147" i="43" s="1"/>
  <c r="O23" i="43"/>
  <c r="P23" i="43" s="1"/>
  <c r="Q23" i="43" s="1"/>
  <c r="O109" i="43"/>
  <c r="O114" i="43"/>
  <c r="R114" i="43" s="1"/>
  <c r="O130" i="43"/>
  <c r="R130" i="43" s="1"/>
  <c r="R24" i="43"/>
  <c r="P80" i="43"/>
  <c r="Q80" i="43" s="1"/>
  <c r="P52" i="43"/>
  <c r="Q52" i="43" s="1"/>
  <c r="P176" i="43"/>
  <c r="Q176" i="43" s="1"/>
  <c r="R123" i="43"/>
  <c r="P123" i="43"/>
  <c r="Q123" i="43" s="1"/>
  <c r="R183" i="43"/>
  <c r="R163" i="43"/>
  <c r="P179" i="43"/>
  <c r="Q179" i="43" s="1"/>
  <c r="N90" i="41"/>
  <c r="O90" i="41" s="1"/>
  <c r="R90" i="41" s="1"/>
  <c r="N91" i="41"/>
  <c r="O91" i="41" s="1"/>
  <c r="N137" i="41"/>
  <c r="O137" i="41" s="1"/>
  <c r="R137" i="41" s="1"/>
  <c r="N138" i="41"/>
  <c r="O138" i="41" s="1"/>
  <c r="N141" i="41"/>
  <c r="O141" i="41" s="1"/>
  <c r="R141" i="41" s="1"/>
  <c r="N172" i="41"/>
  <c r="O172" i="41" s="1"/>
  <c r="N37" i="41"/>
  <c r="O37" i="41" s="1"/>
  <c r="R37" i="41" s="1"/>
  <c r="N38" i="41"/>
  <c r="O38" i="41" s="1"/>
  <c r="N41" i="41"/>
  <c r="O41" i="41" s="1"/>
  <c r="N42" i="41"/>
  <c r="O42" i="41" s="1"/>
  <c r="N45" i="41"/>
  <c r="O45" i="41" s="1"/>
  <c r="P45" i="41" s="1"/>
  <c r="N46" i="41"/>
  <c r="O46" i="41" s="1"/>
  <c r="P46" i="41" s="1"/>
  <c r="N49" i="41"/>
  <c r="O49" i="41" s="1"/>
  <c r="N50" i="41"/>
  <c r="O50" i="41" s="1"/>
  <c r="N53" i="41"/>
  <c r="O53" i="41" s="1"/>
  <c r="N54" i="41"/>
  <c r="O54" i="41" s="1"/>
  <c r="R54" i="41" s="1"/>
  <c r="N57" i="41"/>
  <c r="O57" i="41" s="1"/>
  <c r="R57" i="41" s="1"/>
  <c r="N163" i="41"/>
  <c r="N30" i="41"/>
  <c r="O30" i="41" s="1"/>
  <c r="R30" i="41" s="1"/>
  <c r="N31" i="41"/>
  <c r="O31" i="41" s="1"/>
  <c r="P31" i="41" s="1"/>
  <c r="N115" i="41"/>
  <c r="O115" i="41" s="1"/>
  <c r="P115" i="41" s="1"/>
  <c r="N118" i="41"/>
  <c r="O118" i="41" s="1"/>
  <c r="N119" i="41"/>
  <c r="O119" i="41" s="1"/>
  <c r="R119" i="41" s="1"/>
  <c r="N147" i="41"/>
  <c r="O147" i="41" s="1"/>
  <c r="R147" i="41" s="1"/>
  <c r="N148" i="41"/>
  <c r="O148" i="41" s="1"/>
  <c r="P148" i="41" s="1"/>
  <c r="N151" i="41"/>
  <c r="O151" i="41" s="1"/>
  <c r="P151" i="41" s="1"/>
  <c r="N152" i="41"/>
  <c r="O152" i="41" s="1"/>
  <c r="R152" i="41" s="1"/>
  <c r="N155" i="41"/>
  <c r="O155" i="41" s="1"/>
  <c r="R155" i="41" s="1"/>
  <c r="N156" i="41"/>
  <c r="O156" i="41" s="1"/>
  <c r="R156" i="41" s="1"/>
  <c r="N159" i="41"/>
  <c r="O159" i="41" s="1"/>
  <c r="P159" i="41" s="1"/>
  <c r="N160" i="41"/>
  <c r="O160" i="41" s="1"/>
  <c r="R160" i="41" s="1"/>
  <c r="N193" i="41"/>
  <c r="O193" i="41" s="1"/>
  <c r="R193" i="41" s="1"/>
  <c r="N194" i="41"/>
  <c r="O194" i="41" s="1"/>
  <c r="P194" i="41" s="1"/>
  <c r="N236" i="41"/>
  <c r="O236" i="41" s="1"/>
  <c r="N237" i="41"/>
  <c r="O237" i="41" s="1"/>
  <c r="R237" i="41" s="1"/>
  <c r="N240" i="41"/>
  <c r="O240" i="41" s="1"/>
  <c r="P240" i="41" s="1"/>
  <c r="N241" i="41"/>
  <c r="O241" i="41" s="1"/>
  <c r="R241" i="41" s="1"/>
  <c r="N244" i="41"/>
  <c r="O244" i="41" s="1"/>
  <c r="R244" i="41" s="1"/>
  <c r="N245" i="41"/>
  <c r="O245" i="41" s="1"/>
  <c r="P245" i="41" s="1"/>
  <c r="N142" i="41"/>
  <c r="O142" i="41" s="1"/>
  <c r="R142" i="41" s="1"/>
  <c r="N59" i="41"/>
  <c r="O59" i="41" s="1"/>
  <c r="R59" i="41" s="1"/>
  <c r="N63" i="41"/>
  <c r="O63" i="41" s="1"/>
  <c r="N166" i="41"/>
  <c r="O166" i="41" s="1"/>
  <c r="N169" i="41"/>
  <c r="O169" i="41" s="1"/>
  <c r="N183" i="41"/>
  <c r="O183" i="41" s="1"/>
  <c r="N184" i="41"/>
  <c r="O184" i="41" s="1"/>
  <c r="R184" i="41" s="1"/>
  <c r="N187" i="41"/>
  <c r="O187" i="41" s="1"/>
  <c r="R187" i="41" s="1"/>
  <c r="N188" i="41"/>
  <c r="O188" i="41" s="1"/>
  <c r="R188" i="41" s="1"/>
  <c r="N220" i="41"/>
  <c r="O220" i="41" s="1"/>
  <c r="P220" i="41" s="1"/>
  <c r="N221" i="41"/>
  <c r="O221" i="41" s="1"/>
  <c r="R221" i="41" s="1"/>
  <c r="N225" i="41"/>
  <c r="O225" i="41" s="1"/>
  <c r="P225" i="41" s="1"/>
  <c r="N249" i="41"/>
  <c r="O249" i="41" s="1"/>
  <c r="P249" i="41" s="1"/>
  <c r="N250" i="41"/>
  <c r="O250" i="41" s="1"/>
  <c r="N62" i="41"/>
  <c r="O62" i="41" s="1"/>
  <c r="N69" i="41"/>
  <c r="O69" i="41" s="1"/>
  <c r="P69" i="41" s="1"/>
  <c r="N70" i="41"/>
  <c r="O70" i="41" s="1"/>
  <c r="P70" i="41" s="1"/>
  <c r="N73" i="41"/>
  <c r="O73" i="41" s="1"/>
  <c r="P73" i="41" s="1"/>
  <c r="N199" i="41"/>
  <c r="N205" i="41"/>
  <c r="O205" i="41" s="1"/>
  <c r="N206" i="41"/>
  <c r="O206" i="41" s="1"/>
  <c r="M100" i="41"/>
  <c r="K100" i="41"/>
  <c r="J100" i="41"/>
  <c r="J254" i="41"/>
  <c r="L254" i="41"/>
  <c r="K254" i="41"/>
  <c r="J132" i="41"/>
  <c r="L132" i="41"/>
  <c r="K132" i="41"/>
  <c r="M66" i="41"/>
  <c r="L66" i="41"/>
  <c r="M97" i="41"/>
  <c r="K97" i="41"/>
  <c r="J97" i="41"/>
  <c r="K101" i="41"/>
  <c r="L101" i="41"/>
  <c r="L162" i="41"/>
  <c r="J162" i="41"/>
  <c r="M200" i="41"/>
  <c r="K200" i="41"/>
  <c r="J200" i="41"/>
  <c r="L213" i="41"/>
  <c r="J213" i="41"/>
  <c r="L201" i="41"/>
  <c r="J201" i="41"/>
  <c r="L100" i="41"/>
  <c r="J215" i="41"/>
  <c r="N215" i="41" s="1"/>
  <c r="N9" i="41"/>
  <c r="O9" i="41" s="1"/>
  <c r="R9" i="41" s="1"/>
  <c r="N10" i="41"/>
  <c r="O10" i="41" s="1"/>
  <c r="R10" i="41" s="1"/>
  <c r="N13" i="41"/>
  <c r="O13" i="41" s="1"/>
  <c r="N14" i="41"/>
  <c r="O14" i="41" s="1"/>
  <c r="P14" i="41" s="1"/>
  <c r="N25" i="41"/>
  <c r="O25" i="41" s="1"/>
  <c r="P25" i="41" s="1"/>
  <c r="N26" i="41"/>
  <c r="O26" i="41" s="1"/>
  <c r="P26" i="41" s="1"/>
  <c r="N20" i="41"/>
  <c r="O20" i="41" s="1"/>
  <c r="P20" i="41" s="1"/>
  <c r="N21" i="41"/>
  <c r="O21" i="41" s="1"/>
  <c r="P21" i="41" s="1"/>
  <c r="K58" i="41"/>
  <c r="L84" i="41"/>
  <c r="M84" i="41"/>
  <c r="L97" i="41"/>
  <c r="K135" i="41"/>
  <c r="J135" i="41"/>
  <c r="M181" i="41"/>
  <c r="K181" i="41"/>
  <c r="L200" i="41"/>
  <c r="N121" i="41"/>
  <c r="O121" i="41" s="1"/>
  <c r="N122" i="41"/>
  <c r="O122" i="41" s="1"/>
  <c r="N125" i="41"/>
  <c r="O125" i="41" s="1"/>
  <c r="N130" i="41"/>
  <c r="O130" i="41" s="1"/>
  <c r="P130" i="41" s="1"/>
  <c r="N164" i="41"/>
  <c r="O164" i="41" s="1"/>
  <c r="P164" i="41" s="1"/>
  <c r="N177" i="41"/>
  <c r="O177" i="41" s="1"/>
  <c r="R177" i="41" s="1"/>
  <c r="N180" i="41"/>
  <c r="O180" i="41" s="1"/>
  <c r="P180" i="41" s="1"/>
  <c r="N75" i="41"/>
  <c r="O75" i="41" s="1"/>
  <c r="R75" i="41" s="1"/>
  <c r="N78" i="41"/>
  <c r="O78" i="41" s="1"/>
  <c r="P78" i="41" s="1"/>
  <c r="N79" i="41"/>
  <c r="O79" i="41" s="1"/>
  <c r="R79" i="41" s="1"/>
  <c r="N82" i="41"/>
  <c r="O82" i="41" s="1"/>
  <c r="R82" i="41" s="1"/>
  <c r="N83" i="41"/>
  <c r="O83" i="41" s="1"/>
  <c r="P83" i="41" s="1"/>
  <c r="N96" i="41"/>
  <c r="O96" i="41" s="1"/>
  <c r="R96" i="41" s="1"/>
  <c r="N99" i="41"/>
  <c r="O99" i="41" s="1"/>
  <c r="P99" i="41" s="1"/>
  <c r="N103" i="41"/>
  <c r="O103" i="41" s="1"/>
  <c r="R103" i="41" s="1"/>
  <c r="N104" i="41"/>
  <c r="O104" i="41" s="1"/>
  <c r="P104" i="41" s="1"/>
  <c r="N107" i="41"/>
  <c r="O107" i="41" s="1"/>
  <c r="R107" i="41" s="1"/>
  <c r="N108" i="41"/>
  <c r="O108" i="41" s="1"/>
  <c r="P108" i="41" s="1"/>
  <c r="N111" i="41"/>
  <c r="O111" i="41" s="1"/>
  <c r="P111" i="41" s="1"/>
  <c r="N128" i="41"/>
  <c r="O128" i="41" s="1"/>
  <c r="P128" i="41" s="1"/>
  <c r="N175" i="41"/>
  <c r="O175" i="41" s="1"/>
  <c r="P175" i="41" s="1"/>
  <c r="N195" i="41"/>
  <c r="O195" i="41" s="1"/>
  <c r="R195" i="41" s="1"/>
  <c r="N196" i="41"/>
  <c r="O196" i="41" s="1"/>
  <c r="R196" i="41" s="1"/>
  <c r="K204" i="41"/>
  <c r="N211" i="41"/>
  <c r="O211" i="41" s="1"/>
  <c r="N212" i="41"/>
  <c r="O212" i="41" s="1"/>
  <c r="R212" i="41" s="1"/>
  <c r="N230" i="41"/>
  <c r="O230" i="41" s="1"/>
  <c r="N231" i="41"/>
  <c r="O231" i="41" s="1"/>
  <c r="P231" i="41" s="1"/>
  <c r="N257" i="41"/>
  <c r="O257" i="41" s="1"/>
  <c r="R257" i="41" s="1"/>
  <c r="N260" i="41"/>
  <c r="O260" i="41" s="1"/>
  <c r="J32" i="41"/>
  <c r="K87" i="41"/>
  <c r="J17" i="41"/>
  <c r="N18" i="41"/>
  <c r="O18" i="41" s="1"/>
  <c r="R18" i="41" s="1"/>
  <c r="N19" i="41"/>
  <c r="O19" i="41" s="1"/>
  <c r="R19" i="41" s="1"/>
  <c r="N22" i="41"/>
  <c r="O22" i="41" s="1"/>
  <c r="P22" i="41" s="1"/>
  <c r="N23" i="41"/>
  <c r="O23" i="41" s="1"/>
  <c r="R23" i="41" s="1"/>
  <c r="L24" i="41"/>
  <c r="N29" i="41"/>
  <c r="O29" i="41" s="1"/>
  <c r="P29" i="41" s="1"/>
  <c r="K32" i="41"/>
  <c r="L33" i="41"/>
  <c r="L34" i="41"/>
  <c r="N34" i="41" s="1"/>
  <c r="O34" i="41" s="1"/>
  <c r="R34" i="41" s="1"/>
  <c r="J66" i="41"/>
  <c r="J67" i="41"/>
  <c r="N68" i="41"/>
  <c r="O68" i="41" s="1"/>
  <c r="P68" i="41" s="1"/>
  <c r="N71" i="41"/>
  <c r="O71" i="41" s="1"/>
  <c r="R71" i="41" s="1"/>
  <c r="N72" i="41"/>
  <c r="O72" i="41" s="1"/>
  <c r="R72" i="41" s="1"/>
  <c r="L74" i="41"/>
  <c r="K85" i="41"/>
  <c r="N88" i="41"/>
  <c r="O88" i="41" s="1"/>
  <c r="R88" i="41" s="1"/>
  <c r="N89" i="41"/>
  <c r="O89" i="41" s="1"/>
  <c r="P89" i="41" s="1"/>
  <c r="N92" i="41"/>
  <c r="O92" i="41" s="1"/>
  <c r="R92" i="41" s="1"/>
  <c r="N94" i="41"/>
  <c r="O94" i="41" s="1"/>
  <c r="R94" i="41" s="1"/>
  <c r="N98" i="41"/>
  <c r="O98" i="41" s="1"/>
  <c r="R98" i="41" s="1"/>
  <c r="N102" i="41"/>
  <c r="O102" i="41" s="1"/>
  <c r="R102" i="41" s="1"/>
  <c r="N105" i="41"/>
  <c r="O105" i="41" s="1"/>
  <c r="R105" i="41" s="1"/>
  <c r="N106" i="41"/>
  <c r="O106" i="41" s="1"/>
  <c r="P106" i="41" s="1"/>
  <c r="N109" i="41"/>
  <c r="O109" i="41" s="1"/>
  <c r="P109" i="41" s="1"/>
  <c r="N110" i="41"/>
  <c r="O110" i="41" s="1"/>
  <c r="R110" i="41" s="1"/>
  <c r="J114" i="41"/>
  <c r="N114" i="41" s="1"/>
  <c r="O114" i="41" s="1"/>
  <c r="K120" i="41"/>
  <c r="N123" i="41"/>
  <c r="O123" i="41" s="1"/>
  <c r="N124" i="41"/>
  <c r="O124" i="41" s="1"/>
  <c r="P124" i="41" s="1"/>
  <c r="L129" i="41"/>
  <c r="M191" i="41"/>
  <c r="K191" i="41"/>
  <c r="L203" i="41"/>
  <c r="J203" i="41"/>
  <c r="J226" i="41"/>
  <c r="L226" i="41"/>
  <c r="K226" i="41"/>
  <c r="J24" i="41"/>
  <c r="J33" i="41"/>
  <c r="J74" i="41"/>
  <c r="M95" i="41"/>
  <c r="L112" i="41"/>
  <c r="J161" i="41"/>
  <c r="N161" i="41" s="1"/>
  <c r="K161" i="41"/>
  <c r="N8" i="41"/>
  <c r="O8" i="41" s="1"/>
  <c r="N11" i="41"/>
  <c r="O11" i="41" s="1"/>
  <c r="R11" i="41" s="1"/>
  <c r="N12" i="41"/>
  <c r="O12" i="41" s="1"/>
  <c r="R12" i="41" s="1"/>
  <c r="N15" i="41"/>
  <c r="O15" i="41" s="1"/>
  <c r="R15" i="41" s="1"/>
  <c r="N16" i="41"/>
  <c r="O16" i="41" s="1"/>
  <c r="R16" i="41" s="1"/>
  <c r="L17" i="41"/>
  <c r="N27" i="41"/>
  <c r="O27" i="41" s="1"/>
  <c r="P27" i="41" s="1"/>
  <c r="L32" i="41"/>
  <c r="N35" i="41"/>
  <c r="O35" i="41" s="1"/>
  <c r="P35" i="41" s="1"/>
  <c r="N36" i="41"/>
  <c r="O36" i="41" s="1"/>
  <c r="P36" i="41" s="1"/>
  <c r="N39" i="41"/>
  <c r="O39" i="41" s="1"/>
  <c r="R39" i="41" s="1"/>
  <c r="N40" i="41"/>
  <c r="O40" i="41" s="1"/>
  <c r="N43" i="41"/>
  <c r="O43" i="41" s="1"/>
  <c r="N44" i="41"/>
  <c r="O44" i="41" s="1"/>
  <c r="P44" i="41" s="1"/>
  <c r="N47" i="41"/>
  <c r="O47" i="41" s="1"/>
  <c r="R47" i="41" s="1"/>
  <c r="N48" i="41"/>
  <c r="O48" i="41" s="1"/>
  <c r="N51" i="41"/>
  <c r="O51" i="41" s="1"/>
  <c r="R51" i="41" s="1"/>
  <c r="N52" i="41"/>
  <c r="O52" i="41" s="1"/>
  <c r="P52" i="41" s="1"/>
  <c r="N55" i="41"/>
  <c r="O55" i="41" s="1"/>
  <c r="R55" i="41" s="1"/>
  <c r="N56" i="41"/>
  <c r="O56" i="41" s="1"/>
  <c r="N60" i="41"/>
  <c r="O60" i="41" s="1"/>
  <c r="N61" i="41"/>
  <c r="O61" i="41" s="1"/>
  <c r="P61" i="41" s="1"/>
  <c r="N64" i="41"/>
  <c r="O64" i="41" s="1"/>
  <c r="P64" i="41" s="1"/>
  <c r="N65" i="41"/>
  <c r="O65" i="41" s="1"/>
  <c r="K66" i="41"/>
  <c r="L67" i="41"/>
  <c r="N76" i="41"/>
  <c r="O76" i="41" s="1"/>
  <c r="P76" i="41" s="1"/>
  <c r="N77" i="41"/>
  <c r="O77" i="41" s="1"/>
  <c r="N80" i="41"/>
  <c r="O80" i="41" s="1"/>
  <c r="N81" i="41"/>
  <c r="O81" i="41" s="1"/>
  <c r="R81" i="41" s="1"/>
  <c r="N113" i="41"/>
  <c r="O113" i="41" s="1"/>
  <c r="R113" i="41" s="1"/>
  <c r="K114" i="41"/>
  <c r="N116" i="41"/>
  <c r="O116" i="41" s="1"/>
  <c r="P116" i="41" s="1"/>
  <c r="N117" i="41"/>
  <c r="O117" i="41" s="1"/>
  <c r="R117" i="41" s="1"/>
  <c r="L120" i="41"/>
  <c r="N120" i="41" s="1"/>
  <c r="N127" i="41"/>
  <c r="O127" i="41" s="1"/>
  <c r="P127" i="41" s="1"/>
  <c r="N133" i="41"/>
  <c r="O133" i="41" s="1"/>
  <c r="K134" i="41"/>
  <c r="L134" i="41"/>
  <c r="N136" i="41"/>
  <c r="O136" i="41" s="1"/>
  <c r="P136" i="41" s="1"/>
  <c r="N139" i="41"/>
  <c r="O139" i="41" s="1"/>
  <c r="P139" i="41" s="1"/>
  <c r="N140" i="41"/>
  <c r="O140" i="41" s="1"/>
  <c r="N149" i="41"/>
  <c r="O149" i="41" s="1"/>
  <c r="N150" i="41"/>
  <c r="O150" i="41" s="1"/>
  <c r="R150" i="41" s="1"/>
  <c r="N153" i="41"/>
  <c r="O153" i="41" s="1"/>
  <c r="N154" i="41"/>
  <c r="O154" i="41" s="1"/>
  <c r="R154" i="41" s="1"/>
  <c r="N157" i="41"/>
  <c r="O157" i="41" s="1"/>
  <c r="R157" i="41" s="1"/>
  <c r="N158" i="41"/>
  <c r="O158" i="41" s="1"/>
  <c r="R158" i="41" s="1"/>
  <c r="J174" i="41"/>
  <c r="L174" i="41"/>
  <c r="N182" i="41"/>
  <c r="O182" i="41" s="1"/>
  <c r="K126" i="41"/>
  <c r="L126" i="41"/>
  <c r="M135" i="41"/>
  <c r="L135" i="41"/>
  <c r="M202" i="41"/>
  <c r="L202" i="41"/>
  <c r="N202" i="41" s="1"/>
  <c r="K202" i="41"/>
  <c r="J214" i="41"/>
  <c r="L214" i="41"/>
  <c r="K214" i="41"/>
  <c r="N144" i="41"/>
  <c r="O144" i="41" s="1"/>
  <c r="P144" i="41" s="1"/>
  <c r="N145" i="41"/>
  <c r="O145" i="41" s="1"/>
  <c r="R145" i="41" s="1"/>
  <c r="N146" i="41"/>
  <c r="O146" i="41" s="1"/>
  <c r="R146" i="41" s="1"/>
  <c r="N167" i="41"/>
  <c r="O167" i="41" s="1"/>
  <c r="P167" i="41" s="1"/>
  <c r="N168" i="41"/>
  <c r="O168" i="41" s="1"/>
  <c r="N173" i="41"/>
  <c r="N178" i="41"/>
  <c r="O178" i="41" s="1"/>
  <c r="P178" i="41" s="1"/>
  <c r="N179" i="41"/>
  <c r="O179" i="41" s="1"/>
  <c r="N185" i="41"/>
  <c r="O185" i="41" s="1"/>
  <c r="P185" i="41" s="1"/>
  <c r="N186" i="41"/>
  <c r="O186" i="41" s="1"/>
  <c r="R186" i="41" s="1"/>
  <c r="N189" i="41"/>
  <c r="O189" i="41" s="1"/>
  <c r="P189" i="41" s="1"/>
  <c r="N197" i="41"/>
  <c r="O197" i="41" s="1"/>
  <c r="N198" i="41"/>
  <c r="O198" i="41" s="1"/>
  <c r="R198" i="41" s="1"/>
  <c r="N209" i="41"/>
  <c r="O209" i="41" s="1"/>
  <c r="R209" i="41" s="1"/>
  <c r="N210" i="41"/>
  <c r="O210" i="41" s="1"/>
  <c r="P210" i="41" s="1"/>
  <c r="N218" i="41"/>
  <c r="O218" i="41" s="1"/>
  <c r="N219" i="41"/>
  <c r="O219" i="41" s="1"/>
  <c r="R219" i="41" s="1"/>
  <c r="J224" i="41"/>
  <c r="N229" i="41"/>
  <c r="O229" i="41" s="1"/>
  <c r="N234" i="41"/>
  <c r="O234" i="41" s="1"/>
  <c r="N235" i="41"/>
  <c r="O235" i="41" s="1"/>
  <c r="P235" i="41" s="1"/>
  <c r="N238" i="41"/>
  <c r="O238" i="41" s="1"/>
  <c r="R238" i="41" s="1"/>
  <c r="N239" i="41"/>
  <c r="O239" i="41" s="1"/>
  <c r="R239" i="41" s="1"/>
  <c r="N242" i="41"/>
  <c r="O242" i="41" s="1"/>
  <c r="N243" i="41"/>
  <c r="O243" i="41" s="1"/>
  <c r="R243" i="41" s="1"/>
  <c r="N248" i="41"/>
  <c r="O248" i="41" s="1"/>
  <c r="J253" i="41"/>
  <c r="N253" i="41" s="1"/>
  <c r="N255" i="41"/>
  <c r="O255" i="41" s="1"/>
  <c r="N192" i="41"/>
  <c r="O192" i="41" s="1"/>
  <c r="P192" i="41" s="1"/>
  <c r="N207" i="41"/>
  <c r="O207" i="41" s="1"/>
  <c r="N208" i="41"/>
  <c r="O208" i="41" s="1"/>
  <c r="N216" i="41"/>
  <c r="O216" i="41" s="1"/>
  <c r="N217" i="41"/>
  <c r="O217" i="41" s="1"/>
  <c r="N222" i="41"/>
  <c r="O222" i="41" s="1"/>
  <c r="K224" i="41"/>
  <c r="N227" i="41"/>
  <c r="O227" i="41" s="1"/>
  <c r="P227" i="41" s="1"/>
  <c r="N232" i="41"/>
  <c r="O232" i="41" s="1"/>
  <c r="P232" i="41" s="1"/>
  <c r="N233" i="41"/>
  <c r="O233" i="41" s="1"/>
  <c r="N246" i="41"/>
  <c r="O246" i="41" s="1"/>
  <c r="R246" i="41" s="1"/>
  <c r="N251" i="41"/>
  <c r="O251" i="41" s="1"/>
  <c r="N252" i="41"/>
  <c r="O252" i="41" s="1"/>
  <c r="N258" i="41"/>
  <c r="O258" i="41" s="1"/>
  <c r="R258" i="41" s="1"/>
  <c r="N259" i="41"/>
  <c r="O259" i="41" s="1"/>
  <c r="R259" i="41" s="1"/>
  <c r="M86" i="41"/>
  <c r="K17" i="41"/>
  <c r="K24" i="41"/>
  <c r="J28" i="41"/>
  <c r="N28" i="41" s="1"/>
  <c r="K33" i="41"/>
  <c r="L58" i="41"/>
  <c r="N58" i="41" s="1"/>
  <c r="M67" i="41"/>
  <c r="M74" i="41"/>
  <c r="J84" i="41"/>
  <c r="L85" i="41"/>
  <c r="N85" i="41" s="1"/>
  <c r="J86" i="41"/>
  <c r="N86" i="41" s="1"/>
  <c r="L87" i="41"/>
  <c r="N87" i="41" s="1"/>
  <c r="M93" i="41"/>
  <c r="J95" i="41"/>
  <c r="N95" i="41" s="1"/>
  <c r="M101" i="41"/>
  <c r="M112" i="41"/>
  <c r="M126" i="41"/>
  <c r="M129" i="41"/>
  <c r="J131" i="41"/>
  <c r="N131" i="41" s="1"/>
  <c r="M134" i="41"/>
  <c r="J143" i="41"/>
  <c r="N143" i="41" s="1"/>
  <c r="K165" i="41"/>
  <c r="J165" i="41"/>
  <c r="L165" i="41"/>
  <c r="K171" i="41"/>
  <c r="J171" i="41"/>
  <c r="L171" i="41"/>
  <c r="K256" i="41"/>
  <c r="J256" i="41"/>
  <c r="L256" i="41"/>
  <c r="M131" i="41"/>
  <c r="K28" i="41"/>
  <c r="M58" i="41"/>
  <c r="K84" i="41"/>
  <c r="M85" i="41"/>
  <c r="K86" i="41"/>
  <c r="M87" i="41"/>
  <c r="J93" i="41"/>
  <c r="N93" i="41" s="1"/>
  <c r="K95" i="41"/>
  <c r="J101" i="41"/>
  <c r="J112" i="41"/>
  <c r="M120" i="41"/>
  <c r="J126" i="41"/>
  <c r="J129" i="41"/>
  <c r="K131" i="41"/>
  <c r="M132" i="41"/>
  <c r="J134" i="41"/>
  <c r="K143" i="41"/>
  <c r="M165" i="41"/>
  <c r="M171" i="41"/>
  <c r="K176" i="41"/>
  <c r="J176" i="41"/>
  <c r="L176" i="41"/>
  <c r="K228" i="41"/>
  <c r="J228" i="41"/>
  <c r="L228" i="41"/>
  <c r="M256" i="41"/>
  <c r="M28" i="41"/>
  <c r="M143" i="41"/>
  <c r="M228" i="41"/>
  <c r="K247" i="41"/>
  <c r="J247" i="41"/>
  <c r="L247" i="41"/>
  <c r="K190" i="41"/>
  <c r="J190" i="41"/>
  <c r="L190" i="41"/>
  <c r="N204" i="41"/>
  <c r="K223" i="41"/>
  <c r="J223" i="41"/>
  <c r="L223" i="41"/>
  <c r="M247" i="41"/>
  <c r="M162" i="41"/>
  <c r="M173" i="41"/>
  <c r="M199" i="41"/>
  <c r="M201" i="41"/>
  <c r="M203" i="41"/>
  <c r="M213" i="41"/>
  <c r="M215" i="41"/>
  <c r="M253" i="41"/>
  <c r="M161" i="41"/>
  <c r="K162" i="41"/>
  <c r="M163" i="41"/>
  <c r="L170" i="41"/>
  <c r="N170" i="41" s="1"/>
  <c r="O170" i="41" s="1"/>
  <c r="K173" i="41"/>
  <c r="M174" i="41"/>
  <c r="L181" i="41"/>
  <c r="N181" i="41" s="1"/>
  <c r="L191" i="41"/>
  <c r="N191" i="41" s="1"/>
  <c r="K199" i="41"/>
  <c r="K201" i="41"/>
  <c r="K203" i="41"/>
  <c r="M204" i="41"/>
  <c r="K213" i="41"/>
  <c r="M214" i="41"/>
  <c r="K215" i="41"/>
  <c r="L224" i="41"/>
  <c r="M226" i="41"/>
  <c r="K253" i="41"/>
  <c r="M254" i="41"/>
  <c r="Q296" i="40"/>
  <c r="N697" i="40"/>
  <c r="M429" i="40"/>
  <c r="M557" i="40"/>
  <c r="M273" i="40"/>
  <c r="N513" i="40"/>
  <c r="M605" i="40"/>
  <c r="M537" i="40"/>
  <c r="N968" i="40"/>
  <c r="N944" i="40"/>
  <c r="M709" i="40"/>
  <c r="M665" i="40"/>
  <c r="M637" i="40"/>
  <c r="M293" i="40"/>
  <c r="M569" i="40"/>
  <c r="M457" i="40"/>
  <c r="N1004" i="40"/>
  <c r="O1020" i="40"/>
  <c r="M589" i="40"/>
  <c r="M213" i="40"/>
  <c r="M725" i="40"/>
  <c r="M633" i="40"/>
  <c r="M201" i="40"/>
  <c r="M169" i="40"/>
  <c r="M113" i="40"/>
  <c r="N1012" i="40"/>
  <c r="N984" i="40"/>
  <c r="M833" i="40"/>
  <c r="M377" i="40"/>
  <c r="M317" i="40"/>
  <c r="M265" i="40"/>
  <c r="M85" i="40"/>
  <c r="M33" i="40"/>
  <c r="N1036" i="40"/>
  <c r="N1000" i="40"/>
  <c r="N847" i="40"/>
  <c r="M1027" i="40"/>
  <c r="M821" i="40"/>
  <c r="N1020" i="40"/>
  <c r="N992" i="40"/>
  <c r="N964" i="40"/>
  <c r="N952" i="40"/>
  <c r="N900" i="40"/>
  <c r="O351" i="40"/>
  <c r="P57" i="40"/>
  <c r="O57" i="40"/>
  <c r="N57" i="40"/>
  <c r="M57" i="40"/>
  <c r="P92" i="40"/>
  <c r="O92" i="40"/>
  <c r="N92" i="40"/>
  <c r="M92" i="40"/>
  <c r="P100" i="40"/>
  <c r="O100" i="40"/>
  <c r="N100" i="40"/>
  <c r="M100" i="40"/>
  <c r="P133" i="40"/>
  <c r="O133" i="40"/>
  <c r="N133" i="40"/>
  <c r="M133" i="40"/>
  <c r="P161" i="40"/>
  <c r="O161" i="40"/>
  <c r="N161" i="40"/>
  <c r="M161" i="40"/>
  <c r="P180" i="40"/>
  <c r="O180" i="40"/>
  <c r="N180" i="40"/>
  <c r="M180" i="40"/>
  <c r="P199" i="40"/>
  <c r="N199" i="40"/>
  <c r="O199" i="40"/>
  <c r="M199" i="40"/>
  <c r="P222" i="40"/>
  <c r="O222" i="40"/>
  <c r="N222" i="40"/>
  <c r="M222" i="40"/>
  <c r="P246" i="40"/>
  <c r="O246" i="40"/>
  <c r="N246" i="40"/>
  <c r="M246" i="40"/>
  <c r="P268" i="40"/>
  <c r="O268" i="40"/>
  <c r="N268" i="40"/>
  <c r="M268" i="40"/>
  <c r="P279" i="40"/>
  <c r="O279" i="40"/>
  <c r="N279" i="40"/>
  <c r="M279" i="40"/>
  <c r="P285" i="40"/>
  <c r="O285" i="40"/>
  <c r="N285" i="40"/>
  <c r="M285" i="40"/>
  <c r="P303" i="40"/>
  <c r="N303" i="40"/>
  <c r="M303" i="40"/>
  <c r="O303" i="40"/>
  <c r="Q303" i="40" s="1"/>
  <c r="P312" i="40"/>
  <c r="O312" i="40"/>
  <c r="N312" i="40"/>
  <c r="M312" i="40"/>
  <c r="P323" i="40"/>
  <c r="N323" i="40"/>
  <c r="O323" i="40"/>
  <c r="M323" i="40"/>
  <c r="P344" i="40"/>
  <c r="O344" i="40"/>
  <c r="N344" i="40"/>
  <c r="M344" i="40"/>
  <c r="P352" i="40"/>
  <c r="O352" i="40"/>
  <c r="N352" i="40"/>
  <c r="M352" i="40"/>
  <c r="P375" i="40"/>
  <c r="O375" i="40"/>
  <c r="N375" i="40"/>
  <c r="M375" i="40"/>
  <c r="P389" i="40"/>
  <c r="O389" i="40"/>
  <c r="N389" i="40"/>
  <c r="M389" i="40"/>
  <c r="P404" i="40"/>
  <c r="O404" i="40"/>
  <c r="N404" i="40"/>
  <c r="M404" i="40"/>
  <c r="P416" i="40"/>
  <c r="O416" i="40"/>
  <c r="N416" i="40"/>
  <c r="M416" i="40"/>
  <c r="P452" i="40"/>
  <c r="O452" i="40"/>
  <c r="N452" i="40"/>
  <c r="M452" i="40"/>
  <c r="P458" i="40"/>
  <c r="O458" i="40"/>
  <c r="N458" i="40"/>
  <c r="M458" i="40"/>
  <c r="P492" i="40"/>
  <c r="O492" i="40"/>
  <c r="N492" i="40"/>
  <c r="M492" i="40"/>
  <c r="P497" i="40"/>
  <c r="O497" i="40"/>
  <c r="N497" i="40"/>
  <c r="M497" i="40"/>
  <c r="P517" i="40"/>
  <c r="O517" i="40"/>
  <c r="N517" i="40"/>
  <c r="M517" i="40"/>
  <c r="P531" i="40"/>
  <c r="O531" i="40"/>
  <c r="N531" i="40"/>
  <c r="M531" i="40"/>
  <c r="P553" i="40"/>
  <c r="O553" i="40"/>
  <c r="N553" i="40"/>
  <c r="M553" i="40"/>
  <c r="P587" i="40"/>
  <c r="N587" i="40"/>
  <c r="O587" i="40"/>
  <c r="M587" i="40"/>
  <c r="P638" i="40"/>
  <c r="O638" i="40"/>
  <c r="N638" i="40"/>
  <c r="M638" i="40"/>
  <c r="P885" i="40"/>
  <c r="O885" i="40"/>
  <c r="N885" i="40"/>
  <c r="M885" i="40"/>
  <c r="P27" i="40"/>
  <c r="N27" i="40"/>
  <c r="O27" i="40"/>
  <c r="M27" i="40"/>
  <c r="P83" i="40"/>
  <c r="O83" i="40"/>
  <c r="N83" i="40"/>
  <c r="M83" i="40"/>
  <c r="P125" i="40"/>
  <c r="O125" i="40"/>
  <c r="N125" i="40"/>
  <c r="M125" i="40"/>
  <c r="P170" i="40"/>
  <c r="O170" i="40"/>
  <c r="N170" i="40"/>
  <c r="M170" i="40"/>
  <c r="P203" i="40"/>
  <c r="N203" i="40"/>
  <c r="M203" i="40"/>
  <c r="O203" i="40"/>
  <c r="Q203" i="40" s="1"/>
  <c r="P262" i="40"/>
  <c r="O262" i="40"/>
  <c r="N262" i="40"/>
  <c r="M262" i="40"/>
  <c r="P299" i="40"/>
  <c r="N299" i="40"/>
  <c r="O299" i="40"/>
  <c r="M299" i="40"/>
  <c r="P330" i="40"/>
  <c r="O330" i="40"/>
  <c r="N330" i="40"/>
  <c r="M330" i="40"/>
  <c r="P362" i="40"/>
  <c r="O362" i="40"/>
  <c r="N362" i="40"/>
  <c r="M362" i="40"/>
  <c r="P395" i="40"/>
  <c r="N395" i="40"/>
  <c r="M395" i="40"/>
  <c r="O395" i="40"/>
  <c r="Q395" i="40" s="1"/>
  <c r="P436" i="40"/>
  <c r="O436" i="40"/>
  <c r="N436" i="40"/>
  <c r="M436" i="40"/>
  <c r="P488" i="40"/>
  <c r="O488" i="40"/>
  <c r="N488" i="40"/>
  <c r="M488" i="40"/>
  <c r="P508" i="40"/>
  <c r="O508" i="40"/>
  <c r="N508" i="40"/>
  <c r="M508" i="40"/>
  <c r="P536" i="40"/>
  <c r="O536" i="40"/>
  <c r="N536" i="40"/>
  <c r="M536" i="40"/>
  <c r="P541" i="40"/>
  <c r="O541" i="40"/>
  <c r="N541" i="40"/>
  <c r="M541" i="40"/>
  <c r="P560" i="40"/>
  <c r="O560" i="40"/>
  <c r="N560" i="40"/>
  <c r="M560" i="40"/>
  <c r="P581" i="40"/>
  <c r="O581" i="40"/>
  <c r="N581" i="40"/>
  <c r="M581" i="40"/>
  <c r="P621" i="40"/>
  <c r="O621" i="40"/>
  <c r="N621" i="40"/>
  <c r="M621" i="40"/>
  <c r="N627" i="40"/>
  <c r="P627" i="40"/>
  <c r="O627" i="40"/>
  <c r="M627" i="40"/>
  <c r="P650" i="40"/>
  <c r="O650" i="40"/>
  <c r="N650" i="40"/>
  <c r="M650" i="40"/>
  <c r="P669" i="40"/>
  <c r="O669" i="40"/>
  <c r="N669" i="40"/>
  <c r="M669" i="40"/>
  <c r="P678" i="40"/>
  <c r="O678" i="40"/>
  <c r="N678" i="40"/>
  <c r="M678" i="40"/>
  <c r="P694" i="40"/>
  <c r="O694" i="40"/>
  <c r="N694" i="40"/>
  <c r="M694" i="40"/>
  <c r="P720" i="40"/>
  <c r="O720" i="40"/>
  <c r="N720" i="40"/>
  <c r="M720" i="40"/>
  <c r="P726" i="40"/>
  <c r="O726" i="40"/>
  <c r="N726" i="40"/>
  <c r="M726" i="40"/>
  <c r="P747" i="40"/>
  <c r="N747" i="40"/>
  <c r="O747" i="40"/>
  <c r="M747" i="40"/>
  <c r="Q747" i="40" s="1"/>
  <c r="N767" i="40"/>
  <c r="P767" i="40"/>
  <c r="O767" i="40"/>
  <c r="M767" i="40"/>
  <c r="Q767" i="40" s="1"/>
  <c r="P822" i="40"/>
  <c r="O822" i="40"/>
  <c r="M822" i="40"/>
  <c r="N822" i="40"/>
  <c r="P839" i="40"/>
  <c r="O839" i="40"/>
  <c r="N839" i="40"/>
  <c r="M839" i="40"/>
  <c r="P849" i="40"/>
  <c r="O849" i="40"/>
  <c r="N849" i="40"/>
  <c r="M849" i="40"/>
  <c r="P855" i="40"/>
  <c r="O855" i="40"/>
  <c r="M855" i="40"/>
  <c r="N855" i="40"/>
  <c r="P891" i="40"/>
  <c r="O891" i="40"/>
  <c r="M891" i="40"/>
  <c r="N891" i="40"/>
  <c r="P902" i="40"/>
  <c r="O902" i="40"/>
  <c r="Q902" i="40" s="1"/>
  <c r="M902" i="40"/>
  <c r="N902" i="40"/>
  <c r="P918" i="40"/>
  <c r="O918" i="40"/>
  <c r="M918" i="40"/>
  <c r="N918" i="40"/>
  <c r="P931" i="40"/>
  <c r="O931" i="40"/>
  <c r="M931" i="40"/>
  <c r="N931" i="40"/>
  <c r="P947" i="40"/>
  <c r="O947" i="40"/>
  <c r="M947" i="40"/>
  <c r="N947" i="40"/>
  <c r="P955" i="40"/>
  <c r="O955" i="40"/>
  <c r="M955" i="40"/>
  <c r="N955" i="40"/>
  <c r="P967" i="40"/>
  <c r="O967" i="40"/>
  <c r="M967" i="40"/>
  <c r="N967" i="40"/>
  <c r="P977" i="40"/>
  <c r="O977" i="40"/>
  <c r="N977" i="40"/>
  <c r="M977" i="40"/>
  <c r="P985" i="40"/>
  <c r="O985" i="40"/>
  <c r="Q985" i="40" s="1"/>
  <c r="N985" i="40"/>
  <c r="P990" i="40"/>
  <c r="O990" i="40"/>
  <c r="M990" i="40"/>
  <c r="N990" i="40"/>
  <c r="P996" i="40"/>
  <c r="O996" i="40"/>
  <c r="M996" i="40"/>
  <c r="Q996" i="40" s="1"/>
  <c r="N996" i="40"/>
  <c r="P1005" i="40"/>
  <c r="O1005" i="40"/>
  <c r="Q1005" i="40" s="1"/>
  <c r="N1005" i="40"/>
  <c r="P1018" i="40"/>
  <c r="O1018" i="40"/>
  <c r="M1018" i="40"/>
  <c r="N1018" i="40"/>
  <c r="P1022" i="40"/>
  <c r="O1022" i="40"/>
  <c r="M1022" i="40"/>
  <c r="N1022" i="40"/>
  <c r="P1032" i="40"/>
  <c r="O1032" i="40"/>
  <c r="M1032" i="40"/>
  <c r="N1032" i="40"/>
  <c r="P1046" i="40"/>
  <c r="O1046" i="40"/>
  <c r="M1046" i="40"/>
  <c r="N1046" i="40"/>
  <c r="P31" i="40"/>
  <c r="N31" i="40"/>
  <c r="O31" i="40"/>
  <c r="P65" i="40"/>
  <c r="O65" i="40"/>
  <c r="P84" i="40"/>
  <c r="O84" i="40"/>
  <c r="N84" i="40"/>
  <c r="P94" i="40"/>
  <c r="O94" i="40"/>
  <c r="N94" i="40"/>
  <c r="P111" i="40"/>
  <c r="O111" i="40"/>
  <c r="N111" i="40"/>
  <c r="P128" i="40"/>
  <c r="O128" i="40"/>
  <c r="N128" i="40"/>
  <c r="P134" i="40"/>
  <c r="O134" i="40"/>
  <c r="N134" i="40"/>
  <c r="P162" i="40"/>
  <c r="O162" i="40"/>
  <c r="N162" i="40"/>
  <c r="P172" i="40"/>
  <c r="O172" i="40"/>
  <c r="N172" i="40"/>
  <c r="P189" i="40"/>
  <c r="O189" i="40"/>
  <c r="Q189" i="40" s="1"/>
  <c r="P200" i="40"/>
  <c r="O200" i="40"/>
  <c r="N200" i="40"/>
  <c r="P212" i="40"/>
  <c r="O212" i="40"/>
  <c r="N212" i="40"/>
  <c r="P223" i="40"/>
  <c r="N223" i="40"/>
  <c r="P252" i="40"/>
  <c r="O252" i="40"/>
  <c r="N252" i="40"/>
  <c r="P263" i="40"/>
  <c r="N263" i="40"/>
  <c r="O263" i="40"/>
  <c r="P269" i="40"/>
  <c r="O269" i="40"/>
  <c r="Q269" i="40" s="1"/>
  <c r="P281" i="40"/>
  <c r="O281" i="40"/>
  <c r="P286" i="40"/>
  <c r="O286" i="40"/>
  <c r="N286" i="40"/>
  <c r="P300" i="40"/>
  <c r="O300" i="40"/>
  <c r="N300" i="40"/>
  <c r="P305" i="40"/>
  <c r="O305" i="40"/>
  <c r="Q305" i="40" s="1"/>
  <c r="R305" i="40" s="1"/>
  <c r="T305" i="40" s="1"/>
  <c r="P315" i="40"/>
  <c r="O315" i="40"/>
  <c r="N315" i="40"/>
  <c r="P325" i="40"/>
  <c r="O325" i="40"/>
  <c r="Q325" i="40" s="1"/>
  <c r="P331" i="40"/>
  <c r="N331" i="40"/>
  <c r="P345" i="40"/>
  <c r="O345" i="40"/>
  <c r="Q345" i="40" s="1"/>
  <c r="P353" i="40"/>
  <c r="O353" i="40"/>
  <c r="Q353" i="40" s="1"/>
  <c r="P368" i="40"/>
  <c r="O368" i="40"/>
  <c r="N368" i="40"/>
  <c r="P376" i="40"/>
  <c r="O376" i="40"/>
  <c r="N376" i="40"/>
  <c r="P391" i="40"/>
  <c r="O391" i="40"/>
  <c r="N391" i="40"/>
  <c r="P396" i="40"/>
  <c r="O396" i="40"/>
  <c r="N396" i="40"/>
  <c r="P413" i="40"/>
  <c r="O413" i="40"/>
  <c r="Q413" i="40" s="1"/>
  <c r="P425" i="40"/>
  <c r="O425" i="40"/>
  <c r="Q425" i="40" s="1"/>
  <c r="P445" i="40"/>
  <c r="O445" i="40"/>
  <c r="Q445" i="40" s="1"/>
  <c r="P454" i="40"/>
  <c r="O454" i="40"/>
  <c r="N454" i="40"/>
  <c r="P462" i="40"/>
  <c r="O462" i="40"/>
  <c r="Q462" i="40" s="1"/>
  <c r="R462" i="40" s="1"/>
  <c r="T462" i="40" s="1"/>
  <c r="N462" i="40"/>
  <c r="P489" i="40"/>
  <c r="O489" i="40"/>
  <c r="P493" i="40"/>
  <c r="O493" i="40"/>
  <c r="P502" i="40"/>
  <c r="O502" i="40"/>
  <c r="N502" i="40"/>
  <c r="P511" i="40"/>
  <c r="O511" i="40"/>
  <c r="N511" i="40"/>
  <c r="P518" i="40"/>
  <c r="O518" i="40"/>
  <c r="N518" i="40"/>
  <c r="P532" i="40"/>
  <c r="O532" i="40"/>
  <c r="N532" i="40"/>
  <c r="P537" i="40"/>
  <c r="O537" i="40"/>
  <c r="Q537" i="40" s="1"/>
  <c r="P542" i="40"/>
  <c r="O542" i="40"/>
  <c r="N542" i="40"/>
  <c r="P557" i="40"/>
  <c r="O557" i="40"/>
  <c r="Q557" i="40" s="1"/>
  <c r="P567" i="40"/>
  <c r="N567" i="40"/>
  <c r="P583" i="40"/>
  <c r="O583" i="40"/>
  <c r="N583" i="40"/>
  <c r="P588" i="40"/>
  <c r="O588" i="40"/>
  <c r="N588" i="40"/>
  <c r="P624" i="40"/>
  <c r="O624" i="40"/>
  <c r="N624" i="40"/>
  <c r="P630" i="40"/>
  <c r="O630" i="40"/>
  <c r="N630" i="40"/>
  <c r="P654" i="40"/>
  <c r="O654" i="40"/>
  <c r="N654" i="40"/>
  <c r="P670" i="40"/>
  <c r="O670" i="40"/>
  <c r="N670" i="40"/>
  <c r="P689" i="40"/>
  <c r="O689" i="40"/>
  <c r="Q689" i="40" s="1"/>
  <c r="R689" i="40" s="1"/>
  <c r="P697" i="40"/>
  <c r="O697" i="40"/>
  <c r="Q697" i="40" s="1"/>
  <c r="P723" i="40"/>
  <c r="N723" i="40"/>
  <c r="P729" i="40"/>
  <c r="O729" i="40"/>
  <c r="Q729" i="40" s="1"/>
  <c r="P750" i="40"/>
  <c r="O750" i="40"/>
  <c r="N750" i="40"/>
  <c r="P774" i="40"/>
  <c r="O774" i="40"/>
  <c r="N774" i="40"/>
  <c r="P840" i="40"/>
  <c r="O840" i="40"/>
  <c r="N840" i="40"/>
  <c r="P852" i="40"/>
  <c r="O852" i="40"/>
  <c r="N852" i="40"/>
  <c r="P861" i="40"/>
  <c r="O861" i="40"/>
  <c r="Q861" i="40" s="1"/>
  <c r="R861" i="40" s="1"/>
  <c r="T861" i="40" s="1"/>
  <c r="P886" i="40"/>
  <c r="O886" i="40"/>
  <c r="P908" i="40"/>
  <c r="O908" i="40"/>
  <c r="P924" i="40"/>
  <c r="O924" i="40"/>
  <c r="P942" i="40"/>
  <c r="O942" i="40"/>
  <c r="P950" i="40"/>
  <c r="O950" i="40"/>
  <c r="P962" i="40"/>
  <c r="O962" i="40"/>
  <c r="P978" i="40"/>
  <c r="O978" i="40"/>
  <c r="P986" i="40"/>
  <c r="O986" i="40"/>
  <c r="P991" i="40"/>
  <c r="O991" i="40"/>
  <c r="P998" i="40"/>
  <c r="O998" i="40"/>
  <c r="P1019" i="40"/>
  <c r="O1019" i="40"/>
  <c r="Q1019" i="40" s="1"/>
  <c r="P1023" i="40"/>
  <c r="O1023" i="40"/>
  <c r="Q1023" i="40" s="1"/>
  <c r="R1023" i="40" s="1"/>
  <c r="P1033" i="40"/>
  <c r="O1033" i="40"/>
  <c r="Q1033" i="40" s="1"/>
  <c r="R1033" i="40" s="1"/>
  <c r="P1047" i="40"/>
  <c r="O1047" i="40"/>
  <c r="Q1047" i="40" s="1"/>
  <c r="R1047" i="40" s="1"/>
  <c r="T1047" i="40" s="1"/>
  <c r="M1036" i="40"/>
  <c r="M1020" i="40"/>
  <c r="M1012" i="40"/>
  <c r="M1004" i="40"/>
  <c r="M1000" i="40"/>
  <c r="M992" i="40"/>
  <c r="M984" i="40"/>
  <c r="M968" i="40"/>
  <c r="M964" i="40"/>
  <c r="M952" i="40"/>
  <c r="M944" i="40"/>
  <c r="M924" i="40"/>
  <c r="M908" i="40"/>
  <c r="M852" i="40"/>
  <c r="M840" i="40"/>
  <c r="M624" i="40"/>
  <c r="M588" i="40"/>
  <c r="M532" i="40"/>
  <c r="M396" i="40"/>
  <c r="M376" i="40"/>
  <c r="M368" i="40"/>
  <c r="M300" i="40"/>
  <c r="M252" i="40"/>
  <c r="M212" i="40"/>
  <c r="M200" i="40"/>
  <c r="M172" i="40"/>
  <c r="M128" i="40"/>
  <c r="M84" i="40"/>
  <c r="N1047" i="40"/>
  <c r="N1023" i="40"/>
  <c r="N1019" i="40"/>
  <c r="N1007" i="40"/>
  <c r="N991" i="40"/>
  <c r="N975" i="40"/>
  <c r="N927" i="40"/>
  <c r="N915" i="40"/>
  <c r="N899" i="40"/>
  <c r="N883" i="40"/>
  <c r="N729" i="40"/>
  <c r="N489" i="40"/>
  <c r="N425" i="40"/>
  <c r="N353" i="40"/>
  <c r="N305" i="40"/>
  <c r="N281" i="40"/>
  <c r="N189" i="40"/>
  <c r="O992" i="40"/>
  <c r="Q992" i="40" s="1"/>
  <c r="O964" i="40"/>
  <c r="O952" i="40"/>
  <c r="O255" i="40"/>
  <c r="P1007" i="40"/>
  <c r="P16" i="40"/>
  <c r="O16" i="40"/>
  <c r="N16" i="40"/>
  <c r="P32" i="40"/>
  <c r="O32" i="40"/>
  <c r="N32" i="40"/>
  <c r="P66" i="40"/>
  <c r="O66" i="40"/>
  <c r="N66" i="40"/>
  <c r="P85" i="40"/>
  <c r="O85" i="40"/>
  <c r="P96" i="40"/>
  <c r="O96" i="40"/>
  <c r="N96" i="40"/>
  <c r="P113" i="40"/>
  <c r="O113" i="40"/>
  <c r="P130" i="40"/>
  <c r="O130" i="40"/>
  <c r="N130" i="40"/>
  <c r="P142" i="40"/>
  <c r="O142" i="40"/>
  <c r="N142" i="40"/>
  <c r="P164" i="40"/>
  <c r="O164" i="40"/>
  <c r="Q164" i="40" s="1"/>
  <c r="N164" i="40"/>
  <c r="P173" i="40"/>
  <c r="O173" i="40"/>
  <c r="Q173" i="40" s="1"/>
  <c r="P190" i="40"/>
  <c r="O190" i="40"/>
  <c r="N190" i="40"/>
  <c r="P201" i="40"/>
  <c r="O201" i="40"/>
  <c r="Q201" i="40" s="1"/>
  <c r="P213" i="40"/>
  <c r="O213" i="40"/>
  <c r="P225" i="40"/>
  <c r="O225" i="40"/>
  <c r="Q225" i="40" s="1"/>
  <c r="P253" i="40"/>
  <c r="O253" i="40"/>
  <c r="Q253" i="40" s="1"/>
  <c r="P264" i="40"/>
  <c r="O264" i="40"/>
  <c r="Q264" i="40" s="1"/>
  <c r="N264" i="40"/>
  <c r="P272" i="40"/>
  <c r="O272" i="40"/>
  <c r="N272" i="40"/>
  <c r="N283" i="40"/>
  <c r="P283" i="40"/>
  <c r="P293" i="40"/>
  <c r="O293" i="40"/>
  <c r="Q293" i="40" s="1"/>
  <c r="P301" i="40"/>
  <c r="O301" i="40"/>
  <c r="Q301" i="40" s="1"/>
  <c r="P307" i="40"/>
  <c r="N307" i="40"/>
  <c r="O307" i="40"/>
  <c r="P317" i="40"/>
  <c r="O317" i="40"/>
  <c r="P327" i="40"/>
  <c r="O327" i="40"/>
  <c r="N327" i="40"/>
  <c r="P339" i="40"/>
  <c r="N339" i="40"/>
  <c r="P350" i="40"/>
  <c r="O350" i="40"/>
  <c r="N350" i="40"/>
  <c r="P359" i="40"/>
  <c r="O359" i="40"/>
  <c r="N359" i="40"/>
  <c r="P371" i="40"/>
  <c r="N371" i="40"/>
  <c r="O371" i="40"/>
  <c r="P377" i="40"/>
  <c r="O377" i="40"/>
  <c r="P392" i="40"/>
  <c r="O392" i="40"/>
  <c r="N392" i="40"/>
  <c r="P400" i="40"/>
  <c r="O400" i="40"/>
  <c r="Q400" i="40" s="1"/>
  <c r="N400" i="40"/>
  <c r="P414" i="40"/>
  <c r="O414" i="40"/>
  <c r="N414" i="40"/>
  <c r="P426" i="40"/>
  <c r="O426" i="40"/>
  <c r="N426" i="40"/>
  <c r="P446" i="40"/>
  <c r="O446" i="40"/>
  <c r="N446" i="40"/>
  <c r="P455" i="40"/>
  <c r="O455" i="40"/>
  <c r="N455" i="40"/>
  <c r="P468" i="40"/>
  <c r="O468" i="40"/>
  <c r="Q468" i="40" s="1"/>
  <c r="N468" i="40"/>
  <c r="P490" i="40"/>
  <c r="O490" i="40"/>
  <c r="N490" i="40"/>
  <c r="P494" i="40"/>
  <c r="O494" i="40"/>
  <c r="N494" i="40"/>
  <c r="P503" i="40"/>
  <c r="N503" i="40"/>
  <c r="O503" i="40"/>
  <c r="P512" i="40"/>
  <c r="O512" i="40"/>
  <c r="N512" i="40"/>
  <c r="P523" i="40"/>
  <c r="O523" i="40"/>
  <c r="N523" i="40"/>
  <c r="P534" i="40"/>
  <c r="O534" i="40"/>
  <c r="N534" i="40"/>
  <c r="P539" i="40"/>
  <c r="O539" i="40"/>
  <c r="N539" i="40"/>
  <c r="P545" i="40"/>
  <c r="O545" i="40"/>
  <c r="P558" i="40"/>
  <c r="O558" i="40"/>
  <c r="N558" i="40"/>
  <c r="P569" i="40"/>
  <c r="O569" i="40"/>
  <c r="Q569" i="40" s="1"/>
  <c r="P585" i="40"/>
  <c r="O585" i="40"/>
  <c r="P589" i="40"/>
  <c r="O589" i="40"/>
  <c r="Q589" i="40" s="1"/>
  <c r="P625" i="40"/>
  <c r="O625" i="40"/>
  <c r="Q625" i="40" s="1"/>
  <c r="P633" i="40"/>
  <c r="O633" i="40"/>
  <c r="Q633" i="40" s="1"/>
  <c r="P641" i="40"/>
  <c r="O641" i="40"/>
  <c r="Q641" i="40" s="1"/>
  <c r="P665" i="40"/>
  <c r="O665" i="40"/>
  <c r="P691" i="40"/>
  <c r="O691" i="40"/>
  <c r="N691" i="40"/>
  <c r="P709" i="40"/>
  <c r="O709" i="40"/>
  <c r="P724" i="40"/>
  <c r="O724" i="40"/>
  <c r="N724" i="40"/>
  <c r="P730" i="40"/>
  <c r="O730" i="40"/>
  <c r="N730" i="40"/>
  <c r="P754" i="40"/>
  <c r="O754" i="40"/>
  <c r="N754" i="40"/>
  <c r="P798" i="40"/>
  <c r="O798" i="40"/>
  <c r="P841" i="40"/>
  <c r="O841" i="40"/>
  <c r="P853" i="40"/>
  <c r="O853" i="40"/>
  <c r="P877" i="40"/>
  <c r="O877" i="40"/>
  <c r="P887" i="40"/>
  <c r="O887" i="40"/>
  <c r="P900" i="40"/>
  <c r="O900" i="40"/>
  <c r="Q900" i="40" s="1"/>
  <c r="R900" i="40" s="1"/>
  <c r="T900" i="40" s="1"/>
  <c r="P909" i="40"/>
  <c r="O909" i="40"/>
  <c r="Q909" i="40" s="1"/>
  <c r="R909" i="40" s="1"/>
  <c r="T909" i="40" s="1"/>
  <c r="P925" i="40"/>
  <c r="O925" i="40"/>
  <c r="P963" i="40"/>
  <c r="O963" i="40"/>
  <c r="Q963" i="40" s="1"/>
  <c r="P973" i="40"/>
  <c r="O973" i="40"/>
  <c r="P983" i="40"/>
  <c r="O983" i="40"/>
  <c r="P987" i="40"/>
  <c r="O987" i="40"/>
  <c r="P1009" i="40"/>
  <c r="O1009" i="40"/>
  <c r="P1026" i="40"/>
  <c r="O1026" i="40"/>
  <c r="M991" i="40"/>
  <c r="M987" i="40"/>
  <c r="M983" i="40"/>
  <c r="M963" i="40"/>
  <c r="M899" i="40"/>
  <c r="M887" i="40"/>
  <c r="M831" i="40"/>
  <c r="M827" i="40"/>
  <c r="M723" i="40"/>
  <c r="Q723" i="40" s="1"/>
  <c r="M691" i="40"/>
  <c r="M671" i="40"/>
  <c r="M639" i="40"/>
  <c r="M583" i="40"/>
  <c r="M567" i="40"/>
  <c r="Q567" i="40" s="1"/>
  <c r="M539" i="40"/>
  <c r="M523" i="40"/>
  <c r="M511" i="40"/>
  <c r="M503" i="40"/>
  <c r="M455" i="40"/>
  <c r="M391" i="40"/>
  <c r="M371" i="40"/>
  <c r="M359" i="40"/>
  <c r="M339" i="40"/>
  <c r="M331" i="40"/>
  <c r="Q331" i="40" s="1"/>
  <c r="M327" i="40"/>
  <c r="M315" i="40"/>
  <c r="M307" i="40"/>
  <c r="M283" i="40"/>
  <c r="M263" i="40"/>
  <c r="M223" i="40"/>
  <c r="Q223" i="40" s="1"/>
  <c r="M111" i="40"/>
  <c r="M31" i="40"/>
  <c r="N1026" i="40"/>
  <c r="N998" i="40"/>
  <c r="N986" i="40"/>
  <c r="N978" i="40"/>
  <c r="N962" i="40"/>
  <c r="N950" i="40"/>
  <c r="N942" i="40"/>
  <c r="N886" i="40"/>
  <c r="N841" i="40"/>
  <c r="N689" i="40"/>
  <c r="N625" i="40"/>
  <c r="N585" i="40"/>
  <c r="N413" i="40"/>
  <c r="N345" i="40"/>
  <c r="N253" i="40"/>
  <c r="N65" i="40"/>
  <c r="O1036" i="40"/>
  <c r="O1012" i="40"/>
  <c r="O968" i="40"/>
  <c r="O944" i="40"/>
  <c r="O831" i="40"/>
  <c r="O827" i="40"/>
  <c r="O671" i="40"/>
  <c r="Q671" i="40" s="1"/>
  <c r="O639" i="40"/>
  <c r="Q639" i="40" s="1"/>
  <c r="P671" i="40"/>
  <c r="P639" i="40"/>
  <c r="P23" i="40"/>
  <c r="N23" i="40"/>
  <c r="O23" i="40"/>
  <c r="P33" i="40"/>
  <c r="O33" i="40"/>
  <c r="P73" i="40"/>
  <c r="O73" i="40"/>
  <c r="P86" i="40"/>
  <c r="O86" i="40"/>
  <c r="N86" i="40"/>
  <c r="P99" i="40"/>
  <c r="N99" i="40"/>
  <c r="O99" i="40"/>
  <c r="P119" i="40"/>
  <c r="O119" i="40"/>
  <c r="N119" i="40"/>
  <c r="P131" i="40"/>
  <c r="O131" i="40"/>
  <c r="Q131" i="40" s="1"/>
  <c r="R131" i="40" s="1"/>
  <c r="T131" i="40" s="1"/>
  <c r="N131" i="40"/>
  <c r="P160" i="40"/>
  <c r="O160" i="40"/>
  <c r="N160" i="40"/>
  <c r="P169" i="40"/>
  <c r="O169" i="40"/>
  <c r="P175" i="40"/>
  <c r="N175" i="40"/>
  <c r="O175" i="40"/>
  <c r="P198" i="40"/>
  <c r="O198" i="40"/>
  <c r="N198" i="40"/>
  <c r="P202" i="40"/>
  <c r="O202" i="40"/>
  <c r="N202" i="40"/>
  <c r="P214" i="40"/>
  <c r="O214" i="40"/>
  <c r="N214" i="40"/>
  <c r="P227" i="40"/>
  <c r="N227" i="40"/>
  <c r="O227" i="40"/>
  <c r="Q227" i="40" s="1"/>
  <c r="P255" i="40"/>
  <c r="N255" i="40"/>
  <c r="P265" i="40"/>
  <c r="O265" i="40"/>
  <c r="Q265" i="40" s="1"/>
  <c r="P273" i="40"/>
  <c r="O273" i="40"/>
  <c r="Q273" i="40" s="1"/>
  <c r="P284" i="40"/>
  <c r="O284" i="40"/>
  <c r="Q284" i="40" s="1"/>
  <c r="N284" i="40"/>
  <c r="P294" i="40"/>
  <c r="O294" i="40"/>
  <c r="N294" i="40"/>
  <c r="P302" i="40"/>
  <c r="O302" i="40"/>
  <c r="N302" i="40"/>
  <c r="P308" i="40"/>
  <c r="O308" i="40"/>
  <c r="N308" i="40"/>
  <c r="P318" i="40"/>
  <c r="O318" i="40"/>
  <c r="N318" i="40"/>
  <c r="P328" i="40"/>
  <c r="O328" i="40"/>
  <c r="Q328" i="40" s="1"/>
  <c r="N328" i="40"/>
  <c r="P342" i="40"/>
  <c r="O342" i="40"/>
  <c r="N342" i="40"/>
  <c r="P351" i="40"/>
  <c r="N351" i="40"/>
  <c r="P360" i="40"/>
  <c r="O360" i="40"/>
  <c r="Q360" i="40" s="1"/>
  <c r="N360" i="40"/>
  <c r="P372" i="40"/>
  <c r="O372" i="40"/>
  <c r="Q372" i="40" s="1"/>
  <c r="N372" i="40"/>
  <c r="P388" i="40"/>
  <c r="O388" i="40"/>
  <c r="N388" i="40"/>
  <c r="P394" i="40"/>
  <c r="O394" i="40"/>
  <c r="N394" i="40"/>
  <c r="P402" i="40"/>
  <c r="O402" i="40"/>
  <c r="N402" i="40"/>
  <c r="P415" i="40"/>
  <c r="O415" i="40"/>
  <c r="Q415" i="40" s="1"/>
  <c r="N415" i="40"/>
  <c r="P429" i="40"/>
  <c r="O429" i="40"/>
  <c r="Q429" i="40" s="1"/>
  <c r="R429" i="40" s="1"/>
  <c r="T429" i="40" s="1"/>
  <c r="P451" i="40"/>
  <c r="N451" i="40"/>
  <c r="O451" i="40"/>
  <c r="Q451" i="40" s="1"/>
  <c r="P457" i="40"/>
  <c r="O457" i="40"/>
  <c r="P484" i="40"/>
  <c r="O484" i="40"/>
  <c r="N484" i="40"/>
  <c r="P491" i="40"/>
  <c r="O491" i="40"/>
  <c r="N491" i="40"/>
  <c r="P496" i="40"/>
  <c r="O496" i="40"/>
  <c r="N496" i="40"/>
  <c r="P507" i="40"/>
  <c r="N507" i="40"/>
  <c r="O507" i="40"/>
  <c r="P513" i="40"/>
  <c r="O513" i="40"/>
  <c r="Q513" i="40" s="1"/>
  <c r="P526" i="40"/>
  <c r="O526" i="40"/>
  <c r="N526" i="40"/>
  <c r="P535" i="40"/>
  <c r="N535" i="40"/>
  <c r="O535" i="40"/>
  <c r="P540" i="40"/>
  <c r="O540" i="40"/>
  <c r="N540" i="40"/>
  <c r="P552" i="40"/>
  <c r="O552" i="40"/>
  <c r="N552" i="40"/>
  <c r="P559" i="40"/>
  <c r="O559" i="40"/>
  <c r="N559" i="40"/>
  <c r="P578" i="40"/>
  <c r="O578" i="40"/>
  <c r="N578" i="40"/>
  <c r="P586" i="40"/>
  <c r="O586" i="40"/>
  <c r="N586" i="40"/>
  <c r="P605" i="40"/>
  <c r="O605" i="40"/>
  <c r="P626" i="40"/>
  <c r="O626" i="40"/>
  <c r="N626" i="40"/>
  <c r="P637" i="40"/>
  <c r="O637" i="40"/>
  <c r="Q637" i="40" s="1"/>
  <c r="P649" i="40"/>
  <c r="O649" i="40"/>
  <c r="Q649" i="40" s="1"/>
  <c r="P666" i="40"/>
  <c r="O666" i="40"/>
  <c r="N666" i="40"/>
  <c r="P676" i="40"/>
  <c r="O676" i="40"/>
  <c r="N676" i="40"/>
  <c r="P693" i="40"/>
  <c r="O693" i="40"/>
  <c r="Q693" i="40" s="1"/>
  <c r="P715" i="40"/>
  <c r="O715" i="40"/>
  <c r="Q715" i="40" s="1"/>
  <c r="N715" i="40"/>
  <c r="P725" i="40"/>
  <c r="O725" i="40"/>
  <c r="P735" i="40"/>
  <c r="N735" i="40"/>
  <c r="O735" i="40"/>
  <c r="Q735" i="40" s="1"/>
  <c r="P756" i="40"/>
  <c r="O756" i="40"/>
  <c r="Q756" i="40" s="1"/>
  <c r="N756" i="40"/>
  <c r="P821" i="40"/>
  <c r="O821" i="40"/>
  <c r="P833" i="40"/>
  <c r="O833" i="40"/>
  <c r="P847" i="40"/>
  <c r="O847" i="40"/>
  <c r="Q847" i="40" s="1"/>
  <c r="P854" i="40"/>
  <c r="O854" i="40"/>
  <c r="P883" i="40"/>
  <c r="O883" i="40"/>
  <c r="Q883" i="40" s="1"/>
  <c r="R883" i="40" s="1"/>
  <c r="T883" i="40" s="1"/>
  <c r="P890" i="40"/>
  <c r="O890" i="40"/>
  <c r="P901" i="40"/>
  <c r="O901" i="40"/>
  <c r="P915" i="40"/>
  <c r="O915" i="40"/>
  <c r="Q915" i="40" s="1"/>
  <c r="P927" i="40"/>
  <c r="O927" i="40"/>
  <c r="Q927" i="40" s="1"/>
  <c r="P945" i="40"/>
  <c r="O945" i="40"/>
  <c r="P954" i="40"/>
  <c r="O954" i="40"/>
  <c r="P975" i="40"/>
  <c r="O975" i="40"/>
  <c r="Q975" i="40" s="1"/>
  <c r="P989" i="40"/>
  <c r="O989" i="40"/>
  <c r="P993" i="40"/>
  <c r="O993" i="40"/>
  <c r="Q993" i="40" s="1"/>
  <c r="R993" i="40" s="1"/>
  <c r="U993" i="40" s="1"/>
  <c r="P1021" i="40"/>
  <c r="O1021" i="40"/>
  <c r="P1027" i="40"/>
  <c r="O1027" i="40"/>
  <c r="P1042" i="40"/>
  <c r="O1042" i="40"/>
  <c r="M1042" i="40"/>
  <c r="M1026" i="40"/>
  <c r="M998" i="40"/>
  <c r="M986" i="40"/>
  <c r="M978" i="40"/>
  <c r="M962" i="40"/>
  <c r="M954" i="40"/>
  <c r="M950" i="40"/>
  <c r="M942" i="40"/>
  <c r="M890" i="40"/>
  <c r="M886" i="40"/>
  <c r="M854" i="40"/>
  <c r="M798" i="40"/>
  <c r="M774" i="40"/>
  <c r="M754" i="40"/>
  <c r="Q754" i="40" s="1"/>
  <c r="M750" i="40"/>
  <c r="M730" i="40"/>
  <c r="M670" i="40"/>
  <c r="M666" i="40"/>
  <c r="M654" i="40"/>
  <c r="M630" i="40"/>
  <c r="Q630" i="40" s="1"/>
  <c r="M626" i="40"/>
  <c r="M586" i="40"/>
  <c r="M578" i="40"/>
  <c r="M558" i="40"/>
  <c r="M542" i="40"/>
  <c r="M534" i="40"/>
  <c r="M526" i="40"/>
  <c r="Q526" i="40" s="1"/>
  <c r="M518" i="40"/>
  <c r="Q518" i="40" s="1"/>
  <c r="M502" i="40"/>
  <c r="M494" i="40"/>
  <c r="M490" i="40"/>
  <c r="M462" i="40"/>
  <c r="M454" i="40"/>
  <c r="M446" i="40"/>
  <c r="M426" i="40"/>
  <c r="M414" i="40"/>
  <c r="M402" i="40"/>
  <c r="M394" i="40"/>
  <c r="M350" i="40"/>
  <c r="M342" i="40"/>
  <c r="M318" i="40"/>
  <c r="M302" i="40"/>
  <c r="M294" i="40"/>
  <c r="M286" i="40"/>
  <c r="M214" i="40"/>
  <c r="M202" i="40"/>
  <c r="M198" i="40"/>
  <c r="M190" i="40"/>
  <c r="M162" i="40"/>
  <c r="M142" i="40"/>
  <c r="M134" i="40"/>
  <c r="M130" i="40"/>
  <c r="M94" i="40"/>
  <c r="M86" i="40"/>
  <c r="M66" i="40"/>
  <c r="N1033" i="40"/>
  <c r="N1021" i="40"/>
  <c r="N1009" i="40"/>
  <c r="N993" i="40"/>
  <c r="N989" i="40"/>
  <c r="N973" i="40"/>
  <c r="N945" i="40"/>
  <c r="N925" i="40"/>
  <c r="N909" i="40"/>
  <c r="N901" i="40"/>
  <c r="N877" i="40"/>
  <c r="N861" i="40"/>
  <c r="N853" i="40"/>
  <c r="N831" i="40"/>
  <c r="N827" i="40"/>
  <c r="N693" i="40"/>
  <c r="N649" i="40"/>
  <c r="N641" i="40"/>
  <c r="N545" i="40"/>
  <c r="N445" i="40"/>
  <c r="N325" i="40"/>
  <c r="N301" i="40"/>
  <c r="N269" i="40"/>
  <c r="N225" i="40"/>
  <c r="N173" i="40"/>
  <c r="N73" i="40"/>
  <c r="O1004" i="40"/>
  <c r="O1000" i="40"/>
  <c r="O984" i="40"/>
  <c r="O899" i="40"/>
  <c r="Q899" i="40" s="1"/>
  <c r="R899" i="40" s="1"/>
  <c r="O283" i="40"/>
  <c r="Q160" i="40"/>
  <c r="Q255" i="40"/>
  <c r="Q351" i="40"/>
  <c r="Q535" i="40"/>
  <c r="Q489" i="40"/>
  <c r="Q326" i="40"/>
  <c r="R326" i="40" s="1"/>
  <c r="T326" i="40" s="1"/>
  <c r="Q419" i="40"/>
  <c r="R419" i="40" s="1"/>
  <c r="Q521" i="40"/>
  <c r="R521" i="40" s="1"/>
  <c r="U521" i="40" s="1"/>
  <c r="Q524" i="40"/>
  <c r="R524" i="40" s="1"/>
  <c r="T524" i="40" s="1"/>
  <c r="Q533" i="40"/>
  <c r="R533" i="40" s="1"/>
  <c r="U533" i="40" s="1"/>
  <c r="Q530" i="40"/>
  <c r="R530" i="40" s="1"/>
  <c r="U530" i="40" s="1"/>
  <c r="Q431" i="40"/>
  <c r="R431" i="40" s="1"/>
  <c r="Q434" i="40"/>
  <c r="R434" i="40" s="1"/>
  <c r="T434" i="40" s="1"/>
  <c r="Q443" i="40"/>
  <c r="R443" i="40" s="1"/>
  <c r="Q467" i="40"/>
  <c r="R467" i="40" s="1"/>
  <c r="Q470" i="40"/>
  <c r="R470" i="40" s="1"/>
  <c r="T470" i="40" s="1"/>
  <c r="Q175" i="40"/>
  <c r="Q554" i="40"/>
  <c r="R554" i="40" s="1"/>
  <c r="Q623" i="40"/>
  <c r="R623" i="40" s="1"/>
  <c r="Q842" i="40"/>
  <c r="R842" i="40" s="1"/>
  <c r="T842" i="40" s="1"/>
  <c r="Q863" i="40"/>
  <c r="R863" i="40" s="1"/>
  <c r="R296" i="40"/>
  <c r="U296" i="40" s="1"/>
  <c r="Q306" i="40"/>
  <c r="R306" i="40" s="1"/>
  <c r="U306" i="40" s="1"/>
  <c r="Q378" i="40"/>
  <c r="R378" i="40" s="1"/>
  <c r="T378" i="40" s="1"/>
  <c r="Q387" i="40"/>
  <c r="R387" i="40" s="1"/>
  <c r="Q423" i="40"/>
  <c r="R423" i="40" s="1"/>
  <c r="T423" i="40" s="1"/>
  <c r="Q438" i="40"/>
  <c r="R438" i="40" s="1"/>
  <c r="T438" i="40" s="1"/>
  <c r="Q474" i="40"/>
  <c r="R474" i="40" s="1"/>
  <c r="T474" i="40" s="1"/>
  <c r="Q480" i="40"/>
  <c r="R480" i="40" s="1"/>
  <c r="U480" i="40" s="1"/>
  <c r="Q510" i="40"/>
  <c r="R510" i="40" s="1"/>
  <c r="Q528" i="40"/>
  <c r="R528" i="40" s="1"/>
  <c r="T528" i="40" s="1"/>
  <c r="Q546" i="40"/>
  <c r="R546" i="40" s="1"/>
  <c r="Q642" i="40"/>
  <c r="R642" i="40" s="1"/>
  <c r="U642" i="40" s="1"/>
  <c r="Q687" i="40"/>
  <c r="R687" i="40" s="1"/>
  <c r="Q525" i="40"/>
  <c r="R525" i="40" s="1"/>
  <c r="Q846" i="40"/>
  <c r="R846" i="40" s="1"/>
  <c r="T846" i="40" s="1"/>
  <c r="Q867" i="40"/>
  <c r="R867" i="40" s="1"/>
  <c r="U867" i="40" s="1"/>
  <c r="Q870" i="40"/>
  <c r="R870" i="40" s="1"/>
  <c r="U870" i="40" s="1"/>
  <c r="Q702" i="40"/>
  <c r="R702" i="40" s="1"/>
  <c r="Q319" i="40"/>
  <c r="R319" i="40" s="1"/>
  <c r="U319" i="40" s="1"/>
  <c r="Q322" i="40"/>
  <c r="R322" i="40" s="1"/>
  <c r="Q430" i="40"/>
  <c r="R430" i="40" s="1"/>
  <c r="U430" i="40" s="1"/>
  <c r="Q463" i="40"/>
  <c r="R463" i="40" s="1"/>
  <c r="U463" i="40" s="1"/>
  <c r="Q466" i="40"/>
  <c r="R466" i="40" s="1"/>
  <c r="T466" i="40" s="1"/>
  <c r="Q475" i="40"/>
  <c r="R475" i="40" s="1"/>
  <c r="Q478" i="40"/>
  <c r="R478" i="40" s="1"/>
  <c r="Q481" i="40"/>
  <c r="R481" i="40" s="1"/>
  <c r="U481" i="40" s="1"/>
  <c r="Q514" i="40"/>
  <c r="R514" i="40" s="1"/>
  <c r="U514" i="40" s="1"/>
  <c r="Q538" i="40"/>
  <c r="R538" i="40" s="1"/>
  <c r="Q550" i="40"/>
  <c r="R550" i="40" s="1"/>
  <c r="Q622" i="40"/>
  <c r="R622" i="40" s="1"/>
  <c r="Q634" i="40"/>
  <c r="R634" i="40" s="1"/>
  <c r="T634" i="40" s="1"/>
  <c r="Q685" i="40"/>
  <c r="R685" i="40" s="1"/>
  <c r="Q703" i="40"/>
  <c r="R703" i="40" s="1"/>
  <c r="Q706" i="40"/>
  <c r="R706" i="40" s="1"/>
  <c r="Q844" i="40"/>
  <c r="R844" i="40" s="1"/>
  <c r="T844" i="40" s="1"/>
  <c r="Q850" i="40"/>
  <c r="R850" i="40" s="1"/>
  <c r="U850" i="40" s="1"/>
  <c r="Q874" i="40"/>
  <c r="R874" i="40" s="1"/>
  <c r="Q127" i="40"/>
  <c r="R127" i="40" s="1"/>
  <c r="T127" i="40" s="1"/>
  <c r="Q129" i="40"/>
  <c r="R129" i="40" s="1"/>
  <c r="Q135" i="40"/>
  <c r="R135" i="40" s="1"/>
  <c r="T135" i="40" s="1"/>
  <c r="Q147" i="40"/>
  <c r="R147" i="40" s="1"/>
  <c r="T147" i="40" s="1"/>
  <c r="Q153" i="40"/>
  <c r="R153" i="40" s="1"/>
  <c r="U153" i="40" s="1"/>
  <c r="Q155" i="40"/>
  <c r="R155" i="40" s="1"/>
  <c r="T155" i="40" s="1"/>
  <c r="Q163" i="40"/>
  <c r="R163" i="40" s="1"/>
  <c r="T163" i="40" s="1"/>
  <c r="Q182" i="40"/>
  <c r="R182" i="40" s="1"/>
  <c r="T182" i="40" s="1"/>
  <c r="Q186" i="40"/>
  <c r="R186" i="40" s="1"/>
  <c r="T186" i="40" s="1"/>
  <c r="Q192" i="40"/>
  <c r="R192" i="40" s="1"/>
  <c r="T192" i="40" s="1"/>
  <c r="Q194" i="40"/>
  <c r="R194" i="40" s="1"/>
  <c r="T194" i="40" s="1"/>
  <c r="Q197" i="40"/>
  <c r="R197" i="40" s="1"/>
  <c r="Q126" i="40"/>
  <c r="R126" i="40" s="1"/>
  <c r="T126" i="40" s="1"/>
  <c r="Q136" i="40"/>
  <c r="R136" i="40" s="1"/>
  <c r="U136" i="40" s="1"/>
  <c r="Q148" i="40"/>
  <c r="R148" i="40" s="1"/>
  <c r="Q152" i="40"/>
  <c r="R152" i="40" s="1"/>
  <c r="U152" i="40" s="1"/>
  <c r="Q154" i="40"/>
  <c r="R154" i="40" s="1"/>
  <c r="U154" i="40" s="1"/>
  <c r="Q167" i="40"/>
  <c r="R167" i="40" s="1"/>
  <c r="Q171" i="40"/>
  <c r="R171" i="40" s="1"/>
  <c r="T171" i="40" s="1"/>
  <c r="Q179" i="40"/>
  <c r="R179" i="40" s="1"/>
  <c r="U179" i="40" s="1"/>
  <c r="Q181" i="40"/>
  <c r="R181" i="40" s="1"/>
  <c r="T181" i="40" s="1"/>
  <c r="Q185" i="40"/>
  <c r="R185" i="40" s="1"/>
  <c r="Q187" i="40"/>
  <c r="R187" i="40" s="1"/>
  <c r="T187" i="40" s="1"/>
  <c r="Q193" i="40"/>
  <c r="R193" i="40" s="1"/>
  <c r="U193" i="40" s="1"/>
  <c r="Q205" i="40"/>
  <c r="R205" i="40" s="1"/>
  <c r="U205" i="40" s="1"/>
  <c r="Q207" i="40"/>
  <c r="R207" i="40" s="1"/>
  <c r="T207" i="40" s="1"/>
  <c r="Q217" i="40"/>
  <c r="R217" i="40" s="1"/>
  <c r="U217" i="40" s="1"/>
  <c r="Q220" i="40"/>
  <c r="R220" i="40" s="1"/>
  <c r="T220" i="40" s="1"/>
  <c r="Q224" i="40"/>
  <c r="R224" i="40" s="1"/>
  <c r="Q226" i="40"/>
  <c r="R226" i="40" s="1"/>
  <c r="Q230" i="40"/>
  <c r="R230" i="40" s="1"/>
  <c r="U230" i="40" s="1"/>
  <c r="Q232" i="40"/>
  <c r="R232" i="40" s="1"/>
  <c r="U232" i="40" s="1"/>
  <c r="Q236" i="40"/>
  <c r="R236" i="40" s="1"/>
  <c r="U236" i="40" s="1"/>
  <c r="Q238" i="40"/>
  <c r="R238" i="40" s="1"/>
  <c r="T238" i="40" s="1"/>
  <c r="Q249" i="40"/>
  <c r="R249" i="40" s="1"/>
  <c r="U249" i="40" s="1"/>
  <c r="Q257" i="40"/>
  <c r="R257" i="40" s="1"/>
  <c r="U257" i="40" s="1"/>
  <c r="Q259" i="40"/>
  <c r="R259" i="40" s="1"/>
  <c r="U259" i="40" s="1"/>
  <c r="Q275" i="40"/>
  <c r="R275" i="40" s="1"/>
  <c r="U275" i="40" s="1"/>
  <c r="Q289" i="40"/>
  <c r="R289" i="40" s="1"/>
  <c r="T289" i="40" s="1"/>
  <c r="Q291" i="40"/>
  <c r="R291" i="40" s="1"/>
  <c r="T291" i="40" s="1"/>
  <c r="Q365" i="40"/>
  <c r="R365" i="40" s="1"/>
  <c r="T365" i="40" s="1"/>
  <c r="Q367" i="40"/>
  <c r="R367" i="40" s="1"/>
  <c r="Q412" i="40"/>
  <c r="R412" i="40" s="1"/>
  <c r="Q573" i="40"/>
  <c r="R573" i="40" s="1"/>
  <c r="Q576" i="40"/>
  <c r="R576" i="40" s="1"/>
  <c r="U576" i="40" s="1"/>
  <c r="Q580" i="40"/>
  <c r="R580" i="40" s="1"/>
  <c r="U580" i="40" s="1"/>
  <c r="Q584" i="40"/>
  <c r="R584" i="40" s="1"/>
  <c r="U584" i="40" s="1"/>
  <c r="Q591" i="40"/>
  <c r="R591" i="40" s="1"/>
  <c r="Q598" i="40"/>
  <c r="R598" i="40" s="1"/>
  <c r="T598" i="40" s="1"/>
  <c r="Q602" i="40"/>
  <c r="R602" i="40" s="1"/>
  <c r="Q610" i="40"/>
  <c r="R610" i="40" s="1"/>
  <c r="U610" i="40" s="1"/>
  <c r="Q614" i="40"/>
  <c r="R614" i="40" s="1"/>
  <c r="Q648" i="40"/>
  <c r="R648" i="40" s="1"/>
  <c r="U648" i="40" s="1"/>
  <c r="Q662" i="40"/>
  <c r="R662" i="40" s="1"/>
  <c r="Q677" i="40"/>
  <c r="R677" i="40" s="1"/>
  <c r="U677" i="40" s="1"/>
  <c r="Q682" i="40"/>
  <c r="R682" i="40" s="1"/>
  <c r="T682" i="40" s="1"/>
  <c r="Q711" i="40"/>
  <c r="R711" i="40" s="1"/>
  <c r="U711" i="40" s="1"/>
  <c r="Q713" i="40"/>
  <c r="R713" i="40" s="1"/>
  <c r="T713" i="40" s="1"/>
  <c r="Q717" i="40"/>
  <c r="R717" i="40" s="1"/>
  <c r="U717" i="40" s="1"/>
  <c r="Q728" i="40"/>
  <c r="R728" i="40" s="1"/>
  <c r="U728" i="40" s="1"/>
  <c r="Q738" i="40"/>
  <c r="R738" i="40" s="1"/>
  <c r="U738" i="40" s="1"/>
  <c r="Q740" i="40"/>
  <c r="R740" i="40" s="1"/>
  <c r="Q744" i="40"/>
  <c r="R744" i="40" s="1"/>
  <c r="T744" i="40" s="1"/>
  <c r="Q760" i="40"/>
  <c r="R760" i="40" s="1"/>
  <c r="T760" i="40" s="1"/>
  <c r="Q764" i="40"/>
  <c r="R764" i="40" s="1"/>
  <c r="T764" i="40" s="1"/>
  <c r="Q766" i="40"/>
  <c r="R766" i="40" s="1"/>
  <c r="Q771" i="40"/>
  <c r="R771" i="40" s="1"/>
  <c r="T771" i="40" s="1"/>
  <c r="Q773" i="40"/>
  <c r="R773" i="40" s="1"/>
  <c r="Q778" i="40"/>
  <c r="R778" i="40" s="1"/>
  <c r="U778" i="40" s="1"/>
  <c r="Q783" i="40"/>
  <c r="R783" i="40" s="1"/>
  <c r="Q785" i="40"/>
  <c r="R785" i="40" s="1"/>
  <c r="Q789" i="40"/>
  <c r="R789" i="40" s="1"/>
  <c r="Q793" i="40"/>
  <c r="R793" i="40" s="1"/>
  <c r="U793" i="40" s="1"/>
  <c r="Q796" i="40"/>
  <c r="R796" i="40" s="1"/>
  <c r="T796" i="40" s="1"/>
  <c r="Q802" i="40"/>
  <c r="R802" i="40" s="1"/>
  <c r="U802" i="40" s="1"/>
  <c r="Q806" i="40"/>
  <c r="R806" i="40" s="1"/>
  <c r="U806" i="40" s="1"/>
  <c r="Q815" i="40"/>
  <c r="R815" i="40" s="1"/>
  <c r="Q819" i="40"/>
  <c r="R819" i="40" s="1"/>
  <c r="T819" i="40" s="1"/>
  <c r="Q824" i="40"/>
  <c r="R824" i="40" s="1"/>
  <c r="Q826" i="40"/>
  <c r="R826" i="40" s="1"/>
  <c r="U826" i="40" s="1"/>
  <c r="Q204" i="40"/>
  <c r="R204" i="40" s="1"/>
  <c r="T204" i="40" s="1"/>
  <c r="Q206" i="40"/>
  <c r="R206" i="40" s="1"/>
  <c r="T206" i="40" s="1"/>
  <c r="Q221" i="40"/>
  <c r="R221" i="40" s="1"/>
  <c r="U221" i="40" s="1"/>
  <c r="Q229" i="40"/>
  <c r="R229" i="40" s="1"/>
  <c r="T229" i="40" s="1"/>
  <c r="Q231" i="40"/>
  <c r="R231" i="40" s="1"/>
  <c r="T231" i="40" s="1"/>
  <c r="Q237" i="40"/>
  <c r="R237" i="40" s="1"/>
  <c r="T237" i="40" s="1"/>
  <c r="Q239" i="40"/>
  <c r="R239" i="40" s="1"/>
  <c r="Q244" i="40"/>
  <c r="R244" i="40" s="1"/>
  <c r="Q248" i="40"/>
  <c r="R248" i="40" s="1"/>
  <c r="U248" i="40" s="1"/>
  <c r="Q254" i="40"/>
  <c r="R254" i="40" s="1"/>
  <c r="U254" i="40" s="1"/>
  <c r="Q256" i="40"/>
  <c r="R256" i="40" s="1"/>
  <c r="Q258" i="40"/>
  <c r="R258" i="40" s="1"/>
  <c r="Q276" i="40"/>
  <c r="R276" i="40" s="1"/>
  <c r="Q280" i="40"/>
  <c r="R280" i="40" s="1"/>
  <c r="U280" i="40" s="1"/>
  <c r="Q282" i="40"/>
  <c r="R282" i="40" s="1"/>
  <c r="U282" i="40" s="1"/>
  <c r="Q288" i="40"/>
  <c r="R288" i="40" s="1"/>
  <c r="U288" i="40" s="1"/>
  <c r="Q290" i="40"/>
  <c r="R290" i="40" s="1"/>
  <c r="U290" i="40" s="1"/>
  <c r="Q347" i="40"/>
  <c r="R347" i="40" s="1"/>
  <c r="Q355" i="40"/>
  <c r="R355" i="40" s="1"/>
  <c r="Q364" i="40"/>
  <c r="R364" i="40" s="1"/>
  <c r="Q366" i="40"/>
  <c r="R366" i="40" s="1"/>
  <c r="U366" i="40" s="1"/>
  <c r="Q401" i="40"/>
  <c r="R401" i="40" s="1"/>
  <c r="U401" i="40" s="1"/>
  <c r="Q403" i="40"/>
  <c r="R403" i="40" s="1"/>
  <c r="Q564" i="40"/>
  <c r="R564" i="40" s="1"/>
  <c r="Q568" i="40"/>
  <c r="R568" i="40" s="1"/>
  <c r="Q572" i="40"/>
  <c r="R572" i="40" s="1"/>
  <c r="Q575" i="40"/>
  <c r="R575" i="40" s="1"/>
  <c r="Q577" i="40"/>
  <c r="R577" i="40" s="1"/>
  <c r="Q579" i="40"/>
  <c r="R579" i="40" s="1"/>
  <c r="U579" i="40" s="1"/>
  <c r="Q590" i="40"/>
  <c r="R590" i="40" s="1"/>
  <c r="Q595" i="40"/>
  <c r="R595" i="40" s="1"/>
  <c r="U595" i="40" s="1"/>
  <c r="Q597" i="40"/>
  <c r="R597" i="40" s="1"/>
  <c r="T597" i="40" s="1"/>
  <c r="Q603" i="40"/>
  <c r="R603" i="40" s="1"/>
  <c r="U603" i="40" s="1"/>
  <c r="Q606" i="40"/>
  <c r="R606" i="40" s="1"/>
  <c r="Q613" i="40"/>
  <c r="R613" i="40" s="1"/>
  <c r="U613" i="40" s="1"/>
  <c r="Q647" i="40"/>
  <c r="R647" i="40" s="1"/>
  <c r="U647" i="40" s="1"/>
  <c r="Q651" i="40"/>
  <c r="R651" i="40" s="1"/>
  <c r="Q655" i="40"/>
  <c r="R655" i="40" s="1"/>
  <c r="Q659" i="40"/>
  <c r="R659" i="40" s="1"/>
  <c r="U659" i="40" s="1"/>
  <c r="Q661" i="40"/>
  <c r="R661" i="40" s="1"/>
  <c r="Q667" i="40"/>
  <c r="R667" i="40" s="1"/>
  <c r="Q674" i="40"/>
  <c r="R674" i="40" s="1"/>
  <c r="T674" i="40" s="1"/>
  <c r="Q681" i="40"/>
  <c r="R681" i="40" s="1"/>
  <c r="Q683" i="40"/>
  <c r="R683" i="40" s="1"/>
  <c r="Q712" i="40"/>
  <c r="R712" i="40" s="1"/>
  <c r="Q716" i="40"/>
  <c r="R716" i="40" s="1"/>
  <c r="Q719" i="40"/>
  <c r="R719" i="40" s="1"/>
  <c r="Q727" i="40"/>
  <c r="R727" i="40" s="1"/>
  <c r="Q731" i="40"/>
  <c r="R731" i="40" s="1"/>
  <c r="Q734" i="40"/>
  <c r="R734" i="40" s="1"/>
  <c r="Q741" i="40"/>
  <c r="R741" i="40" s="1"/>
  <c r="Q743" i="40"/>
  <c r="R743" i="40" s="1"/>
  <c r="T743" i="40" s="1"/>
  <c r="Q745" i="40"/>
  <c r="R745" i="40" s="1"/>
  <c r="U745" i="40" s="1"/>
  <c r="Q749" i="40"/>
  <c r="R749" i="40" s="1"/>
  <c r="Q770" i="40"/>
  <c r="R770" i="40" s="1"/>
  <c r="T770" i="40" s="1"/>
  <c r="Q772" i="40"/>
  <c r="R772" i="40" s="1"/>
  <c r="Q777" i="40"/>
  <c r="R777" i="40" s="1"/>
  <c r="U777" i="40" s="1"/>
  <c r="Q779" i="40"/>
  <c r="R779" i="40" s="1"/>
  <c r="U779" i="40" s="1"/>
  <c r="Q784" i="40"/>
  <c r="R784" i="40" s="1"/>
  <c r="Q794" i="40"/>
  <c r="R794" i="40" s="1"/>
  <c r="U794" i="40" s="1"/>
  <c r="Q799" i="40"/>
  <c r="R799" i="40" s="1"/>
  <c r="Q803" i="40"/>
  <c r="R803" i="40" s="1"/>
  <c r="T803" i="40" s="1"/>
  <c r="Q807" i="40"/>
  <c r="R807" i="40" s="1"/>
  <c r="U807" i="40" s="1"/>
  <c r="Q812" i="40"/>
  <c r="R812" i="40" s="1"/>
  <c r="Q816" i="40"/>
  <c r="R816" i="40" s="1"/>
  <c r="Q825" i="40"/>
  <c r="R825" i="40" s="1"/>
  <c r="U825" i="40" s="1"/>
  <c r="Q828" i="40"/>
  <c r="R828" i="40" s="1"/>
  <c r="T828" i="40" s="1"/>
  <c r="Q830" i="40"/>
  <c r="R830" i="40" s="1"/>
  <c r="T830" i="40" s="1"/>
  <c r="Q882" i="40"/>
  <c r="R882" i="40" s="1"/>
  <c r="T882" i="40" s="1"/>
  <c r="Q895" i="40"/>
  <c r="R895" i="40" s="1"/>
  <c r="T895" i="40" s="1"/>
  <c r="Q896" i="40"/>
  <c r="R896" i="40" s="1"/>
  <c r="U896" i="40" s="1"/>
  <c r="Q903" i="40"/>
  <c r="R903" i="40" s="1"/>
  <c r="Q904" i="40"/>
  <c r="R904" i="40" s="1"/>
  <c r="U904" i="40" s="1"/>
  <c r="Q907" i="40"/>
  <c r="R907" i="40" s="1"/>
  <c r="T907" i="40" s="1"/>
  <c r="Q910" i="40"/>
  <c r="R910" i="40" s="1"/>
  <c r="T910" i="40" s="1"/>
  <c r="Q913" i="40"/>
  <c r="R913" i="40" s="1"/>
  <c r="U913" i="40" s="1"/>
  <c r="Q914" i="40"/>
  <c r="R914" i="40" s="1"/>
  <c r="U914" i="40" s="1"/>
  <c r="Q916" i="40"/>
  <c r="R916" i="40" s="1"/>
  <c r="Q919" i="40"/>
  <c r="R919" i="40" s="1"/>
  <c r="U919" i="40" s="1"/>
  <c r="Q920" i="40"/>
  <c r="R920" i="40" s="1"/>
  <c r="U920" i="40" s="1"/>
  <c r="Q926" i="40"/>
  <c r="R926" i="40" s="1"/>
  <c r="U926" i="40" s="1"/>
  <c r="Q928" i="40"/>
  <c r="R928" i="40" s="1"/>
  <c r="Q929" i="40"/>
  <c r="R929" i="40" s="1"/>
  <c r="U929" i="40" s="1"/>
  <c r="Q930" i="40"/>
  <c r="R930" i="40" s="1"/>
  <c r="U930" i="40" s="1"/>
  <c r="Q934" i="40"/>
  <c r="R934" i="40" s="1"/>
  <c r="U934" i="40" s="1"/>
  <c r="Q936" i="40"/>
  <c r="R936" i="40" s="1"/>
  <c r="Q937" i="40"/>
  <c r="R937" i="40" s="1"/>
  <c r="Q938" i="40"/>
  <c r="R938" i="40" s="1"/>
  <c r="T938" i="40" s="1"/>
  <c r="Q943" i="40"/>
  <c r="R943" i="40" s="1"/>
  <c r="U943" i="40" s="1"/>
  <c r="Q948" i="40"/>
  <c r="R948" i="40" s="1"/>
  <c r="T948" i="40" s="1"/>
  <c r="Q951" i="40"/>
  <c r="R951" i="40" s="1"/>
  <c r="U951" i="40" s="1"/>
  <c r="Q958" i="40"/>
  <c r="R958" i="40" s="1"/>
  <c r="T958" i="40" s="1"/>
  <c r="Q959" i="40"/>
  <c r="R959" i="40" s="1"/>
  <c r="Q960" i="40"/>
  <c r="R960" i="40" s="1"/>
  <c r="U960" i="40" s="1"/>
  <c r="Q966" i="40"/>
  <c r="R966" i="40" s="1"/>
  <c r="Q972" i="40"/>
  <c r="R972" i="40" s="1"/>
  <c r="T972" i="40" s="1"/>
  <c r="Q976" i="40"/>
  <c r="R976" i="40" s="1"/>
  <c r="T976" i="40" s="1"/>
  <c r="Q981" i="40"/>
  <c r="R981" i="40" s="1"/>
  <c r="Q994" i="40"/>
  <c r="R994" i="40" s="1"/>
  <c r="U994" i="40" s="1"/>
  <c r="Q995" i="40"/>
  <c r="R995" i="40" s="1"/>
  <c r="T995" i="40" s="1"/>
  <c r="Q999" i="40"/>
  <c r="R999" i="40" s="1"/>
  <c r="T999" i="40" s="1"/>
  <c r="Q1001" i="40"/>
  <c r="R1001" i="40" s="1"/>
  <c r="U1001" i="40" s="1"/>
  <c r="Q1002" i="40"/>
  <c r="R1002" i="40" s="1"/>
  <c r="U1002" i="40" s="1"/>
  <c r="Q1006" i="40"/>
  <c r="R1006" i="40" s="1"/>
  <c r="U1006" i="40" s="1"/>
  <c r="Q1007" i="40"/>
  <c r="Q1008" i="40"/>
  <c r="R1008" i="40" s="1"/>
  <c r="U1008" i="40" s="1"/>
  <c r="Q1010" i="40"/>
  <c r="R1010" i="40" s="1"/>
  <c r="T1010" i="40" s="1"/>
  <c r="Q1011" i="40"/>
  <c r="R1011" i="40" s="1"/>
  <c r="U1011" i="40" s="1"/>
  <c r="Q1015" i="40"/>
  <c r="R1015" i="40" s="1"/>
  <c r="U1015" i="40" s="1"/>
  <c r="Q1016" i="40"/>
  <c r="R1016" i="40" s="1"/>
  <c r="Q1017" i="40"/>
  <c r="R1017" i="40" s="1"/>
  <c r="U1017" i="40" s="1"/>
  <c r="Q1030" i="40"/>
  <c r="R1030" i="40" s="1"/>
  <c r="Q1031" i="40"/>
  <c r="R1031" i="40" s="1"/>
  <c r="T1031" i="40" s="1"/>
  <c r="Q1034" i="40"/>
  <c r="R1034" i="40" s="1"/>
  <c r="U1034" i="40" s="1"/>
  <c r="Q1038" i="40"/>
  <c r="R1038" i="40" s="1"/>
  <c r="T1038" i="40" s="1"/>
  <c r="Q1039" i="40"/>
  <c r="R1039" i="40" s="1"/>
  <c r="T1039" i="40" s="1"/>
  <c r="Q1040" i="40"/>
  <c r="R1040" i="40" s="1"/>
  <c r="Q1050" i="40"/>
  <c r="R1050" i="40" s="1"/>
  <c r="Q829" i="40"/>
  <c r="R829" i="40" s="1"/>
  <c r="U829" i="40" s="1"/>
  <c r="Q132" i="40"/>
  <c r="R132" i="40" s="1"/>
  <c r="Q139" i="40"/>
  <c r="R139" i="40" s="1"/>
  <c r="T139" i="40" s="1"/>
  <c r="Q143" i="40"/>
  <c r="R143" i="40" s="1"/>
  <c r="Q146" i="40"/>
  <c r="R146" i="40" s="1"/>
  <c r="T146" i="40" s="1"/>
  <c r="Q150" i="40"/>
  <c r="R150" i="40" s="1"/>
  <c r="U150" i="40" s="1"/>
  <c r="Q151" i="40"/>
  <c r="R151" i="40" s="1"/>
  <c r="T151" i="40" s="1"/>
  <c r="Q159" i="40"/>
  <c r="R159" i="40" s="1"/>
  <c r="Q166" i="40"/>
  <c r="R166" i="40" s="1"/>
  <c r="Q168" i="40"/>
  <c r="R168" i="40" s="1"/>
  <c r="Q178" i="40"/>
  <c r="R178" i="40" s="1"/>
  <c r="T178" i="40" s="1"/>
  <c r="Q183" i="40"/>
  <c r="R183" i="40" s="1"/>
  <c r="Q184" i="40"/>
  <c r="R184" i="40" s="1"/>
  <c r="U184" i="40" s="1"/>
  <c r="Q191" i="40"/>
  <c r="R191" i="40" s="1"/>
  <c r="Q195" i="40"/>
  <c r="R195" i="40" s="1"/>
  <c r="T195" i="40" s="1"/>
  <c r="Q196" i="40"/>
  <c r="R196" i="40" s="1"/>
  <c r="Q210" i="40"/>
  <c r="R210" i="40" s="1"/>
  <c r="T210" i="40" s="1"/>
  <c r="Q211" i="40"/>
  <c r="R211" i="40" s="1"/>
  <c r="T211" i="40" s="1"/>
  <c r="Q215" i="40"/>
  <c r="R215" i="40" s="1"/>
  <c r="Q216" i="40"/>
  <c r="R216" i="40" s="1"/>
  <c r="Q219" i="40"/>
  <c r="R219" i="40" s="1"/>
  <c r="T219" i="40" s="1"/>
  <c r="Q228" i="40"/>
  <c r="R228" i="40" s="1"/>
  <c r="Q235" i="40"/>
  <c r="R235" i="40" s="1"/>
  <c r="T235" i="40" s="1"/>
  <c r="Q242" i="40"/>
  <c r="R242" i="40" s="1"/>
  <c r="T242" i="40" s="1"/>
  <c r="Q243" i="40"/>
  <c r="R243" i="40" s="1"/>
  <c r="T243" i="40" s="1"/>
  <c r="Q247" i="40"/>
  <c r="R247" i="40" s="1"/>
  <c r="Q251" i="40"/>
  <c r="R251" i="40" s="1"/>
  <c r="Q260" i="40"/>
  <c r="R260" i="40" s="1"/>
  <c r="Q267" i="40"/>
  <c r="R267" i="40" s="1"/>
  <c r="T267" i="40" s="1"/>
  <c r="Q271" i="40"/>
  <c r="R271" i="40" s="1"/>
  <c r="T271" i="40" s="1"/>
  <c r="Q274" i="40"/>
  <c r="R274" i="40" s="1"/>
  <c r="T274" i="40" s="1"/>
  <c r="Q278" i="40"/>
  <c r="R278" i="40" s="1"/>
  <c r="U278" i="40" s="1"/>
  <c r="Q287" i="40"/>
  <c r="R287" i="40" s="1"/>
  <c r="U287" i="40" s="1"/>
  <c r="Q292" i="40"/>
  <c r="R292" i="40" s="1"/>
  <c r="Q295" i="40"/>
  <c r="R295" i="40" s="1"/>
  <c r="T295" i="40" s="1"/>
  <c r="Q298" i="40"/>
  <c r="R298" i="40" s="1"/>
  <c r="Q309" i="40"/>
  <c r="R309" i="40" s="1"/>
  <c r="U309" i="40" s="1"/>
  <c r="Q310" i="40"/>
  <c r="R310" i="40" s="1"/>
  <c r="U310" i="40" s="1"/>
  <c r="Q311" i="40"/>
  <c r="R311" i="40" s="1"/>
  <c r="T311" i="40" s="1"/>
  <c r="Q313" i="40"/>
  <c r="R313" i="40" s="1"/>
  <c r="U313" i="40" s="1"/>
  <c r="Q314" i="40"/>
  <c r="R314" i="40" s="1"/>
  <c r="Q332" i="40"/>
  <c r="R332" i="40" s="1"/>
  <c r="Q333" i="40"/>
  <c r="R333" i="40" s="1"/>
  <c r="Q334" i="40"/>
  <c r="R334" i="40" s="1"/>
  <c r="T334" i="40" s="1"/>
  <c r="Q335" i="40"/>
  <c r="R335" i="40" s="1"/>
  <c r="Q336" i="40"/>
  <c r="R336" i="40" s="1"/>
  <c r="U336" i="40" s="1"/>
  <c r="Q337" i="40"/>
  <c r="R337" i="40" s="1"/>
  <c r="U337" i="40" s="1"/>
  <c r="Q338" i="40"/>
  <c r="R338" i="40" s="1"/>
  <c r="Q346" i="40"/>
  <c r="R346" i="40" s="1"/>
  <c r="T346" i="40" s="1"/>
  <c r="Q354" i="40"/>
  <c r="R354" i="40" s="1"/>
  <c r="Q358" i="40"/>
  <c r="R358" i="40" s="1"/>
  <c r="T358" i="40" s="1"/>
  <c r="Q370" i="40"/>
  <c r="R370" i="40" s="1"/>
  <c r="U370" i="40" s="1"/>
  <c r="Q373" i="40"/>
  <c r="R373" i="40" s="1"/>
  <c r="U373" i="40" s="1"/>
  <c r="Q374" i="40"/>
  <c r="R374" i="40" s="1"/>
  <c r="T374" i="40" s="1"/>
  <c r="Q379" i="40"/>
  <c r="R379" i="40" s="1"/>
  <c r="Q380" i="40"/>
  <c r="R380" i="40" s="1"/>
  <c r="Q381" i="40"/>
  <c r="R381" i="40" s="1"/>
  <c r="U381" i="40" s="1"/>
  <c r="Q382" i="40"/>
  <c r="R382" i="40" s="1"/>
  <c r="T382" i="40" s="1"/>
  <c r="Q384" i="40"/>
  <c r="R384" i="40" s="1"/>
  <c r="U384" i="40" s="1"/>
  <c r="Q385" i="40"/>
  <c r="R385" i="40" s="1"/>
  <c r="Q386" i="40"/>
  <c r="R386" i="40" s="1"/>
  <c r="Q390" i="40"/>
  <c r="R390" i="40" s="1"/>
  <c r="T390" i="40" s="1"/>
  <c r="Q398" i="40"/>
  <c r="R398" i="40" s="1"/>
  <c r="T398" i="40" s="1"/>
  <c r="Q399" i="40"/>
  <c r="R399" i="40" s="1"/>
  <c r="U399" i="40" s="1"/>
  <c r="Q406" i="40"/>
  <c r="R406" i="40" s="1"/>
  <c r="U406" i="40" s="1"/>
  <c r="Q407" i="40"/>
  <c r="R407" i="40" s="1"/>
  <c r="T407" i="40" s="1"/>
  <c r="Q410" i="40"/>
  <c r="R410" i="40" s="1"/>
  <c r="Q411" i="40"/>
  <c r="R411" i="40" s="1"/>
  <c r="Q417" i="40"/>
  <c r="R417" i="40" s="1"/>
  <c r="U417" i="40" s="1"/>
  <c r="Q418" i="40"/>
  <c r="R418" i="40" s="1"/>
  <c r="Q420" i="40"/>
  <c r="R420" i="40" s="1"/>
  <c r="Q421" i="40"/>
  <c r="R421" i="40" s="1"/>
  <c r="U421" i="40" s="1"/>
  <c r="Q422" i="40"/>
  <c r="R422" i="40" s="1"/>
  <c r="T422" i="40" s="1"/>
  <c r="Q424" i="40"/>
  <c r="R424" i="40" s="1"/>
  <c r="U424" i="40" s="1"/>
  <c r="Q427" i="40"/>
  <c r="R427" i="40" s="1"/>
  <c r="Q432" i="40"/>
  <c r="R432" i="40" s="1"/>
  <c r="Q433" i="40"/>
  <c r="R433" i="40" s="1"/>
  <c r="Q435" i="40"/>
  <c r="R435" i="40" s="1"/>
  <c r="Q439" i="40"/>
  <c r="R439" i="40" s="1"/>
  <c r="Q563" i="40"/>
  <c r="R563" i="40" s="1"/>
  <c r="U563" i="40" s="1"/>
  <c r="Q566" i="40"/>
  <c r="R566" i="40" s="1"/>
  <c r="U566" i="40" s="1"/>
  <c r="Q570" i="40"/>
  <c r="R570" i="40" s="1"/>
  <c r="T570" i="40" s="1"/>
  <c r="Q574" i="40"/>
  <c r="R574" i="40" s="1"/>
  <c r="Q582" i="40"/>
  <c r="R582" i="40" s="1"/>
  <c r="T582" i="40" s="1"/>
  <c r="Q593" i="40"/>
  <c r="R593" i="40" s="1"/>
  <c r="Q594" i="40"/>
  <c r="R594" i="40" s="1"/>
  <c r="T594" i="40" s="1"/>
  <c r="Q607" i="40"/>
  <c r="R607" i="40" s="1"/>
  <c r="Q609" i="40"/>
  <c r="R609" i="40" s="1"/>
  <c r="T609" i="40" s="1"/>
  <c r="Q611" i="40"/>
  <c r="R611" i="40" s="1"/>
  <c r="Q340" i="40"/>
  <c r="R340" i="40" s="1"/>
  <c r="Q341" i="40"/>
  <c r="R341" i="40" s="1"/>
  <c r="U341" i="40" s="1"/>
  <c r="Q343" i="40"/>
  <c r="R343" i="40" s="1"/>
  <c r="Q363" i="40"/>
  <c r="R363" i="40" s="1"/>
  <c r="Q393" i="40"/>
  <c r="R393" i="40" s="1"/>
  <c r="U393" i="40" s="1"/>
  <c r="Q442" i="40"/>
  <c r="R442" i="40" s="1"/>
  <c r="Q447" i="40"/>
  <c r="R447" i="40" s="1"/>
  <c r="Q450" i="40"/>
  <c r="R450" i="40" s="1"/>
  <c r="T450" i="40" s="1"/>
  <c r="Q452" i="40"/>
  <c r="Q453" i="40"/>
  <c r="R453" i="40" s="1"/>
  <c r="Q456" i="40"/>
  <c r="R456" i="40" s="1"/>
  <c r="U456" i="40" s="1"/>
  <c r="Q459" i="40"/>
  <c r="R459" i="40" s="1"/>
  <c r="Q460" i="40"/>
  <c r="R460" i="40" s="1"/>
  <c r="Q461" i="40"/>
  <c r="R461" i="40" s="1"/>
  <c r="Q471" i="40"/>
  <c r="R471" i="40" s="1"/>
  <c r="Q479" i="40"/>
  <c r="R479" i="40" s="1"/>
  <c r="U479" i="40" s="1"/>
  <c r="Q482" i="40"/>
  <c r="R482" i="40" s="1"/>
  <c r="U482" i="40" s="1"/>
  <c r="Q484" i="40"/>
  <c r="Q485" i="40"/>
  <c r="R485" i="40" s="1"/>
  <c r="U485" i="40" s="1"/>
  <c r="Q493" i="40"/>
  <c r="R493" i="40" s="1"/>
  <c r="Q495" i="40"/>
  <c r="R495" i="40" s="1"/>
  <c r="Q498" i="40"/>
  <c r="R498" i="40" s="1"/>
  <c r="Q499" i="40"/>
  <c r="R499" i="40" s="1"/>
  <c r="Q501" i="40"/>
  <c r="R501" i="40" s="1"/>
  <c r="T501" i="40" s="1"/>
  <c r="Q505" i="40"/>
  <c r="R505" i="40" s="1"/>
  <c r="T505" i="40" s="1"/>
  <c r="Q509" i="40"/>
  <c r="R509" i="40" s="1"/>
  <c r="Q515" i="40"/>
  <c r="R515" i="40" s="1"/>
  <c r="Q529" i="40"/>
  <c r="R529" i="40" s="1"/>
  <c r="Q544" i="40"/>
  <c r="R544" i="40" s="1"/>
  <c r="T544" i="40" s="1"/>
  <c r="Q545" i="40"/>
  <c r="Q549" i="40"/>
  <c r="R549" i="40" s="1"/>
  <c r="T549" i="40" s="1"/>
  <c r="Q561" i="40"/>
  <c r="R561" i="40" s="1"/>
  <c r="U561" i="40" s="1"/>
  <c r="Q562" i="40"/>
  <c r="R562" i="40" s="1"/>
  <c r="U562" i="40" s="1"/>
  <c r="Q617" i="40"/>
  <c r="R617" i="40" s="1"/>
  <c r="U617" i="40" s="1"/>
  <c r="Q618" i="40"/>
  <c r="R618" i="40" s="1"/>
  <c r="U618" i="40" s="1"/>
  <c r="Q620" i="40"/>
  <c r="R620" i="40" s="1"/>
  <c r="Q628" i="40"/>
  <c r="R628" i="40" s="1"/>
  <c r="Q631" i="40"/>
  <c r="R631" i="40" s="1"/>
  <c r="U631" i="40" s="1"/>
  <c r="Q632" i="40"/>
  <c r="R632" i="40" s="1"/>
  <c r="T632" i="40" s="1"/>
  <c r="Q636" i="40"/>
  <c r="R636" i="40" s="1"/>
  <c r="Q646" i="40"/>
  <c r="R646" i="40" s="1"/>
  <c r="T646" i="40" s="1"/>
  <c r="Q653" i="40"/>
  <c r="R653" i="40" s="1"/>
  <c r="Q657" i="40"/>
  <c r="R657" i="40" s="1"/>
  <c r="U657" i="40" s="1"/>
  <c r="Q658" i="40"/>
  <c r="R658" i="40" s="1"/>
  <c r="T658" i="40" s="1"/>
  <c r="Q686" i="40"/>
  <c r="R686" i="40" s="1"/>
  <c r="Q690" i="40"/>
  <c r="R690" i="40" s="1"/>
  <c r="Q710" i="40"/>
  <c r="R710" i="40" s="1"/>
  <c r="U710" i="40" s="1"/>
  <c r="Q714" i="40"/>
  <c r="R714" i="40" s="1"/>
  <c r="Q718" i="40"/>
  <c r="R718" i="40" s="1"/>
  <c r="Q721" i="40"/>
  <c r="R721" i="40" s="1"/>
  <c r="U721" i="40" s="1"/>
  <c r="Q722" i="40"/>
  <c r="R722" i="40" s="1"/>
  <c r="Q733" i="40"/>
  <c r="R733" i="40" s="1"/>
  <c r="T733" i="40" s="1"/>
  <c r="Q737" i="40"/>
  <c r="R737" i="40" s="1"/>
  <c r="U737" i="40" s="1"/>
  <c r="Q739" i="40"/>
  <c r="R739" i="40" s="1"/>
  <c r="Q748" i="40"/>
  <c r="R748" i="40" s="1"/>
  <c r="T748" i="40" s="1"/>
  <c r="Q752" i="40"/>
  <c r="R752" i="40" s="1"/>
  <c r="Q753" i="40"/>
  <c r="R753" i="40" s="1"/>
  <c r="Q755" i="40"/>
  <c r="R755" i="40" s="1"/>
  <c r="Q757" i="40"/>
  <c r="R757" i="40" s="1"/>
  <c r="Q759" i="40"/>
  <c r="R759" i="40" s="1"/>
  <c r="U759" i="40" s="1"/>
  <c r="Q768" i="40"/>
  <c r="R768" i="40" s="1"/>
  <c r="Q878" i="40"/>
  <c r="R878" i="40" s="1"/>
  <c r="Q879" i="40"/>
  <c r="R879" i="40" s="1"/>
  <c r="T879" i="40" s="1"/>
  <c r="Q894" i="40"/>
  <c r="R894" i="40" s="1"/>
  <c r="T894" i="40" s="1"/>
  <c r="Q898" i="40"/>
  <c r="R898" i="40" s="1"/>
  <c r="Q906" i="40"/>
  <c r="R906" i="40" s="1"/>
  <c r="T906" i="40" s="1"/>
  <c r="Q911" i="40"/>
  <c r="R911" i="40" s="1"/>
  <c r="Q922" i="40"/>
  <c r="R922" i="40" s="1"/>
  <c r="U922" i="40" s="1"/>
  <c r="Q640" i="40"/>
  <c r="R640" i="40" s="1"/>
  <c r="Q643" i="40"/>
  <c r="R643" i="40" s="1"/>
  <c r="U643" i="40" s="1"/>
  <c r="Q644" i="40"/>
  <c r="R644" i="40" s="1"/>
  <c r="Q673" i="40"/>
  <c r="R673" i="40" s="1"/>
  <c r="T673" i="40" s="1"/>
  <c r="Q675" i="40"/>
  <c r="R675" i="40" s="1"/>
  <c r="U675" i="40" s="1"/>
  <c r="Q692" i="40"/>
  <c r="R692" i="40" s="1"/>
  <c r="U692" i="40" s="1"/>
  <c r="Q695" i="40"/>
  <c r="R695" i="40" s="1"/>
  <c r="U695" i="40" s="1"/>
  <c r="Q696" i="40"/>
  <c r="R696" i="40" s="1"/>
  <c r="U696" i="40" s="1"/>
  <c r="Q698" i="40"/>
  <c r="R698" i="40" s="1"/>
  <c r="Q700" i="40"/>
  <c r="R700" i="40" s="1"/>
  <c r="Q701" i="40"/>
  <c r="R701" i="40" s="1"/>
  <c r="Q704" i="40"/>
  <c r="R704" i="40" s="1"/>
  <c r="Q705" i="40"/>
  <c r="R705" i="40" s="1"/>
  <c r="Q707" i="40"/>
  <c r="R707" i="40" s="1"/>
  <c r="Q708" i="40"/>
  <c r="R708" i="40" s="1"/>
  <c r="Q776" i="40"/>
  <c r="R776" i="40" s="1"/>
  <c r="T776" i="40" s="1"/>
  <c r="Q780" i="40"/>
  <c r="R780" i="40" s="1"/>
  <c r="T780" i="40" s="1"/>
  <c r="Q787" i="40"/>
  <c r="R787" i="40" s="1"/>
  <c r="U787" i="40" s="1"/>
  <c r="Q788" i="40"/>
  <c r="R788" i="40" s="1"/>
  <c r="U788" i="40" s="1"/>
  <c r="Q791" i="40"/>
  <c r="R791" i="40" s="1"/>
  <c r="U791" i="40" s="1"/>
  <c r="Q792" i="40"/>
  <c r="R792" i="40" s="1"/>
  <c r="T792" i="40" s="1"/>
  <c r="Q800" i="40"/>
  <c r="R800" i="40" s="1"/>
  <c r="Q804" i="40"/>
  <c r="R804" i="40" s="1"/>
  <c r="U804" i="40" s="1"/>
  <c r="Q811" i="40"/>
  <c r="R811" i="40" s="1"/>
  <c r="T811" i="40" s="1"/>
  <c r="Q814" i="40"/>
  <c r="R814" i="40" s="1"/>
  <c r="U814" i="40" s="1"/>
  <c r="Q818" i="40"/>
  <c r="R818" i="40" s="1"/>
  <c r="U818" i="40" s="1"/>
  <c r="Q823" i="40"/>
  <c r="R823" i="40" s="1"/>
  <c r="Q832" i="40"/>
  <c r="R832" i="40" s="1"/>
  <c r="Q835" i="40"/>
  <c r="R835" i="40" s="1"/>
  <c r="T835" i="40" s="1"/>
  <c r="Q836" i="40"/>
  <c r="R836" i="40" s="1"/>
  <c r="Q837" i="40"/>
  <c r="R837" i="40" s="1"/>
  <c r="U837" i="40" s="1"/>
  <c r="Q838" i="40"/>
  <c r="R838" i="40" s="1"/>
  <c r="U838" i="40" s="1"/>
  <c r="Q843" i="40"/>
  <c r="R843" i="40" s="1"/>
  <c r="Q851" i="40"/>
  <c r="R851" i="40" s="1"/>
  <c r="Q858" i="40"/>
  <c r="R858" i="40" s="1"/>
  <c r="Q859" i="40"/>
  <c r="R859" i="40" s="1"/>
  <c r="U859" i="40" s="1"/>
  <c r="Q862" i="40"/>
  <c r="R862" i="40" s="1"/>
  <c r="Q864" i="40"/>
  <c r="R864" i="40" s="1"/>
  <c r="Q865" i="40"/>
  <c r="R865" i="40" s="1"/>
  <c r="U865" i="40" s="1"/>
  <c r="Q866" i="40"/>
  <c r="R866" i="40" s="1"/>
  <c r="U866" i="40" s="1"/>
  <c r="Q868" i="40"/>
  <c r="R868" i="40" s="1"/>
  <c r="U868" i="40" s="1"/>
  <c r="Q869" i="40"/>
  <c r="R869" i="40" s="1"/>
  <c r="Q871" i="40"/>
  <c r="R871" i="40" s="1"/>
  <c r="Q875" i="40"/>
  <c r="R875" i="40" s="1"/>
  <c r="Q876" i="40"/>
  <c r="R876" i="40" s="1"/>
  <c r="T876" i="40" s="1"/>
  <c r="Q935" i="40"/>
  <c r="R935" i="40" s="1"/>
  <c r="Q939" i="40"/>
  <c r="R939" i="40" s="1"/>
  <c r="U939" i="40" s="1"/>
  <c r="Q949" i="40"/>
  <c r="R949" i="40" s="1"/>
  <c r="Q953" i="40"/>
  <c r="R953" i="40" s="1"/>
  <c r="U953" i="40" s="1"/>
  <c r="Q957" i="40"/>
  <c r="R957" i="40" s="1"/>
  <c r="U957" i="40" s="1"/>
  <c r="Q961" i="40"/>
  <c r="R961" i="40" s="1"/>
  <c r="U961" i="40" s="1"/>
  <c r="Q965" i="40"/>
  <c r="R965" i="40" s="1"/>
  <c r="Q969" i="40"/>
  <c r="R969" i="40" s="1"/>
  <c r="Q980" i="40"/>
  <c r="R980" i="40" s="1"/>
  <c r="T980" i="40" s="1"/>
  <c r="Q988" i="40"/>
  <c r="R988" i="40" s="1"/>
  <c r="U988" i="40" s="1"/>
  <c r="Q1014" i="40"/>
  <c r="R1014" i="40" s="1"/>
  <c r="T1014" i="40" s="1"/>
  <c r="Q1037" i="40"/>
  <c r="R1037" i="40" s="1"/>
  <c r="Q1041" i="40"/>
  <c r="R1041" i="40" s="1"/>
  <c r="U1041" i="40" s="1"/>
  <c r="Q1045" i="40"/>
  <c r="R1045" i="40" s="1"/>
  <c r="Q1049" i="40"/>
  <c r="R1049" i="40" s="1"/>
  <c r="T1049" i="40" s="1"/>
  <c r="Q138" i="40"/>
  <c r="R138" i="40" s="1"/>
  <c r="T138" i="40" s="1"/>
  <c r="Q149" i="40"/>
  <c r="R149" i="40" s="1"/>
  <c r="U149" i="40" s="1"/>
  <c r="Q165" i="40"/>
  <c r="R165" i="40" s="1"/>
  <c r="Q174" i="40"/>
  <c r="R174" i="40" s="1"/>
  <c r="U174" i="40" s="1"/>
  <c r="Q188" i="40"/>
  <c r="R188" i="40" s="1"/>
  <c r="Q250" i="40"/>
  <c r="R250" i="40" s="1"/>
  <c r="T250" i="40" s="1"/>
  <c r="Q266" i="40"/>
  <c r="R266" i="40" s="1"/>
  <c r="Q277" i="40"/>
  <c r="R277" i="40" s="1"/>
  <c r="T277" i="40" s="1"/>
  <c r="Q320" i="40"/>
  <c r="R320" i="40" s="1"/>
  <c r="U320" i="40" s="1"/>
  <c r="Q321" i="40"/>
  <c r="R321" i="40" s="1"/>
  <c r="U321" i="40" s="1"/>
  <c r="Q348" i="40"/>
  <c r="R348" i="40" s="1"/>
  <c r="Q349" i="40"/>
  <c r="R349" i="40" s="1"/>
  <c r="Q444" i="40"/>
  <c r="R444" i="40" s="1"/>
  <c r="Q140" i="40"/>
  <c r="R140" i="40" s="1"/>
  <c r="U140" i="40" s="1"/>
  <c r="Q141" i="40"/>
  <c r="R141" i="40" s="1"/>
  <c r="T141" i="40" s="1"/>
  <c r="Q156" i="40"/>
  <c r="R156" i="40" s="1"/>
  <c r="U156" i="40" s="1"/>
  <c r="Q157" i="40"/>
  <c r="R157" i="40" s="1"/>
  <c r="Q158" i="40"/>
  <c r="R158" i="40" s="1"/>
  <c r="Q218" i="40"/>
  <c r="R218" i="40" s="1"/>
  <c r="U218" i="40" s="1"/>
  <c r="Q234" i="40"/>
  <c r="R234" i="40" s="1"/>
  <c r="T234" i="40" s="1"/>
  <c r="Q245" i="40"/>
  <c r="R245" i="40" s="1"/>
  <c r="T245" i="40" s="1"/>
  <c r="Q261" i="40"/>
  <c r="R261" i="40" s="1"/>
  <c r="Q270" i="40"/>
  <c r="R270" i="40" s="1"/>
  <c r="Q316" i="40"/>
  <c r="R316" i="40" s="1"/>
  <c r="Q369" i="40"/>
  <c r="R369" i="40" s="1"/>
  <c r="U369" i="40" s="1"/>
  <c r="Q428" i="40"/>
  <c r="R428" i="40" s="1"/>
  <c r="Q137" i="40"/>
  <c r="R137" i="40" s="1"/>
  <c r="U137" i="40" s="1"/>
  <c r="Q144" i="40"/>
  <c r="R144" i="40" s="1"/>
  <c r="T144" i="40" s="1"/>
  <c r="Q145" i="40"/>
  <c r="R145" i="40" s="1"/>
  <c r="U145" i="40" s="1"/>
  <c r="Q176" i="40"/>
  <c r="R176" i="40" s="1"/>
  <c r="T176" i="40" s="1"/>
  <c r="Q177" i="40"/>
  <c r="R177" i="40" s="1"/>
  <c r="T177" i="40" s="1"/>
  <c r="Q208" i="40"/>
  <c r="R208" i="40" s="1"/>
  <c r="T208" i="40" s="1"/>
  <c r="Q209" i="40"/>
  <c r="R209" i="40" s="1"/>
  <c r="T209" i="40" s="1"/>
  <c r="Q233" i="40"/>
  <c r="R233" i="40" s="1"/>
  <c r="U233" i="40" s="1"/>
  <c r="Q240" i="40"/>
  <c r="R240" i="40" s="1"/>
  <c r="U240" i="40" s="1"/>
  <c r="Q241" i="40"/>
  <c r="R241" i="40" s="1"/>
  <c r="Q297" i="40"/>
  <c r="R297" i="40" s="1"/>
  <c r="U297" i="40" s="1"/>
  <c r="Q304" i="40"/>
  <c r="R304" i="40" s="1"/>
  <c r="T304" i="40" s="1"/>
  <c r="Q324" i="40"/>
  <c r="R324" i="40" s="1"/>
  <c r="Q329" i="40"/>
  <c r="R329" i="40" s="1"/>
  <c r="Q356" i="40"/>
  <c r="R356" i="40" s="1"/>
  <c r="Q357" i="40"/>
  <c r="R357" i="40" s="1"/>
  <c r="U357" i="40" s="1"/>
  <c r="Q361" i="40"/>
  <c r="R361" i="40" s="1"/>
  <c r="U361" i="40" s="1"/>
  <c r="Q383" i="40"/>
  <c r="R383" i="40" s="1"/>
  <c r="Q397" i="40"/>
  <c r="R397" i="40" s="1"/>
  <c r="U397" i="40" s="1"/>
  <c r="Q448" i="40"/>
  <c r="R448" i="40" s="1"/>
  <c r="Q449" i="40"/>
  <c r="R449" i="40" s="1"/>
  <c r="U449" i="40" s="1"/>
  <c r="Q476" i="40"/>
  <c r="R476" i="40" s="1"/>
  <c r="Q477" i="40"/>
  <c r="R477" i="40" s="1"/>
  <c r="U477" i="40" s="1"/>
  <c r="Q483" i="40"/>
  <c r="R483" i="40" s="1"/>
  <c r="Q464" i="40"/>
  <c r="R464" i="40" s="1"/>
  <c r="U464" i="40" s="1"/>
  <c r="Q465" i="40"/>
  <c r="R465" i="40" s="1"/>
  <c r="U465" i="40" s="1"/>
  <c r="Q487" i="40"/>
  <c r="R487" i="40" s="1"/>
  <c r="U487" i="40" s="1"/>
  <c r="T584" i="40"/>
  <c r="Q516" i="40"/>
  <c r="R516" i="40" s="1"/>
  <c r="U516" i="40" s="1"/>
  <c r="Q519" i="40"/>
  <c r="R519" i="40" s="1"/>
  <c r="U519" i="40" s="1"/>
  <c r="Q520" i="40"/>
  <c r="R520" i="40" s="1"/>
  <c r="Q522" i="40"/>
  <c r="R522" i="40" s="1"/>
  <c r="Q527" i="40"/>
  <c r="R527" i="40" s="1"/>
  <c r="T527" i="40" s="1"/>
  <c r="Q565" i="40"/>
  <c r="R565" i="40" s="1"/>
  <c r="Q592" i="40"/>
  <c r="R592" i="40" s="1"/>
  <c r="Q596" i="40"/>
  <c r="R596" i="40" s="1"/>
  <c r="Q599" i="40"/>
  <c r="R599" i="40" s="1"/>
  <c r="U599" i="40" s="1"/>
  <c r="Q600" i="40"/>
  <c r="R600" i="40" s="1"/>
  <c r="Q619" i="40"/>
  <c r="R619" i="40" s="1"/>
  <c r="Q629" i="40"/>
  <c r="R629" i="40" s="1"/>
  <c r="Q652" i="40"/>
  <c r="R652" i="40" s="1"/>
  <c r="Q656" i="40"/>
  <c r="R656" i="40" s="1"/>
  <c r="Q660" i="40"/>
  <c r="R660" i="40" s="1"/>
  <c r="Q663" i="40"/>
  <c r="R663" i="40" s="1"/>
  <c r="U663" i="40" s="1"/>
  <c r="Q664" i="40"/>
  <c r="R664" i="40" s="1"/>
  <c r="Q688" i="40"/>
  <c r="R688" i="40" s="1"/>
  <c r="Q405" i="40"/>
  <c r="R405" i="40" s="1"/>
  <c r="Q408" i="40"/>
  <c r="R408" i="40" s="1"/>
  <c r="U408" i="40" s="1"/>
  <c r="Q409" i="40"/>
  <c r="R409" i="40" s="1"/>
  <c r="U409" i="40" s="1"/>
  <c r="Q437" i="40"/>
  <c r="R437" i="40" s="1"/>
  <c r="Q440" i="40"/>
  <c r="R440" i="40" s="1"/>
  <c r="U440" i="40" s="1"/>
  <c r="Q441" i="40"/>
  <c r="R441" i="40" s="1"/>
  <c r="Q469" i="40"/>
  <c r="R469" i="40" s="1"/>
  <c r="Q472" i="40"/>
  <c r="R472" i="40" s="1"/>
  <c r="U472" i="40" s="1"/>
  <c r="Q473" i="40"/>
  <c r="R473" i="40" s="1"/>
  <c r="U473" i="40" s="1"/>
  <c r="Q486" i="40"/>
  <c r="R486" i="40" s="1"/>
  <c r="Q500" i="40"/>
  <c r="R500" i="40" s="1"/>
  <c r="U500" i="40" s="1"/>
  <c r="Q504" i="40"/>
  <c r="R504" i="40" s="1"/>
  <c r="Q506" i="40"/>
  <c r="R506" i="40" s="1"/>
  <c r="T506" i="40" s="1"/>
  <c r="Q543" i="40"/>
  <c r="R543" i="40" s="1"/>
  <c r="Q547" i="40"/>
  <c r="R547" i="40" s="1"/>
  <c r="Q548" i="40"/>
  <c r="R548" i="40" s="1"/>
  <c r="Q551" i="40"/>
  <c r="R551" i="40" s="1"/>
  <c r="Q555" i="40"/>
  <c r="R555" i="40" s="1"/>
  <c r="U555" i="40" s="1"/>
  <c r="Q556" i="40"/>
  <c r="R556" i="40" s="1"/>
  <c r="Q571" i="40"/>
  <c r="R571" i="40" s="1"/>
  <c r="Q601" i="40"/>
  <c r="R601" i="40" s="1"/>
  <c r="Q604" i="40"/>
  <c r="R604" i="40" s="1"/>
  <c r="Q608" i="40"/>
  <c r="R608" i="40" s="1"/>
  <c r="Q612" i="40"/>
  <c r="R612" i="40" s="1"/>
  <c r="Q615" i="40"/>
  <c r="R615" i="40" s="1"/>
  <c r="Q616" i="40"/>
  <c r="R616" i="40" s="1"/>
  <c r="Q635" i="40"/>
  <c r="R635" i="40" s="1"/>
  <c r="Q645" i="40"/>
  <c r="R645" i="40" s="1"/>
  <c r="U645" i="40" s="1"/>
  <c r="Q668" i="40"/>
  <c r="R668" i="40" s="1"/>
  <c r="Q672" i="40"/>
  <c r="R672" i="40" s="1"/>
  <c r="Q679" i="40"/>
  <c r="R679" i="40" s="1"/>
  <c r="T679" i="40" s="1"/>
  <c r="Q684" i="40"/>
  <c r="R684" i="40" s="1"/>
  <c r="Q751" i="40"/>
  <c r="R751" i="40" s="1"/>
  <c r="U751" i="40" s="1"/>
  <c r="Q680" i="40"/>
  <c r="R680" i="40" s="1"/>
  <c r="Q699" i="40"/>
  <c r="R699" i="40" s="1"/>
  <c r="Q732" i="40"/>
  <c r="R732" i="40" s="1"/>
  <c r="Q736" i="40"/>
  <c r="R736" i="40" s="1"/>
  <c r="U736" i="40" s="1"/>
  <c r="Q742" i="40"/>
  <c r="R742" i="40" s="1"/>
  <c r="Q746" i="40"/>
  <c r="R746" i="40" s="1"/>
  <c r="U746" i="40" s="1"/>
  <c r="Q761" i="40"/>
  <c r="R761" i="40" s="1"/>
  <c r="U761" i="40" s="1"/>
  <c r="Q762" i="40"/>
  <c r="R762" i="40" s="1"/>
  <c r="T762" i="40" s="1"/>
  <c r="Q765" i="40"/>
  <c r="R765" i="40" s="1"/>
  <c r="Q786" i="40"/>
  <c r="R786" i="40" s="1"/>
  <c r="T786" i="40" s="1"/>
  <c r="Q790" i="40"/>
  <c r="R790" i="40" s="1"/>
  <c r="Q795" i="40"/>
  <c r="R795" i="40" s="1"/>
  <c r="Q797" i="40"/>
  <c r="R797" i="40" s="1"/>
  <c r="Q808" i="40"/>
  <c r="R808" i="40" s="1"/>
  <c r="Q809" i="40"/>
  <c r="R809" i="40" s="1"/>
  <c r="Q813" i="40"/>
  <c r="R813" i="40" s="1"/>
  <c r="Q817" i="40"/>
  <c r="R817" i="40" s="1"/>
  <c r="Q820" i="40"/>
  <c r="R820" i="40" s="1"/>
  <c r="U820" i="40" s="1"/>
  <c r="Q758" i="40"/>
  <c r="R758" i="40" s="1"/>
  <c r="Q763" i="40"/>
  <c r="R763" i="40" s="1"/>
  <c r="U763" i="40" s="1"/>
  <c r="Q769" i="40"/>
  <c r="R769" i="40" s="1"/>
  <c r="Q775" i="40"/>
  <c r="R775" i="40" s="1"/>
  <c r="Q781" i="40"/>
  <c r="R781" i="40" s="1"/>
  <c r="Q782" i="40"/>
  <c r="R782" i="40" s="1"/>
  <c r="Q801" i="40"/>
  <c r="R801" i="40" s="1"/>
  <c r="Q805" i="40"/>
  <c r="R805" i="40" s="1"/>
  <c r="Q810" i="40"/>
  <c r="R810" i="40" s="1"/>
  <c r="T810" i="40" s="1"/>
  <c r="Q1048" i="40"/>
  <c r="R1048" i="40" s="1"/>
  <c r="Q848" i="40"/>
  <c r="R848" i="40" s="1"/>
  <c r="Q872" i="40"/>
  <c r="R872" i="40" s="1"/>
  <c r="Q873" i="40"/>
  <c r="R873" i="40" s="1"/>
  <c r="Q884" i="40"/>
  <c r="R884" i="40" s="1"/>
  <c r="Q892" i="40"/>
  <c r="R892" i="40" s="1"/>
  <c r="Q893" i="40"/>
  <c r="R893" i="40" s="1"/>
  <c r="U893" i="40" s="1"/>
  <c r="Q917" i="40"/>
  <c r="R917" i="40" s="1"/>
  <c r="U917" i="40" s="1"/>
  <c r="Q921" i="40"/>
  <c r="R921" i="40" s="1"/>
  <c r="Q956" i="40"/>
  <c r="R956" i="40" s="1"/>
  <c r="U956" i="40" s="1"/>
  <c r="Q979" i="40"/>
  <c r="R979" i="40" s="1"/>
  <c r="U979" i="40" s="1"/>
  <c r="Q982" i="40"/>
  <c r="R982" i="40" s="1"/>
  <c r="Q997" i="40"/>
  <c r="R997" i="40" s="1"/>
  <c r="U997" i="40" s="1"/>
  <c r="Q1003" i="40"/>
  <c r="R1003" i="40" s="1"/>
  <c r="U1003" i="40" s="1"/>
  <c r="Q1013" i="40"/>
  <c r="R1013" i="40" s="1"/>
  <c r="U1013" i="40" s="1"/>
  <c r="Q1024" i="40"/>
  <c r="R1024" i="40" s="1"/>
  <c r="U1024" i="40" s="1"/>
  <c r="Q1025" i="40"/>
  <c r="R1025" i="40" s="1"/>
  <c r="U1025" i="40" s="1"/>
  <c r="Q1035" i="40"/>
  <c r="R1035" i="40" s="1"/>
  <c r="Q1043" i="40"/>
  <c r="R1043" i="40" s="1"/>
  <c r="Q1044" i="40"/>
  <c r="R1044" i="40" s="1"/>
  <c r="U1044" i="40" s="1"/>
  <c r="Q1051" i="40"/>
  <c r="R1051" i="40" s="1"/>
  <c r="Q1052" i="40"/>
  <c r="R1052" i="40" s="1"/>
  <c r="Q1053" i="40"/>
  <c r="R1053" i="40" s="1"/>
  <c r="Q834" i="40"/>
  <c r="R834" i="40" s="1"/>
  <c r="Q845" i="40"/>
  <c r="R845" i="40" s="1"/>
  <c r="U845" i="40" s="1"/>
  <c r="Q856" i="40"/>
  <c r="R856" i="40" s="1"/>
  <c r="Q857" i="40"/>
  <c r="R857" i="40" s="1"/>
  <c r="Q860" i="40"/>
  <c r="R860" i="40" s="1"/>
  <c r="Q880" i="40"/>
  <c r="R880" i="40" s="1"/>
  <c r="Q881" i="40"/>
  <c r="R881" i="40" s="1"/>
  <c r="Q888" i="40"/>
  <c r="R888" i="40" s="1"/>
  <c r="Q889" i="40"/>
  <c r="R889" i="40" s="1"/>
  <c r="U889" i="40" s="1"/>
  <c r="Q897" i="40"/>
  <c r="R897" i="40" s="1"/>
  <c r="U897" i="40" s="1"/>
  <c r="Q905" i="40"/>
  <c r="R905" i="40" s="1"/>
  <c r="U905" i="40" s="1"/>
  <c r="Q912" i="40"/>
  <c r="R912" i="40" s="1"/>
  <c r="U912" i="40" s="1"/>
  <c r="Q923" i="40"/>
  <c r="R923" i="40" s="1"/>
  <c r="Q932" i="40"/>
  <c r="R932" i="40" s="1"/>
  <c r="U932" i="40" s="1"/>
  <c r="Q933" i="40"/>
  <c r="R933" i="40" s="1"/>
  <c r="U933" i="40" s="1"/>
  <c r="Q940" i="40"/>
  <c r="R940" i="40" s="1"/>
  <c r="Q941" i="40"/>
  <c r="R941" i="40" s="1"/>
  <c r="U941" i="40" s="1"/>
  <c r="Q946" i="40"/>
  <c r="R946" i="40" s="1"/>
  <c r="Q970" i="40"/>
  <c r="R970" i="40" s="1"/>
  <c r="U970" i="40" s="1"/>
  <c r="Q971" i="40"/>
  <c r="R971" i="40" s="1"/>
  <c r="U971" i="40" s="1"/>
  <c r="Q974" i="40"/>
  <c r="R974" i="40" s="1"/>
  <c r="Q1028" i="40"/>
  <c r="R1028" i="40" s="1"/>
  <c r="U1028" i="40" s="1"/>
  <c r="Q1029" i="40"/>
  <c r="R1029" i="40" s="1"/>
  <c r="T1029" i="40" s="1"/>
  <c r="R175" i="43" l="1"/>
  <c r="P56" i="43"/>
  <c r="Q56" i="43" s="1"/>
  <c r="R56" i="43"/>
  <c r="R120" i="43"/>
  <c r="P102" i="43"/>
  <c r="Q102" i="43" s="1"/>
  <c r="P187" i="43"/>
  <c r="Q187" i="43" s="1"/>
  <c r="P48" i="43"/>
  <c r="Q48" i="43" s="1"/>
  <c r="R145" i="43"/>
  <c r="R132" i="43"/>
  <c r="P162" i="43"/>
  <c r="Q162" i="43" s="1"/>
  <c r="R111" i="43"/>
  <c r="P111" i="43"/>
  <c r="Q111" i="43" s="1"/>
  <c r="P22" i="43"/>
  <c r="Q22" i="43" s="1"/>
  <c r="R22" i="43"/>
  <c r="R106" i="43"/>
  <c r="P106" i="43"/>
  <c r="Q106" i="43" s="1"/>
  <c r="P135" i="43"/>
  <c r="Q135" i="43" s="1"/>
  <c r="R23" i="43"/>
  <c r="R28" i="43"/>
  <c r="R184" i="43"/>
  <c r="R139" i="43"/>
  <c r="P115" i="43"/>
  <c r="Q115" i="43" s="1"/>
  <c r="P76" i="43"/>
  <c r="Q76" i="43" s="1"/>
  <c r="P82" i="43"/>
  <c r="Q82" i="43" s="1"/>
  <c r="R44" i="43"/>
  <c r="R156" i="43"/>
  <c r="P119" i="43"/>
  <c r="Q119" i="43" s="1"/>
  <c r="R128" i="43"/>
  <c r="P167" i="43"/>
  <c r="Q167" i="43" s="1"/>
  <c r="R164" i="43"/>
  <c r="R112" i="43"/>
  <c r="R57" i="43"/>
  <c r="R21" i="43"/>
  <c r="R12" i="43"/>
  <c r="R152" i="43"/>
  <c r="R172" i="43"/>
  <c r="R148" i="43"/>
  <c r="R130" i="41"/>
  <c r="P177" i="41"/>
  <c r="R25" i="41"/>
  <c r="R128" i="41"/>
  <c r="P259" i="41"/>
  <c r="R148" i="41"/>
  <c r="P13" i="43"/>
  <c r="Q13" i="43" s="1"/>
  <c r="R13" i="43"/>
  <c r="P177" i="43"/>
  <c r="Q177" i="43" s="1"/>
  <c r="R177" i="43"/>
  <c r="P36" i="43"/>
  <c r="Q36" i="43" s="1"/>
  <c r="R36" i="43"/>
  <c r="R68" i="43"/>
  <c r="P68" i="43"/>
  <c r="Q68" i="43" s="1"/>
  <c r="R20" i="43"/>
  <c r="P98" i="43"/>
  <c r="Q98" i="43" s="1"/>
  <c r="R67" i="43"/>
  <c r="P34" i="43"/>
  <c r="Q34" i="43" s="1"/>
  <c r="R61" i="43"/>
  <c r="P19" i="43"/>
  <c r="Q19" i="43" s="1"/>
  <c r="R124" i="43"/>
  <c r="P89" i="43"/>
  <c r="Q89" i="43" s="1"/>
  <c r="R136" i="43"/>
  <c r="P81" i="43"/>
  <c r="Q81" i="43" s="1"/>
  <c r="R66" i="43"/>
  <c r="R60" i="43"/>
  <c r="R20" i="41"/>
  <c r="R240" i="41"/>
  <c r="P79" i="41"/>
  <c r="P160" i="41"/>
  <c r="P37" i="43"/>
  <c r="Q37" i="43" s="1"/>
  <c r="R37" i="43"/>
  <c r="R171" i="43"/>
  <c r="P171" i="43"/>
  <c r="Q171" i="43" s="1"/>
  <c r="P186" i="43"/>
  <c r="Q186" i="43" s="1"/>
  <c r="R137" i="43"/>
  <c r="P92" i="43"/>
  <c r="Q92" i="43" s="1"/>
  <c r="P33" i="43"/>
  <c r="Q33" i="43" s="1"/>
  <c r="R83" i="43"/>
  <c r="R107" i="43"/>
  <c r="R8" i="43"/>
  <c r="P192" i="43"/>
  <c r="Q192" i="43" s="1"/>
  <c r="P65" i="43"/>
  <c r="Q65" i="43" s="1"/>
  <c r="R51" i="43"/>
  <c r="P166" i="43"/>
  <c r="Q166" i="43" s="1"/>
  <c r="P116" i="43"/>
  <c r="Q116" i="43" s="1"/>
  <c r="R26" i="43"/>
  <c r="P42" i="43"/>
  <c r="Q42" i="43" s="1"/>
  <c r="R168" i="43"/>
  <c r="P159" i="43"/>
  <c r="Q159" i="43" s="1"/>
  <c r="P155" i="43"/>
  <c r="Q155" i="43" s="1"/>
  <c r="P138" i="43"/>
  <c r="Q138" i="43" s="1"/>
  <c r="P127" i="43"/>
  <c r="Q127" i="43" s="1"/>
  <c r="P110" i="43"/>
  <c r="Q110" i="43" s="1"/>
  <c r="R190" i="43"/>
  <c r="P131" i="43"/>
  <c r="Q131" i="43" s="1"/>
  <c r="R113" i="43"/>
  <c r="R73" i="43"/>
  <c r="R41" i="43"/>
  <c r="R74" i="43"/>
  <c r="P59" i="43"/>
  <c r="Q59" i="43" s="1"/>
  <c r="R38" i="43"/>
  <c r="R77" i="43"/>
  <c r="R45" i="43"/>
  <c r="R18" i="43"/>
  <c r="R47" i="43"/>
  <c r="R87" i="43"/>
  <c r="R161" i="43"/>
  <c r="R95" i="43"/>
  <c r="P7" i="43"/>
  <c r="R144" i="43"/>
  <c r="P154" i="43"/>
  <c r="Q154" i="43" s="1"/>
  <c r="P94" i="43"/>
  <c r="Q94" i="43" s="1"/>
  <c r="P129" i="43"/>
  <c r="Q129" i="43" s="1"/>
  <c r="R50" i="43"/>
  <c r="R35" i="43"/>
  <c r="R188" i="43"/>
  <c r="P142" i="41"/>
  <c r="P212" i="41"/>
  <c r="N174" i="41"/>
  <c r="O174" i="41" s="1"/>
  <c r="P47" i="41"/>
  <c r="N100" i="41"/>
  <c r="O100" i="41" s="1"/>
  <c r="P100" i="41" s="1"/>
  <c r="R167" i="41"/>
  <c r="P156" i="41"/>
  <c r="R108" i="41"/>
  <c r="N201" i="41"/>
  <c r="O201" i="41" s="1"/>
  <c r="R201" i="41" s="1"/>
  <c r="N132" i="41"/>
  <c r="O132" i="41" s="1"/>
  <c r="P140" i="43"/>
  <c r="Q140" i="43" s="1"/>
  <c r="R140" i="43"/>
  <c r="P78" i="43"/>
  <c r="Q78" i="43" s="1"/>
  <c r="R78" i="43"/>
  <c r="R14" i="43"/>
  <c r="P191" i="43"/>
  <c r="Q191" i="43" s="1"/>
  <c r="R143" i="43"/>
  <c r="P147" i="43"/>
  <c r="Q147" i="43" s="1"/>
  <c r="R158" i="43"/>
  <c r="P96" i="43"/>
  <c r="Q96" i="43" s="1"/>
  <c r="R46" i="43"/>
  <c r="P75" i="43"/>
  <c r="Q75" i="43" s="1"/>
  <c r="P72" i="43"/>
  <c r="Q72" i="43" s="1"/>
  <c r="P64" i="43"/>
  <c r="Q64" i="43" s="1"/>
  <c r="P58" i="43"/>
  <c r="Q58" i="43" s="1"/>
  <c r="P43" i="43"/>
  <c r="Q43" i="43" s="1"/>
  <c r="R40" i="43"/>
  <c r="R32" i="43"/>
  <c r="P16" i="43"/>
  <c r="Q16" i="43" s="1"/>
  <c r="R69" i="43"/>
  <c r="R53" i="43"/>
  <c r="R17" i="43"/>
  <c r="R71" i="43"/>
  <c r="P99" i="43"/>
  <c r="Q99" i="43" s="1"/>
  <c r="R151" i="43"/>
  <c r="P108" i="43"/>
  <c r="Q108" i="43" s="1"/>
  <c r="R91" i="43"/>
  <c r="P49" i="43"/>
  <c r="Q49" i="43" s="1"/>
  <c r="P27" i="43"/>
  <c r="Q27" i="43" s="1"/>
  <c r="R11" i="43"/>
  <c r="P103" i="43"/>
  <c r="Q103" i="43" s="1"/>
  <c r="R122" i="43"/>
  <c r="P122" i="43"/>
  <c r="Q122" i="43" s="1"/>
  <c r="R10" i="43"/>
  <c r="P10" i="43"/>
  <c r="Q10" i="43" s="1"/>
  <c r="R63" i="43"/>
  <c r="P63" i="43"/>
  <c r="Q63" i="43" s="1"/>
  <c r="P31" i="43"/>
  <c r="Q31" i="43" s="1"/>
  <c r="R31" i="43"/>
  <c r="R9" i="43"/>
  <c r="P9" i="43"/>
  <c r="Q9" i="43" s="1"/>
  <c r="R62" i="43"/>
  <c r="P62" i="43"/>
  <c r="Q62" i="43" s="1"/>
  <c r="P30" i="43"/>
  <c r="Q30" i="43" s="1"/>
  <c r="R30" i="43"/>
  <c r="R29" i="43"/>
  <c r="P29" i="43"/>
  <c r="Q29" i="43" s="1"/>
  <c r="R134" i="43"/>
  <c r="P134" i="43"/>
  <c r="Q134" i="43" s="1"/>
  <c r="R160" i="43"/>
  <c r="P174" i="43"/>
  <c r="Q174" i="43" s="1"/>
  <c r="P142" i="43"/>
  <c r="Q142" i="43" s="1"/>
  <c r="P86" i="43"/>
  <c r="Q86" i="43" s="1"/>
  <c r="P70" i="43"/>
  <c r="Q70" i="43" s="1"/>
  <c r="P54" i="43"/>
  <c r="Q54" i="43" s="1"/>
  <c r="R146" i="43"/>
  <c r="P146" i="43"/>
  <c r="Q146" i="43" s="1"/>
  <c r="P90" i="43"/>
  <c r="Q90" i="43" s="1"/>
  <c r="P79" i="43"/>
  <c r="Q79" i="43" s="1"/>
  <c r="P114" i="43"/>
  <c r="Q114" i="43" s="1"/>
  <c r="R15" i="43"/>
  <c r="P170" i="43"/>
  <c r="Q170" i="43" s="1"/>
  <c r="P130" i="43"/>
  <c r="Q130" i="43" s="1"/>
  <c r="P93" i="43"/>
  <c r="Q93" i="43" s="1"/>
  <c r="R121" i="43"/>
  <c r="R25" i="43"/>
  <c r="P55" i="43"/>
  <c r="Q55" i="43" s="1"/>
  <c r="P39" i="43"/>
  <c r="Q39" i="43" s="1"/>
  <c r="R178" i="43"/>
  <c r="P178" i="43"/>
  <c r="Q178" i="43" s="1"/>
  <c r="R118" i="43"/>
  <c r="P118" i="43"/>
  <c r="Q118" i="43" s="1"/>
  <c r="R150" i="43"/>
  <c r="P150" i="43"/>
  <c r="Q150" i="43" s="1"/>
  <c r="P180" i="43"/>
  <c r="Q180" i="43" s="1"/>
  <c r="R180" i="43"/>
  <c r="R97" i="43"/>
  <c r="P97" i="43"/>
  <c r="Q97" i="43" s="1"/>
  <c r="P105" i="43"/>
  <c r="Q105" i="43" s="1"/>
  <c r="R126" i="43"/>
  <c r="P126" i="43"/>
  <c r="Q126" i="43" s="1"/>
  <c r="R109" i="43"/>
  <c r="P109" i="43"/>
  <c r="Q109" i="43" s="1"/>
  <c r="R85" i="43"/>
  <c r="P85" i="43"/>
  <c r="Q85" i="43" s="1"/>
  <c r="R182" i="43"/>
  <c r="P182" i="43"/>
  <c r="Q182" i="43" s="1"/>
  <c r="R101" i="43"/>
  <c r="P101" i="43"/>
  <c r="Q101" i="43" s="1"/>
  <c r="P173" i="43"/>
  <c r="Q173" i="43" s="1"/>
  <c r="R173" i="43"/>
  <c r="P189" i="43"/>
  <c r="Q189" i="43" s="1"/>
  <c r="R189" i="43"/>
  <c r="P185" i="43"/>
  <c r="Q185" i="43" s="1"/>
  <c r="R185" i="43"/>
  <c r="P181" i="43"/>
  <c r="Q181" i="43" s="1"/>
  <c r="R181" i="43"/>
  <c r="P149" i="43"/>
  <c r="Q149" i="43" s="1"/>
  <c r="R149" i="43"/>
  <c r="P104" i="43"/>
  <c r="Q104" i="43" s="1"/>
  <c r="R104" i="43"/>
  <c r="P133" i="43"/>
  <c r="Q133" i="43" s="1"/>
  <c r="R133" i="43"/>
  <c r="P100" i="43"/>
  <c r="Q100" i="43" s="1"/>
  <c r="R100" i="43"/>
  <c r="P141" i="43"/>
  <c r="Q141" i="43" s="1"/>
  <c r="R141" i="43"/>
  <c r="P169" i="43"/>
  <c r="Q169" i="43" s="1"/>
  <c r="R169" i="43"/>
  <c r="P125" i="43"/>
  <c r="Q125" i="43" s="1"/>
  <c r="R125" i="43"/>
  <c r="P157" i="43"/>
  <c r="Q157" i="43" s="1"/>
  <c r="R157" i="43"/>
  <c r="P153" i="43"/>
  <c r="Q153" i="43" s="1"/>
  <c r="R153" i="43"/>
  <c r="P165" i="43"/>
  <c r="Q165" i="43" s="1"/>
  <c r="R165" i="43"/>
  <c r="P88" i="43"/>
  <c r="Q88" i="43" s="1"/>
  <c r="R88" i="43"/>
  <c r="P117" i="43"/>
  <c r="Q117" i="43" s="1"/>
  <c r="R117" i="43"/>
  <c r="P84" i="43"/>
  <c r="Q84" i="43" s="1"/>
  <c r="R84" i="43"/>
  <c r="P193" i="41"/>
  <c r="P150" i="41"/>
  <c r="P88" i="41"/>
  <c r="P155" i="41"/>
  <c r="R136" i="41"/>
  <c r="P23" i="41"/>
  <c r="R99" i="41"/>
  <c r="P158" i="41"/>
  <c r="R245" i="41"/>
  <c r="O181" i="41"/>
  <c r="R181" i="41" s="1"/>
  <c r="P187" i="41"/>
  <c r="P94" i="41"/>
  <c r="P147" i="41"/>
  <c r="P195" i="41"/>
  <c r="R194" i="41"/>
  <c r="P122" i="41"/>
  <c r="R122" i="41"/>
  <c r="R220" i="41"/>
  <c r="P246" i="41"/>
  <c r="R68" i="41"/>
  <c r="P239" i="41"/>
  <c r="P196" i="41"/>
  <c r="O191" i="41"/>
  <c r="P191" i="41" s="1"/>
  <c r="P198" i="41"/>
  <c r="R180" i="41"/>
  <c r="P188" i="41"/>
  <c r="N126" i="41"/>
  <c r="O126" i="41" s="1"/>
  <c r="R126" i="41" s="1"/>
  <c r="R106" i="41"/>
  <c r="R210" i="41"/>
  <c r="R127" i="41"/>
  <c r="R21" i="41"/>
  <c r="P15" i="41"/>
  <c r="P103" i="41"/>
  <c r="R116" i="41"/>
  <c r="P205" i="41"/>
  <c r="R205" i="41"/>
  <c r="R172" i="41"/>
  <c r="P172" i="41"/>
  <c r="R91" i="41"/>
  <c r="P91" i="41"/>
  <c r="R49" i="41"/>
  <c r="P49" i="41"/>
  <c r="R41" i="41"/>
  <c r="P41" i="41"/>
  <c r="R46" i="41"/>
  <c r="P72" i="41"/>
  <c r="R83" i="41"/>
  <c r="R78" i="41"/>
  <c r="R45" i="41"/>
  <c r="P81" i="41"/>
  <c r="R36" i="41"/>
  <c r="N32" i="41"/>
  <c r="O32" i="41" s="1"/>
  <c r="P32" i="41" s="1"/>
  <c r="P241" i="41"/>
  <c r="N101" i="41"/>
  <c r="O101" i="41" s="1"/>
  <c r="R101" i="41" s="1"/>
  <c r="R192" i="41"/>
  <c r="P102" i="41"/>
  <c r="P18" i="41"/>
  <c r="P82" i="41"/>
  <c r="P75" i="41"/>
  <c r="R61" i="41"/>
  <c r="R44" i="41"/>
  <c r="P11" i="41"/>
  <c r="O202" i="41"/>
  <c r="R202" i="41" s="1"/>
  <c r="P53" i="41"/>
  <c r="R53" i="41"/>
  <c r="P38" i="41"/>
  <c r="R38" i="41"/>
  <c r="P238" i="41"/>
  <c r="P209" i="41"/>
  <c r="R70" i="41"/>
  <c r="R225" i="41"/>
  <c r="N135" i="41"/>
  <c r="O135" i="41" s="1"/>
  <c r="P135" i="41" s="1"/>
  <c r="N224" i="41"/>
  <c r="O224" i="41" s="1"/>
  <c r="P224" i="41" s="1"/>
  <c r="N84" i="41"/>
  <c r="O84" i="41" s="1"/>
  <c r="P84" i="41" s="1"/>
  <c r="P243" i="41"/>
  <c r="R235" i="41"/>
  <c r="R189" i="41"/>
  <c r="R115" i="41"/>
  <c r="P37" i="41"/>
  <c r="R164" i="41"/>
  <c r="P152" i="41"/>
  <c r="P137" i="41"/>
  <c r="P107" i="41"/>
  <c r="R64" i="41"/>
  <c r="R52" i="41"/>
  <c r="N97" i="41"/>
  <c r="O97" i="41" s="1"/>
  <c r="P237" i="41"/>
  <c r="P9" i="41"/>
  <c r="P141" i="41"/>
  <c r="P55" i="41"/>
  <c r="O215" i="41"/>
  <c r="P215" i="41" s="1"/>
  <c r="O199" i="41"/>
  <c r="P199" i="41" s="1"/>
  <c r="P146" i="41"/>
  <c r="R124" i="41"/>
  <c r="R178" i="41"/>
  <c r="P57" i="41"/>
  <c r="R231" i="41"/>
  <c r="R104" i="41"/>
  <c r="R69" i="41"/>
  <c r="P39" i="41"/>
  <c r="N213" i="41"/>
  <c r="O213" i="41" s="1"/>
  <c r="R213" i="41" s="1"/>
  <c r="R138" i="41"/>
  <c r="P138" i="41"/>
  <c r="R230" i="41"/>
  <c r="P230" i="41"/>
  <c r="R62" i="41"/>
  <c r="P62" i="41"/>
  <c r="R63" i="41"/>
  <c r="P63" i="41"/>
  <c r="P34" i="41"/>
  <c r="P54" i="41"/>
  <c r="R151" i="41"/>
  <c r="R111" i="41"/>
  <c r="P90" i="41"/>
  <c r="R31" i="41"/>
  <c r="N24" i="41"/>
  <c r="O24" i="41" s="1"/>
  <c r="P244" i="41"/>
  <c r="R227" i="41"/>
  <c r="R139" i="41"/>
  <c r="P98" i="41"/>
  <c r="P71" i="41"/>
  <c r="R159" i="41"/>
  <c r="P184" i="41"/>
  <c r="P221" i="41"/>
  <c r="R109" i="41"/>
  <c r="R26" i="41"/>
  <c r="P10" i="41"/>
  <c r="P30" i="41"/>
  <c r="R35" i="41"/>
  <c r="P121" i="41"/>
  <c r="R121" i="41"/>
  <c r="P118" i="41"/>
  <c r="R118" i="41"/>
  <c r="R50" i="41"/>
  <c r="P50" i="41"/>
  <c r="R42" i="41"/>
  <c r="P42" i="41"/>
  <c r="R13" i="41"/>
  <c r="P13" i="41"/>
  <c r="O173" i="41"/>
  <c r="P173" i="41" s="1"/>
  <c r="P257" i="41"/>
  <c r="P219" i="41"/>
  <c r="R27" i="41"/>
  <c r="N129" i="41"/>
  <c r="O129" i="41" s="1"/>
  <c r="P157" i="41"/>
  <c r="P258" i="41"/>
  <c r="R175" i="41"/>
  <c r="P105" i="41"/>
  <c r="P92" i="41"/>
  <c r="P186" i="41"/>
  <c r="P145" i="41"/>
  <c r="P59" i="41"/>
  <c r="R249" i="41"/>
  <c r="R76" i="41"/>
  <c r="O163" i="41"/>
  <c r="R163" i="41" s="1"/>
  <c r="P113" i="41"/>
  <c r="P12" i="41"/>
  <c r="R8" i="41"/>
  <c r="P8" i="41"/>
  <c r="N200" i="41"/>
  <c r="O200" i="41" s="1"/>
  <c r="N190" i="41"/>
  <c r="O190" i="41" s="1"/>
  <c r="R190" i="41" s="1"/>
  <c r="N162" i="41"/>
  <c r="O162" i="41" s="1"/>
  <c r="O28" i="41"/>
  <c r="P28" i="41" s="1"/>
  <c r="N223" i="41"/>
  <c r="O223" i="41" s="1"/>
  <c r="R223" i="41" s="1"/>
  <c r="N228" i="41"/>
  <c r="O228" i="41" s="1"/>
  <c r="P80" i="41"/>
  <c r="R80" i="41"/>
  <c r="P51" i="41"/>
  <c r="P60" i="41"/>
  <c r="R60" i="41"/>
  <c r="R43" i="41"/>
  <c r="P43" i="41"/>
  <c r="P119" i="41"/>
  <c r="R73" i="41"/>
  <c r="P16" i="41"/>
  <c r="O120" i="41"/>
  <c r="R120" i="41" s="1"/>
  <c r="O95" i="41"/>
  <c r="P95" i="41" s="1"/>
  <c r="R22" i="41"/>
  <c r="N226" i="41"/>
  <c r="O226" i="41" s="1"/>
  <c r="N66" i="41"/>
  <c r="O66" i="41" s="1"/>
  <c r="O161" i="41"/>
  <c r="R161" i="41" s="1"/>
  <c r="P154" i="41"/>
  <c r="N134" i="41"/>
  <c r="O134" i="41" s="1"/>
  <c r="R134" i="41" s="1"/>
  <c r="O143" i="41"/>
  <c r="P143" i="41" s="1"/>
  <c r="P117" i="41"/>
  <c r="N67" i="41"/>
  <c r="O67" i="41" s="1"/>
  <c r="N33" i="41"/>
  <c r="O33" i="41" s="1"/>
  <c r="P33" i="41" s="1"/>
  <c r="N254" i="41"/>
  <c r="O254" i="41" s="1"/>
  <c r="P96" i="41"/>
  <c r="R233" i="41"/>
  <c r="P233" i="41"/>
  <c r="R207" i="41"/>
  <c r="P207" i="41"/>
  <c r="R252" i="41"/>
  <c r="P252" i="41"/>
  <c r="R217" i="41"/>
  <c r="P217" i="41"/>
  <c r="P255" i="41"/>
  <c r="R255" i="41"/>
  <c r="P242" i="41"/>
  <c r="R242" i="41"/>
  <c r="P234" i="41"/>
  <c r="R234" i="41"/>
  <c r="P218" i="41"/>
  <c r="R218" i="41"/>
  <c r="P168" i="41"/>
  <c r="R168" i="41"/>
  <c r="P222" i="41"/>
  <c r="R222" i="41"/>
  <c r="N112" i="41"/>
  <c r="O112" i="41" s="1"/>
  <c r="P112" i="41" s="1"/>
  <c r="P110" i="41"/>
  <c r="R89" i="41"/>
  <c r="R29" i="41"/>
  <c r="R185" i="41"/>
  <c r="R144" i="41"/>
  <c r="R229" i="41"/>
  <c r="P229" i="41"/>
  <c r="P179" i="41"/>
  <c r="R179" i="41"/>
  <c r="P250" i="41"/>
  <c r="R250" i="41"/>
  <c r="P206" i="41"/>
  <c r="R206" i="41"/>
  <c r="P125" i="41"/>
  <c r="R125" i="41"/>
  <c r="P182" i="41"/>
  <c r="R182" i="41"/>
  <c r="P140" i="41"/>
  <c r="R140" i="41"/>
  <c r="P77" i="41"/>
  <c r="R77" i="41"/>
  <c r="P65" i="41"/>
  <c r="R65" i="41"/>
  <c r="R56" i="41"/>
  <c r="P56" i="41"/>
  <c r="P48" i="41"/>
  <c r="R48" i="41"/>
  <c r="P40" i="41"/>
  <c r="R40" i="41"/>
  <c r="R123" i="41"/>
  <c r="P123" i="41"/>
  <c r="R232" i="41"/>
  <c r="N256" i="41"/>
  <c r="O256" i="41" s="1"/>
  <c r="N165" i="41"/>
  <c r="O165" i="41" s="1"/>
  <c r="P19" i="41"/>
  <c r="R166" i="41"/>
  <c r="P166" i="41"/>
  <c r="P133" i="41"/>
  <c r="R133" i="41"/>
  <c r="O253" i="41"/>
  <c r="P253" i="41" s="1"/>
  <c r="R14" i="41"/>
  <c r="R248" i="41"/>
  <c r="P248" i="41"/>
  <c r="N203" i="41"/>
  <c r="O203" i="41" s="1"/>
  <c r="P203" i="41" s="1"/>
  <c r="N17" i="41"/>
  <c r="O17" i="41" s="1"/>
  <c r="R17" i="41" s="1"/>
  <c r="O93" i="41"/>
  <c r="P93" i="41" s="1"/>
  <c r="O131" i="41"/>
  <c r="P131" i="41" s="1"/>
  <c r="O86" i="41"/>
  <c r="R86" i="41" s="1"/>
  <c r="R208" i="41"/>
  <c r="P208" i="41"/>
  <c r="N214" i="41"/>
  <c r="O214" i="41" s="1"/>
  <c r="N74" i="41"/>
  <c r="O74" i="41" s="1"/>
  <c r="R183" i="41"/>
  <c r="P183" i="41"/>
  <c r="R224" i="41"/>
  <c r="P170" i="41"/>
  <c r="R170" i="41"/>
  <c r="R236" i="41"/>
  <c r="P236" i="41"/>
  <c r="R211" i="41"/>
  <c r="P211" i="41"/>
  <c r="R197" i="41"/>
  <c r="P197" i="41"/>
  <c r="R149" i="41"/>
  <c r="P149" i="41"/>
  <c r="N247" i="41"/>
  <c r="O247" i="41" s="1"/>
  <c r="R260" i="41"/>
  <c r="P260" i="41"/>
  <c r="R216" i="41"/>
  <c r="P216" i="41"/>
  <c r="N176" i="41"/>
  <c r="O176" i="41" s="1"/>
  <c r="R169" i="41"/>
  <c r="P169" i="41"/>
  <c r="R153" i="41"/>
  <c r="P153" i="41"/>
  <c r="R114" i="41"/>
  <c r="P114" i="41"/>
  <c r="R251" i="41"/>
  <c r="P251" i="41"/>
  <c r="O204" i="41"/>
  <c r="O85" i="41"/>
  <c r="O58" i="41"/>
  <c r="O87" i="41"/>
  <c r="N171" i="41"/>
  <c r="O171" i="41" s="1"/>
  <c r="R723" i="40"/>
  <c r="Q978" i="40"/>
  <c r="R978" i="40" s="1"/>
  <c r="T978" i="40" s="1"/>
  <c r="Q317" i="40"/>
  <c r="Q852" i="40"/>
  <c r="Q670" i="40"/>
  <c r="R670" i="40" s="1"/>
  <c r="T670" i="40" s="1"/>
  <c r="Q588" i="40"/>
  <c r="R588" i="40" s="1"/>
  <c r="Q368" i="40"/>
  <c r="Q300" i="40"/>
  <c r="Q990" i="40"/>
  <c r="R639" i="40"/>
  <c r="T639" i="40" s="1"/>
  <c r="Q283" i="40"/>
  <c r="Q426" i="40"/>
  <c r="R426" i="40" s="1"/>
  <c r="U426" i="40" s="1"/>
  <c r="Q998" i="40"/>
  <c r="R998" i="40" s="1"/>
  <c r="T998" i="40" s="1"/>
  <c r="Q252" i="40"/>
  <c r="R252" i="40" s="1"/>
  <c r="T252" i="40" s="1"/>
  <c r="R767" i="40"/>
  <c r="Q621" i="40"/>
  <c r="Q497" i="40"/>
  <c r="Q389" i="40"/>
  <c r="Q134" i="40"/>
  <c r="R134" i="40" s="1"/>
  <c r="U134" i="40" s="1"/>
  <c r="Q1042" i="40"/>
  <c r="R1042" i="40" s="1"/>
  <c r="T1042" i="40" s="1"/>
  <c r="Q725" i="40"/>
  <c r="Q730" i="40"/>
  <c r="R730" i="40" s="1"/>
  <c r="U730" i="40" s="1"/>
  <c r="Q130" i="40"/>
  <c r="Q942" i="40"/>
  <c r="R942" i="40" s="1"/>
  <c r="U942" i="40" s="1"/>
  <c r="Q908" i="40"/>
  <c r="R908" i="40" s="1"/>
  <c r="U908" i="40" s="1"/>
  <c r="Q511" i="40"/>
  <c r="R511" i="40" s="1"/>
  <c r="U511" i="40" s="1"/>
  <c r="Q263" i="40"/>
  <c r="Q200" i="40"/>
  <c r="R200" i="40" s="1"/>
  <c r="U200" i="40" s="1"/>
  <c r="Q1046" i="40"/>
  <c r="R1046" i="40" s="1"/>
  <c r="T1046" i="40" s="1"/>
  <c r="Q1032" i="40"/>
  <c r="R1032" i="40" s="1"/>
  <c r="U1032" i="40" s="1"/>
  <c r="Q1022" i="40"/>
  <c r="R1022" i="40" s="1"/>
  <c r="T1022" i="40" s="1"/>
  <c r="Q1018" i="40"/>
  <c r="R1018" i="40" s="1"/>
  <c r="T1018" i="40" s="1"/>
  <c r="R747" i="40"/>
  <c r="T747" i="40" s="1"/>
  <c r="R621" i="40"/>
  <c r="U621" i="40" s="1"/>
  <c r="R395" i="40"/>
  <c r="R203" i="40"/>
  <c r="T203" i="40" s="1"/>
  <c r="R497" i="40"/>
  <c r="T497" i="40" s="1"/>
  <c r="R389" i="40"/>
  <c r="T389" i="40" s="1"/>
  <c r="R303" i="40"/>
  <c r="R452" i="40"/>
  <c r="Q1004" i="40"/>
  <c r="R1004" i="40" s="1"/>
  <c r="U1004" i="40" s="1"/>
  <c r="Q586" i="40"/>
  <c r="R586" i="40" s="1"/>
  <c r="T586" i="40" s="1"/>
  <c r="Q457" i="40"/>
  <c r="Q964" i="40"/>
  <c r="Q454" i="40"/>
  <c r="R454" i="40" s="1"/>
  <c r="T454" i="40" s="1"/>
  <c r="Q587" i="40"/>
  <c r="R587" i="40" s="1"/>
  <c r="T587" i="40" s="1"/>
  <c r="R963" i="40"/>
  <c r="U963" i="40" s="1"/>
  <c r="R902" i="40"/>
  <c r="T902" i="40" s="1"/>
  <c r="R223" i="40"/>
  <c r="T223" i="40" s="1"/>
  <c r="Q214" i="40"/>
  <c r="R214" i="40" s="1"/>
  <c r="U214" i="40" s="1"/>
  <c r="Q502" i="40"/>
  <c r="Q1027" i="40"/>
  <c r="R975" i="40"/>
  <c r="U975" i="40" s="1"/>
  <c r="Q169" i="40"/>
  <c r="R169" i="40" s="1"/>
  <c r="U169" i="40" s="1"/>
  <c r="R569" i="40"/>
  <c r="T569" i="40" s="1"/>
  <c r="R293" i="40"/>
  <c r="R1019" i="40"/>
  <c r="U1019" i="40" s="1"/>
  <c r="Q991" i="40"/>
  <c r="R991" i="40" s="1"/>
  <c r="T991" i="40" s="1"/>
  <c r="R729" i="40"/>
  <c r="R697" i="40"/>
  <c r="U697" i="40" s="1"/>
  <c r="R557" i="40"/>
  <c r="T557" i="40" s="1"/>
  <c r="R269" i="40"/>
  <c r="U269" i="40" s="1"/>
  <c r="R189" i="40"/>
  <c r="R985" i="40"/>
  <c r="U985" i="40" s="1"/>
  <c r="R990" i="40"/>
  <c r="T990" i="40" s="1"/>
  <c r="R468" i="40"/>
  <c r="U468" i="40" s="1"/>
  <c r="R852" i="40"/>
  <c r="T852" i="40" s="1"/>
  <c r="R996" i="40"/>
  <c r="T996" i="40" s="1"/>
  <c r="R265" i="40"/>
  <c r="U265" i="40" s="1"/>
  <c r="Q887" i="40"/>
  <c r="Q539" i="40"/>
  <c r="R539" i="40" s="1"/>
  <c r="Q172" i="40"/>
  <c r="R172" i="40" s="1"/>
  <c r="T172" i="40" s="1"/>
  <c r="Q952" i="40"/>
  <c r="R952" i="40" s="1"/>
  <c r="U952" i="40" s="1"/>
  <c r="Q840" i="40"/>
  <c r="R840" i="40" s="1"/>
  <c r="U840" i="40" s="1"/>
  <c r="Q583" i="40"/>
  <c r="R583" i="40" s="1"/>
  <c r="U583" i="40" s="1"/>
  <c r="Q532" i="40"/>
  <c r="R532" i="40" s="1"/>
  <c r="U532" i="40" s="1"/>
  <c r="Q396" i="40"/>
  <c r="R396" i="40" s="1"/>
  <c r="U396" i="40" s="1"/>
  <c r="Q315" i="40"/>
  <c r="R315" i="40" s="1"/>
  <c r="T315" i="40" s="1"/>
  <c r="Q286" i="40"/>
  <c r="R286" i="40" s="1"/>
  <c r="U286" i="40" s="1"/>
  <c r="Q931" i="40"/>
  <c r="R931" i="40" s="1"/>
  <c r="T931" i="40" s="1"/>
  <c r="Q891" i="40"/>
  <c r="R891" i="40" s="1"/>
  <c r="U891" i="40" s="1"/>
  <c r="Q839" i="40"/>
  <c r="R839" i="40" s="1"/>
  <c r="T839" i="40" s="1"/>
  <c r="Q822" i="40"/>
  <c r="R822" i="40" s="1"/>
  <c r="T822" i="40" s="1"/>
  <c r="Q694" i="40"/>
  <c r="R694" i="40" s="1"/>
  <c r="T694" i="40" s="1"/>
  <c r="Q581" i="40"/>
  <c r="R581" i="40" s="1"/>
  <c r="U581" i="40" s="1"/>
  <c r="Q362" i="40"/>
  <c r="R362" i="40" s="1"/>
  <c r="T362" i="40" s="1"/>
  <c r="Q492" i="40"/>
  <c r="R492" i="40" s="1"/>
  <c r="T492" i="40" s="1"/>
  <c r="Q352" i="40"/>
  <c r="R352" i="40" s="1"/>
  <c r="U352" i="40" s="1"/>
  <c r="Q279" i="40"/>
  <c r="R279" i="40" s="1"/>
  <c r="T279" i="40" s="1"/>
  <c r="Q268" i="40"/>
  <c r="R268" i="40" s="1"/>
  <c r="T268" i="40" s="1"/>
  <c r="Q294" i="40"/>
  <c r="R227" i="40"/>
  <c r="T227" i="40" s="1"/>
  <c r="R537" i="40"/>
  <c r="U537" i="40" s="1"/>
  <c r="Q654" i="40"/>
  <c r="R654" i="40" s="1"/>
  <c r="T654" i="40" s="1"/>
  <c r="Q854" i="40"/>
  <c r="R854" i="40" s="1"/>
  <c r="Q950" i="40"/>
  <c r="R950" i="40" s="1"/>
  <c r="U950" i="40" s="1"/>
  <c r="Q827" i="40"/>
  <c r="R827" i="40" s="1"/>
  <c r="U827" i="40" s="1"/>
  <c r="Q987" i="40"/>
  <c r="R987" i="40" s="1"/>
  <c r="U987" i="40" s="1"/>
  <c r="Q523" i="40"/>
  <c r="Q490" i="40"/>
  <c r="R490" i="40" s="1"/>
  <c r="T490" i="40" s="1"/>
  <c r="Q350" i="40"/>
  <c r="Q924" i="40"/>
  <c r="R924" i="40" s="1"/>
  <c r="Q986" i="40"/>
  <c r="R986" i="40" s="1"/>
  <c r="T986" i="40" s="1"/>
  <c r="Q962" i="40"/>
  <c r="R962" i="40" s="1"/>
  <c r="U962" i="40" s="1"/>
  <c r="Q750" i="40"/>
  <c r="R750" i="40" s="1"/>
  <c r="U750" i="40" s="1"/>
  <c r="Q624" i="40"/>
  <c r="R624" i="40" s="1"/>
  <c r="U624" i="40" s="1"/>
  <c r="Q376" i="40"/>
  <c r="R376" i="40" s="1"/>
  <c r="U376" i="40" s="1"/>
  <c r="R263" i="40"/>
  <c r="T263" i="40" s="1"/>
  <c r="Q162" i="40"/>
  <c r="R162" i="40" s="1"/>
  <c r="T162" i="40" s="1"/>
  <c r="Q977" i="40"/>
  <c r="R977" i="40" s="1"/>
  <c r="T977" i="40" s="1"/>
  <c r="Q849" i="40"/>
  <c r="R849" i="40" s="1"/>
  <c r="U849" i="40" s="1"/>
  <c r="Q726" i="40"/>
  <c r="R726" i="40" s="1"/>
  <c r="T726" i="40" s="1"/>
  <c r="Q720" i="40"/>
  <c r="R720" i="40" s="1"/>
  <c r="T720" i="40" s="1"/>
  <c r="Q678" i="40"/>
  <c r="R678" i="40" s="1"/>
  <c r="U678" i="40" s="1"/>
  <c r="Q669" i="40"/>
  <c r="R669" i="40" s="1"/>
  <c r="U669" i="40" s="1"/>
  <c r="Q650" i="40"/>
  <c r="R650" i="40" s="1"/>
  <c r="T650" i="40" s="1"/>
  <c r="Q560" i="40"/>
  <c r="R560" i="40" s="1"/>
  <c r="T560" i="40" s="1"/>
  <c r="Q541" i="40"/>
  <c r="R541" i="40" s="1"/>
  <c r="T541" i="40" s="1"/>
  <c r="Q536" i="40"/>
  <c r="R536" i="40" s="1"/>
  <c r="U536" i="40" s="1"/>
  <c r="Q508" i="40"/>
  <c r="R508" i="40" s="1"/>
  <c r="T508" i="40" s="1"/>
  <c r="Q488" i="40"/>
  <c r="R488" i="40" s="1"/>
  <c r="U488" i="40" s="1"/>
  <c r="Q436" i="40"/>
  <c r="R436" i="40" s="1"/>
  <c r="U436" i="40" s="1"/>
  <c r="Q330" i="40"/>
  <c r="R330" i="40" s="1"/>
  <c r="T330" i="40" s="1"/>
  <c r="Q262" i="40"/>
  <c r="R262" i="40" s="1"/>
  <c r="T262" i="40" s="1"/>
  <c r="Q170" i="40"/>
  <c r="R170" i="40" s="1"/>
  <c r="T170" i="40" s="1"/>
  <c r="Q125" i="40"/>
  <c r="R125" i="40" s="1"/>
  <c r="U125" i="40" s="1"/>
  <c r="Q885" i="40"/>
  <c r="R885" i="40" s="1"/>
  <c r="T885" i="40" s="1"/>
  <c r="Q638" i="40"/>
  <c r="R638" i="40" s="1"/>
  <c r="U638" i="40" s="1"/>
  <c r="Q553" i="40"/>
  <c r="R553" i="40" s="1"/>
  <c r="U553" i="40" s="1"/>
  <c r="Q531" i="40"/>
  <c r="R531" i="40" s="1"/>
  <c r="U531" i="40" s="1"/>
  <c r="Q517" i="40"/>
  <c r="R517" i="40" s="1"/>
  <c r="T517" i="40" s="1"/>
  <c r="Q458" i="40"/>
  <c r="R458" i="40" s="1"/>
  <c r="T458" i="40" s="1"/>
  <c r="Q416" i="40"/>
  <c r="R416" i="40" s="1"/>
  <c r="T416" i="40" s="1"/>
  <c r="Q404" i="40"/>
  <c r="R404" i="40" s="1"/>
  <c r="U404" i="40" s="1"/>
  <c r="Q375" i="40"/>
  <c r="R375" i="40" s="1"/>
  <c r="T375" i="40" s="1"/>
  <c r="Q344" i="40"/>
  <c r="R344" i="40" s="1"/>
  <c r="U344" i="40" s="1"/>
  <c r="Q312" i="40"/>
  <c r="R312" i="40" s="1"/>
  <c r="U312" i="40" s="1"/>
  <c r="Q285" i="40"/>
  <c r="R285" i="40" s="1"/>
  <c r="T285" i="40" s="1"/>
  <c r="Q246" i="40"/>
  <c r="R246" i="40" s="1"/>
  <c r="U246" i="40" s="1"/>
  <c r="Q222" i="40"/>
  <c r="R222" i="40" s="1"/>
  <c r="T222" i="40" s="1"/>
  <c r="Q180" i="40"/>
  <c r="R180" i="40" s="1"/>
  <c r="T180" i="40" s="1"/>
  <c r="Q161" i="40"/>
  <c r="R161" i="40" s="1"/>
  <c r="U161" i="40" s="1"/>
  <c r="Q133" i="40"/>
  <c r="R133" i="40" s="1"/>
  <c r="U133" i="40" s="1"/>
  <c r="R331" i="40"/>
  <c r="U331" i="40" s="1"/>
  <c r="R160" i="40"/>
  <c r="T160" i="40" s="1"/>
  <c r="R630" i="40"/>
  <c r="T630" i="40" s="1"/>
  <c r="Q202" i="40"/>
  <c r="R202" i="40" s="1"/>
  <c r="U202" i="40" s="1"/>
  <c r="R754" i="40"/>
  <c r="U754" i="40" s="1"/>
  <c r="Q886" i="40"/>
  <c r="R886" i="40" s="1"/>
  <c r="T886" i="40" s="1"/>
  <c r="Q198" i="40"/>
  <c r="R198" i="40" s="1"/>
  <c r="U198" i="40" s="1"/>
  <c r="Q968" i="40"/>
  <c r="R968" i="40" s="1"/>
  <c r="T968" i="40" s="1"/>
  <c r="Q455" i="40"/>
  <c r="R455" i="40" s="1"/>
  <c r="T455" i="40" s="1"/>
  <c r="Q503" i="40"/>
  <c r="R503" i="40" s="1"/>
  <c r="U503" i="40" s="1"/>
  <c r="Q359" i="40"/>
  <c r="R359" i="40" s="1"/>
  <c r="T359" i="40" s="1"/>
  <c r="Q190" i="40"/>
  <c r="R190" i="40" s="1"/>
  <c r="T190" i="40" s="1"/>
  <c r="Q142" i="40"/>
  <c r="Q128" i="40"/>
  <c r="R128" i="40" s="1"/>
  <c r="U128" i="40" s="1"/>
  <c r="Q774" i="40"/>
  <c r="R774" i="40" s="1"/>
  <c r="U774" i="40" s="1"/>
  <c r="Q542" i="40"/>
  <c r="R542" i="40" s="1"/>
  <c r="U542" i="40" s="1"/>
  <c r="R425" i="40"/>
  <c r="Q391" i="40"/>
  <c r="R391" i="40" s="1"/>
  <c r="T391" i="40" s="1"/>
  <c r="R353" i="40"/>
  <c r="U353" i="40" s="1"/>
  <c r="Q212" i="40"/>
  <c r="R212" i="40" s="1"/>
  <c r="T212" i="40" s="1"/>
  <c r="Q967" i="40"/>
  <c r="R967" i="40" s="1"/>
  <c r="U967" i="40" s="1"/>
  <c r="Q955" i="40"/>
  <c r="R955" i="40" s="1"/>
  <c r="T955" i="40" s="1"/>
  <c r="Q947" i="40"/>
  <c r="R947" i="40" s="1"/>
  <c r="T947" i="40" s="1"/>
  <c r="Q918" i="40"/>
  <c r="R918" i="40" s="1"/>
  <c r="U918" i="40" s="1"/>
  <c r="Q855" i="40"/>
  <c r="R855" i="40" s="1"/>
  <c r="T855" i="40" s="1"/>
  <c r="Q627" i="40"/>
  <c r="R627" i="40" s="1"/>
  <c r="U627" i="40" s="1"/>
  <c r="Q299" i="40"/>
  <c r="R299" i="40" s="1"/>
  <c r="T299" i="40" s="1"/>
  <c r="Q323" i="40"/>
  <c r="R323" i="40" s="1"/>
  <c r="T323" i="40" s="1"/>
  <c r="Q199" i="40"/>
  <c r="R199" i="40" s="1"/>
  <c r="U199" i="40" s="1"/>
  <c r="R368" i="40"/>
  <c r="U368" i="40" s="1"/>
  <c r="R518" i="40"/>
  <c r="U518" i="40" s="1"/>
  <c r="R255" i="40"/>
  <c r="U255" i="40" s="1"/>
  <c r="R413" i="40"/>
  <c r="U413" i="40" s="1"/>
  <c r="R1005" i="40"/>
  <c r="T1005" i="40" s="1"/>
  <c r="R345" i="40"/>
  <c r="U345" i="40" s="1"/>
  <c r="R502" i="40"/>
  <c r="R325" i="40"/>
  <c r="T325" i="40" s="1"/>
  <c r="R445" i="40"/>
  <c r="U445" i="40" s="1"/>
  <c r="R484" i="40"/>
  <c r="U484" i="40" s="1"/>
  <c r="R567" i="40"/>
  <c r="T567" i="40" s="1"/>
  <c r="R489" i="40"/>
  <c r="T489" i="40" s="1"/>
  <c r="R1007" i="40"/>
  <c r="T1007" i="40" s="1"/>
  <c r="R300" i="40"/>
  <c r="T300" i="40" s="1"/>
  <c r="U450" i="40"/>
  <c r="Q281" i="40"/>
  <c r="R281" i="40" s="1"/>
  <c r="U281" i="40" s="1"/>
  <c r="U846" i="40"/>
  <c r="R589" i="40"/>
  <c r="T589" i="40" s="1"/>
  <c r="U326" i="40"/>
  <c r="R175" i="40"/>
  <c r="T175" i="40" s="1"/>
  <c r="U438" i="40"/>
  <c r="R715" i="40"/>
  <c r="T715" i="40" s="1"/>
  <c r="U231" i="40"/>
  <c r="R637" i="40"/>
  <c r="T637" i="40" s="1"/>
  <c r="R535" i="40"/>
  <c r="T535" i="40" s="1"/>
  <c r="R451" i="40"/>
  <c r="U451" i="40" s="1"/>
  <c r="R649" i="40"/>
  <c r="T649" i="40" s="1"/>
  <c r="R415" i="40"/>
  <c r="U415" i="40" s="1"/>
  <c r="R328" i="40"/>
  <c r="U328" i="40" s="1"/>
  <c r="T309" i="40"/>
  <c r="U219" i="40"/>
  <c r="R693" i="40"/>
  <c r="U693" i="40" s="1"/>
  <c r="R273" i="40"/>
  <c r="U273" i="40" s="1"/>
  <c r="R725" i="40"/>
  <c r="T725" i="40" s="1"/>
  <c r="R351" i="40"/>
  <c r="T351" i="40" s="1"/>
  <c r="R173" i="40"/>
  <c r="U173" i="40" s="1"/>
  <c r="R513" i="40"/>
  <c r="U513" i="40" s="1"/>
  <c r="R225" i="40"/>
  <c r="U225" i="40" s="1"/>
  <c r="T431" i="40"/>
  <c r="U431" i="40"/>
  <c r="T807" i="40"/>
  <c r="U238" i="40"/>
  <c r="T236" i="40"/>
  <c r="R457" i="40"/>
  <c r="U457" i="40" s="1"/>
  <c r="R284" i="40"/>
  <c r="U284" i="40" s="1"/>
  <c r="R992" i="40"/>
  <c r="U992" i="40" s="1"/>
  <c r="R633" i="40"/>
  <c r="T633" i="40" s="1"/>
  <c r="Q534" i="40"/>
  <c r="R534" i="40" s="1"/>
  <c r="Q512" i="40"/>
  <c r="R512" i="40" s="1"/>
  <c r="T512" i="40" s="1"/>
  <c r="R350" i="40"/>
  <c r="U350" i="40" s="1"/>
  <c r="R317" i="40"/>
  <c r="U317" i="40" s="1"/>
  <c r="Q1021" i="40"/>
  <c r="R1021" i="40" s="1"/>
  <c r="U1021" i="40" s="1"/>
  <c r="Q1012" i="40"/>
  <c r="R1012" i="40" s="1"/>
  <c r="U1012" i="40" s="1"/>
  <c r="Q821" i="40"/>
  <c r="R821" i="40" s="1"/>
  <c r="Q1036" i="40"/>
  <c r="R1036" i="40" s="1"/>
  <c r="Q414" i="40"/>
  <c r="R414" i="40" s="1"/>
  <c r="U414" i="40" s="1"/>
  <c r="Q307" i="40"/>
  <c r="R307" i="40" s="1"/>
  <c r="Q1009" i="40"/>
  <c r="R1009" i="40" s="1"/>
  <c r="Q983" i="40"/>
  <c r="R983" i="40" s="1"/>
  <c r="Q973" i="40"/>
  <c r="R973" i="40" s="1"/>
  <c r="T973" i="40" s="1"/>
  <c r="Q925" i="40"/>
  <c r="R925" i="40" s="1"/>
  <c r="Q877" i="40"/>
  <c r="Q831" i="40"/>
  <c r="R831" i="40" s="1"/>
  <c r="T831" i="40" s="1"/>
  <c r="Q798" i="40"/>
  <c r="R798" i="40" s="1"/>
  <c r="U798" i="40" s="1"/>
  <c r="Q724" i="40"/>
  <c r="R724" i="40" s="1"/>
  <c r="Q709" i="40"/>
  <c r="R709" i="40" s="1"/>
  <c r="Q665" i="40"/>
  <c r="R665" i="40" s="1"/>
  <c r="Q585" i="40"/>
  <c r="R585" i="40" s="1"/>
  <c r="T585" i="40" s="1"/>
  <c r="Q446" i="40"/>
  <c r="R446" i="40" s="1"/>
  <c r="T446" i="40" s="1"/>
  <c r="R756" i="40"/>
  <c r="U756" i="40" s="1"/>
  <c r="Q507" i="40"/>
  <c r="R507" i="40" s="1"/>
  <c r="Q491" i="40"/>
  <c r="R491" i="40" s="1"/>
  <c r="T491" i="40" s="1"/>
  <c r="Q302" i="40"/>
  <c r="R302" i="40" s="1"/>
  <c r="U302" i="40" s="1"/>
  <c r="Q578" i="40"/>
  <c r="R578" i="40" s="1"/>
  <c r="U578" i="40" s="1"/>
  <c r="Q402" i="40"/>
  <c r="R402" i="40" s="1"/>
  <c r="Q318" i="40"/>
  <c r="R318" i="40" s="1"/>
  <c r="R877" i="40"/>
  <c r="U877" i="40" s="1"/>
  <c r="T993" i="40"/>
  <c r="R887" i="40"/>
  <c r="U887" i="40" s="1"/>
  <c r="R400" i="40"/>
  <c r="U400" i="40" s="1"/>
  <c r="R526" i="40"/>
  <c r="U526" i="40" s="1"/>
  <c r="R164" i="40"/>
  <c r="T164" i="40" s="1"/>
  <c r="R1027" i="40"/>
  <c r="U1027" i="40" s="1"/>
  <c r="Q213" i="40"/>
  <c r="R213" i="40" s="1"/>
  <c r="T213" i="40" s="1"/>
  <c r="Q984" i="40"/>
  <c r="R984" i="40" s="1"/>
  <c r="T984" i="40" s="1"/>
  <c r="Q945" i="40"/>
  <c r="R945" i="40" s="1"/>
  <c r="T945" i="40" s="1"/>
  <c r="Q890" i="40"/>
  <c r="R890" i="40" s="1"/>
  <c r="U890" i="40" s="1"/>
  <c r="Q833" i="40"/>
  <c r="R833" i="40" s="1"/>
  <c r="U833" i="40" s="1"/>
  <c r="Q666" i="40"/>
  <c r="R666" i="40" s="1"/>
  <c r="T666" i="40" s="1"/>
  <c r="Q605" i="40"/>
  <c r="R605" i="40" s="1"/>
  <c r="U605" i="40" s="1"/>
  <c r="Q552" i="40"/>
  <c r="R552" i="40" s="1"/>
  <c r="T552" i="40" s="1"/>
  <c r="Q394" i="40"/>
  <c r="R394" i="40" s="1"/>
  <c r="T394" i="40" s="1"/>
  <c r="Q342" i="40"/>
  <c r="R342" i="40" s="1"/>
  <c r="T342" i="40" s="1"/>
  <c r="Q308" i="40"/>
  <c r="R308" i="40" s="1"/>
  <c r="U308" i="40" s="1"/>
  <c r="Q377" i="40"/>
  <c r="R377" i="40" s="1"/>
  <c r="U377" i="40" s="1"/>
  <c r="R283" i="40"/>
  <c r="T283" i="40" s="1"/>
  <c r="Q1020" i="40"/>
  <c r="R1020" i="40" s="1"/>
  <c r="U1020" i="40" s="1"/>
  <c r="Q841" i="40"/>
  <c r="R841" i="40" s="1"/>
  <c r="T841" i="40" s="1"/>
  <c r="Q558" i="40"/>
  <c r="R558" i="40" s="1"/>
  <c r="U558" i="40" s="1"/>
  <c r="R545" i="40"/>
  <c r="U545" i="40" s="1"/>
  <c r="R142" i="40"/>
  <c r="T142" i="40" s="1"/>
  <c r="Q989" i="40"/>
  <c r="R989" i="40" s="1"/>
  <c r="U989" i="40" s="1"/>
  <c r="Q954" i="40"/>
  <c r="R954" i="40" s="1"/>
  <c r="U954" i="40" s="1"/>
  <c r="Q901" i="40"/>
  <c r="R901" i="40" s="1"/>
  <c r="U901" i="40" s="1"/>
  <c r="Q676" i="40"/>
  <c r="R676" i="40" s="1"/>
  <c r="U676" i="40" s="1"/>
  <c r="Q626" i="40"/>
  <c r="R626" i="40" s="1"/>
  <c r="U626" i="40" s="1"/>
  <c r="Q559" i="40"/>
  <c r="R559" i="40" s="1"/>
  <c r="T559" i="40" s="1"/>
  <c r="R372" i="40"/>
  <c r="T372" i="40" s="1"/>
  <c r="R294" i="40"/>
  <c r="T294" i="40" s="1"/>
  <c r="Q327" i="40"/>
  <c r="R327" i="40" s="1"/>
  <c r="U327" i="40" s="1"/>
  <c r="Q1026" i="40"/>
  <c r="R1026" i="40" s="1"/>
  <c r="T1026" i="40" s="1"/>
  <c r="Q853" i="40"/>
  <c r="R853" i="40" s="1"/>
  <c r="U853" i="40" s="1"/>
  <c r="Q691" i="40"/>
  <c r="R691" i="40" s="1"/>
  <c r="U691" i="40" s="1"/>
  <c r="Q392" i="40"/>
  <c r="R392" i="40" s="1"/>
  <c r="U392" i="40" s="1"/>
  <c r="Q339" i="40"/>
  <c r="R339" i="40" s="1"/>
  <c r="T339" i="40" s="1"/>
  <c r="Q272" i="40"/>
  <c r="R272" i="40" s="1"/>
  <c r="U272" i="40" s="1"/>
  <c r="R671" i="40"/>
  <c r="T671" i="40" s="1"/>
  <c r="R641" i="40"/>
  <c r="T641" i="40" s="1"/>
  <c r="T537" i="40"/>
  <c r="U455" i="40"/>
  <c r="Q540" i="40"/>
  <c r="R540" i="40" s="1"/>
  <c r="U540" i="40" s="1"/>
  <c r="R130" i="40"/>
  <c r="U130" i="40" s="1"/>
  <c r="Q496" i="40"/>
  <c r="R496" i="40" s="1"/>
  <c r="U496" i="40" s="1"/>
  <c r="Q388" i="40"/>
  <c r="R388" i="40" s="1"/>
  <c r="U388" i="40" s="1"/>
  <c r="Q1000" i="40"/>
  <c r="R1000" i="40" s="1"/>
  <c r="U1000" i="40" s="1"/>
  <c r="Q944" i="40"/>
  <c r="R944" i="40" s="1"/>
  <c r="T944" i="40" s="1"/>
  <c r="R523" i="40"/>
  <c r="U523" i="40" s="1"/>
  <c r="R847" i="40"/>
  <c r="T847" i="40" s="1"/>
  <c r="R915" i="40"/>
  <c r="R253" i="40"/>
  <c r="U253" i="40" s="1"/>
  <c r="Q494" i="40"/>
  <c r="R494" i="40" s="1"/>
  <c r="U494" i="40" s="1"/>
  <c r="Q371" i="40"/>
  <c r="R371" i="40" s="1"/>
  <c r="T371" i="40" s="1"/>
  <c r="R201" i="40"/>
  <c r="R927" i="40"/>
  <c r="T927" i="40" s="1"/>
  <c r="R735" i="40"/>
  <c r="T735" i="40" s="1"/>
  <c r="R964" i="40"/>
  <c r="T964" i="40" s="1"/>
  <c r="R264" i="40"/>
  <c r="U264" i="40" s="1"/>
  <c r="R301" i="40"/>
  <c r="U301" i="40" s="1"/>
  <c r="R360" i="40"/>
  <c r="U360" i="40" s="1"/>
  <c r="R625" i="40"/>
  <c r="U625" i="40" s="1"/>
  <c r="U434" i="40"/>
  <c r="U267" i="40"/>
  <c r="U378" i="40"/>
  <c r="U743" i="40"/>
  <c r="T929" i="40"/>
  <c r="T140" i="40"/>
  <c r="T711" i="40"/>
  <c r="T296" i="40"/>
  <c r="T533" i="40"/>
  <c r="U609" i="40"/>
  <c r="T530" i="40"/>
  <c r="T280" i="40"/>
  <c r="T278" i="40"/>
  <c r="T787" i="40"/>
  <c r="T521" i="40"/>
  <c r="U764" i="40"/>
  <c r="T205" i="40"/>
  <c r="T134" i="40"/>
  <c r="U474" i="40"/>
  <c r="U1049" i="40"/>
  <c r="T918" i="40"/>
  <c r="U902" i="40"/>
  <c r="T417" i="40"/>
  <c r="T249" i="40"/>
  <c r="T695" i="40"/>
  <c r="U182" i="40"/>
  <c r="T426" i="40"/>
  <c r="T689" i="40"/>
  <c r="U689" i="40"/>
  <c r="T759" i="40"/>
  <c r="T721" i="40"/>
  <c r="T806" i="40"/>
  <c r="T920" i="40"/>
  <c r="T896" i="40"/>
  <c r="T943" i="40"/>
  <c r="T692" i="40"/>
  <c r="T870" i="40"/>
  <c r="T1044" i="40"/>
  <c r="T778" i="40"/>
  <c r="U305" i="40"/>
  <c r="T867" i="40"/>
  <c r="U209" i="40"/>
  <c r="T406" i="40"/>
  <c r="U835" i="40"/>
  <c r="T1028" i="40"/>
  <c r="T971" i="40"/>
  <c r="T942" i="40"/>
  <c r="U900" i="40"/>
  <c r="T919" i="40"/>
  <c r="U855" i="40"/>
  <c r="U760" i="40"/>
  <c r="U524" i="40"/>
  <c r="T336" i="40"/>
  <c r="U470" i="40"/>
  <c r="U423" i="40"/>
  <c r="T897" i="40"/>
  <c r="U544" i="40"/>
  <c r="T174" i="40"/>
  <c r="U830" i="40"/>
  <c r="T788" i="40"/>
  <c r="T874" i="40"/>
  <c r="U874" i="40"/>
  <c r="T303" i="40"/>
  <c r="U303" i="40"/>
  <c r="T837" i="40"/>
  <c r="U220" i="40"/>
  <c r="U819" i="40"/>
  <c r="T401" i="40"/>
  <c r="U365" i="40"/>
  <c r="U186" i="40"/>
  <c r="T366" i="40"/>
  <c r="U528" i="40"/>
  <c r="T967" i="40"/>
  <c r="T1034" i="40"/>
  <c r="T319" i="40"/>
  <c r="T480" i="40"/>
  <c r="U968" i="40"/>
  <c r="U242" i="40"/>
  <c r="T430" i="40"/>
  <c r="U195" i="40"/>
  <c r="U1038" i="40"/>
  <c r="U398" i="40"/>
  <c r="U771" i="40"/>
  <c r="T563" i="40"/>
  <c r="T617" i="40"/>
  <c r="T580" i="40"/>
  <c r="T1013" i="40"/>
  <c r="U803" i="40"/>
  <c r="T794" i="40"/>
  <c r="T677" i="40"/>
  <c r="T951" i="40"/>
  <c r="U995" i="40"/>
  <c r="U1010" i="40"/>
  <c r="U780" i="40"/>
  <c r="U492" i="40"/>
  <c r="T850" i="40"/>
  <c r="T282" i="40"/>
  <c r="T154" i="40"/>
  <c r="U291" i="40"/>
  <c r="U713" i="40"/>
  <c r="U948" i="40"/>
  <c r="U505" i="40"/>
  <c r="U1018" i="40"/>
  <c r="T917" i="40"/>
  <c r="T519" i="40"/>
  <c r="U139" i="40"/>
  <c r="U895" i="40"/>
  <c r="T922" i="40"/>
  <c r="U582" i="40"/>
  <c r="U144" i="40"/>
  <c r="T994" i="40"/>
  <c r="T152" i="40"/>
  <c r="T603" i="40"/>
  <c r="T566" i="40"/>
  <c r="T463" i="40"/>
  <c r="T413" i="40"/>
  <c r="U237" i="40"/>
  <c r="U382" i="40"/>
  <c r="T728" i="40"/>
  <c r="T957" i="40"/>
  <c r="T553" i="40"/>
  <c r="T963" i="40"/>
  <c r="T868" i="40"/>
  <c r="U557" i="40"/>
  <c r="T217" i="40"/>
  <c r="U147" i="40"/>
  <c r="T399" i="40"/>
  <c r="U192" i="40"/>
  <c r="T1025" i="40"/>
  <c r="U770" i="40"/>
  <c r="T290" i="40"/>
  <c r="T962" i="40"/>
  <c r="U861" i="40"/>
  <c r="U208" i="40"/>
  <c r="T696" i="40"/>
  <c r="U346" i="40"/>
  <c r="T1015" i="40"/>
  <c r="T956" i="40"/>
  <c r="U906" i="40"/>
  <c r="T825" i="40"/>
  <c r="T926" i="40"/>
  <c r="T613" i="40"/>
  <c r="U203" i="40"/>
  <c r="U422" i="40"/>
  <c r="T306" i="40"/>
  <c r="T985" i="40"/>
  <c r="U658" i="40"/>
  <c r="U679" i="40"/>
  <c r="T218" i="40"/>
  <c r="U634" i="40"/>
  <c r="T618" i="40"/>
  <c r="U1039" i="40"/>
  <c r="U977" i="40"/>
  <c r="U235" i="40"/>
  <c r="T610" i="40"/>
  <c r="U146" i="40"/>
  <c r="U972" i="40"/>
  <c r="U907" i="40"/>
  <c r="T595" i="40"/>
  <c r="T337" i="40"/>
  <c r="U204" i="40"/>
  <c r="T905" i="40"/>
  <c r="T392" i="40"/>
  <c r="U166" i="40"/>
  <c r="T166" i="40"/>
  <c r="T215" i="40"/>
  <c r="U215" i="40"/>
  <c r="T255" i="40"/>
  <c r="U969" i="40"/>
  <c r="T969" i="40"/>
  <c r="U168" i="40"/>
  <c r="T168" i="40"/>
  <c r="U916" i="40"/>
  <c r="T916" i="40"/>
  <c r="U461" i="40"/>
  <c r="T461" i="40"/>
  <c r="T1045" i="40"/>
  <c r="U1045" i="40"/>
  <c r="U386" i="40"/>
  <c r="T386" i="40"/>
  <c r="U333" i="40"/>
  <c r="T333" i="40"/>
  <c r="U216" i="40"/>
  <c r="T216" i="40"/>
  <c r="T675" i="40"/>
  <c r="T858" i="40"/>
  <c r="U858" i="40"/>
  <c r="U158" i="40"/>
  <c r="T158" i="40"/>
  <c r="T755" i="40"/>
  <c r="U755" i="40"/>
  <c r="U535" i="40"/>
  <c r="T499" i="40"/>
  <c r="U499" i="40"/>
  <c r="T940" i="40"/>
  <c r="U940" i="40"/>
  <c r="U851" i="40"/>
  <c r="T851" i="40"/>
  <c r="U707" i="40"/>
  <c r="T707" i="40"/>
  <c r="U410" i="40"/>
  <c r="T410" i="40"/>
  <c r="T914" i="40"/>
  <c r="T913" i="40"/>
  <c r="U229" i="40"/>
  <c r="U569" i="40"/>
  <c r="U432" i="40"/>
  <c r="T432" i="40"/>
  <c r="U478" i="40"/>
  <c r="T478" i="40"/>
  <c r="T941" i="40"/>
  <c r="T547" i="40"/>
  <c r="U547" i="40"/>
  <c r="U869" i="40"/>
  <c r="T869" i="40"/>
  <c r="T529" i="40"/>
  <c r="U529" i="40"/>
  <c r="U495" i="40"/>
  <c r="T495" i="40"/>
  <c r="T247" i="40"/>
  <c r="U247" i="40"/>
  <c r="U748" i="40"/>
  <c r="T565" i="40"/>
  <c r="U565" i="40"/>
  <c r="U842" i="40"/>
  <c r="T710" i="40"/>
  <c r="U776" i="40"/>
  <c r="T818" i="40"/>
  <c r="T473" i="40"/>
  <c r="T934" i="40"/>
  <c r="U138" i="40"/>
  <c r="U775" i="40"/>
  <c r="T775" i="40"/>
  <c r="U329" i="40"/>
  <c r="T329" i="40"/>
  <c r="U828" i="40"/>
  <c r="T631" i="40"/>
  <c r="T814" i="40"/>
  <c r="U527" i="40"/>
  <c r="T153" i="40"/>
  <c r="T1052" i="40"/>
  <c r="U1052" i="40"/>
  <c r="U448" i="40"/>
  <c r="T448" i="40"/>
  <c r="U298" i="40"/>
  <c r="T298" i="40"/>
  <c r="T727" i="40"/>
  <c r="U727" i="40"/>
  <c r="U498" i="40"/>
  <c r="T498" i="40"/>
  <c r="U293" i="40"/>
  <c r="T293" i="40"/>
  <c r="T266" i="40"/>
  <c r="U266" i="40"/>
  <c r="U1037" i="40"/>
  <c r="T1037" i="40"/>
  <c r="T875" i="40"/>
  <c r="U875" i="40"/>
  <c r="T1030" i="40"/>
  <c r="U1030" i="40"/>
  <c r="T740" i="40"/>
  <c r="U740" i="40"/>
  <c r="U597" i="40"/>
  <c r="T1033" i="40"/>
  <c r="U1033" i="40"/>
  <c r="T705" i="40"/>
  <c r="U705" i="40"/>
  <c r="T898" i="40"/>
  <c r="U898" i="40"/>
  <c r="T690" i="40"/>
  <c r="U690" i="40"/>
  <c r="U593" i="40"/>
  <c r="T593" i="40"/>
  <c r="T772" i="40"/>
  <c r="U772" i="40"/>
  <c r="T642" i="40"/>
  <c r="T384" i="40"/>
  <c r="T393" i="40"/>
  <c r="U295" i="40"/>
  <c r="T615" i="40"/>
  <c r="U615" i="40"/>
  <c r="U815" i="40"/>
  <c r="T815" i="40"/>
  <c r="T314" i="40"/>
  <c r="U314" i="40"/>
  <c r="U785" i="40"/>
  <c r="T785" i="40"/>
  <c r="T614" i="40"/>
  <c r="U614" i="40"/>
  <c r="T961" i="40"/>
  <c r="U673" i="40"/>
  <c r="T469" i="40"/>
  <c r="U469" i="40"/>
  <c r="T370" i="40"/>
  <c r="U358" i="40"/>
  <c r="U453" i="40"/>
  <c r="T453" i="40"/>
  <c r="T465" i="40"/>
  <c r="T381" i="40"/>
  <c r="U811" i="40"/>
  <c r="T884" i="40"/>
  <c r="U884" i="40"/>
  <c r="U425" i="40"/>
  <c r="T425" i="40"/>
  <c r="U239" i="40"/>
  <c r="T239" i="40"/>
  <c r="T165" i="40"/>
  <c r="U165" i="40"/>
  <c r="T804" i="40"/>
  <c r="T137" i="40"/>
  <c r="T297" i="40"/>
  <c r="T150" i="40"/>
  <c r="T288" i="40"/>
  <c r="T259" i="40"/>
  <c r="T697" i="40"/>
  <c r="U171" i="40"/>
  <c r="U131" i="40"/>
  <c r="T313" i="40"/>
  <c r="T953" i="40"/>
  <c r="T1012" i="40"/>
  <c r="T745" i="40"/>
  <c r="T320" i="40"/>
  <c r="U1029" i="40"/>
  <c r="U598" i="40"/>
  <c r="T484" i="40"/>
  <c r="U311" i="40"/>
  <c r="U991" i="40"/>
  <c r="U694" i="40"/>
  <c r="U783" i="40"/>
  <c r="T783" i="40"/>
  <c r="U602" i="40"/>
  <c r="T602" i="40"/>
  <c r="T167" i="40"/>
  <c r="U167" i="40"/>
  <c r="U577" i="40"/>
  <c r="T577" i="40"/>
  <c r="T662" i="40"/>
  <c r="U662" i="40"/>
  <c r="T197" i="40"/>
  <c r="U197" i="40"/>
  <c r="T191" i="40"/>
  <c r="U191" i="40"/>
  <c r="T706" i="40"/>
  <c r="U706" i="40"/>
  <c r="U650" i="40"/>
  <c r="U661" i="40"/>
  <c r="T661" i="40"/>
  <c r="U592" i="40"/>
  <c r="T592" i="40"/>
  <c r="T1008" i="40"/>
  <c r="T437" i="40"/>
  <c r="U437" i="40"/>
  <c r="U836" i="40"/>
  <c r="T836" i="40"/>
  <c r="U986" i="40"/>
  <c r="T226" i="40"/>
  <c r="U226" i="40"/>
  <c r="T939" i="40"/>
  <c r="U187" i="40"/>
  <c r="U241" i="40"/>
  <c r="T241" i="40"/>
  <c r="U441" i="40"/>
  <c r="T441" i="40"/>
  <c r="U185" i="40"/>
  <c r="T185" i="40"/>
  <c r="U938" i="40"/>
  <c r="T960" i="40"/>
  <c r="T777" i="40"/>
  <c r="U289" i="40"/>
  <c r="U959" i="40"/>
  <c r="T959" i="40"/>
  <c r="T573" i="40"/>
  <c r="U573" i="40"/>
  <c r="T866" i="40"/>
  <c r="T136" i="40"/>
  <c r="T657" i="40"/>
  <c r="U181" i="40"/>
  <c r="T224" i="40"/>
  <c r="U224" i="40"/>
  <c r="T1006" i="40"/>
  <c r="U349" i="40"/>
  <c r="T349" i="40"/>
  <c r="U712" i="40"/>
  <c r="T712" i="40"/>
  <c r="T889" i="40"/>
  <c r="T373" i="40"/>
  <c r="U194" i="40"/>
  <c r="T442" i="40"/>
  <c r="U442" i="40"/>
  <c r="T418" i="40"/>
  <c r="U418" i="40"/>
  <c r="T232" i="40"/>
  <c r="T199" i="40"/>
  <c r="T629" i="40"/>
  <c r="U629" i="40"/>
  <c r="T826" i="40"/>
  <c r="T367" i="40"/>
  <c r="U367" i="40"/>
  <c r="T1041" i="40"/>
  <c r="T1001" i="40"/>
  <c r="U976" i="40"/>
  <c r="U882" i="40"/>
  <c r="T481" i="40"/>
  <c r="T200" i="40"/>
  <c r="U682" i="40"/>
  <c r="U570" i="40"/>
  <c r="U879" i="40"/>
  <c r="T1003" i="40"/>
  <c r="U334" i="40"/>
  <c r="U277" i="40"/>
  <c r="T421" i="40"/>
  <c r="T149" i="40"/>
  <c r="U429" i="40"/>
  <c r="U126" i="40"/>
  <c r="T310" i="40"/>
  <c r="U1042" i="40"/>
  <c r="T779" i="40"/>
  <c r="U632" i="40"/>
  <c r="T717" i="40"/>
  <c r="T189" i="40"/>
  <c r="U189" i="40"/>
  <c r="U416" i="40"/>
  <c r="T514" i="40"/>
  <c r="T251" i="40"/>
  <c r="U251" i="40"/>
  <c r="T258" i="40"/>
  <c r="U258" i="40"/>
  <c r="U640" i="40"/>
  <c r="T640" i="40"/>
  <c r="U937" i="40"/>
  <c r="T937" i="40"/>
  <c r="U894" i="40"/>
  <c r="T409" i="40"/>
  <c r="U141" i="40"/>
  <c r="T287" i="40"/>
  <c r="T812" i="40"/>
  <c r="U812" i="40"/>
  <c r="U909" i="40"/>
  <c r="T659" i="40"/>
  <c r="T1017" i="40"/>
  <c r="U958" i="40"/>
  <c r="T184" i="40"/>
  <c r="T562" i="40"/>
  <c r="T464" i="40"/>
  <c r="U876" i="40"/>
  <c r="T746" i="40"/>
  <c r="U883" i="40"/>
  <c r="T738" i="40"/>
  <c r="U462" i="40"/>
  <c r="T302" i="40"/>
  <c r="U206" i="40"/>
  <c r="U271" i="40"/>
  <c r="T341" i="40"/>
  <c r="U274" i="40"/>
  <c r="U151" i="40"/>
  <c r="U374" i="40"/>
  <c r="U466" i="40"/>
  <c r="T188" i="40"/>
  <c r="U188" i="40"/>
  <c r="U385" i="40"/>
  <c r="T385" i="40"/>
  <c r="U157" i="40"/>
  <c r="T157" i="40"/>
  <c r="T130" i="40"/>
  <c r="U270" i="40"/>
  <c r="T270" i="40"/>
  <c r="T838" i="40"/>
  <c r="U955" i="40"/>
  <c r="T1011" i="40"/>
  <c r="T737" i="40"/>
  <c r="T663" i="40"/>
  <c r="T275" i="40"/>
  <c r="T230" i="40"/>
  <c r="T648" i="40"/>
  <c r="T930" i="40"/>
  <c r="U796" i="40"/>
  <c r="U762" i="40"/>
  <c r="T248" i="40"/>
  <c r="T793" i="40"/>
  <c r="T221" i="40"/>
  <c r="T254" i="40"/>
  <c r="U611" i="40"/>
  <c r="T611" i="40"/>
  <c r="T183" i="40"/>
  <c r="U183" i="40"/>
  <c r="U1016" i="40"/>
  <c r="T1016" i="40"/>
  <c r="T683" i="40"/>
  <c r="U683" i="40"/>
  <c r="U549" i="40"/>
  <c r="T179" i="40"/>
  <c r="T156" i="40"/>
  <c r="U129" i="40"/>
  <c r="T129" i="40"/>
  <c r="T1002" i="40"/>
  <c r="U744" i="40"/>
  <c r="U844" i="40"/>
  <c r="U786" i="40"/>
  <c r="U792" i="40"/>
  <c r="T791" i="40"/>
  <c r="T829" i="40"/>
  <c r="U243" i="40"/>
  <c r="U263" i="40"/>
  <c r="U210" i="40"/>
  <c r="U163" i="40"/>
  <c r="U135" i="40"/>
  <c r="U234" i="40"/>
  <c r="T904" i="40"/>
  <c r="U1022" i="40"/>
  <c r="T766" i="40"/>
  <c r="U766" i="40"/>
  <c r="U433" i="40"/>
  <c r="T433" i="40"/>
  <c r="T653" i="40"/>
  <c r="U653" i="40"/>
  <c r="T256" i="40"/>
  <c r="U256" i="40"/>
  <c r="U508" i="40"/>
  <c r="U1014" i="40"/>
  <c r="T865" i="40"/>
  <c r="U910" i="40"/>
  <c r="T579" i="40"/>
  <c r="T161" i="40"/>
  <c r="T988" i="40"/>
  <c r="T485" i="40"/>
  <c r="U155" i="40"/>
  <c r="T763" i="40"/>
  <c r="T647" i="40"/>
  <c r="T357" i="40"/>
  <c r="T405" i="40"/>
  <c r="U405" i="40"/>
  <c r="U733" i="40"/>
  <c r="U723" i="40"/>
  <c r="T723" i="40"/>
  <c r="U177" i="40"/>
  <c r="U813" i="40"/>
  <c r="T813" i="40"/>
  <c r="T522" i="40"/>
  <c r="U522" i="40"/>
  <c r="T456" i="40"/>
  <c r="T240" i="40"/>
  <c r="T257" i="40"/>
  <c r="T739" i="40"/>
  <c r="U739" i="40"/>
  <c r="U354" i="40"/>
  <c r="T354" i="40"/>
  <c r="T859" i="40"/>
  <c r="U1053" i="40"/>
  <c r="T1053" i="40"/>
  <c r="T921" i="40"/>
  <c r="U921" i="40"/>
  <c r="T1050" i="40"/>
  <c r="U1050" i="40"/>
  <c r="T753" i="40"/>
  <c r="U753" i="40"/>
  <c r="T722" i="40"/>
  <c r="U722" i="40"/>
  <c r="T143" i="40"/>
  <c r="U143" i="40"/>
  <c r="U564" i="40"/>
  <c r="T564" i="40"/>
  <c r="U1047" i="40"/>
  <c r="U1031" i="40"/>
  <c r="T932" i="40"/>
  <c r="T845" i="40"/>
  <c r="T820" i="40"/>
  <c r="T487" i="40"/>
  <c r="T645" i="40"/>
  <c r="T561" i="40"/>
  <c r="T424" i="40"/>
  <c r="T761" i="40"/>
  <c r="T751" i="40"/>
  <c r="U646" i="40"/>
  <c r="T500" i="40"/>
  <c r="T482" i="40"/>
  <c r="T361" i="40"/>
  <c r="T233" i="40"/>
  <c r="T754" i="40"/>
  <c r="U250" i="40"/>
  <c r="U178" i="40"/>
  <c r="T802" i="40"/>
  <c r="T576" i="40"/>
  <c r="U506" i="40"/>
  <c r="T344" i="40"/>
  <c r="U245" i="40"/>
  <c r="U407" i="40"/>
  <c r="U704" i="40"/>
  <c r="T704" i="40"/>
  <c r="T159" i="40"/>
  <c r="U159" i="40"/>
  <c r="T790" i="40"/>
  <c r="U790" i="40"/>
  <c r="T133" i="40"/>
  <c r="T343" i="40"/>
  <c r="U343" i="40"/>
  <c r="T439" i="40"/>
  <c r="U439" i="40"/>
  <c r="U644" i="40"/>
  <c r="T644" i="40"/>
  <c r="U708" i="40"/>
  <c r="T708" i="40"/>
  <c r="T667" i="40"/>
  <c r="U667" i="40"/>
  <c r="T338" i="40"/>
  <c r="U338" i="40"/>
  <c r="U608" i="40"/>
  <c r="T608" i="40"/>
  <c r="T656" i="40"/>
  <c r="U656" i="40"/>
  <c r="U758" i="40"/>
  <c r="T758" i="40"/>
  <c r="U720" i="40"/>
  <c r="T261" i="40"/>
  <c r="U261" i="40"/>
  <c r="T817" i="40"/>
  <c r="U817" i="40"/>
  <c r="T672" i="40"/>
  <c r="U672" i="40"/>
  <c r="U688" i="40"/>
  <c r="T688" i="40"/>
  <c r="U873" i="40"/>
  <c r="T873" i="40"/>
  <c r="U782" i="40"/>
  <c r="T782" i="40"/>
  <c r="U543" i="40"/>
  <c r="T543" i="40"/>
  <c r="T701" i="40"/>
  <c r="U701" i="40"/>
  <c r="T769" i="40"/>
  <c r="U769" i="40"/>
  <c r="T699" i="40"/>
  <c r="U699" i="40"/>
  <c r="T997" i="40"/>
  <c r="T970" i="40"/>
  <c r="T933" i="40"/>
  <c r="U501" i="40"/>
  <c r="T479" i="40"/>
  <c r="T472" i="40"/>
  <c r="T440" i="40"/>
  <c r="T408" i="40"/>
  <c r="T328" i="40"/>
  <c r="U810" i="40"/>
  <c r="T449" i="40"/>
  <c r="T321" i="40"/>
  <c r="U594" i="40"/>
  <c r="T555" i="40"/>
  <c r="T736" i="40"/>
  <c r="T477" i="40"/>
  <c r="U211" i="40"/>
  <c r="U304" i="40"/>
  <c r="U390" i="40"/>
  <c r="T193" i="40"/>
  <c r="U127" i="40"/>
  <c r="T273" i="40"/>
  <c r="U176" i="40"/>
  <c r="T397" i="40"/>
  <c r="T286" i="40"/>
  <c r="U207" i="40"/>
  <c r="T145" i="40"/>
  <c r="U805" i="40"/>
  <c r="T805" i="40"/>
  <c r="U795" i="40"/>
  <c r="T795" i="40"/>
  <c r="T765" i="40"/>
  <c r="U765" i="40"/>
  <c r="T729" i="40"/>
  <c r="U729" i="40"/>
  <c r="U680" i="40"/>
  <c r="T680" i="40"/>
  <c r="U616" i="40"/>
  <c r="T616" i="40"/>
  <c r="T571" i="40"/>
  <c r="U571" i="40"/>
  <c r="U551" i="40"/>
  <c r="T551" i="40"/>
  <c r="U664" i="40"/>
  <c r="T664" i="40"/>
  <c r="T619" i="40"/>
  <c r="U619" i="40"/>
  <c r="U596" i="40"/>
  <c r="T596" i="40"/>
  <c r="U502" i="40"/>
  <c r="T502" i="40"/>
  <c r="U767" i="40"/>
  <c r="T767" i="40"/>
  <c r="U628" i="40"/>
  <c r="T628" i="40"/>
  <c r="U568" i="40"/>
  <c r="T568" i="40"/>
  <c r="T493" i="40"/>
  <c r="U493" i="40"/>
  <c r="T823" i="40"/>
  <c r="U823" i="40"/>
  <c r="T1032" i="40"/>
  <c r="T797" i="40"/>
  <c r="U797" i="40"/>
  <c r="U999" i="40"/>
  <c r="T979" i="40"/>
  <c r="U980" i="40"/>
  <c r="T1024" i="40"/>
  <c r="T893" i="40"/>
  <c r="T643" i="40"/>
  <c r="T912" i="40"/>
  <c r="U674" i="40"/>
  <c r="T599" i="40"/>
  <c r="U945" i="40"/>
  <c r="T516" i="40"/>
  <c r="T369" i="40"/>
  <c r="T923" i="40"/>
  <c r="U923" i="40"/>
  <c r="U1040" i="40"/>
  <c r="T1040" i="40"/>
  <c r="T801" i="40"/>
  <c r="U801" i="40"/>
  <c r="T878" i="40"/>
  <c r="U878" i="40"/>
  <c r="U809" i="40"/>
  <c r="T809" i="40"/>
  <c r="U742" i="40"/>
  <c r="T742" i="40"/>
  <c r="T601" i="40"/>
  <c r="U601" i="40"/>
  <c r="U548" i="40"/>
  <c r="T548" i="40"/>
  <c r="U486" i="40"/>
  <c r="T486" i="40"/>
  <c r="U649" i="40"/>
  <c r="U520" i="40"/>
  <c r="T520" i="40"/>
  <c r="U799" i="40"/>
  <c r="T799" i="40"/>
  <c r="T651" i="40"/>
  <c r="U651" i="40"/>
  <c r="U515" i="40"/>
  <c r="T515" i="40"/>
  <c r="T488" i="40"/>
  <c r="U483" i="40"/>
  <c r="T483" i="40"/>
  <c r="T383" i="40"/>
  <c r="U383" i="40"/>
  <c r="U489" i="40"/>
  <c r="T447" i="40"/>
  <c r="U447" i="40"/>
  <c r="T322" i="40"/>
  <c r="U322" i="40"/>
  <c r="U1048" i="40"/>
  <c r="T1048" i="40"/>
  <c r="T946" i="40"/>
  <c r="U946" i="40"/>
  <c r="U881" i="40"/>
  <c r="T881" i="40"/>
  <c r="U857" i="40"/>
  <c r="T857" i="40"/>
  <c r="U834" i="40"/>
  <c r="T834" i="40"/>
  <c r="T862" i="40"/>
  <c r="U862" i="40"/>
  <c r="T635" i="40"/>
  <c r="U635" i="40"/>
  <c r="U612" i="40"/>
  <c r="T612" i="40"/>
  <c r="U556" i="40"/>
  <c r="T556" i="40"/>
  <c r="T531" i="40"/>
  <c r="U504" i="40"/>
  <c r="T504" i="40"/>
  <c r="U660" i="40"/>
  <c r="T660" i="40"/>
  <c r="U600" i="40"/>
  <c r="T600" i="40"/>
  <c r="T731" i="40"/>
  <c r="U731" i="40"/>
  <c r="T681" i="40"/>
  <c r="U681" i="40"/>
  <c r="T509" i="40"/>
  <c r="U509" i="40"/>
  <c r="T685" i="40"/>
  <c r="U685" i="40"/>
  <c r="T471" i="40"/>
  <c r="U471" i="40"/>
  <c r="T335" i="40"/>
  <c r="U335" i="40"/>
  <c r="T525" i="40"/>
  <c r="U525" i="40"/>
  <c r="T1035" i="40"/>
  <c r="U1035" i="40"/>
  <c r="U880" i="40"/>
  <c r="T880" i="40"/>
  <c r="U808" i="40"/>
  <c r="T808" i="40"/>
  <c r="T871" i="40"/>
  <c r="U871" i="40"/>
  <c r="T784" i="40"/>
  <c r="U784" i="40"/>
  <c r="T655" i="40"/>
  <c r="U655" i="40"/>
  <c r="T379" i="40"/>
  <c r="U379" i="40"/>
  <c r="T698" i="40"/>
  <c r="U698" i="40"/>
  <c r="T292" i="40"/>
  <c r="U292" i="40"/>
  <c r="T260" i="40"/>
  <c r="U260" i="40"/>
  <c r="T228" i="40"/>
  <c r="U228" i="40"/>
  <c r="U892" i="40"/>
  <c r="T892" i="40"/>
  <c r="T768" i="40"/>
  <c r="U768" i="40"/>
  <c r="T554" i="40"/>
  <c r="U554" i="40"/>
  <c r="T363" i="40"/>
  <c r="U363" i="40"/>
  <c r="U732" i="40"/>
  <c r="T732" i="40"/>
  <c r="U700" i="40"/>
  <c r="T700" i="40"/>
  <c r="U668" i="40"/>
  <c r="T668" i="40"/>
  <c r="U636" i="40"/>
  <c r="T636" i="40"/>
  <c r="U604" i="40"/>
  <c r="T604" i="40"/>
  <c r="U572" i="40"/>
  <c r="T572" i="40"/>
  <c r="T468" i="40"/>
  <c r="U452" i="40"/>
  <c r="T452" i="40"/>
  <c r="T436" i="40"/>
  <c r="U420" i="40"/>
  <c r="T420" i="40"/>
  <c r="T404" i="40"/>
  <c r="U356" i="40"/>
  <c r="T356" i="40"/>
  <c r="U340" i="40"/>
  <c r="T340" i="40"/>
  <c r="U324" i="40"/>
  <c r="T324" i="40"/>
  <c r="T308" i="40"/>
  <c r="T714" i="40"/>
  <c r="U714" i="40"/>
  <c r="T475" i="40"/>
  <c r="U475" i="40"/>
  <c r="T459" i="40"/>
  <c r="U459" i="40"/>
  <c r="T443" i="40"/>
  <c r="U443" i="40"/>
  <c r="T427" i="40"/>
  <c r="U427" i="40"/>
  <c r="T411" i="40"/>
  <c r="U411" i="40"/>
  <c r="T387" i="40"/>
  <c r="U387" i="40"/>
  <c r="U196" i="40"/>
  <c r="T196" i="40"/>
  <c r="U132" i="40"/>
  <c r="T132" i="40"/>
  <c r="U982" i="40"/>
  <c r="T982" i="40"/>
  <c r="T935" i="40"/>
  <c r="U935" i="40"/>
  <c r="U781" i="40"/>
  <c r="T781" i="40"/>
  <c r="T719" i="40"/>
  <c r="U719" i="40"/>
  <c r="T623" i="40"/>
  <c r="U623" i="40"/>
  <c r="T891" i="40"/>
  <c r="U872" i="40"/>
  <c r="T872" i="40"/>
  <c r="T1051" i="40"/>
  <c r="U1051" i="40"/>
  <c r="T1023" i="40"/>
  <c r="U1023" i="40"/>
  <c r="U966" i="40"/>
  <c r="T966" i="40"/>
  <c r="U936" i="40"/>
  <c r="T936" i="40"/>
  <c r="T911" i="40"/>
  <c r="U911" i="40"/>
  <c r="U864" i="40"/>
  <c r="T864" i="40"/>
  <c r="T827" i="40"/>
  <c r="U860" i="40"/>
  <c r="T860" i="40"/>
  <c r="T800" i="40"/>
  <c r="U800" i="40"/>
  <c r="T757" i="40"/>
  <c r="U757" i="40"/>
  <c r="T752" i="40"/>
  <c r="U752" i="40"/>
  <c r="U735" i="40"/>
  <c r="T703" i="40"/>
  <c r="U703" i="40"/>
  <c r="U639" i="40"/>
  <c r="T607" i="40"/>
  <c r="U607" i="40"/>
  <c r="T575" i="40"/>
  <c r="U575" i="40"/>
  <c r="T546" i="40"/>
  <c r="U546" i="40"/>
  <c r="T403" i="40"/>
  <c r="U403" i="40"/>
  <c r="T347" i="40"/>
  <c r="U347" i="40"/>
  <c r="U315" i="40"/>
  <c r="T718" i="40"/>
  <c r="U718" i="40"/>
  <c r="T686" i="40"/>
  <c r="U686" i="40"/>
  <c r="T622" i="40"/>
  <c r="U622" i="40"/>
  <c r="T590" i="40"/>
  <c r="U590" i="40"/>
  <c r="T494" i="40"/>
  <c r="T276" i="40"/>
  <c r="U276" i="40"/>
  <c r="T244" i="40"/>
  <c r="U244" i="40"/>
  <c r="T899" i="40"/>
  <c r="U899" i="40"/>
  <c r="U848" i="40"/>
  <c r="T848" i="40"/>
  <c r="U832" i="40"/>
  <c r="T832" i="40"/>
  <c r="T863" i="40"/>
  <c r="U863" i="40"/>
  <c r="T687" i="40"/>
  <c r="U687" i="40"/>
  <c r="T591" i="40"/>
  <c r="U591" i="40"/>
  <c r="T734" i="40"/>
  <c r="U734" i="40"/>
  <c r="T702" i="40"/>
  <c r="U702" i="40"/>
  <c r="T638" i="40"/>
  <c r="T606" i="40"/>
  <c r="U606" i="40"/>
  <c r="T574" i="40"/>
  <c r="U574" i="40"/>
  <c r="U974" i="40"/>
  <c r="T974" i="40"/>
  <c r="T981" i="40"/>
  <c r="U981" i="40"/>
  <c r="T824" i="40"/>
  <c r="U824" i="40"/>
  <c r="U741" i="40"/>
  <c r="T741" i="40"/>
  <c r="T1043" i="40"/>
  <c r="U1043" i="40"/>
  <c r="T965" i="40"/>
  <c r="U965" i="40"/>
  <c r="U928" i="40"/>
  <c r="T928" i="40"/>
  <c r="T949" i="40"/>
  <c r="U949" i="40"/>
  <c r="U888" i="40"/>
  <c r="T888" i="40"/>
  <c r="U856" i="40"/>
  <c r="T856" i="40"/>
  <c r="U816" i="40"/>
  <c r="T816" i="40"/>
  <c r="T903" i="40"/>
  <c r="U903" i="40"/>
  <c r="T843" i="40"/>
  <c r="U843" i="40"/>
  <c r="T789" i="40"/>
  <c r="U789" i="40"/>
  <c r="U749" i="40"/>
  <c r="T749" i="40"/>
  <c r="U773" i="40"/>
  <c r="T773" i="40"/>
  <c r="T538" i="40"/>
  <c r="U538" i="40"/>
  <c r="T395" i="40"/>
  <c r="U395" i="40"/>
  <c r="U716" i="40"/>
  <c r="T716" i="40"/>
  <c r="U684" i="40"/>
  <c r="T684" i="40"/>
  <c r="U652" i="40"/>
  <c r="T652" i="40"/>
  <c r="U620" i="40"/>
  <c r="T620" i="40"/>
  <c r="T550" i="40"/>
  <c r="U550" i="40"/>
  <c r="U476" i="40"/>
  <c r="T476" i="40"/>
  <c r="U460" i="40"/>
  <c r="T460" i="40"/>
  <c r="U444" i="40"/>
  <c r="T444" i="40"/>
  <c r="U428" i="40"/>
  <c r="T428" i="40"/>
  <c r="U412" i="40"/>
  <c r="T412" i="40"/>
  <c r="U380" i="40"/>
  <c r="T380" i="40"/>
  <c r="U364" i="40"/>
  <c r="T364" i="40"/>
  <c r="U348" i="40"/>
  <c r="T348" i="40"/>
  <c r="U332" i="40"/>
  <c r="T332" i="40"/>
  <c r="U316" i="40"/>
  <c r="T316" i="40"/>
  <c r="T510" i="40"/>
  <c r="U510" i="40"/>
  <c r="T467" i="40"/>
  <c r="U467" i="40"/>
  <c r="T435" i="40"/>
  <c r="U435" i="40"/>
  <c r="T419" i="40"/>
  <c r="U419" i="40"/>
  <c r="T355" i="40"/>
  <c r="U355" i="40"/>
  <c r="T331" i="40"/>
  <c r="T148" i="40"/>
  <c r="U148" i="40"/>
  <c r="R95" i="41" l="1"/>
  <c r="P181" i="41"/>
  <c r="P223" i="41"/>
  <c r="R173" i="41"/>
  <c r="R199" i="41"/>
  <c r="R135" i="41"/>
  <c r="R28" i="41"/>
  <c r="R215" i="41"/>
  <c r="R32" i="41"/>
  <c r="P161" i="41"/>
  <c r="R129" i="41"/>
  <c r="P129" i="41"/>
  <c r="R100" i="41"/>
  <c r="P120" i="41"/>
  <c r="R191" i="41"/>
  <c r="P202" i="41"/>
  <c r="R131" i="41"/>
  <c r="P163" i="41"/>
  <c r="R253" i="41"/>
  <c r="R112" i="41"/>
  <c r="R97" i="41"/>
  <c r="P97" i="41"/>
  <c r="P190" i="41"/>
  <c r="R84" i="41"/>
  <c r="P201" i="41"/>
  <c r="P213" i="41"/>
  <c r="P126" i="41"/>
  <c r="R143" i="41"/>
  <c r="R228" i="41"/>
  <c r="P228" i="41"/>
  <c r="P17" i="41"/>
  <c r="P134" i="41"/>
  <c r="R24" i="41"/>
  <c r="P24" i="41"/>
  <c r="R162" i="41"/>
  <c r="P162" i="41"/>
  <c r="R33" i="41"/>
  <c r="P86" i="41"/>
  <c r="R214" i="41"/>
  <c r="P214" i="41"/>
  <c r="P254" i="41"/>
  <c r="R254" i="41"/>
  <c r="P67" i="41"/>
  <c r="R67" i="41"/>
  <c r="R66" i="41"/>
  <c r="P66" i="41"/>
  <c r="P101" i="41"/>
  <c r="R200" i="41"/>
  <c r="P200" i="41"/>
  <c r="P74" i="41"/>
  <c r="R74" i="41"/>
  <c r="R203" i="41"/>
  <c r="R93" i="41"/>
  <c r="R256" i="41"/>
  <c r="P256" i="41"/>
  <c r="R247" i="41"/>
  <c r="P247" i="41"/>
  <c r="R171" i="41"/>
  <c r="P171" i="41"/>
  <c r="R87" i="41"/>
  <c r="P87" i="41"/>
  <c r="R58" i="41"/>
  <c r="P58" i="41"/>
  <c r="R204" i="41"/>
  <c r="P204" i="41"/>
  <c r="R226" i="41"/>
  <c r="P226" i="41"/>
  <c r="R132" i="41"/>
  <c r="P132" i="41"/>
  <c r="R85" i="41"/>
  <c r="P85" i="41"/>
  <c r="R176" i="41"/>
  <c r="P176" i="41"/>
  <c r="R165" i="41"/>
  <c r="P165" i="41"/>
  <c r="R174" i="41"/>
  <c r="P174" i="41"/>
  <c r="T588" i="40"/>
  <c r="U588" i="40"/>
  <c r="T840" i="40"/>
  <c r="U654" i="40"/>
  <c r="T621" i="40"/>
  <c r="U839" i="40"/>
  <c r="U362" i="40"/>
  <c r="U389" i="40"/>
  <c r="T624" i="40"/>
  <c r="U630" i="40"/>
  <c r="T269" i="40"/>
  <c r="U252" i="40"/>
  <c r="U268" i="40"/>
  <c r="U978" i="40"/>
  <c r="T678" i="40"/>
  <c r="U587" i="40"/>
  <c r="T511" i="40"/>
  <c r="T169" i="40"/>
  <c r="T281" i="40"/>
  <c r="U285" i="40"/>
  <c r="T125" i="40"/>
  <c r="U541" i="40"/>
  <c r="T908" i="40"/>
  <c r="T750" i="40"/>
  <c r="T975" i="40"/>
  <c r="U747" i="40"/>
  <c r="U1046" i="40"/>
  <c r="U279" i="40"/>
  <c r="U454" i="40"/>
  <c r="U160" i="40"/>
  <c r="T128" i="40"/>
  <c r="T312" i="40"/>
  <c r="U497" i="40"/>
  <c r="U170" i="40"/>
  <c r="U180" i="40"/>
  <c r="T396" i="40"/>
  <c r="U998" i="40"/>
  <c r="T581" i="40"/>
  <c r="U560" i="40"/>
  <c r="U391" i="40"/>
  <c r="T1004" i="40"/>
  <c r="U223" i="40"/>
  <c r="T496" i="40"/>
  <c r="T368" i="40"/>
  <c r="T627" i="40"/>
  <c r="T451" i="40"/>
  <c r="T730" i="40"/>
  <c r="U886" i="40"/>
  <c r="T265" i="40"/>
  <c r="U162" i="40"/>
  <c r="U990" i="40"/>
  <c r="T1019" i="40"/>
  <c r="U924" i="40"/>
  <c r="T924" i="40"/>
  <c r="T539" i="40"/>
  <c r="U539" i="40"/>
  <c r="U212" i="40"/>
  <c r="U586" i="40"/>
  <c r="U931" i="40"/>
  <c r="T542" i="40"/>
  <c r="T950" i="40"/>
  <c r="U323" i="40"/>
  <c r="U947" i="40"/>
  <c r="T849" i="40"/>
  <c r="U458" i="40"/>
  <c r="T445" i="40"/>
  <c r="U996" i="40"/>
  <c r="T352" i="40"/>
  <c r="T214" i="40"/>
  <c r="U262" i="40"/>
  <c r="T532" i="40"/>
  <c r="U852" i="40"/>
  <c r="U300" i="40"/>
  <c r="U726" i="40"/>
  <c r="U517" i="40"/>
  <c r="U190" i="40"/>
  <c r="U491" i="40"/>
  <c r="U670" i="40"/>
  <c r="U372" i="40"/>
  <c r="T887" i="40"/>
  <c r="T676" i="40"/>
  <c r="U172" i="40"/>
  <c r="U299" i="40"/>
  <c r="U822" i="40"/>
  <c r="T545" i="40"/>
  <c r="U227" i="40"/>
  <c r="T583" i="40"/>
  <c r="U222" i="40"/>
  <c r="T854" i="40"/>
  <c r="U854" i="40"/>
  <c r="U339" i="40"/>
  <c r="T774" i="40"/>
  <c r="T669" i="40"/>
  <c r="U841" i="40"/>
  <c r="T202" i="40"/>
  <c r="U725" i="40"/>
  <c r="U175" i="40"/>
  <c r="U567" i="40"/>
  <c r="T400" i="40"/>
  <c r="T536" i="40"/>
  <c r="U330" i="40"/>
  <c r="T523" i="40"/>
  <c r="T890" i="40"/>
  <c r="T353" i="40"/>
  <c r="T518" i="40"/>
  <c r="T853" i="40"/>
  <c r="U325" i="40"/>
  <c r="T901" i="40"/>
  <c r="T376" i="40"/>
  <c r="U885" i="40"/>
  <c r="T246" i="40"/>
  <c r="U375" i="40"/>
  <c r="U490" i="40"/>
  <c r="T198" i="40"/>
  <c r="T414" i="40"/>
  <c r="U641" i="40"/>
  <c r="T173" i="40"/>
  <c r="T345" i="40"/>
  <c r="U559" i="40"/>
  <c r="U1007" i="40"/>
  <c r="U1005" i="40"/>
  <c r="U589" i="40"/>
  <c r="U715" i="40"/>
  <c r="U637" i="40"/>
  <c r="T317" i="40"/>
  <c r="T1000" i="40"/>
  <c r="U359" i="40"/>
  <c r="U1026" i="40"/>
  <c r="T513" i="40"/>
  <c r="T415" i="40"/>
  <c r="U671" i="40"/>
  <c r="T225" i="40"/>
  <c r="U944" i="40"/>
  <c r="U983" i="40"/>
  <c r="T983" i="40"/>
  <c r="T558" i="40"/>
  <c r="U351" i="40"/>
  <c r="U213" i="40"/>
  <c r="T526" i="40"/>
  <c r="U1036" i="40"/>
  <c r="T1036" i="40"/>
  <c r="T693" i="40"/>
  <c r="U633" i="40"/>
  <c r="U534" i="40"/>
  <c r="T534" i="40"/>
  <c r="U507" i="40"/>
  <c r="T507" i="40"/>
  <c r="T665" i="40"/>
  <c r="U665" i="40"/>
  <c r="T578" i="40"/>
  <c r="T503" i="40"/>
  <c r="T457" i="40"/>
  <c r="U821" i="40"/>
  <c r="T821" i="40"/>
  <c r="T318" i="40"/>
  <c r="U318" i="40"/>
  <c r="T1009" i="40"/>
  <c r="U1009" i="40"/>
  <c r="T709" i="40"/>
  <c r="U709" i="40"/>
  <c r="U724" i="40"/>
  <c r="T724" i="40"/>
  <c r="U925" i="40"/>
  <c r="T925" i="40"/>
  <c r="T307" i="40"/>
  <c r="U307" i="40"/>
  <c r="U927" i="40"/>
  <c r="T272" i="40"/>
  <c r="T691" i="40"/>
  <c r="T350" i="40"/>
  <c r="T992" i="40"/>
  <c r="T756" i="40"/>
  <c r="T989" i="40"/>
  <c r="T877" i="40"/>
  <c r="U142" i="40"/>
  <c r="U283" i="40"/>
  <c r="U552" i="40"/>
  <c r="T833" i="40"/>
  <c r="T253" i="40"/>
  <c r="T284" i="40"/>
  <c r="T1021" i="40"/>
  <c r="T625" i="40"/>
  <c r="T301" i="40"/>
  <c r="U512" i="40"/>
  <c r="U402" i="40"/>
  <c r="T402" i="40"/>
  <c r="U164" i="40"/>
  <c r="T388" i="40"/>
  <c r="U831" i="40"/>
  <c r="U371" i="40"/>
  <c r="T952" i="40"/>
  <c r="U984" i="40"/>
  <c r="U973" i="40"/>
  <c r="U585" i="40"/>
  <c r="T1020" i="40"/>
  <c r="U394" i="40"/>
  <c r="U666" i="40"/>
  <c r="T626" i="40"/>
  <c r="U294" i="40"/>
  <c r="U446" i="40"/>
  <c r="U847" i="40"/>
  <c r="U964" i="40"/>
  <c r="T987" i="40"/>
  <c r="T605" i="40"/>
  <c r="T954" i="40"/>
  <c r="T1027" i="40"/>
  <c r="T540" i="40"/>
  <c r="U342" i="40"/>
  <c r="T798" i="40"/>
  <c r="T327" i="40"/>
  <c r="T264" i="40"/>
  <c r="T360" i="40"/>
  <c r="T377" i="40"/>
  <c r="U201" i="40"/>
  <c r="T201" i="40"/>
  <c r="T915" i="40"/>
  <c r="U915" i="40"/>
  <c r="Q13" i="40" l="1"/>
  <c r="R13" i="40" s="1"/>
  <c r="U13" i="40" s="1"/>
  <c r="Q7" i="40"/>
  <c r="Z111" i="40"/>
  <c r="Y111" i="40"/>
  <c r="X111" i="40"/>
  <c r="Q16" i="40"/>
  <c r="R16" i="40" s="1"/>
  <c r="U16" i="40" s="1"/>
  <c r="Q12" i="40"/>
  <c r="R12" i="40" s="1"/>
  <c r="U12" i="40" s="1"/>
  <c r="Q11" i="40"/>
  <c r="R11" i="40" s="1"/>
  <c r="U11" i="40" s="1"/>
  <c r="Z1022" i="40"/>
  <c r="Y1022" i="40"/>
  <c r="X1022" i="40"/>
  <c r="G1" i="40"/>
  <c r="R7" i="40" l="1"/>
  <c r="Q25" i="40"/>
  <c r="R25" i="40" s="1"/>
  <c r="U25" i="40" s="1"/>
  <c r="Q26" i="40"/>
  <c r="R26" i="40" s="1"/>
  <c r="U26" i="40" s="1"/>
  <c r="Q29" i="40"/>
  <c r="Q30" i="40"/>
  <c r="R30" i="40" s="1"/>
  <c r="U30" i="40" s="1"/>
  <c r="Q34" i="40"/>
  <c r="R34" i="40" s="1"/>
  <c r="U34" i="40" s="1"/>
  <c r="Q39" i="40"/>
  <c r="R39" i="40" s="1"/>
  <c r="U39" i="40" s="1"/>
  <c r="Q42" i="40"/>
  <c r="R42" i="40" s="1"/>
  <c r="U42" i="40" s="1"/>
  <c r="Q43" i="40"/>
  <c r="R43" i="40" s="1"/>
  <c r="U43" i="40" s="1"/>
  <c r="Q45" i="40"/>
  <c r="Q46" i="40"/>
  <c r="R46" i="40" s="1"/>
  <c r="U46" i="40" s="1"/>
  <c r="Q49" i="40"/>
  <c r="Q51" i="40"/>
  <c r="Q54" i="40"/>
  <c r="R54" i="40" s="1"/>
  <c r="U54" i="40" s="1"/>
  <c r="Q58" i="40"/>
  <c r="R58" i="40" s="1"/>
  <c r="U58" i="40" s="1"/>
  <c r="Q61" i="40"/>
  <c r="Q62" i="40"/>
  <c r="Q67" i="40"/>
  <c r="R67" i="40" s="1"/>
  <c r="U67" i="40" s="1"/>
  <c r="Q71" i="40"/>
  <c r="Q74" i="40"/>
  <c r="R74" i="40" s="1"/>
  <c r="U74" i="40" s="1"/>
  <c r="Q75" i="40"/>
  <c r="R75" i="40" s="1"/>
  <c r="U75" i="40" s="1"/>
  <c r="Q78" i="40"/>
  <c r="R78" i="40" s="1"/>
  <c r="U78" i="40" s="1"/>
  <c r="Q82" i="40"/>
  <c r="R82" i="40" s="1"/>
  <c r="U82" i="40" s="1"/>
  <c r="Q85" i="40"/>
  <c r="R85" i="40" s="1"/>
  <c r="U85" i="40" s="1"/>
  <c r="Q86" i="40"/>
  <c r="R86" i="40" s="1"/>
  <c r="U86" i="40" s="1"/>
  <c r="Q89" i="40"/>
  <c r="R89" i="40" s="1"/>
  <c r="U89" i="40" s="1"/>
  <c r="Q93" i="40"/>
  <c r="Q97" i="40"/>
  <c r="R97" i="40" s="1"/>
  <c r="U97" i="40" s="1"/>
  <c r="Q106" i="40"/>
  <c r="R106" i="40" s="1"/>
  <c r="U106" i="40" s="1"/>
  <c r="Q110" i="40"/>
  <c r="R110" i="40" s="1"/>
  <c r="U110" i="40" s="1"/>
  <c r="Q114" i="40"/>
  <c r="R114" i="40" s="1"/>
  <c r="U114" i="40" s="1"/>
  <c r="Q117" i="40"/>
  <c r="R117" i="40" s="1"/>
  <c r="U117" i="40" s="1"/>
  <c r="Q118" i="40"/>
  <c r="R118" i="40" s="1"/>
  <c r="U118" i="40" s="1"/>
  <c r="Q121" i="40"/>
  <c r="R121" i="40" s="1"/>
  <c r="U121" i="40" s="1"/>
  <c r="Q124" i="40"/>
  <c r="R124" i="40" s="1"/>
  <c r="U124" i="40" s="1"/>
  <c r="Q21" i="40"/>
  <c r="Q24" i="40"/>
  <c r="Q28" i="40"/>
  <c r="Q32" i="40"/>
  <c r="R32" i="40" s="1"/>
  <c r="U32" i="40" s="1"/>
  <c r="Q40" i="40"/>
  <c r="Q41" i="40"/>
  <c r="Q44" i="40"/>
  <c r="Q52" i="40"/>
  <c r="R52" i="40" s="1"/>
  <c r="U52" i="40" s="1"/>
  <c r="Q53" i="40"/>
  <c r="R53" i="40" s="1"/>
  <c r="Q56" i="40"/>
  <c r="Q60" i="40"/>
  <c r="Q72" i="40"/>
  <c r="Q76" i="40"/>
  <c r="R76" i="40" s="1"/>
  <c r="U76" i="40" s="1"/>
  <c r="Q80" i="40"/>
  <c r="Q84" i="40"/>
  <c r="Q104" i="40"/>
  <c r="Q108" i="40"/>
  <c r="Q83" i="40"/>
  <c r="Q87" i="40"/>
  <c r="Q91" i="40"/>
  <c r="Q95" i="40"/>
  <c r="R95" i="40" s="1"/>
  <c r="U95" i="40" s="1"/>
  <c r="Q115" i="40"/>
  <c r="R115" i="40" s="1"/>
  <c r="U115" i="40" s="1"/>
  <c r="Q112" i="40"/>
  <c r="R112" i="40" s="1"/>
  <c r="U112" i="40" s="1"/>
  <c r="Q116" i="40"/>
  <c r="Q69" i="40"/>
  <c r="R69" i="40" s="1"/>
  <c r="U69" i="40" s="1"/>
  <c r="Q9" i="40"/>
  <c r="Q31" i="40"/>
  <c r="Q35" i="40"/>
  <c r="Q123" i="40"/>
  <c r="Q15" i="40"/>
  <c r="R15" i="40" s="1"/>
  <c r="U15" i="40" s="1"/>
  <c r="Q18" i="40"/>
  <c r="R18" i="40" s="1"/>
  <c r="U18" i="40" s="1"/>
  <c r="Q19" i="40"/>
  <c r="R19" i="40" s="1"/>
  <c r="U19" i="40" s="1"/>
  <c r="Q23" i="40"/>
  <c r="R23" i="40" s="1"/>
  <c r="U23" i="40" s="1"/>
  <c r="Q27" i="40"/>
  <c r="Q33" i="40"/>
  <c r="Q36" i="40"/>
  <c r="R36" i="40" s="1"/>
  <c r="U36" i="40" s="1"/>
  <c r="Q38" i="40"/>
  <c r="R38" i="40" s="1"/>
  <c r="U38" i="40" s="1"/>
  <c r="Q47" i="40"/>
  <c r="R47" i="40" s="1"/>
  <c r="U47" i="40" s="1"/>
  <c r="Q48" i="40"/>
  <c r="R48" i="40" s="1"/>
  <c r="U48" i="40" s="1"/>
  <c r="Q50" i="40"/>
  <c r="R50" i="40" s="1"/>
  <c r="U50" i="40" s="1"/>
  <c r="Q55" i="40"/>
  <c r="Q57" i="40"/>
  <c r="R57" i="40" s="1"/>
  <c r="U57" i="40" s="1"/>
  <c r="Q59" i="40"/>
  <c r="R59" i="40" s="1"/>
  <c r="U59" i="40" s="1"/>
  <c r="Q63" i="40"/>
  <c r="R63" i="40" s="1"/>
  <c r="U63" i="40" s="1"/>
  <c r="Q64" i="40"/>
  <c r="Q66" i="40"/>
  <c r="R66" i="40" s="1"/>
  <c r="U66" i="40" s="1"/>
  <c r="Q88" i="40"/>
  <c r="Q90" i="40"/>
  <c r="R90" i="40" s="1"/>
  <c r="U90" i="40" s="1"/>
  <c r="Q92" i="40"/>
  <c r="R92" i="40" s="1"/>
  <c r="U92" i="40" s="1"/>
  <c r="Q94" i="40"/>
  <c r="R94" i="40" s="1"/>
  <c r="U94" i="40" s="1"/>
  <c r="Q96" i="40"/>
  <c r="R96" i="40" s="1"/>
  <c r="U96" i="40" s="1"/>
  <c r="Q98" i="40"/>
  <c r="R98" i="40" s="1"/>
  <c r="U98" i="40" s="1"/>
  <c r="Q99" i="40"/>
  <c r="R99" i="40" s="1"/>
  <c r="U99" i="40" s="1"/>
  <c r="Q101" i="40"/>
  <c r="Q120" i="40"/>
  <c r="Q122" i="40"/>
  <c r="R122" i="40" s="1"/>
  <c r="U122" i="40" s="1"/>
  <c r="Q8" i="40"/>
  <c r="Q10" i="40"/>
  <c r="Q14" i="40"/>
  <c r="R14" i="40" s="1"/>
  <c r="U14" i="40" s="1"/>
  <c r="Q17" i="40"/>
  <c r="R17" i="40" s="1"/>
  <c r="U17" i="40" s="1"/>
  <c r="Q20" i="40"/>
  <c r="Q22" i="40"/>
  <c r="R22" i="40" s="1"/>
  <c r="U22" i="40" s="1"/>
  <c r="Q37" i="40"/>
  <c r="R37" i="40" s="1"/>
  <c r="U37" i="40" s="1"/>
  <c r="Q65" i="40"/>
  <c r="Q68" i="40"/>
  <c r="R68" i="40" s="1"/>
  <c r="U68" i="40" s="1"/>
  <c r="Q70" i="40"/>
  <c r="R70" i="40" s="1"/>
  <c r="U70" i="40" s="1"/>
  <c r="Q73" i="40"/>
  <c r="Q77" i="40"/>
  <c r="R77" i="40" s="1"/>
  <c r="U77" i="40" s="1"/>
  <c r="Q79" i="40"/>
  <c r="Q81" i="40"/>
  <c r="R81" i="40" s="1"/>
  <c r="U81" i="40" s="1"/>
  <c r="Q100" i="40"/>
  <c r="R100" i="40" s="1"/>
  <c r="U100" i="40" s="1"/>
  <c r="Q102" i="40"/>
  <c r="R102" i="40" s="1"/>
  <c r="U102" i="40" s="1"/>
  <c r="Q103" i="40"/>
  <c r="Q105" i="40"/>
  <c r="R105" i="40" s="1"/>
  <c r="U105" i="40" s="1"/>
  <c r="Q107" i="40"/>
  <c r="Q109" i="40"/>
  <c r="R109" i="40" s="1"/>
  <c r="U109" i="40" s="1"/>
  <c r="Q111" i="40"/>
  <c r="Q113" i="40"/>
  <c r="R113" i="40" s="1"/>
  <c r="U113" i="40" s="1"/>
  <c r="Q119" i="40"/>
  <c r="T11" i="40"/>
  <c r="T12" i="40"/>
  <c r="T16" i="40"/>
  <c r="T115" i="40" l="1"/>
  <c r="T82" i="40"/>
  <c r="T14" i="40"/>
  <c r="T124" i="40"/>
  <c r="T67" i="40"/>
  <c r="T25" i="40"/>
  <c r="R8" i="40"/>
  <c r="T8" i="40" s="1"/>
  <c r="R9" i="40"/>
  <c r="T9" i="40" s="1"/>
  <c r="T89" i="40"/>
  <c r="R111" i="40"/>
  <c r="U111" i="40" s="1"/>
  <c r="R79" i="40"/>
  <c r="U79" i="40" s="1"/>
  <c r="R20" i="40"/>
  <c r="U20" i="40" s="1"/>
  <c r="R33" i="40"/>
  <c r="U33" i="40" s="1"/>
  <c r="R31" i="40"/>
  <c r="U31" i="40" s="1"/>
  <c r="R60" i="40"/>
  <c r="U60" i="40" s="1"/>
  <c r="T58" i="40"/>
  <c r="T39" i="40"/>
  <c r="R27" i="40"/>
  <c r="U27" i="40" s="1"/>
  <c r="R83" i="40"/>
  <c r="U83" i="40" s="1"/>
  <c r="R80" i="40"/>
  <c r="U80" i="40" s="1"/>
  <c r="R56" i="40"/>
  <c r="U56" i="40" s="1"/>
  <c r="R41" i="40"/>
  <c r="U41" i="40" s="1"/>
  <c r="R24" i="40"/>
  <c r="U24" i="40" s="1"/>
  <c r="R45" i="40"/>
  <c r="U45" i="40" s="1"/>
  <c r="R103" i="40"/>
  <c r="U103" i="40" s="1"/>
  <c r="R101" i="40"/>
  <c r="U101" i="40" s="1"/>
  <c r="R87" i="40"/>
  <c r="U87" i="40" s="1"/>
  <c r="R44" i="40"/>
  <c r="U44" i="40" s="1"/>
  <c r="R28" i="40"/>
  <c r="U28" i="40" s="1"/>
  <c r="R71" i="40"/>
  <c r="U71" i="40" s="1"/>
  <c r="R65" i="40"/>
  <c r="U65" i="40" s="1"/>
  <c r="R119" i="40"/>
  <c r="U119" i="40" s="1"/>
  <c r="R107" i="40"/>
  <c r="U107" i="40" s="1"/>
  <c r="R73" i="40"/>
  <c r="U73" i="40" s="1"/>
  <c r="R120" i="40"/>
  <c r="U120" i="40" s="1"/>
  <c r="R64" i="40"/>
  <c r="U64" i="40" s="1"/>
  <c r="R55" i="40"/>
  <c r="U55" i="40" s="1"/>
  <c r="R123" i="40"/>
  <c r="R108" i="40"/>
  <c r="U108" i="40" s="1"/>
  <c r="U53" i="40"/>
  <c r="T53" i="40"/>
  <c r="R40" i="40"/>
  <c r="U40" i="40" s="1"/>
  <c r="R21" i="40"/>
  <c r="U21" i="40" s="1"/>
  <c r="R62" i="40"/>
  <c r="U62" i="40" s="1"/>
  <c r="R51" i="40"/>
  <c r="U51" i="40" s="1"/>
  <c r="R84" i="40"/>
  <c r="U84" i="40" s="1"/>
  <c r="R93" i="40"/>
  <c r="U93" i="40" s="1"/>
  <c r="T26" i="40"/>
  <c r="R10" i="40"/>
  <c r="U10" i="40" s="1"/>
  <c r="T114" i="40"/>
  <c r="R88" i="40"/>
  <c r="U88" i="40" s="1"/>
  <c r="R35" i="40"/>
  <c r="U35" i="40" s="1"/>
  <c r="R116" i="40"/>
  <c r="U116" i="40" s="1"/>
  <c r="R91" i="40"/>
  <c r="U91" i="40" s="1"/>
  <c r="R104" i="40"/>
  <c r="U104" i="40" s="1"/>
  <c r="R72" i="40"/>
  <c r="U72" i="40" s="1"/>
  <c r="R61" i="40"/>
  <c r="U61" i="40" s="1"/>
  <c r="R49" i="40"/>
  <c r="U49" i="40" s="1"/>
  <c r="R29" i="40"/>
  <c r="U29" i="40" s="1"/>
  <c r="T46" i="40"/>
  <c r="T117" i="40"/>
  <c r="T34" i="40"/>
  <c r="T121" i="40"/>
  <c r="T54" i="40"/>
  <c r="T78" i="40"/>
  <c r="T110" i="40"/>
  <c r="T32" i="40"/>
  <c r="T42" i="40"/>
  <c r="T52" i="40"/>
  <c r="T75" i="40"/>
  <c r="T74" i="40"/>
  <c r="T105" i="40"/>
  <c r="T106" i="40"/>
  <c r="T97" i="40"/>
  <c r="T96" i="40"/>
  <c r="T76" i="40"/>
  <c r="T69" i="40"/>
  <c r="T85" i="40"/>
  <c r="T81" i="40"/>
  <c r="T43" i="40"/>
  <c r="T30" i="40"/>
  <c r="T95" i="40"/>
  <c r="T118" i="40"/>
  <c r="T86" i="40"/>
  <c r="T112" i="40"/>
  <c r="T109" i="40"/>
  <c r="T68" i="40"/>
  <c r="T59" i="40"/>
  <c r="T94" i="40"/>
  <c r="T19" i="40"/>
  <c r="T18" i="40"/>
  <c r="T36" i="40"/>
  <c r="T92" i="40"/>
  <c r="T122" i="40"/>
  <c r="T57" i="40"/>
  <c r="T48" i="40"/>
  <c r="T99" i="40"/>
  <c r="T13" i="40"/>
  <c r="T23" i="40"/>
  <c r="T15" i="40"/>
  <c r="T37" i="40"/>
  <c r="T63" i="40"/>
  <c r="T17" i="40"/>
  <c r="T113" i="40"/>
  <c r="T100" i="40"/>
  <c r="T47" i="40"/>
  <c r="T90" i="40"/>
  <c r="T77" i="40"/>
  <c r="T102" i="40"/>
  <c r="T50" i="40"/>
  <c r="T66" i="40"/>
  <c r="T98" i="40"/>
  <c r="T22" i="40"/>
  <c r="T38" i="40"/>
  <c r="U123" i="40" l="1"/>
  <c r="S123" i="40"/>
  <c r="T123" i="40" s="1"/>
  <c r="U8" i="40"/>
  <c r="U9" i="40"/>
  <c r="T10" i="40"/>
  <c r="T49" i="40"/>
  <c r="T72" i="40"/>
  <c r="T91" i="40"/>
  <c r="T35" i="40"/>
  <c r="T93" i="40"/>
  <c r="T51" i="40"/>
  <c r="T21" i="40"/>
  <c r="T64" i="40"/>
  <c r="T73" i="40"/>
  <c r="T119" i="40"/>
  <c r="T71" i="40"/>
  <c r="T44" i="40"/>
  <c r="T101" i="40"/>
  <c r="T45" i="40"/>
  <c r="T41" i="40"/>
  <c r="T80" i="40"/>
  <c r="T27" i="40"/>
  <c r="T60" i="40"/>
  <c r="T33" i="40"/>
  <c r="T79" i="40"/>
  <c r="T29" i="40"/>
  <c r="T61" i="40"/>
  <c r="T104" i="40"/>
  <c r="T116" i="40"/>
  <c r="T88" i="40"/>
  <c r="T84" i="40"/>
  <c r="T62" i="40"/>
  <c r="T40" i="40"/>
  <c r="T108" i="40"/>
  <c r="T55" i="40"/>
  <c r="T120" i="40"/>
  <c r="T107" i="40"/>
  <c r="T65" i="40"/>
  <c r="T28" i="40"/>
  <c r="T87" i="40"/>
  <c r="T103" i="40"/>
  <c r="T24" i="40"/>
  <c r="T56" i="40"/>
  <c r="T83" i="40"/>
  <c r="T31" i="40"/>
  <c r="T20" i="40"/>
  <c r="T111" i="40"/>
  <c r="K1541" i="37" l="1"/>
  <c r="J1541" i="37"/>
  <c r="N334" i="37"/>
  <c r="L70" i="37"/>
  <c r="M70" i="37"/>
  <c r="N70" i="37"/>
  <c r="O70" i="37"/>
  <c r="L71" i="37"/>
  <c r="M71" i="37"/>
  <c r="N71" i="37"/>
  <c r="O71" i="37"/>
  <c r="L72" i="37"/>
  <c r="M72" i="37"/>
  <c r="N72" i="37"/>
  <c r="O72" i="37"/>
  <c r="L73" i="37"/>
  <c r="M73" i="37"/>
  <c r="N73" i="37"/>
  <c r="O73" i="37"/>
  <c r="L74" i="37"/>
  <c r="M74" i="37"/>
  <c r="N74" i="37"/>
  <c r="O74" i="37"/>
  <c r="L75" i="37"/>
  <c r="M75" i="37"/>
  <c r="N75" i="37"/>
  <c r="O75" i="37"/>
  <c r="L76" i="37"/>
  <c r="M76" i="37"/>
  <c r="N76" i="37"/>
  <c r="O76" i="37"/>
  <c r="L77" i="37"/>
  <c r="M77" i="37"/>
  <c r="N77" i="37"/>
  <c r="O77" i="37"/>
  <c r="L78" i="37"/>
  <c r="M78" i="37"/>
  <c r="N78" i="37"/>
  <c r="O78" i="37"/>
  <c r="L79" i="37"/>
  <c r="M79" i="37"/>
  <c r="N79" i="37"/>
  <c r="O79" i="37"/>
  <c r="L80" i="37"/>
  <c r="M80" i="37"/>
  <c r="N80" i="37"/>
  <c r="O80" i="37"/>
  <c r="L81" i="37"/>
  <c r="M81" i="37"/>
  <c r="N81" i="37"/>
  <c r="O81" i="37"/>
  <c r="L82" i="37"/>
  <c r="M82" i="37"/>
  <c r="N82" i="37"/>
  <c r="O82" i="37"/>
  <c r="L83" i="37"/>
  <c r="M83" i="37"/>
  <c r="N83" i="37"/>
  <c r="O83" i="37"/>
  <c r="L84" i="37"/>
  <c r="M84" i="37"/>
  <c r="N84" i="37"/>
  <c r="O84" i="37"/>
  <c r="L85" i="37"/>
  <c r="M85" i="37"/>
  <c r="N85" i="37"/>
  <c r="O85" i="37"/>
  <c r="L86" i="37"/>
  <c r="M86" i="37"/>
  <c r="N86" i="37"/>
  <c r="O86" i="37"/>
  <c r="L87" i="37"/>
  <c r="M87" i="37"/>
  <c r="N87" i="37"/>
  <c r="O87" i="37"/>
  <c r="L88" i="37"/>
  <c r="M88" i="37"/>
  <c r="N88" i="37"/>
  <c r="O88" i="37"/>
  <c r="L89" i="37"/>
  <c r="M89" i="37"/>
  <c r="N89" i="37"/>
  <c r="O89" i="37"/>
  <c r="L90" i="37"/>
  <c r="M90" i="37"/>
  <c r="N90" i="37"/>
  <c r="O90" i="37"/>
  <c r="L91" i="37"/>
  <c r="M91" i="37"/>
  <c r="N91" i="37"/>
  <c r="O91" i="37"/>
  <c r="L92" i="37"/>
  <c r="M92" i="37"/>
  <c r="N92" i="37"/>
  <c r="O92" i="37"/>
  <c r="L93" i="37"/>
  <c r="M93" i="37"/>
  <c r="N93" i="37"/>
  <c r="O93" i="37"/>
  <c r="L94" i="37"/>
  <c r="M94" i="37"/>
  <c r="N94" i="37"/>
  <c r="O94" i="37"/>
  <c r="L95" i="37"/>
  <c r="M95" i="37"/>
  <c r="N95" i="37"/>
  <c r="O95" i="37"/>
  <c r="L96" i="37"/>
  <c r="M96" i="37"/>
  <c r="N96" i="37"/>
  <c r="O96" i="37"/>
  <c r="L97" i="37"/>
  <c r="M97" i="37"/>
  <c r="N97" i="37"/>
  <c r="O97" i="37"/>
  <c r="L98" i="37"/>
  <c r="M98" i="37"/>
  <c r="N98" i="37"/>
  <c r="O98" i="37"/>
  <c r="L99" i="37"/>
  <c r="M99" i="37"/>
  <c r="N99" i="37"/>
  <c r="O99" i="37"/>
  <c r="L100" i="37"/>
  <c r="M100" i="37"/>
  <c r="N100" i="37"/>
  <c r="O100" i="37"/>
  <c r="L101" i="37"/>
  <c r="M101" i="37"/>
  <c r="N101" i="37"/>
  <c r="O101" i="37"/>
  <c r="L102" i="37"/>
  <c r="M102" i="37"/>
  <c r="N102" i="37"/>
  <c r="O102" i="37"/>
  <c r="L103" i="37"/>
  <c r="M103" i="37"/>
  <c r="N103" i="37"/>
  <c r="O103" i="37"/>
  <c r="L104" i="37"/>
  <c r="M104" i="37"/>
  <c r="N104" i="37"/>
  <c r="O104" i="37"/>
  <c r="L105" i="37"/>
  <c r="M105" i="37"/>
  <c r="N105" i="37"/>
  <c r="O105" i="37"/>
  <c r="L106" i="37"/>
  <c r="M106" i="37"/>
  <c r="N106" i="37"/>
  <c r="O106" i="37"/>
  <c r="L107" i="37"/>
  <c r="M107" i="37"/>
  <c r="N107" i="37"/>
  <c r="O107" i="37"/>
  <c r="L108" i="37"/>
  <c r="M108" i="37"/>
  <c r="N108" i="37"/>
  <c r="O108" i="37"/>
  <c r="L109" i="37"/>
  <c r="M109" i="37"/>
  <c r="N109" i="37"/>
  <c r="O109" i="37"/>
  <c r="L110" i="37"/>
  <c r="M110" i="37"/>
  <c r="N110" i="37"/>
  <c r="O110" i="37"/>
  <c r="L111" i="37"/>
  <c r="M111" i="37"/>
  <c r="N111" i="37"/>
  <c r="O111" i="37"/>
  <c r="L112" i="37"/>
  <c r="M112" i="37"/>
  <c r="N112" i="37"/>
  <c r="O112" i="37"/>
  <c r="L113" i="37"/>
  <c r="M113" i="37"/>
  <c r="N113" i="37"/>
  <c r="O113" i="37"/>
  <c r="L114" i="37"/>
  <c r="M114" i="37"/>
  <c r="N114" i="37"/>
  <c r="O114" i="37"/>
  <c r="L115" i="37"/>
  <c r="M115" i="37"/>
  <c r="N115" i="37"/>
  <c r="O115" i="37"/>
  <c r="L116" i="37"/>
  <c r="M116" i="37"/>
  <c r="N116" i="37"/>
  <c r="O116" i="37"/>
  <c r="L117" i="37"/>
  <c r="M117" i="37"/>
  <c r="N117" i="37"/>
  <c r="O117" i="37"/>
  <c r="L118" i="37"/>
  <c r="M118" i="37"/>
  <c r="N118" i="37"/>
  <c r="O118" i="37"/>
  <c r="L119" i="37"/>
  <c r="M119" i="37"/>
  <c r="N119" i="37"/>
  <c r="O119" i="37"/>
  <c r="L120" i="37"/>
  <c r="M120" i="37"/>
  <c r="N120" i="37"/>
  <c r="O120" i="37"/>
  <c r="L121" i="37"/>
  <c r="M121" i="37"/>
  <c r="N121" i="37"/>
  <c r="O121" i="37"/>
  <c r="L122" i="37"/>
  <c r="M122" i="37"/>
  <c r="N122" i="37"/>
  <c r="O122" i="37"/>
  <c r="L123" i="37"/>
  <c r="M123" i="37"/>
  <c r="N123" i="37"/>
  <c r="O123" i="37"/>
  <c r="L124" i="37"/>
  <c r="M124" i="37"/>
  <c r="N124" i="37"/>
  <c r="O124" i="37"/>
  <c r="L125" i="37"/>
  <c r="M125" i="37"/>
  <c r="N125" i="37"/>
  <c r="O125" i="37"/>
  <c r="L126" i="37"/>
  <c r="M126" i="37"/>
  <c r="N126" i="37"/>
  <c r="O126" i="37"/>
  <c r="L127" i="37"/>
  <c r="M127" i="37"/>
  <c r="N127" i="37"/>
  <c r="O127" i="37"/>
  <c r="L128" i="37"/>
  <c r="M128" i="37"/>
  <c r="N128" i="37"/>
  <c r="O128" i="37"/>
  <c r="L129" i="37"/>
  <c r="M129" i="37"/>
  <c r="N129" i="37"/>
  <c r="O129" i="37"/>
  <c r="L130" i="37"/>
  <c r="M130" i="37"/>
  <c r="N130" i="37"/>
  <c r="O130" i="37"/>
  <c r="L131" i="37"/>
  <c r="M131" i="37"/>
  <c r="N131" i="37"/>
  <c r="O131" i="37"/>
  <c r="L132" i="37"/>
  <c r="M132" i="37"/>
  <c r="N132" i="37"/>
  <c r="O132" i="37"/>
  <c r="L133" i="37"/>
  <c r="M133" i="37"/>
  <c r="N133" i="37"/>
  <c r="O133" i="37"/>
  <c r="L134" i="37"/>
  <c r="M134" i="37"/>
  <c r="N134" i="37"/>
  <c r="O134" i="37"/>
  <c r="L135" i="37"/>
  <c r="M135" i="37"/>
  <c r="N135" i="37"/>
  <c r="O135" i="37"/>
  <c r="L136" i="37"/>
  <c r="M136" i="37"/>
  <c r="N136" i="37"/>
  <c r="O136" i="37"/>
  <c r="L137" i="37"/>
  <c r="M137" i="37"/>
  <c r="N137" i="37"/>
  <c r="O137" i="37"/>
  <c r="L138" i="37"/>
  <c r="M138" i="37"/>
  <c r="N138" i="37"/>
  <c r="O138" i="37"/>
  <c r="L139" i="37"/>
  <c r="M139" i="37"/>
  <c r="N139" i="37"/>
  <c r="O139" i="37"/>
  <c r="L140" i="37"/>
  <c r="M140" i="37"/>
  <c r="N140" i="37"/>
  <c r="O140" i="37"/>
  <c r="L141" i="37"/>
  <c r="M141" i="37"/>
  <c r="N141" i="37"/>
  <c r="O141" i="37"/>
  <c r="L142" i="37"/>
  <c r="M142" i="37"/>
  <c r="N142" i="37"/>
  <c r="O142" i="37"/>
  <c r="L143" i="37"/>
  <c r="M143" i="37"/>
  <c r="N143" i="37"/>
  <c r="O143" i="37"/>
  <c r="L144" i="37"/>
  <c r="M144" i="37"/>
  <c r="N144" i="37"/>
  <c r="O144" i="37"/>
  <c r="L145" i="37"/>
  <c r="M145" i="37"/>
  <c r="N145" i="37"/>
  <c r="O145" i="37"/>
  <c r="L146" i="37"/>
  <c r="M146" i="37"/>
  <c r="N146" i="37"/>
  <c r="O146" i="37"/>
  <c r="L147" i="37"/>
  <c r="M147" i="37"/>
  <c r="N147" i="37"/>
  <c r="O147" i="37"/>
  <c r="L148" i="37"/>
  <c r="M148" i="37"/>
  <c r="N148" i="37"/>
  <c r="O148" i="37"/>
  <c r="L149" i="37"/>
  <c r="M149" i="37"/>
  <c r="N149" i="37"/>
  <c r="O149" i="37"/>
  <c r="L150" i="37"/>
  <c r="M150" i="37"/>
  <c r="N150" i="37"/>
  <c r="O150" i="37"/>
  <c r="L151" i="37"/>
  <c r="M151" i="37"/>
  <c r="N151" i="37"/>
  <c r="O151" i="37"/>
  <c r="L152" i="37"/>
  <c r="M152" i="37"/>
  <c r="N152" i="37"/>
  <c r="O152" i="37"/>
  <c r="L153" i="37"/>
  <c r="M153" i="37"/>
  <c r="N153" i="37"/>
  <c r="O153" i="37"/>
  <c r="L154" i="37"/>
  <c r="M154" i="37"/>
  <c r="N154" i="37"/>
  <c r="O154" i="37"/>
  <c r="L155" i="37"/>
  <c r="M155" i="37"/>
  <c r="N155" i="37"/>
  <c r="O155" i="37"/>
  <c r="L156" i="37"/>
  <c r="M156" i="37"/>
  <c r="N156" i="37"/>
  <c r="O156" i="37"/>
  <c r="L157" i="37"/>
  <c r="M157" i="37"/>
  <c r="N157" i="37"/>
  <c r="O157" i="37"/>
  <c r="L158" i="37"/>
  <c r="M158" i="37"/>
  <c r="N158" i="37"/>
  <c r="O158" i="37"/>
  <c r="L159" i="37"/>
  <c r="M159" i="37"/>
  <c r="N159" i="37"/>
  <c r="O159" i="37"/>
  <c r="L160" i="37"/>
  <c r="M160" i="37"/>
  <c r="N160" i="37"/>
  <c r="O160" i="37"/>
  <c r="L161" i="37"/>
  <c r="M161" i="37"/>
  <c r="N161" i="37"/>
  <c r="O161" i="37"/>
  <c r="L162" i="37"/>
  <c r="M162" i="37"/>
  <c r="N162" i="37"/>
  <c r="O162" i="37"/>
  <c r="L163" i="37"/>
  <c r="M163" i="37"/>
  <c r="N163" i="37"/>
  <c r="O163" i="37"/>
  <c r="L164" i="37"/>
  <c r="M164" i="37"/>
  <c r="N164" i="37"/>
  <c r="O164" i="37"/>
  <c r="L165" i="37"/>
  <c r="M165" i="37"/>
  <c r="N165" i="37"/>
  <c r="O165" i="37"/>
  <c r="L166" i="37"/>
  <c r="M166" i="37"/>
  <c r="N166" i="37"/>
  <c r="O166" i="37"/>
  <c r="L167" i="37"/>
  <c r="M167" i="37"/>
  <c r="N167" i="37"/>
  <c r="O167" i="37"/>
  <c r="L168" i="37"/>
  <c r="M168" i="37"/>
  <c r="N168" i="37"/>
  <c r="O168" i="37"/>
  <c r="L169" i="37"/>
  <c r="M169" i="37"/>
  <c r="N169" i="37"/>
  <c r="O169" i="37"/>
  <c r="L170" i="37"/>
  <c r="M170" i="37"/>
  <c r="N170" i="37"/>
  <c r="O170" i="37"/>
  <c r="L171" i="37"/>
  <c r="M171" i="37"/>
  <c r="N171" i="37"/>
  <c r="O171" i="37"/>
  <c r="L172" i="37"/>
  <c r="M172" i="37"/>
  <c r="N172" i="37"/>
  <c r="O172" i="37"/>
  <c r="L173" i="37"/>
  <c r="M173" i="37"/>
  <c r="N173" i="37"/>
  <c r="O173" i="37"/>
  <c r="L174" i="37"/>
  <c r="M174" i="37"/>
  <c r="N174" i="37"/>
  <c r="O174" i="37"/>
  <c r="L175" i="37"/>
  <c r="M175" i="37"/>
  <c r="N175" i="37"/>
  <c r="O175" i="37"/>
  <c r="L176" i="37"/>
  <c r="M176" i="37"/>
  <c r="N176" i="37"/>
  <c r="O176" i="37"/>
  <c r="L177" i="37"/>
  <c r="M177" i="37"/>
  <c r="N177" i="37"/>
  <c r="O177" i="37"/>
  <c r="L178" i="37"/>
  <c r="M178" i="37"/>
  <c r="N178" i="37"/>
  <c r="O178" i="37"/>
  <c r="L179" i="37"/>
  <c r="M179" i="37"/>
  <c r="N179" i="37"/>
  <c r="O179" i="37"/>
  <c r="L180" i="37"/>
  <c r="M180" i="37"/>
  <c r="N180" i="37"/>
  <c r="O180" i="37"/>
  <c r="L181" i="37"/>
  <c r="M181" i="37"/>
  <c r="N181" i="37"/>
  <c r="O181" i="37"/>
  <c r="L182" i="37"/>
  <c r="M182" i="37"/>
  <c r="N182" i="37"/>
  <c r="O182" i="37"/>
  <c r="L183" i="37"/>
  <c r="M183" i="37"/>
  <c r="N183" i="37"/>
  <c r="O183" i="37"/>
  <c r="L184" i="37"/>
  <c r="M184" i="37"/>
  <c r="N184" i="37"/>
  <c r="O184" i="37"/>
  <c r="L185" i="37"/>
  <c r="M185" i="37"/>
  <c r="N185" i="37"/>
  <c r="O185" i="37"/>
  <c r="L186" i="37"/>
  <c r="M186" i="37"/>
  <c r="N186" i="37"/>
  <c r="O186" i="37"/>
  <c r="L187" i="37"/>
  <c r="M187" i="37"/>
  <c r="N187" i="37"/>
  <c r="O187" i="37"/>
  <c r="L188" i="37"/>
  <c r="M188" i="37"/>
  <c r="N188" i="37"/>
  <c r="O188" i="37"/>
  <c r="L189" i="37"/>
  <c r="M189" i="37"/>
  <c r="N189" i="37"/>
  <c r="O189" i="37"/>
  <c r="L190" i="37"/>
  <c r="M190" i="37"/>
  <c r="N190" i="37"/>
  <c r="O190" i="37"/>
  <c r="L191" i="37"/>
  <c r="M191" i="37"/>
  <c r="N191" i="37"/>
  <c r="O191" i="37"/>
  <c r="L192" i="37"/>
  <c r="M192" i="37"/>
  <c r="N192" i="37"/>
  <c r="O192" i="37"/>
  <c r="L193" i="37"/>
  <c r="M193" i="37"/>
  <c r="N193" i="37"/>
  <c r="O193" i="37"/>
  <c r="L194" i="37"/>
  <c r="M194" i="37"/>
  <c r="N194" i="37"/>
  <c r="O194" i="37"/>
  <c r="L195" i="37"/>
  <c r="M195" i="37"/>
  <c r="N195" i="37"/>
  <c r="O195" i="37"/>
  <c r="L196" i="37"/>
  <c r="M196" i="37"/>
  <c r="N196" i="37"/>
  <c r="O196" i="37"/>
  <c r="L197" i="37"/>
  <c r="M197" i="37"/>
  <c r="N197" i="37"/>
  <c r="O197" i="37"/>
  <c r="L198" i="37"/>
  <c r="M198" i="37"/>
  <c r="N198" i="37"/>
  <c r="O198" i="37"/>
  <c r="L199" i="37"/>
  <c r="M199" i="37"/>
  <c r="N199" i="37"/>
  <c r="O199" i="37"/>
  <c r="L200" i="37"/>
  <c r="M200" i="37"/>
  <c r="N200" i="37"/>
  <c r="O200" i="37"/>
  <c r="L201" i="37"/>
  <c r="M201" i="37"/>
  <c r="N201" i="37"/>
  <c r="O201" i="37"/>
  <c r="L202" i="37"/>
  <c r="M202" i="37"/>
  <c r="N202" i="37"/>
  <c r="O202" i="37"/>
  <c r="L203" i="37"/>
  <c r="M203" i="37"/>
  <c r="N203" i="37"/>
  <c r="O203" i="37"/>
  <c r="L204" i="37"/>
  <c r="M204" i="37"/>
  <c r="N204" i="37"/>
  <c r="O204" i="37"/>
  <c r="L205" i="37"/>
  <c r="M205" i="37"/>
  <c r="N205" i="37"/>
  <c r="O205" i="37"/>
  <c r="L206" i="37"/>
  <c r="M206" i="37"/>
  <c r="N206" i="37"/>
  <c r="O206" i="37"/>
  <c r="L207" i="37"/>
  <c r="M207" i="37"/>
  <c r="N207" i="37"/>
  <c r="O207" i="37"/>
  <c r="L208" i="37"/>
  <c r="M208" i="37"/>
  <c r="N208" i="37"/>
  <c r="O208" i="37"/>
  <c r="L209" i="37"/>
  <c r="M209" i="37"/>
  <c r="N209" i="37"/>
  <c r="O209" i="37"/>
  <c r="L210" i="37"/>
  <c r="M210" i="37"/>
  <c r="N210" i="37"/>
  <c r="O210" i="37"/>
  <c r="L211" i="37"/>
  <c r="M211" i="37"/>
  <c r="N211" i="37"/>
  <c r="O211" i="37"/>
  <c r="L212" i="37"/>
  <c r="M212" i="37"/>
  <c r="N212" i="37"/>
  <c r="O212" i="37"/>
  <c r="L213" i="37"/>
  <c r="M213" i="37"/>
  <c r="N213" i="37"/>
  <c r="O213" i="37"/>
  <c r="L214" i="37"/>
  <c r="M214" i="37"/>
  <c r="N214" i="37"/>
  <c r="O214" i="37"/>
  <c r="L215" i="37"/>
  <c r="M215" i="37"/>
  <c r="N215" i="37"/>
  <c r="O215" i="37"/>
  <c r="L216" i="37"/>
  <c r="M216" i="37"/>
  <c r="N216" i="37"/>
  <c r="O216" i="37"/>
  <c r="L217" i="37"/>
  <c r="M217" i="37"/>
  <c r="N217" i="37"/>
  <c r="O217" i="37"/>
  <c r="L218" i="37"/>
  <c r="M218" i="37"/>
  <c r="N218" i="37"/>
  <c r="O218" i="37"/>
  <c r="L219" i="37"/>
  <c r="M219" i="37"/>
  <c r="N219" i="37"/>
  <c r="O219" i="37"/>
  <c r="L220" i="37"/>
  <c r="M220" i="37"/>
  <c r="N220" i="37"/>
  <c r="O220" i="37"/>
  <c r="L221" i="37"/>
  <c r="M221" i="37"/>
  <c r="N221" i="37"/>
  <c r="O221" i="37"/>
  <c r="L222" i="37"/>
  <c r="M222" i="37"/>
  <c r="N222" i="37"/>
  <c r="O222" i="37"/>
  <c r="L223" i="37"/>
  <c r="M223" i="37"/>
  <c r="N223" i="37"/>
  <c r="O223" i="37"/>
  <c r="L224" i="37"/>
  <c r="M224" i="37"/>
  <c r="N224" i="37"/>
  <c r="O224" i="37"/>
  <c r="L225" i="37"/>
  <c r="M225" i="37"/>
  <c r="N225" i="37"/>
  <c r="O225" i="37"/>
  <c r="L226" i="37"/>
  <c r="M226" i="37"/>
  <c r="N226" i="37"/>
  <c r="O226" i="37"/>
  <c r="L227" i="37"/>
  <c r="M227" i="37"/>
  <c r="N227" i="37"/>
  <c r="O227" i="37"/>
  <c r="L228" i="37"/>
  <c r="M228" i="37"/>
  <c r="N228" i="37"/>
  <c r="O228" i="37"/>
  <c r="L229" i="37"/>
  <c r="M229" i="37"/>
  <c r="N229" i="37"/>
  <c r="O229" i="37"/>
  <c r="L230" i="37"/>
  <c r="M230" i="37"/>
  <c r="N230" i="37"/>
  <c r="O230" i="37"/>
  <c r="L231" i="37"/>
  <c r="M231" i="37"/>
  <c r="N231" i="37"/>
  <c r="O231" i="37"/>
  <c r="L232" i="37"/>
  <c r="M232" i="37"/>
  <c r="N232" i="37"/>
  <c r="O232" i="37"/>
  <c r="L233" i="37"/>
  <c r="M233" i="37"/>
  <c r="N233" i="37"/>
  <c r="O233" i="37"/>
  <c r="L234" i="37"/>
  <c r="M234" i="37"/>
  <c r="N234" i="37"/>
  <c r="O234" i="37"/>
  <c r="L235" i="37"/>
  <c r="M235" i="37"/>
  <c r="N235" i="37"/>
  <c r="O235" i="37"/>
  <c r="L236" i="37"/>
  <c r="M236" i="37"/>
  <c r="N236" i="37"/>
  <c r="O236" i="37"/>
  <c r="L237" i="37"/>
  <c r="M237" i="37"/>
  <c r="N237" i="37"/>
  <c r="O237" i="37"/>
  <c r="L238" i="37"/>
  <c r="M238" i="37"/>
  <c r="N238" i="37"/>
  <c r="O238" i="37"/>
  <c r="L239" i="37"/>
  <c r="M239" i="37"/>
  <c r="N239" i="37"/>
  <c r="O239" i="37"/>
  <c r="L240" i="37"/>
  <c r="M240" i="37"/>
  <c r="N240" i="37"/>
  <c r="O240" i="37"/>
  <c r="L241" i="37"/>
  <c r="M241" i="37"/>
  <c r="N241" i="37"/>
  <c r="O241" i="37"/>
  <c r="L242" i="37"/>
  <c r="M242" i="37"/>
  <c r="N242" i="37"/>
  <c r="O242" i="37"/>
  <c r="L243" i="37"/>
  <c r="M243" i="37"/>
  <c r="N243" i="37"/>
  <c r="O243" i="37"/>
  <c r="L244" i="37"/>
  <c r="M244" i="37"/>
  <c r="N244" i="37"/>
  <c r="O244" i="37"/>
  <c r="L245" i="37"/>
  <c r="M245" i="37"/>
  <c r="N245" i="37"/>
  <c r="O245" i="37"/>
  <c r="L246" i="37"/>
  <c r="M246" i="37"/>
  <c r="N246" i="37"/>
  <c r="O246" i="37"/>
  <c r="L247" i="37"/>
  <c r="M247" i="37"/>
  <c r="N247" i="37"/>
  <c r="O247" i="37"/>
  <c r="L248" i="37"/>
  <c r="M248" i="37"/>
  <c r="N248" i="37"/>
  <c r="O248" i="37"/>
  <c r="L249" i="37"/>
  <c r="M249" i="37"/>
  <c r="N249" i="37"/>
  <c r="O249" i="37"/>
  <c r="L250" i="37"/>
  <c r="M250" i="37"/>
  <c r="N250" i="37"/>
  <c r="O250" i="37"/>
  <c r="L251" i="37"/>
  <c r="M251" i="37"/>
  <c r="N251" i="37"/>
  <c r="O251" i="37"/>
  <c r="L252" i="37"/>
  <c r="M252" i="37"/>
  <c r="N252" i="37"/>
  <c r="O252" i="37"/>
  <c r="L253" i="37"/>
  <c r="M253" i="37"/>
  <c r="N253" i="37"/>
  <c r="O253" i="37"/>
  <c r="L254" i="37"/>
  <c r="M254" i="37"/>
  <c r="N254" i="37"/>
  <c r="O254" i="37"/>
  <c r="L255" i="37"/>
  <c r="M255" i="37"/>
  <c r="N255" i="37"/>
  <c r="O255" i="37"/>
  <c r="L256" i="37"/>
  <c r="M256" i="37"/>
  <c r="N256" i="37"/>
  <c r="O256" i="37"/>
  <c r="L257" i="37"/>
  <c r="M257" i="37"/>
  <c r="N257" i="37"/>
  <c r="O257" i="37"/>
  <c r="L258" i="37"/>
  <c r="M258" i="37"/>
  <c r="N258" i="37"/>
  <c r="O258" i="37"/>
  <c r="L259" i="37"/>
  <c r="M259" i="37"/>
  <c r="N259" i="37"/>
  <c r="O259" i="37"/>
  <c r="L260" i="37"/>
  <c r="M260" i="37"/>
  <c r="N260" i="37"/>
  <c r="O260" i="37"/>
  <c r="L261" i="37"/>
  <c r="M261" i="37"/>
  <c r="N261" i="37"/>
  <c r="O261" i="37"/>
  <c r="L262" i="37"/>
  <c r="M262" i="37"/>
  <c r="N262" i="37"/>
  <c r="O262" i="37"/>
  <c r="L263" i="37"/>
  <c r="M263" i="37"/>
  <c r="N263" i="37"/>
  <c r="O263" i="37"/>
  <c r="L264" i="37"/>
  <c r="M264" i="37"/>
  <c r="N264" i="37"/>
  <c r="O264" i="37"/>
  <c r="L265" i="37"/>
  <c r="M265" i="37"/>
  <c r="N265" i="37"/>
  <c r="O265" i="37"/>
  <c r="L266" i="37"/>
  <c r="M266" i="37"/>
  <c r="N266" i="37"/>
  <c r="O266" i="37"/>
  <c r="L267" i="37"/>
  <c r="M267" i="37"/>
  <c r="N267" i="37"/>
  <c r="O267" i="37"/>
  <c r="L268" i="37"/>
  <c r="M268" i="37"/>
  <c r="N268" i="37"/>
  <c r="O268" i="37"/>
  <c r="L269" i="37"/>
  <c r="M269" i="37"/>
  <c r="N269" i="37"/>
  <c r="O269" i="37"/>
  <c r="L270" i="37"/>
  <c r="M270" i="37"/>
  <c r="N270" i="37"/>
  <c r="O270" i="37"/>
  <c r="L271" i="37"/>
  <c r="M271" i="37"/>
  <c r="N271" i="37"/>
  <c r="O271" i="37"/>
  <c r="L272" i="37"/>
  <c r="M272" i="37"/>
  <c r="N272" i="37"/>
  <c r="O272" i="37"/>
  <c r="L273" i="37"/>
  <c r="M273" i="37"/>
  <c r="N273" i="37"/>
  <c r="O273" i="37"/>
  <c r="L274" i="37"/>
  <c r="M274" i="37"/>
  <c r="N274" i="37"/>
  <c r="O274" i="37"/>
  <c r="L275" i="37"/>
  <c r="M275" i="37"/>
  <c r="N275" i="37"/>
  <c r="O275" i="37"/>
  <c r="L276" i="37"/>
  <c r="M276" i="37"/>
  <c r="N276" i="37"/>
  <c r="O276" i="37"/>
  <c r="L277" i="37"/>
  <c r="M277" i="37"/>
  <c r="N277" i="37"/>
  <c r="O277" i="37"/>
  <c r="L278" i="37"/>
  <c r="M278" i="37"/>
  <c r="N278" i="37"/>
  <c r="O278" i="37"/>
  <c r="L279" i="37"/>
  <c r="M279" i="37"/>
  <c r="N279" i="37"/>
  <c r="O279" i="37"/>
  <c r="L280" i="37"/>
  <c r="M280" i="37"/>
  <c r="N280" i="37"/>
  <c r="O280" i="37"/>
  <c r="L281" i="37"/>
  <c r="M281" i="37"/>
  <c r="N281" i="37"/>
  <c r="O281" i="37"/>
  <c r="L282" i="37"/>
  <c r="M282" i="37"/>
  <c r="N282" i="37"/>
  <c r="O282" i="37"/>
  <c r="L283" i="37"/>
  <c r="M283" i="37"/>
  <c r="N283" i="37"/>
  <c r="O283" i="37"/>
  <c r="L284" i="37"/>
  <c r="M284" i="37"/>
  <c r="N284" i="37"/>
  <c r="O284" i="37"/>
  <c r="L285" i="37"/>
  <c r="M285" i="37"/>
  <c r="N285" i="37"/>
  <c r="O285" i="37"/>
  <c r="L286" i="37"/>
  <c r="M286" i="37"/>
  <c r="N286" i="37"/>
  <c r="O286" i="37"/>
  <c r="L287" i="37"/>
  <c r="M287" i="37"/>
  <c r="N287" i="37"/>
  <c r="O287" i="37"/>
  <c r="L288" i="37"/>
  <c r="M288" i="37"/>
  <c r="N288" i="37"/>
  <c r="O288" i="37"/>
  <c r="L289" i="37"/>
  <c r="M289" i="37"/>
  <c r="N289" i="37"/>
  <c r="O289" i="37"/>
  <c r="L290" i="37"/>
  <c r="M290" i="37"/>
  <c r="N290" i="37"/>
  <c r="O290" i="37"/>
  <c r="L291" i="37"/>
  <c r="M291" i="37"/>
  <c r="N291" i="37"/>
  <c r="O291" i="37"/>
  <c r="L292" i="37"/>
  <c r="M292" i="37"/>
  <c r="N292" i="37"/>
  <c r="O292" i="37"/>
  <c r="L293" i="37"/>
  <c r="M293" i="37"/>
  <c r="N293" i="37"/>
  <c r="O293" i="37"/>
  <c r="L294" i="37"/>
  <c r="M294" i="37"/>
  <c r="N294" i="37"/>
  <c r="O294" i="37"/>
  <c r="L295" i="37"/>
  <c r="M295" i="37"/>
  <c r="N295" i="37"/>
  <c r="O295" i="37"/>
  <c r="L296" i="37"/>
  <c r="M296" i="37"/>
  <c r="N296" i="37"/>
  <c r="O296" i="37"/>
  <c r="L297" i="37"/>
  <c r="M297" i="37"/>
  <c r="N297" i="37"/>
  <c r="O297" i="37"/>
  <c r="L298" i="37"/>
  <c r="M298" i="37"/>
  <c r="N298" i="37"/>
  <c r="O298" i="37"/>
  <c r="L299" i="37"/>
  <c r="M299" i="37"/>
  <c r="N299" i="37"/>
  <c r="O299" i="37"/>
  <c r="L300" i="37"/>
  <c r="M300" i="37"/>
  <c r="N300" i="37"/>
  <c r="O300" i="37"/>
  <c r="L301" i="37"/>
  <c r="M301" i="37"/>
  <c r="N301" i="37"/>
  <c r="O301" i="37"/>
  <c r="L302" i="37"/>
  <c r="M302" i="37"/>
  <c r="N302" i="37"/>
  <c r="O302" i="37"/>
  <c r="L303" i="37"/>
  <c r="M303" i="37"/>
  <c r="N303" i="37"/>
  <c r="O303" i="37"/>
  <c r="L304" i="37"/>
  <c r="M304" i="37"/>
  <c r="N304" i="37"/>
  <c r="O304" i="37"/>
  <c r="L305" i="37"/>
  <c r="M305" i="37"/>
  <c r="N305" i="37"/>
  <c r="O305" i="37"/>
  <c r="L306" i="37"/>
  <c r="M306" i="37"/>
  <c r="N306" i="37"/>
  <c r="O306" i="37"/>
  <c r="L307" i="37"/>
  <c r="M307" i="37"/>
  <c r="N307" i="37"/>
  <c r="O307" i="37"/>
  <c r="L308" i="37"/>
  <c r="M308" i="37"/>
  <c r="N308" i="37"/>
  <c r="O308" i="37"/>
  <c r="L309" i="37"/>
  <c r="M309" i="37"/>
  <c r="N309" i="37"/>
  <c r="O309" i="37"/>
  <c r="L310" i="37"/>
  <c r="M310" i="37"/>
  <c r="N310" i="37"/>
  <c r="O310" i="37"/>
  <c r="L311" i="37"/>
  <c r="M311" i="37"/>
  <c r="N311" i="37"/>
  <c r="O311" i="37"/>
  <c r="L312" i="37"/>
  <c r="M312" i="37"/>
  <c r="N312" i="37"/>
  <c r="O312" i="37"/>
  <c r="L313" i="37"/>
  <c r="M313" i="37"/>
  <c r="N313" i="37"/>
  <c r="O313" i="37"/>
  <c r="L314" i="37"/>
  <c r="M314" i="37"/>
  <c r="N314" i="37"/>
  <c r="O314" i="37"/>
  <c r="L315" i="37"/>
  <c r="M315" i="37"/>
  <c r="N315" i="37"/>
  <c r="O315" i="37"/>
  <c r="L316" i="37"/>
  <c r="M316" i="37"/>
  <c r="N316" i="37"/>
  <c r="O316" i="37"/>
  <c r="L317" i="37"/>
  <c r="M317" i="37"/>
  <c r="N317" i="37"/>
  <c r="O317" i="37"/>
  <c r="L318" i="37"/>
  <c r="M318" i="37"/>
  <c r="N318" i="37"/>
  <c r="O318" i="37"/>
  <c r="L319" i="37"/>
  <c r="M319" i="37"/>
  <c r="N319" i="37"/>
  <c r="O319" i="37"/>
  <c r="L320" i="37"/>
  <c r="M320" i="37"/>
  <c r="N320" i="37"/>
  <c r="O320" i="37"/>
  <c r="L321" i="37"/>
  <c r="M321" i="37"/>
  <c r="N321" i="37"/>
  <c r="O321" i="37"/>
  <c r="L322" i="37"/>
  <c r="M322" i="37"/>
  <c r="N322" i="37"/>
  <c r="O322" i="37"/>
  <c r="L323" i="37"/>
  <c r="M323" i="37"/>
  <c r="N323" i="37"/>
  <c r="O323" i="37"/>
  <c r="L324" i="37"/>
  <c r="M324" i="37"/>
  <c r="N324" i="37"/>
  <c r="O324" i="37"/>
  <c r="L325" i="37"/>
  <c r="M325" i="37"/>
  <c r="N325" i="37"/>
  <c r="O325" i="37"/>
  <c r="L326" i="37"/>
  <c r="M326" i="37"/>
  <c r="N326" i="37"/>
  <c r="O326" i="37"/>
  <c r="L327" i="37"/>
  <c r="M327" i="37"/>
  <c r="N327" i="37"/>
  <c r="O327" i="37"/>
  <c r="L328" i="37"/>
  <c r="M328" i="37"/>
  <c r="N328" i="37"/>
  <c r="O328" i="37"/>
  <c r="L329" i="37"/>
  <c r="M329" i="37"/>
  <c r="N329" i="37"/>
  <c r="O329" i="37"/>
  <c r="L330" i="37"/>
  <c r="M330" i="37"/>
  <c r="N330" i="37"/>
  <c r="O330" i="37"/>
  <c r="L331" i="37"/>
  <c r="M331" i="37"/>
  <c r="N331" i="37"/>
  <c r="O331" i="37"/>
  <c r="L332" i="37"/>
  <c r="M332" i="37"/>
  <c r="N332" i="37"/>
  <c r="O332" i="37"/>
  <c r="L333" i="37"/>
  <c r="M333" i="37"/>
  <c r="N333" i="37"/>
  <c r="O333" i="37"/>
  <c r="L334" i="37"/>
  <c r="M334" i="37"/>
  <c r="O334" i="37"/>
  <c r="L335" i="37"/>
  <c r="M335" i="37"/>
  <c r="N335" i="37"/>
  <c r="O335" i="37"/>
  <c r="L336" i="37"/>
  <c r="M336" i="37"/>
  <c r="N336" i="37"/>
  <c r="O336" i="37"/>
  <c r="L337" i="37"/>
  <c r="M337" i="37"/>
  <c r="N337" i="37"/>
  <c r="O337" i="37"/>
  <c r="L338" i="37"/>
  <c r="M338" i="37"/>
  <c r="N338" i="37"/>
  <c r="O338" i="37"/>
  <c r="L339" i="37"/>
  <c r="M339" i="37"/>
  <c r="N339" i="37"/>
  <c r="O339" i="37"/>
  <c r="L340" i="37"/>
  <c r="M340" i="37"/>
  <c r="N340" i="37"/>
  <c r="O340" i="37"/>
  <c r="L341" i="37"/>
  <c r="M341" i="37"/>
  <c r="N341" i="37"/>
  <c r="O341" i="37"/>
  <c r="L342" i="37"/>
  <c r="M342" i="37"/>
  <c r="N342" i="37"/>
  <c r="O342" i="37"/>
  <c r="L343" i="37"/>
  <c r="M343" i="37"/>
  <c r="N343" i="37"/>
  <c r="O343" i="37"/>
  <c r="L344" i="37"/>
  <c r="M344" i="37"/>
  <c r="N344" i="37"/>
  <c r="O344" i="37"/>
  <c r="L345" i="37"/>
  <c r="M345" i="37"/>
  <c r="N345" i="37"/>
  <c r="O345" i="37"/>
  <c r="L346" i="37"/>
  <c r="M346" i="37"/>
  <c r="N346" i="37"/>
  <c r="O346" i="37"/>
  <c r="L347" i="37"/>
  <c r="M347" i="37"/>
  <c r="N347" i="37"/>
  <c r="O347" i="37"/>
  <c r="L348" i="37"/>
  <c r="M348" i="37"/>
  <c r="N348" i="37"/>
  <c r="O348" i="37"/>
  <c r="L349" i="37"/>
  <c r="M349" i="37"/>
  <c r="N349" i="37"/>
  <c r="O349" i="37"/>
  <c r="L350" i="37"/>
  <c r="M350" i="37"/>
  <c r="N350" i="37"/>
  <c r="O350" i="37"/>
  <c r="L351" i="37"/>
  <c r="M351" i="37"/>
  <c r="N351" i="37"/>
  <c r="O351" i="37"/>
  <c r="L352" i="37"/>
  <c r="M352" i="37"/>
  <c r="N352" i="37"/>
  <c r="O352" i="37"/>
  <c r="L353" i="37"/>
  <c r="M353" i="37"/>
  <c r="N353" i="37"/>
  <c r="O353" i="37"/>
  <c r="L354" i="37"/>
  <c r="M354" i="37"/>
  <c r="N354" i="37"/>
  <c r="O354" i="37"/>
  <c r="L355" i="37"/>
  <c r="M355" i="37"/>
  <c r="N355" i="37"/>
  <c r="O355" i="37"/>
  <c r="L356" i="37"/>
  <c r="M356" i="37"/>
  <c r="N356" i="37"/>
  <c r="O356" i="37"/>
  <c r="L357" i="37"/>
  <c r="M357" i="37"/>
  <c r="N357" i="37"/>
  <c r="O357" i="37"/>
  <c r="L358" i="37"/>
  <c r="M358" i="37"/>
  <c r="N358" i="37"/>
  <c r="O358" i="37"/>
  <c r="L359" i="37"/>
  <c r="M359" i="37"/>
  <c r="N359" i="37"/>
  <c r="O359" i="37"/>
  <c r="L360" i="37"/>
  <c r="M360" i="37"/>
  <c r="N360" i="37"/>
  <c r="O360" i="37"/>
  <c r="L361" i="37"/>
  <c r="M361" i="37"/>
  <c r="N361" i="37"/>
  <c r="O361" i="37"/>
  <c r="L362" i="37"/>
  <c r="M362" i="37"/>
  <c r="N362" i="37"/>
  <c r="O362" i="37"/>
  <c r="L363" i="37"/>
  <c r="M363" i="37"/>
  <c r="N363" i="37"/>
  <c r="O363" i="37"/>
  <c r="L364" i="37"/>
  <c r="M364" i="37"/>
  <c r="N364" i="37"/>
  <c r="O364" i="37"/>
  <c r="L365" i="37"/>
  <c r="M365" i="37"/>
  <c r="N365" i="37"/>
  <c r="O365" i="37"/>
  <c r="L366" i="37"/>
  <c r="M366" i="37"/>
  <c r="N366" i="37"/>
  <c r="O366" i="37"/>
  <c r="L367" i="37"/>
  <c r="M367" i="37"/>
  <c r="N367" i="37"/>
  <c r="O367" i="37"/>
  <c r="L368" i="37"/>
  <c r="M368" i="37"/>
  <c r="N368" i="37"/>
  <c r="O368" i="37"/>
  <c r="L369" i="37"/>
  <c r="M369" i="37"/>
  <c r="N369" i="37"/>
  <c r="O369" i="37"/>
  <c r="L370" i="37"/>
  <c r="M370" i="37"/>
  <c r="N370" i="37"/>
  <c r="O370" i="37"/>
  <c r="L371" i="37"/>
  <c r="M371" i="37"/>
  <c r="N371" i="37"/>
  <c r="O371" i="37"/>
  <c r="L372" i="37"/>
  <c r="M372" i="37"/>
  <c r="N372" i="37"/>
  <c r="O372" i="37"/>
  <c r="L373" i="37"/>
  <c r="M373" i="37"/>
  <c r="N373" i="37"/>
  <c r="O373" i="37"/>
  <c r="L374" i="37"/>
  <c r="M374" i="37"/>
  <c r="N374" i="37"/>
  <c r="O374" i="37"/>
  <c r="L375" i="37"/>
  <c r="M375" i="37"/>
  <c r="N375" i="37"/>
  <c r="O375" i="37"/>
  <c r="L376" i="37"/>
  <c r="M376" i="37"/>
  <c r="N376" i="37"/>
  <c r="O376" i="37"/>
  <c r="L377" i="37"/>
  <c r="M377" i="37"/>
  <c r="N377" i="37"/>
  <c r="O377" i="37"/>
  <c r="L378" i="37"/>
  <c r="M378" i="37"/>
  <c r="N378" i="37"/>
  <c r="O378" i="37"/>
  <c r="L379" i="37"/>
  <c r="M379" i="37"/>
  <c r="N379" i="37"/>
  <c r="O379" i="37"/>
  <c r="L380" i="37"/>
  <c r="M380" i="37"/>
  <c r="N380" i="37"/>
  <c r="O380" i="37"/>
  <c r="L381" i="37"/>
  <c r="M381" i="37"/>
  <c r="N381" i="37"/>
  <c r="O381" i="37"/>
  <c r="L382" i="37"/>
  <c r="M382" i="37"/>
  <c r="N382" i="37"/>
  <c r="O382" i="37"/>
  <c r="L383" i="37"/>
  <c r="M383" i="37"/>
  <c r="N383" i="37"/>
  <c r="O383" i="37"/>
  <c r="L384" i="37"/>
  <c r="M384" i="37"/>
  <c r="N384" i="37"/>
  <c r="O384" i="37"/>
  <c r="L385" i="37"/>
  <c r="M385" i="37"/>
  <c r="N385" i="37"/>
  <c r="O385" i="37"/>
  <c r="L386" i="37"/>
  <c r="M386" i="37"/>
  <c r="N386" i="37"/>
  <c r="O386" i="37"/>
  <c r="L387" i="37"/>
  <c r="M387" i="37"/>
  <c r="N387" i="37"/>
  <c r="O387" i="37"/>
  <c r="L388" i="37"/>
  <c r="M388" i="37"/>
  <c r="N388" i="37"/>
  <c r="O388" i="37"/>
  <c r="L389" i="37"/>
  <c r="M389" i="37"/>
  <c r="N389" i="37"/>
  <c r="O389" i="37"/>
  <c r="L390" i="37"/>
  <c r="M390" i="37"/>
  <c r="N390" i="37"/>
  <c r="O390" i="37"/>
  <c r="L391" i="37"/>
  <c r="M391" i="37"/>
  <c r="N391" i="37"/>
  <c r="O391" i="37"/>
  <c r="L392" i="37"/>
  <c r="M392" i="37"/>
  <c r="N392" i="37"/>
  <c r="O392" i="37"/>
  <c r="L393" i="37"/>
  <c r="M393" i="37"/>
  <c r="N393" i="37"/>
  <c r="O393" i="37"/>
  <c r="L394" i="37"/>
  <c r="M394" i="37"/>
  <c r="N394" i="37"/>
  <c r="O394" i="37"/>
  <c r="L395" i="37"/>
  <c r="M395" i="37"/>
  <c r="N395" i="37"/>
  <c r="O395" i="37"/>
  <c r="L396" i="37"/>
  <c r="M396" i="37"/>
  <c r="N396" i="37"/>
  <c r="O396" i="37"/>
  <c r="L397" i="37"/>
  <c r="M397" i="37"/>
  <c r="N397" i="37"/>
  <c r="O397" i="37"/>
  <c r="L398" i="37"/>
  <c r="M398" i="37"/>
  <c r="N398" i="37"/>
  <c r="O398" i="37"/>
  <c r="L399" i="37"/>
  <c r="M399" i="37"/>
  <c r="N399" i="37"/>
  <c r="O399" i="37"/>
  <c r="L400" i="37"/>
  <c r="M400" i="37"/>
  <c r="N400" i="37"/>
  <c r="O400" i="37"/>
  <c r="L401" i="37"/>
  <c r="M401" i="37"/>
  <c r="N401" i="37"/>
  <c r="O401" i="37"/>
  <c r="L402" i="37"/>
  <c r="M402" i="37"/>
  <c r="N402" i="37"/>
  <c r="O402" i="37"/>
  <c r="L403" i="37"/>
  <c r="M403" i="37"/>
  <c r="N403" i="37"/>
  <c r="O403" i="37"/>
  <c r="L404" i="37"/>
  <c r="M404" i="37"/>
  <c r="N404" i="37"/>
  <c r="O404" i="37"/>
  <c r="L405" i="37"/>
  <c r="M405" i="37"/>
  <c r="N405" i="37"/>
  <c r="O405" i="37"/>
  <c r="L406" i="37"/>
  <c r="M406" i="37"/>
  <c r="N406" i="37"/>
  <c r="O406" i="37"/>
  <c r="L407" i="37"/>
  <c r="M407" i="37"/>
  <c r="N407" i="37"/>
  <c r="O407" i="37"/>
  <c r="L408" i="37"/>
  <c r="M408" i="37"/>
  <c r="N408" i="37"/>
  <c r="O408" i="37"/>
  <c r="L409" i="37"/>
  <c r="M409" i="37"/>
  <c r="N409" i="37"/>
  <c r="O409" i="37"/>
  <c r="L410" i="37"/>
  <c r="M410" i="37"/>
  <c r="N410" i="37"/>
  <c r="O410" i="37"/>
  <c r="L411" i="37"/>
  <c r="M411" i="37"/>
  <c r="N411" i="37"/>
  <c r="O411" i="37"/>
  <c r="L412" i="37"/>
  <c r="M412" i="37"/>
  <c r="N412" i="37"/>
  <c r="O412" i="37"/>
  <c r="L413" i="37"/>
  <c r="M413" i="37"/>
  <c r="N413" i="37"/>
  <c r="O413" i="37"/>
  <c r="L414" i="37"/>
  <c r="M414" i="37"/>
  <c r="N414" i="37"/>
  <c r="O414" i="37"/>
  <c r="L415" i="37"/>
  <c r="M415" i="37"/>
  <c r="N415" i="37"/>
  <c r="O415" i="37"/>
  <c r="L416" i="37"/>
  <c r="M416" i="37"/>
  <c r="N416" i="37"/>
  <c r="O416" i="37"/>
  <c r="L417" i="37"/>
  <c r="M417" i="37"/>
  <c r="N417" i="37"/>
  <c r="O417" i="37"/>
  <c r="L418" i="37"/>
  <c r="M418" i="37"/>
  <c r="N418" i="37"/>
  <c r="O418" i="37"/>
  <c r="L419" i="37"/>
  <c r="M419" i="37"/>
  <c r="N419" i="37"/>
  <c r="O419" i="37"/>
  <c r="L420" i="37"/>
  <c r="M420" i="37"/>
  <c r="N420" i="37"/>
  <c r="O420" i="37"/>
  <c r="L421" i="37"/>
  <c r="M421" i="37"/>
  <c r="N421" i="37"/>
  <c r="O421" i="37"/>
  <c r="L422" i="37"/>
  <c r="M422" i="37"/>
  <c r="N422" i="37"/>
  <c r="O422" i="37"/>
  <c r="L423" i="37"/>
  <c r="M423" i="37"/>
  <c r="N423" i="37"/>
  <c r="O423" i="37"/>
  <c r="L424" i="37"/>
  <c r="M424" i="37"/>
  <c r="N424" i="37"/>
  <c r="O424" i="37"/>
  <c r="L425" i="37"/>
  <c r="M425" i="37"/>
  <c r="N425" i="37"/>
  <c r="O425" i="37"/>
  <c r="L426" i="37"/>
  <c r="M426" i="37"/>
  <c r="N426" i="37"/>
  <c r="O426" i="37"/>
  <c r="L427" i="37"/>
  <c r="M427" i="37"/>
  <c r="N427" i="37"/>
  <c r="O427" i="37"/>
  <c r="L428" i="37"/>
  <c r="M428" i="37"/>
  <c r="N428" i="37"/>
  <c r="O428" i="37"/>
  <c r="L429" i="37"/>
  <c r="M429" i="37"/>
  <c r="N429" i="37"/>
  <c r="O429" i="37"/>
  <c r="L430" i="37"/>
  <c r="M430" i="37"/>
  <c r="N430" i="37"/>
  <c r="O430" i="37"/>
  <c r="L431" i="37"/>
  <c r="M431" i="37"/>
  <c r="N431" i="37"/>
  <c r="O431" i="37"/>
  <c r="L432" i="37"/>
  <c r="M432" i="37"/>
  <c r="N432" i="37"/>
  <c r="O432" i="37"/>
  <c r="L433" i="37"/>
  <c r="M433" i="37"/>
  <c r="N433" i="37"/>
  <c r="O433" i="37"/>
  <c r="L434" i="37"/>
  <c r="M434" i="37"/>
  <c r="N434" i="37"/>
  <c r="O434" i="37"/>
  <c r="L435" i="37"/>
  <c r="M435" i="37"/>
  <c r="N435" i="37"/>
  <c r="O435" i="37"/>
  <c r="L436" i="37"/>
  <c r="M436" i="37"/>
  <c r="N436" i="37"/>
  <c r="O436" i="37"/>
  <c r="L437" i="37"/>
  <c r="M437" i="37"/>
  <c r="N437" i="37"/>
  <c r="O437" i="37"/>
  <c r="L438" i="37"/>
  <c r="M438" i="37"/>
  <c r="N438" i="37"/>
  <c r="O438" i="37"/>
  <c r="L439" i="37"/>
  <c r="M439" i="37"/>
  <c r="N439" i="37"/>
  <c r="O439" i="37"/>
  <c r="L440" i="37"/>
  <c r="M440" i="37"/>
  <c r="N440" i="37"/>
  <c r="O440" i="37"/>
  <c r="L441" i="37"/>
  <c r="M441" i="37"/>
  <c r="N441" i="37"/>
  <c r="O441" i="37"/>
  <c r="L442" i="37"/>
  <c r="M442" i="37"/>
  <c r="N442" i="37"/>
  <c r="O442" i="37"/>
  <c r="L443" i="37"/>
  <c r="M443" i="37"/>
  <c r="N443" i="37"/>
  <c r="O443" i="37"/>
  <c r="L444" i="37"/>
  <c r="M444" i="37"/>
  <c r="N444" i="37"/>
  <c r="O444" i="37"/>
  <c r="L445" i="37"/>
  <c r="M445" i="37"/>
  <c r="N445" i="37"/>
  <c r="O445" i="37"/>
  <c r="L446" i="37"/>
  <c r="M446" i="37"/>
  <c r="N446" i="37"/>
  <c r="O446" i="37"/>
  <c r="L447" i="37"/>
  <c r="M447" i="37"/>
  <c r="N447" i="37"/>
  <c r="O447" i="37"/>
  <c r="L448" i="37"/>
  <c r="M448" i="37"/>
  <c r="N448" i="37"/>
  <c r="O448" i="37"/>
  <c r="L449" i="37"/>
  <c r="M449" i="37"/>
  <c r="N449" i="37"/>
  <c r="O449" i="37"/>
  <c r="L450" i="37"/>
  <c r="M450" i="37"/>
  <c r="N450" i="37"/>
  <c r="O450" i="37"/>
  <c r="L451" i="37"/>
  <c r="M451" i="37"/>
  <c r="N451" i="37"/>
  <c r="O451" i="37"/>
  <c r="L452" i="37"/>
  <c r="M452" i="37"/>
  <c r="N452" i="37"/>
  <c r="O452" i="37"/>
  <c r="L453" i="37"/>
  <c r="M453" i="37"/>
  <c r="N453" i="37"/>
  <c r="O453" i="37"/>
  <c r="L454" i="37"/>
  <c r="M454" i="37"/>
  <c r="N454" i="37"/>
  <c r="O454" i="37"/>
  <c r="L455" i="37"/>
  <c r="M455" i="37"/>
  <c r="N455" i="37"/>
  <c r="O455" i="37"/>
  <c r="L456" i="37"/>
  <c r="M456" i="37"/>
  <c r="N456" i="37"/>
  <c r="O456" i="37"/>
  <c r="L457" i="37"/>
  <c r="M457" i="37"/>
  <c r="N457" i="37"/>
  <c r="O457" i="37"/>
  <c r="L458" i="37"/>
  <c r="M458" i="37"/>
  <c r="N458" i="37"/>
  <c r="O458" i="37"/>
  <c r="L459" i="37"/>
  <c r="M459" i="37"/>
  <c r="N459" i="37"/>
  <c r="O459" i="37"/>
  <c r="L460" i="37"/>
  <c r="M460" i="37"/>
  <c r="N460" i="37"/>
  <c r="O460" i="37"/>
  <c r="L461" i="37"/>
  <c r="M461" i="37"/>
  <c r="N461" i="37"/>
  <c r="O461" i="37"/>
  <c r="L462" i="37"/>
  <c r="M462" i="37"/>
  <c r="N462" i="37"/>
  <c r="O462" i="37"/>
  <c r="L463" i="37"/>
  <c r="M463" i="37"/>
  <c r="N463" i="37"/>
  <c r="O463" i="37"/>
  <c r="L464" i="37"/>
  <c r="M464" i="37"/>
  <c r="N464" i="37"/>
  <c r="O464" i="37"/>
  <c r="L465" i="37"/>
  <c r="M465" i="37"/>
  <c r="N465" i="37"/>
  <c r="O465" i="37"/>
  <c r="L466" i="37"/>
  <c r="M466" i="37"/>
  <c r="N466" i="37"/>
  <c r="O466" i="37"/>
  <c r="L467" i="37"/>
  <c r="M467" i="37"/>
  <c r="N467" i="37"/>
  <c r="O467" i="37"/>
  <c r="L468" i="37"/>
  <c r="M468" i="37"/>
  <c r="N468" i="37"/>
  <c r="O468" i="37"/>
  <c r="L469" i="37"/>
  <c r="M469" i="37"/>
  <c r="N469" i="37"/>
  <c r="O469" i="37"/>
  <c r="L470" i="37"/>
  <c r="M470" i="37"/>
  <c r="N470" i="37"/>
  <c r="O470" i="37"/>
  <c r="L471" i="37"/>
  <c r="M471" i="37"/>
  <c r="N471" i="37"/>
  <c r="O471" i="37"/>
  <c r="L472" i="37"/>
  <c r="M472" i="37"/>
  <c r="N472" i="37"/>
  <c r="O472" i="37"/>
  <c r="L473" i="37"/>
  <c r="M473" i="37"/>
  <c r="N473" i="37"/>
  <c r="O473" i="37"/>
  <c r="L474" i="37"/>
  <c r="M474" i="37"/>
  <c r="N474" i="37"/>
  <c r="O474" i="37"/>
  <c r="L475" i="37"/>
  <c r="M475" i="37"/>
  <c r="N475" i="37"/>
  <c r="O475" i="37"/>
  <c r="L476" i="37"/>
  <c r="M476" i="37"/>
  <c r="N476" i="37"/>
  <c r="O476" i="37"/>
  <c r="L477" i="37"/>
  <c r="M477" i="37"/>
  <c r="N477" i="37"/>
  <c r="O477" i="37"/>
  <c r="L478" i="37"/>
  <c r="M478" i="37"/>
  <c r="N478" i="37"/>
  <c r="O478" i="37"/>
  <c r="L479" i="37"/>
  <c r="M479" i="37"/>
  <c r="N479" i="37"/>
  <c r="O479" i="37"/>
  <c r="L480" i="37"/>
  <c r="M480" i="37"/>
  <c r="N480" i="37"/>
  <c r="O480" i="37"/>
  <c r="L481" i="37"/>
  <c r="M481" i="37"/>
  <c r="N481" i="37"/>
  <c r="O481" i="37"/>
  <c r="L482" i="37"/>
  <c r="M482" i="37"/>
  <c r="N482" i="37"/>
  <c r="O482" i="37"/>
  <c r="L483" i="37"/>
  <c r="M483" i="37"/>
  <c r="N483" i="37"/>
  <c r="O483" i="37"/>
  <c r="L484" i="37"/>
  <c r="M484" i="37"/>
  <c r="N484" i="37"/>
  <c r="O484" i="37"/>
  <c r="L485" i="37"/>
  <c r="M485" i="37"/>
  <c r="N485" i="37"/>
  <c r="O485" i="37"/>
  <c r="L486" i="37"/>
  <c r="M486" i="37"/>
  <c r="N486" i="37"/>
  <c r="O486" i="37"/>
  <c r="L487" i="37"/>
  <c r="M487" i="37"/>
  <c r="N487" i="37"/>
  <c r="O487" i="37"/>
  <c r="L488" i="37"/>
  <c r="M488" i="37"/>
  <c r="N488" i="37"/>
  <c r="O488" i="37"/>
  <c r="L489" i="37"/>
  <c r="M489" i="37"/>
  <c r="N489" i="37"/>
  <c r="O489" i="37"/>
  <c r="L490" i="37"/>
  <c r="M490" i="37"/>
  <c r="N490" i="37"/>
  <c r="O490" i="37"/>
  <c r="L491" i="37"/>
  <c r="M491" i="37"/>
  <c r="N491" i="37"/>
  <c r="O491" i="37"/>
  <c r="L492" i="37"/>
  <c r="M492" i="37"/>
  <c r="N492" i="37"/>
  <c r="O492" i="37"/>
  <c r="L493" i="37"/>
  <c r="M493" i="37"/>
  <c r="N493" i="37"/>
  <c r="O493" i="37"/>
  <c r="L494" i="37"/>
  <c r="M494" i="37"/>
  <c r="N494" i="37"/>
  <c r="O494" i="37"/>
  <c r="L495" i="37"/>
  <c r="M495" i="37"/>
  <c r="N495" i="37"/>
  <c r="O495" i="37"/>
  <c r="L496" i="37"/>
  <c r="M496" i="37"/>
  <c r="N496" i="37"/>
  <c r="O496" i="37"/>
  <c r="L497" i="37"/>
  <c r="M497" i="37"/>
  <c r="N497" i="37"/>
  <c r="O497" i="37"/>
  <c r="L498" i="37"/>
  <c r="M498" i="37"/>
  <c r="N498" i="37"/>
  <c r="O498" i="37"/>
  <c r="L499" i="37"/>
  <c r="M499" i="37"/>
  <c r="N499" i="37"/>
  <c r="O499" i="37"/>
  <c r="L500" i="37"/>
  <c r="M500" i="37"/>
  <c r="N500" i="37"/>
  <c r="O500" i="37"/>
  <c r="L501" i="37"/>
  <c r="M501" i="37"/>
  <c r="N501" i="37"/>
  <c r="O501" i="37"/>
  <c r="L502" i="37"/>
  <c r="M502" i="37"/>
  <c r="N502" i="37"/>
  <c r="O502" i="37"/>
  <c r="L503" i="37"/>
  <c r="M503" i="37"/>
  <c r="N503" i="37"/>
  <c r="O503" i="37"/>
  <c r="L504" i="37"/>
  <c r="M504" i="37"/>
  <c r="N504" i="37"/>
  <c r="O504" i="37"/>
  <c r="L505" i="37"/>
  <c r="M505" i="37"/>
  <c r="N505" i="37"/>
  <c r="O505" i="37"/>
  <c r="L506" i="37"/>
  <c r="M506" i="37"/>
  <c r="N506" i="37"/>
  <c r="O506" i="37"/>
  <c r="L507" i="37"/>
  <c r="M507" i="37"/>
  <c r="N507" i="37"/>
  <c r="O507" i="37"/>
  <c r="L508" i="37"/>
  <c r="M508" i="37"/>
  <c r="N508" i="37"/>
  <c r="O508" i="37"/>
  <c r="L509" i="37"/>
  <c r="M509" i="37"/>
  <c r="N509" i="37"/>
  <c r="O509" i="37"/>
  <c r="L510" i="37"/>
  <c r="M510" i="37"/>
  <c r="N510" i="37"/>
  <c r="O510" i="37"/>
  <c r="L511" i="37"/>
  <c r="M511" i="37"/>
  <c r="N511" i="37"/>
  <c r="O511" i="37"/>
  <c r="L512" i="37"/>
  <c r="M512" i="37"/>
  <c r="N512" i="37"/>
  <c r="O512" i="37"/>
  <c r="L513" i="37"/>
  <c r="M513" i="37"/>
  <c r="N513" i="37"/>
  <c r="O513" i="37"/>
  <c r="L514" i="37"/>
  <c r="M514" i="37"/>
  <c r="N514" i="37"/>
  <c r="O514" i="37"/>
  <c r="L515" i="37"/>
  <c r="M515" i="37"/>
  <c r="N515" i="37"/>
  <c r="O515" i="37"/>
  <c r="L516" i="37"/>
  <c r="M516" i="37"/>
  <c r="N516" i="37"/>
  <c r="O516" i="37"/>
  <c r="L517" i="37"/>
  <c r="M517" i="37"/>
  <c r="N517" i="37"/>
  <c r="O517" i="37"/>
  <c r="L518" i="37"/>
  <c r="M518" i="37"/>
  <c r="N518" i="37"/>
  <c r="O518" i="37"/>
  <c r="L519" i="37"/>
  <c r="M519" i="37"/>
  <c r="N519" i="37"/>
  <c r="O519" i="37"/>
  <c r="L520" i="37"/>
  <c r="M520" i="37"/>
  <c r="N520" i="37"/>
  <c r="O520" i="37"/>
  <c r="L521" i="37"/>
  <c r="M521" i="37"/>
  <c r="N521" i="37"/>
  <c r="O521" i="37"/>
  <c r="L522" i="37"/>
  <c r="M522" i="37"/>
  <c r="N522" i="37"/>
  <c r="O522" i="37"/>
  <c r="L523" i="37"/>
  <c r="M523" i="37"/>
  <c r="N523" i="37"/>
  <c r="O523" i="37"/>
  <c r="L524" i="37"/>
  <c r="M524" i="37"/>
  <c r="N524" i="37"/>
  <c r="O524" i="37"/>
  <c r="L525" i="37"/>
  <c r="M525" i="37"/>
  <c r="N525" i="37"/>
  <c r="O525" i="37"/>
  <c r="L526" i="37"/>
  <c r="M526" i="37"/>
  <c r="N526" i="37"/>
  <c r="O526" i="37"/>
  <c r="L527" i="37"/>
  <c r="M527" i="37"/>
  <c r="N527" i="37"/>
  <c r="O527" i="37"/>
  <c r="L528" i="37"/>
  <c r="M528" i="37"/>
  <c r="N528" i="37"/>
  <c r="O528" i="37"/>
  <c r="L529" i="37"/>
  <c r="M529" i="37"/>
  <c r="N529" i="37"/>
  <c r="O529" i="37"/>
  <c r="L530" i="37"/>
  <c r="M530" i="37"/>
  <c r="N530" i="37"/>
  <c r="O530" i="37"/>
  <c r="L531" i="37"/>
  <c r="M531" i="37"/>
  <c r="N531" i="37"/>
  <c r="O531" i="37"/>
  <c r="L532" i="37"/>
  <c r="M532" i="37"/>
  <c r="N532" i="37"/>
  <c r="O532" i="37"/>
  <c r="L533" i="37"/>
  <c r="M533" i="37"/>
  <c r="N533" i="37"/>
  <c r="O533" i="37"/>
  <c r="L534" i="37"/>
  <c r="M534" i="37"/>
  <c r="N534" i="37"/>
  <c r="O534" i="37"/>
  <c r="L535" i="37"/>
  <c r="M535" i="37"/>
  <c r="N535" i="37"/>
  <c r="O535" i="37"/>
  <c r="L536" i="37"/>
  <c r="M536" i="37"/>
  <c r="N536" i="37"/>
  <c r="O536" i="37"/>
  <c r="L537" i="37"/>
  <c r="M537" i="37"/>
  <c r="N537" i="37"/>
  <c r="O537" i="37"/>
  <c r="L538" i="37"/>
  <c r="M538" i="37"/>
  <c r="N538" i="37"/>
  <c r="O538" i="37"/>
  <c r="L539" i="37"/>
  <c r="M539" i="37"/>
  <c r="N539" i="37"/>
  <c r="O539" i="37"/>
  <c r="L540" i="37"/>
  <c r="M540" i="37"/>
  <c r="N540" i="37"/>
  <c r="O540" i="37"/>
  <c r="L541" i="37"/>
  <c r="M541" i="37"/>
  <c r="N541" i="37"/>
  <c r="O541" i="37"/>
  <c r="L542" i="37"/>
  <c r="M542" i="37"/>
  <c r="N542" i="37"/>
  <c r="O542" i="37"/>
  <c r="L543" i="37"/>
  <c r="M543" i="37"/>
  <c r="N543" i="37"/>
  <c r="O543" i="37"/>
  <c r="L544" i="37"/>
  <c r="M544" i="37"/>
  <c r="N544" i="37"/>
  <c r="O544" i="37"/>
  <c r="L545" i="37"/>
  <c r="M545" i="37"/>
  <c r="N545" i="37"/>
  <c r="O545" i="37"/>
  <c r="L546" i="37"/>
  <c r="M546" i="37"/>
  <c r="N546" i="37"/>
  <c r="O546" i="37"/>
  <c r="L547" i="37"/>
  <c r="M547" i="37"/>
  <c r="N547" i="37"/>
  <c r="O547" i="37"/>
  <c r="L548" i="37"/>
  <c r="M548" i="37"/>
  <c r="N548" i="37"/>
  <c r="O548" i="37"/>
  <c r="L549" i="37"/>
  <c r="M549" i="37"/>
  <c r="N549" i="37"/>
  <c r="O549" i="37"/>
  <c r="L550" i="37"/>
  <c r="M550" i="37"/>
  <c r="N550" i="37"/>
  <c r="O550" i="37"/>
  <c r="L551" i="37"/>
  <c r="M551" i="37"/>
  <c r="N551" i="37"/>
  <c r="O551" i="37"/>
  <c r="L552" i="37"/>
  <c r="M552" i="37"/>
  <c r="N552" i="37"/>
  <c r="O552" i="37"/>
  <c r="L553" i="37"/>
  <c r="M553" i="37"/>
  <c r="N553" i="37"/>
  <c r="O553" i="37"/>
  <c r="L554" i="37"/>
  <c r="M554" i="37"/>
  <c r="N554" i="37"/>
  <c r="O554" i="37"/>
  <c r="L555" i="37"/>
  <c r="M555" i="37"/>
  <c r="N555" i="37"/>
  <c r="O555" i="37"/>
  <c r="L556" i="37"/>
  <c r="M556" i="37"/>
  <c r="N556" i="37"/>
  <c r="O556" i="37"/>
  <c r="L557" i="37"/>
  <c r="M557" i="37"/>
  <c r="N557" i="37"/>
  <c r="O557" i="37"/>
  <c r="L558" i="37"/>
  <c r="M558" i="37"/>
  <c r="N558" i="37"/>
  <c r="O558" i="37"/>
  <c r="L559" i="37"/>
  <c r="M559" i="37"/>
  <c r="N559" i="37"/>
  <c r="O559" i="37"/>
  <c r="L560" i="37"/>
  <c r="M560" i="37"/>
  <c r="N560" i="37"/>
  <c r="O560" i="37"/>
  <c r="L561" i="37"/>
  <c r="M561" i="37"/>
  <c r="N561" i="37"/>
  <c r="O561" i="37"/>
  <c r="L562" i="37"/>
  <c r="M562" i="37"/>
  <c r="N562" i="37"/>
  <c r="O562" i="37"/>
  <c r="L563" i="37"/>
  <c r="M563" i="37"/>
  <c r="N563" i="37"/>
  <c r="O563" i="37"/>
  <c r="L564" i="37"/>
  <c r="M564" i="37"/>
  <c r="N564" i="37"/>
  <c r="O564" i="37"/>
  <c r="L565" i="37"/>
  <c r="M565" i="37"/>
  <c r="N565" i="37"/>
  <c r="O565" i="37"/>
  <c r="L566" i="37"/>
  <c r="M566" i="37"/>
  <c r="N566" i="37"/>
  <c r="O566" i="37"/>
  <c r="L567" i="37"/>
  <c r="M567" i="37"/>
  <c r="N567" i="37"/>
  <c r="O567" i="37"/>
  <c r="L568" i="37"/>
  <c r="M568" i="37"/>
  <c r="N568" i="37"/>
  <c r="O568" i="37"/>
  <c r="L569" i="37"/>
  <c r="M569" i="37"/>
  <c r="N569" i="37"/>
  <c r="O569" i="37"/>
  <c r="L570" i="37"/>
  <c r="M570" i="37"/>
  <c r="N570" i="37"/>
  <c r="O570" i="37"/>
  <c r="L571" i="37"/>
  <c r="M571" i="37"/>
  <c r="N571" i="37"/>
  <c r="O571" i="37"/>
  <c r="L572" i="37"/>
  <c r="M572" i="37"/>
  <c r="N572" i="37"/>
  <c r="O572" i="37"/>
  <c r="L573" i="37"/>
  <c r="M573" i="37"/>
  <c r="N573" i="37"/>
  <c r="O573" i="37"/>
  <c r="L574" i="37"/>
  <c r="M574" i="37"/>
  <c r="N574" i="37"/>
  <c r="O574" i="37"/>
  <c r="L575" i="37"/>
  <c r="M575" i="37"/>
  <c r="N575" i="37"/>
  <c r="O575" i="37"/>
  <c r="L576" i="37"/>
  <c r="M576" i="37"/>
  <c r="N576" i="37"/>
  <c r="O576" i="37"/>
  <c r="L577" i="37"/>
  <c r="M577" i="37"/>
  <c r="N577" i="37"/>
  <c r="O577" i="37"/>
  <c r="L578" i="37"/>
  <c r="M578" i="37"/>
  <c r="N578" i="37"/>
  <c r="O578" i="37"/>
  <c r="L579" i="37"/>
  <c r="M579" i="37"/>
  <c r="N579" i="37"/>
  <c r="O579" i="37"/>
  <c r="L580" i="37"/>
  <c r="M580" i="37"/>
  <c r="N580" i="37"/>
  <c r="O580" i="37"/>
  <c r="L581" i="37"/>
  <c r="M581" i="37"/>
  <c r="N581" i="37"/>
  <c r="O581" i="37"/>
  <c r="L582" i="37"/>
  <c r="M582" i="37"/>
  <c r="N582" i="37"/>
  <c r="O582" i="37"/>
  <c r="L583" i="37"/>
  <c r="M583" i="37"/>
  <c r="N583" i="37"/>
  <c r="O583" i="37"/>
  <c r="L584" i="37"/>
  <c r="M584" i="37"/>
  <c r="N584" i="37"/>
  <c r="O584" i="37"/>
  <c r="L585" i="37"/>
  <c r="M585" i="37"/>
  <c r="N585" i="37"/>
  <c r="O585" i="37"/>
  <c r="L586" i="37"/>
  <c r="M586" i="37"/>
  <c r="N586" i="37"/>
  <c r="O586" i="37"/>
  <c r="L587" i="37"/>
  <c r="M587" i="37"/>
  <c r="N587" i="37"/>
  <c r="O587" i="37"/>
  <c r="L588" i="37"/>
  <c r="M588" i="37"/>
  <c r="N588" i="37"/>
  <c r="O588" i="37"/>
  <c r="L589" i="37"/>
  <c r="M589" i="37"/>
  <c r="N589" i="37"/>
  <c r="O589" i="37"/>
  <c r="L590" i="37"/>
  <c r="M590" i="37"/>
  <c r="N590" i="37"/>
  <c r="O590" i="37"/>
  <c r="L591" i="37"/>
  <c r="M591" i="37"/>
  <c r="N591" i="37"/>
  <c r="O591" i="37"/>
  <c r="L592" i="37"/>
  <c r="M592" i="37"/>
  <c r="N592" i="37"/>
  <c r="O592" i="37"/>
  <c r="L593" i="37"/>
  <c r="M593" i="37"/>
  <c r="N593" i="37"/>
  <c r="O593" i="37"/>
  <c r="L594" i="37"/>
  <c r="M594" i="37"/>
  <c r="N594" i="37"/>
  <c r="O594" i="37"/>
  <c r="L595" i="37"/>
  <c r="M595" i="37"/>
  <c r="N595" i="37"/>
  <c r="O595" i="37"/>
  <c r="L596" i="37"/>
  <c r="M596" i="37"/>
  <c r="N596" i="37"/>
  <c r="O596" i="37"/>
  <c r="L597" i="37"/>
  <c r="M597" i="37"/>
  <c r="N597" i="37"/>
  <c r="O597" i="37"/>
  <c r="L598" i="37"/>
  <c r="M598" i="37"/>
  <c r="N598" i="37"/>
  <c r="O598" i="37"/>
  <c r="L599" i="37"/>
  <c r="M599" i="37"/>
  <c r="N599" i="37"/>
  <c r="O599" i="37"/>
  <c r="L600" i="37"/>
  <c r="M600" i="37"/>
  <c r="N600" i="37"/>
  <c r="O600" i="37"/>
  <c r="L601" i="37"/>
  <c r="M601" i="37"/>
  <c r="N601" i="37"/>
  <c r="O601" i="37"/>
  <c r="L602" i="37"/>
  <c r="M602" i="37"/>
  <c r="N602" i="37"/>
  <c r="O602" i="37"/>
  <c r="L603" i="37"/>
  <c r="M603" i="37"/>
  <c r="N603" i="37"/>
  <c r="O603" i="37"/>
  <c r="L604" i="37"/>
  <c r="M604" i="37"/>
  <c r="N604" i="37"/>
  <c r="O604" i="37"/>
  <c r="L605" i="37"/>
  <c r="M605" i="37"/>
  <c r="N605" i="37"/>
  <c r="O605" i="37"/>
  <c r="L606" i="37"/>
  <c r="M606" i="37"/>
  <c r="N606" i="37"/>
  <c r="O606" i="37"/>
  <c r="L607" i="37"/>
  <c r="M607" i="37"/>
  <c r="N607" i="37"/>
  <c r="O607" i="37"/>
  <c r="L608" i="37"/>
  <c r="M608" i="37"/>
  <c r="N608" i="37"/>
  <c r="O608" i="37"/>
  <c r="L609" i="37"/>
  <c r="M609" i="37"/>
  <c r="N609" i="37"/>
  <c r="O609" i="37"/>
  <c r="L610" i="37"/>
  <c r="M610" i="37"/>
  <c r="N610" i="37"/>
  <c r="O610" i="37"/>
  <c r="L611" i="37"/>
  <c r="M611" i="37"/>
  <c r="N611" i="37"/>
  <c r="O611" i="37"/>
  <c r="L612" i="37"/>
  <c r="M612" i="37"/>
  <c r="N612" i="37"/>
  <c r="O612" i="37"/>
  <c r="L613" i="37"/>
  <c r="M613" i="37"/>
  <c r="N613" i="37"/>
  <c r="O613" i="37"/>
  <c r="L614" i="37"/>
  <c r="M614" i="37"/>
  <c r="N614" i="37"/>
  <c r="O614" i="37"/>
  <c r="L615" i="37"/>
  <c r="M615" i="37"/>
  <c r="N615" i="37"/>
  <c r="O615" i="37"/>
  <c r="L616" i="37"/>
  <c r="M616" i="37"/>
  <c r="N616" i="37"/>
  <c r="O616" i="37"/>
  <c r="L617" i="37"/>
  <c r="M617" i="37"/>
  <c r="N617" i="37"/>
  <c r="O617" i="37"/>
  <c r="L618" i="37"/>
  <c r="M618" i="37"/>
  <c r="N618" i="37"/>
  <c r="O618" i="37"/>
  <c r="L619" i="37"/>
  <c r="M619" i="37"/>
  <c r="N619" i="37"/>
  <c r="O619" i="37"/>
  <c r="L620" i="37"/>
  <c r="M620" i="37"/>
  <c r="N620" i="37"/>
  <c r="O620" i="37"/>
  <c r="L621" i="37"/>
  <c r="M621" i="37"/>
  <c r="N621" i="37"/>
  <c r="O621" i="37"/>
  <c r="L622" i="37"/>
  <c r="M622" i="37"/>
  <c r="N622" i="37"/>
  <c r="O622" i="37"/>
  <c r="L623" i="37"/>
  <c r="M623" i="37"/>
  <c r="N623" i="37"/>
  <c r="O623" i="37"/>
  <c r="L624" i="37"/>
  <c r="M624" i="37"/>
  <c r="N624" i="37"/>
  <c r="O624" i="37"/>
  <c r="L625" i="37"/>
  <c r="M625" i="37"/>
  <c r="N625" i="37"/>
  <c r="O625" i="37"/>
  <c r="L626" i="37"/>
  <c r="M626" i="37"/>
  <c r="N626" i="37"/>
  <c r="O626" i="37"/>
  <c r="L627" i="37"/>
  <c r="M627" i="37"/>
  <c r="N627" i="37"/>
  <c r="O627" i="37"/>
  <c r="L628" i="37"/>
  <c r="M628" i="37"/>
  <c r="N628" i="37"/>
  <c r="O628" i="37"/>
  <c r="L629" i="37"/>
  <c r="M629" i="37"/>
  <c r="N629" i="37"/>
  <c r="O629" i="37"/>
  <c r="L630" i="37"/>
  <c r="M630" i="37"/>
  <c r="N630" i="37"/>
  <c r="O630" i="37"/>
  <c r="L631" i="37"/>
  <c r="M631" i="37"/>
  <c r="N631" i="37"/>
  <c r="O631" i="37"/>
  <c r="L632" i="37"/>
  <c r="M632" i="37"/>
  <c r="N632" i="37"/>
  <c r="O632" i="37"/>
  <c r="L633" i="37"/>
  <c r="M633" i="37"/>
  <c r="N633" i="37"/>
  <c r="O633" i="37"/>
  <c r="L634" i="37"/>
  <c r="M634" i="37"/>
  <c r="N634" i="37"/>
  <c r="O634" i="37"/>
  <c r="L635" i="37"/>
  <c r="M635" i="37"/>
  <c r="N635" i="37"/>
  <c r="O635" i="37"/>
  <c r="L636" i="37"/>
  <c r="M636" i="37"/>
  <c r="N636" i="37"/>
  <c r="O636" i="37"/>
  <c r="L637" i="37"/>
  <c r="M637" i="37"/>
  <c r="N637" i="37"/>
  <c r="O637" i="37"/>
  <c r="L638" i="37"/>
  <c r="M638" i="37"/>
  <c r="N638" i="37"/>
  <c r="O638" i="37"/>
  <c r="L639" i="37"/>
  <c r="M639" i="37"/>
  <c r="N639" i="37"/>
  <c r="O639" i="37"/>
  <c r="L640" i="37"/>
  <c r="M640" i="37"/>
  <c r="N640" i="37"/>
  <c r="O640" i="37"/>
  <c r="L641" i="37"/>
  <c r="M641" i="37"/>
  <c r="N641" i="37"/>
  <c r="O641" i="37"/>
  <c r="L642" i="37"/>
  <c r="M642" i="37"/>
  <c r="N642" i="37"/>
  <c r="O642" i="37"/>
  <c r="L643" i="37"/>
  <c r="M643" i="37"/>
  <c r="N643" i="37"/>
  <c r="O643" i="37"/>
  <c r="L644" i="37"/>
  <c r="M644" i="37"/>
  <c r="N644" i="37"/>
  <c r="O644" i="37"/>
  <c r="L645" i="37"/>
  <c r="M645" i="37"/>
  <c r="N645" i="37"/>
  <c r="O645" i="37"/>
  <c r="L646" i="37"/>
  <c r="M646" i="37"/>
  <c r="N646" i="37"/>
  <c r="O646" i="37"/>
  <c r="L647" i="37"/>
  <c r="M647" i="37"/>
  <c r="N647" i="37"/>
  <c r="O647" i="37"/>
  <c r="L648" i="37"/>
  <c r="M648" i="37"/>
  <c r="N648" i="37"/>
  <c r="O648" i="37"/>
  <c r="L649" i="37"/>
  <c r="M649" i="37"/>
  <c r="N649" i="37"/>
  <c r="O649" i="37"/>
  <c r="L650" i="37"/>
  <c r="M650" i="37"/>
  <c r="N650" i="37"/>
  <c r="O650" i="37"/>
  <c r="L651" i="37"/>
  <c r="M651" i="37"/>
  <c r="N651" i="37"/>
  <c r="O651" i="37"/>
  <c r="L652" i="37"/>
  <c r="M652" i="37"/>
  <c r="N652" i="37"/>
  <c r="O652" i="37"/>
  <c r="L653" i="37"/>
  <c r="M653" i="37"/>
  <c r="N653" i="37"/>
  <c r="O653" i="37"/>
  <c r="L654" i="37"/>
  <c r="M654" i="37"/>
  <c r="N654" i="37"/>
  <c r="O654" i="37"/>
  <c r="L655" i="37"/>
  <c r="M655" i="37"/>
  <c r="N655" i="37"/>
  <c r="O655" i="37"/>
  <c r="L656" i="37"/>
  <c r="M656" i="37"/>
  <c r="N656" i="37"/>
  <c r="O656" i="37"/>
  <c r="L657" i="37"/>
  <c r="M657" i="37"/>
  <c r="N657" i="37"/>
  <c r="O657" i="37"/>
  <c r="L658" i="37"/>
  <c r="M658" i="37"/>
  <c r="N658" i="37"/>
  <c r="O658" i="37"/>
  <c r="L659" i="37"/>
  <c r="M659" i="37"/>
  <c r="N659" i="37"/>
  <c r="O659" i="37"/>
  <c r="L660" i="37"/>
  <c r="M660" i="37"/>
  <c r="N660" i="37"/>
  <c r="O660" i="37"/>
  <c r="L661" i="37"/>
  <c r="M661" i="37"/>
  <c r="N661" i="37"/>
  <c r="O661" i="37"/>
  <c r="L662" i="37"/>
  <c r="M662" i="37"/>
  <c r="N662" i="37"/>
  <c r="O662" i="37"/>
  <c r="L663" i="37"/>
  <c r="M663" i="37"/>
  <c r="N663" i="37"/>
  <c r="O663" i="37"/>
  <c r="L664" i="37"/>
  <c r="M664" i="37"/>
  <c r="N664" i="37"/>
  <c r="O664" i="37"/>
  <c r="L665" i="37"/>
  <c r="M665" i="37"/>
  <c r="N665" i="37"/>
  <c r="O665" i="37"/>
  <c r="L666" i="37"/>
  <c r="M666" i="37"/>
  <c r="N666" i="37"/>
  <c r="O666" i="37"/>
  <c r="L667" i="37"/>
  <c r="M667" i="37"/>
  <c r="N667" i="37"/>
  <c r="O667" i="37"/>
  <c r="L668" i="37"/>
  <c r="M668" i="37"/>
  <c r="N668" i="37"/>
  <c r="O668" i="37"/>
  <c r="L669" i="37"/>
  <c r="M669" i="37"/>
  <c r="N669" i="37"/>
  <c r="O669" i="37"/>
  <c r="L670" i="37"/>
  <c r="M670" i="37"/>
  <c r="N670" i="37"/>
  <c r="O670" i="37"/>
  <c r="L671" i="37"/>
  <c r="M671" i="37"/>
  <c r="N671" i="37"/>
  <c r="O671" i="37"/>
  <c r="L672" i="37"/>
  <c r="M672" i="37"/>
  <c r="N672" i="37"/>
  <c r="O672" i="37"/>
  <c r="L673" i="37"/>
  <c r="M673" i="37"/>
  <c r="N673" i="37"/>
  <c r="O673" i="37"/>
  <c r="L674" i="37"/>
  <c r="M674" i="37"/>
  <c r="N674" i="37"/>
  <c r="O674" i="37"/>
  <c r="L675" i="37"/>
  <c r="M675" i="37"/>
  <c r="N675" i="37"/>
  <c r="O675" i="37"/>
  <c r="L676" i="37"/>
  <c r="M676" i="37"/>
  <c r="N676" i="37"/>
  <c r="O676" i="37"/>
  <c r="L677" i="37"/>
  <c r="M677" i="37"/>
  <c r="N677" i="37"/>
  <c r="O677" i="37"/>
  <c r="L678" i="37"/>
  <c r="M678" i="37"/>
  <c r="N678" i="37"/>
  <c r="O678" i="37"/>
  <c r="L679" i="37"/>
  <c r="M679" i="37"/>
  <c r="N679" i="37"/>
  <c r="O679" i="37"/>
  <c r="L680" i="37"/>
  <c r="M680" i="37"/>
  <c r="N680" i="37"/>
  <c r="O680" i="37"/>
  <c r="L681" i="37"/>
  <c r="M681" i="37"/>
  <c r="N681" i="37"/>
  <c r="O681" i="37"/>
  <c r="L682" i="37"/>
  <c r="M682" i="37"/>
  <c r="N682" i="37"/>
  <c r="O682" i="37"/>
  <c r="L683" i="37"/>
  <c r="M683" i="37"/>
  <c r="N683" i="37"/>
  <c r="O683" i="37"/>
  <c r="L684" i="37"/>
  <c r="M684" i="37"/>
  <c r="N684" i="37"/>
  <c r="O684" i="37"/>
  <c r="L685" i="37"/>
  <c r="M685" i="37"/>
  <c r="N685" i="37"/>
  <c r="O685" i="37"/>
  <c r="L686" i="37"/>
  <c r="M686" i="37"/>
  <c r="N686" i="37"/>
  <c r="O686" i="37"/>
  <c r="L687" i="37"/>
  <c r="M687" i="37"/>
  <c r="N687" i="37"/>
  <c r="O687" i="37"/>
  <c r="L688" i="37"/>
  <c r="M688" i="37"/>
  <c r="N688" i="37"/>
  <c r="O688" i="37"/>
  <c r="L689" i="37"/>
  <c r="M689" i="37"/>
  <c r="N689" i="37"/>
  <c r="O689" i="37"/>
  <c r="L690" i="37"/>
  <c r="M690" i="37"/>
  <c r="N690" i="37"/>
  <c r="O690" i="37"/>
  <c r="L691" i="37"/>
  <c r="M691" i="37"/>
  <c r="N691" i="37"/>
  <c r="O691" i="37"/>
  <c r="L692" i="37"/>
  <c r="M692" i="37"/>
  <c r="N692" i="37"/>
  <c r="O692" i="37"/>
  <c r="L693" i="37"/>
  <c r="M693" i="37"/>
  <c r="N693" i="37"/>
  <c r="O693" i="37"/>
  <c r="L694" i="37"/>
  <c r="M694" i="37"/>
  <c r="N694" i="37"/>
  <c r="O694" i="37"/>
  <c r="L695" i="37"/>
  <c r="M695" i="37"/>
  <c r="N695" i="37"/>
  <c r="O695" i="37"/>
  <c r="L696" i="37"/>
  <c r="M696" i="37"/>
  <c r="N696" i="37"/>
  <c r="O696" i="37"/>
  <c r="L697" i="37"/>
  <c r="M697" i="37"/>
  <c r="N697" i="37"/>
  <c r="O697" i="37"/>
  <c r="L698" i="37"/>
  <c r="M698" i="37"/>
  <c r="N698" i="37"/>
  <c r="O698" i="37"/>
  <c r="L699" i="37"/>
  <c r="M699" i="37"/>
  <c r="N699" i="37"/>
  <c r="O699" i="37"/>
  <c r="L700" i="37"/>
  <c r="M700" i="37"/>
  <c r="N700" i="37"/>
  <c r="O700" i="37"/>
  <c r="L701" i="37"/>
  <c r="M701" i="37"/>
  <c r="N701" i="37"/>
  <c r="O701" i="37"/>
  <c r="L702" i="37"/>
  <c r="M702" i="37"/>
  <c r="N702" i="37"/>
  <c r="O702" i="37"/>
  <c r="L703" i="37"/>
  <c r="M703" i="37"/>
  <c r="N703" i="37"/>
  <c r="O703" i="37"/>
  <c r="L704" i="37"/>
  <c r="M704" i="37"/>
  <c r="N704" i="37"/>
  <c r="O704" i="37"/>
  <c r="L705" i="37"/>
  <c r="M705" i="37"/>
  <c r="N705" i="37"/>
  <c r="O705" i="37"/>
  <c r="L706" i="37"/>
  <c r="M706" i="37"/>
  <c r="N706" i="37"/>
  <c r="O706" i="37"/>
  <c r="L707" i="37"/>
  <c r="M707" i="37"/>
  <c r="N707" i="37"/>
  <c r="O707" i="37"/>
  <c r="L708" i="37"/>
  <c r="M708" i="37"/>
  <c r="N708" i="37"/>
  <c r="O708" i="37"/>
  <c r="L709" i="37"/>
  <c r="M709" i="37"/>
  <c r="N709" i="37"/>
  <c r="O709" i="37"/>
  <c r="L710" i="37"/>
  <c r="M710" i="37"/>
  <c r="N710" i="37"/>
  <c r="O710" i="37"/>
  <c r="L711" i="37"/>
  <c r="M711" i="37"/>
  <c r="N711" i="37"/>
  <c r="O711" i="37"/>
  <c r="L712" i="37"/>
  <c r="M712" i="37"/>
  <c r="N712" i="37"/>
  <c r="O712" i="37"/>
  <c r="L713" i="37"/>
  <c r="M713" i="37"/>
  <c r="N713" i="37"/>
  <c r="O713" i="37"/>
  <c r="L714" i="37"/>
  <c r="M714" i="37"/>
  <c r="N714" i="37"/>
  <c r="O714" i="37"/>
  <c r="L715" i="37"/>
  <c r="M715" i="37"/>
  <c r="N715" i="37"/>
  <c r="O715" i="37"/>
  <c r="L716" i="37"/>
  <c r="M716" i="37"/>
  <c r="N716" i="37"/>
  <c r="O716" i="37"/>
  <c r="L717" i="37"/>
  <c r="M717" i="37"/>
  <c r="N717" i="37"/>
  <c r="O717" i="37"/>
  <c r="L718" i="37"/>
  <c r="M718" i="37"/>
  <c r="N718" i="37"/>
  <c r="O718" i="37"/>
  <c r="L719" i="37"/>
  <c r="M719" i="37"/>
  <c r="N719" i="37"/>
  <c r="O719" i="37"/>
  <c r="L720" i="37"/>
  <c r="M720" i="37"/>
  <c r="N720" i="37"/>
  <c r="O720" i="37"/>
  <c r="L721" i="37"/>
  <c r="M721" i="37"/>
  <c r="N721" i="37"/>
  <c r="O721" i="37"/>
  <c r="L722" i="37"/>
  <c r="M722" i="37"/>
  <c r="N722" i="37"/>
  <c r="O722" i="37"/>
  <c r="L723" i="37"/>
  <c r="M723" i="37"/>
  <c r="N723" i="37"/>
  <c r="O723" i="37"/>
  <c r="L724" i="37"/>
  <c r="M724" i="37"/>
  <c r="N724" i="37"/>
  <c r="O724" i="37"/>
  <c r="L725" i="37"/>
  <c r="M725" i="37"/>
  <c r="N725" i="37"/>
  <c r="O725" i="37"/>
  <c r="L726" i="37"/>
  <c r="M726" i="37"/>
  <c r="N726" i="37"/>
  <c r="O726" i="37"/>
  <c r="L727" i="37"/>
  <c r="M727" i="37"/>
  <c r="N727" i="37"/>
  <c r="O727" i="37"/>
  <c r="L728" i="37"/>
  <c r="M728" i="37"/>
  <c r="N728" i="37"/>
  <c r="O728" i="37"/>
  <c r="L729" i="37"/>
  <c r="M729" i="37"/>
  <c r="N729" i="37"/>
  <c r="O729" i="37"/>
  <c r="L730" i="37"/>
  <c r="M730" i="37"/>
  <c r="N730" i="37"/>
  <c r="O730" i="37"/>
  <c r="L731" i="37"/>
  <c r="M731" i="37"/>
  <c r="N731" i="37"/>
  <c r="O731" i="37"/>
  <c r="L732" i="37"/>
  <c r="M732" i="37"/>
  <c r="N732" i="37"/>
  <c r="O732" i="37"/>
  <c r="L733" i="37"/>
  <c r="M733" i="37"/>
  <c r="N733" i="37"/>
  <c r="O733" i="37"/>
  <c r="L734" i="37"/>
  <c r="M734" i="37"/>
  <c r="N734" i="37"/>
  <c r="O734" i="37"/>
  <c r="L735" i="37"/>
  <c r="M735" i="37"/>
  <c r="N735" i="37"/>
  <c r="O735" i="37"/>
  <c r="L736" i="37"/>
  <c r="M736" i="37"/>
  <c r="N736" i="37"/>
  <c r="O736" i="37"/>
  <c r="L737" i="37"/>
  <c r="M737" i="37"/>
  <c r="N737" i="37"/>
  <c r="O737" i="37"/>
  <c r="L738" i="37"/>
  <c r="M738" i="37"/>
  <c r="N738" i="37"/>
  <c r="O738" i="37"/>
  <c r="L739" i="37"/>
  <c r="M739" i="37"/>
  <c r="N739" i="37"/>
  <c r="O739" i="37"/>
  <c r="L740" i="37"/>
  <c r="M740" i="37"/>
  <c r="N740" i="37"/>
  <c r="O740" i="37"/>
  <c r="L741" i="37"/>
  <c r="M741" i="37"/>
  <c r="N741" i="37"/>
  <c r="O741" i="37"/>
  <c r="L742" i="37"/>
  <c r="M742" i="37"/>
  <c r="N742" i="37"/>
  <c r="O742" i="37"/>
  <c r="L743" i="37"/>
  <c r="M743" i="37"/>
  <c r="N743" i="37"/>
  <c r="O743" i="37"/>
  <c r="L744" i="37"/>
  <c r="M744" i="37"/>
  <c r="N744" i="37"/>
  <c r="O744" i="37"/>
  <c r="L745" i="37"/>
  <c r="M745" i="37"/>
  <c r="N745" i="37"/>
  <c r="O745" i="37"/>
  <c r="L746" i="37"/>
  <c r="M746" i="37"/>
  <c r="N746" i="37"/>
  <c r="O746" i="37"/>
  <c r="L747" i="37"/>
  <c r="M747" i="37"/>
  <c r="N747" i="37"/>
  <c r="O747" i="37"/>
  <c r="L748" i="37"/>
  <c r="M748" i="37"/>
  <c r="N748" i="37"/>
  <c r="O748" i="37"/>
  <c r="L749" i="37"/>
  <c r="M749" i="37"/>
  <c r="N749" i="37"/>
  <c r="O749" i="37"/>
  <c r="L750" i="37"/>
  <c r="M750" i="37"/>
  <c r="N750" i="37"/>
  <c r="O750" i="37"/>
  <c r="L751" i="37"/>
  <c r="M751" i="37"/>
  <c r="N751" i="37"/>
  <c r="O751" i="37"/>
  <c r="L752" i="37"/>
  <c r="M752" i="37"/>
  <c r="N752" i="37"/>
  <c r="O752" i="37"/>
  <c r="L753" i="37"/>
  <c r="M753" i="37"/>
  <c r="N753" i="37"/>
  <c r="O753" i="37"/>
  <c r="L754" i="37"/>
  <c r="M754" i="37"/>
  <c r="N754" i="37"/>
  <c r="O754" i="37"/>
  <c r="L755" i="37"/>
  <c r="M755" i="37"/>
  <c r="N755" i="37"/>
  <c r="O755" i="37"/>
  <c r="L756" i="37"/>
  <c r="M756" i="37"/>
  <c r="N756" i="37"/>
  <c r="O756" i="37"/>
  <c r="L757" i="37"/>
  <c r="M757" i="37"/>
  <c r="N757" i="37"/>
  <c r="O757" i="37"/>
  <c r="L758" i="37"/>
  <c r="M758" i="37"/>
  <c r="N758" i="37"/>
  <c r="O758" i="37"/>
  <c r="L759" i="37"/>
  <c r="M759" i="37"/>
  <c r="N759" i="37"/>
  <c r="O759" i="37"/>
  <c r="L760" i="37"/>
  <c r="M760" i="37"/>
  <c r="N760" i="37"/>
  <c r="O760" i="37"/>
  <c r="L761" i="37"/>
  <c r="M761" i="37"/>
  <c r="N761" i="37"/>
  <c r="O761" i="37"/>
  <c r="L762" i="37"/>
  <c r="M762" i="37"/>
  <c r="N762" i="37"/>
  <c r="O762" i="37"/>
  <c r="L763" i="37"/>
  <c r="M763" i="37"/>
  <c r="N763" i="37"/>
  <c r="O763" i="37"/>
  <c r="L764" i="37"/>
  <c r="M764" i="37"/>
  <c r="N764" i="37"/>
  <c r="O764" i="37"/>
  <c r="L765" i="37"/>
  <c r="M765" i="37"/>
  <c r="N765" i="37"/>
  <c r="O765" i="37"/>
  <c r="L766" i="37"/>
  <c r="M766" i="37"/>
  <c r="N766" i="37"/>
  <c r="O766" i="37"/>
  <c r="L767" i="37"/>
  <c r="M767" i="37"/>
  <c r="N767" i="37"/>
  <c r="O767" i="37"/>
  <c r="L768" i="37"/>
  <c r="M768" i="37"/>
  <c r="N768" i="37"/>
  <c r="O768" i="37"/>
  <c r="L769" i="37"/>
  <c r="M769" i="37"/>
  <c r="N769" i="37"/>
  <c r="O769" i="37"/>
  <c r="L770" i="37"/>
  <c r="M770" i="37"/>
  <c r="N770" i="37"/>
  <c r="O770" i="37"/>
  <c r="L771" i="37"/>
  <c r="M771" i="37"/>
  <c r="N771" i="37"/>
  <c r="O771" i="37"/>
  <c r="L772" i="37"/>
  <c r="M772" i="37"/>
  <c r="N772" i="37"/>
  <c r="O772" i="37"/>
  <c r="L773" i="37"/>
  <c r="M773" i="37"/>
  <c r="N773" i="37"/>
  <c r="O773" i="37"/>
  <c r="L774" i="37"/>
  <c r="M774" i="37"/>
  <c r="N774" i="37"/>
  <c r="O774" i="37"/>
  <c r="L775" i="37"/>
  <c r="M775" i="37"/>
  <c r="N775" i="37"/>
  <c r="O775" i="37"/>
  <c r="L776" i="37"/>
  <c r="M776" i="37"/>
  <c r="N776" i="37"/>
  <c r="O776" i="37"/>
  <c r="L777" i="37"/>
  <c r="M777" i="37"/>
  <c r="N777" i="37"/>
  <c r="O777" i="37"/>
  <c r="L778" i="37"/>
  <c r="M778" i="37"/>
  <c r="N778" i="37"/>
  <c r="O778" i="37"/>
  <c r="L779" i="37"/>
  <c r="M779" i="37"/>
  <c r="N779" i="37"/>
  <c r="O779" i="37"/>
  <c r="L780" i="37"/>
  <c r="M780" i="37"/>
  <c r="N780" i="37"/>
  <c r="O780" i="37"/>
  <c r="L781" i="37"/>
  <c r="M781" i="37"/>
  <c r="N781" i="37"/>
  <c r="O781" i="37"/>
  <c r="L782" i="37"/>
  <c r="M782" i="37"/>
  <c r="N782" i="37"/>
  <c r="O782" i="37"/>
  <c r="L783" i="37"/>
  <c r="M783" i="37"/>
  <c r="N783" i="37"/>
  <c r="O783" i="37"/>
  <c r="L784" i="37"/>
  <c r="M784" i="37"/>
  <c r="N784" i="37"/>
  <c r="O784" i="37"/>
  <c r="L785" i="37"/>
  <c r="M785" i="37"/>
  <c r="N785" i="37"/>
  <c r="O785" i="37"/>
  <c r="L786" i="37"/>
  <c r="M786" i="37"/>
  <c r="N786" i="37"/>
  <c r="O786" i="37"/>
  <c r="L787" i="37"/>
  <c r="M787" i="37"/>
  <c r="N787" i="37"/>
  <c r="O787" i="37"/>
  <c r="L788" i="37"/>
  <c r="M788" i="37"/>
  <c r="N788" i="37"/>
  <c r="O788" i="37"/>
  <c r="L789" i="37"/>
  <c r="M789" i="37"/>
  <c r="N789" i="37"/>
  <c r="O789" i="37"/>
  <c r="L790" i="37"/>
  <c r="M790" i="37"/>
  <c r="N790" i="37"/>
  <c r="O790" i="37"/>
  <c r="L791" i="37"/>
  <c r="M791" i="37"/>
  <c r="N791" i="37"/>
  <c r="O791" i="37"/>
  <c r="L792" i="37"/>
  <c r="M792" i="37"/>
  <c r="N792" i="37"/>
  <c r="O792" i="37"/>
  <c r="L793" i="37"/>
  <c r="M793" i="37"/>
  <c r="N793" i="37"/>
  <c r="O793" i="37"/>
  <c r="L794" i="37"/>
  <c r="M794" i="37"/>
  <c r="N794" i="37"/>
  <c r="O794" i="37"/>
  <c r="L795" i="37"/>
  <c r="M795" i="37"/>
  <c r="N795" i="37"/>
  <c r="O795" i="37"/>
  <c r="L796" i="37"/>
  <c r="M796" i="37"/>
  <c r="N796" i="37"/>
  <c r="O796" i="37"/>
  <c r="L797" i="37"/>
  <c r="M797" i="37"/>
  <c r="N797" i="37"/>
  <c r="O797" i="37"/>
  <c r="L798" i="37"/>
  <c r="M798" i="37"/>
  <c r="N798" i="37"/>
  <c r="O798" i="37"/>
  <c r="L799" i="37"/>
  <c r="M799" i="37"/>
  <c r="N799" i="37"/>
  <c r="O799" i="37"/>
  <c r="L800" i="37"/>
  <c r="M800" i="37"/>
  <c r="N800" i="37"/>
  <c r="O800" i="37"/>
  <c r="L801" i="37"/>
  <c r="M801" i="37"/>
  <c r="N801" i="37"/>
  <c r="O801" i="37"/>
  <c r="L802" i="37"/>
  <c r="M802" i="37"/>
  <c r="N802" i="37"/>
  <c r="O802" i="37"/>
  <c r="L803" i="37"/>
  <c r="M803" i="37"/>
  <c r="N803" i="37"/>
  <c r="O803" i="37"/>
  <c r="L804" i="37"/>
  <c r="M804" i="37"/>
  <c r="N804" i="37"/>
  <c r="O804" i="37"/>
  <c r="L805" i="37"/>
  <c r="M805" i="37"/>
  <c r="N805" i="37"/>
  <c r="O805" i="37"/>
  <c r="L806" i="37"/>
  <c r="M806" i="37"/>
  <c r="N806" i="37"/>
  <c r="O806" i="37"/>
  <c r="L807" i="37"/>
  <c r="M807" i="37"/>
  <c r="N807" i="37"/>
  <c r="O807" i="37"/>
  <c r="L808" i="37"/>
  <c r="M808" i="37"/>
  <c r="N808" i="37"/>
  <c r="O808" i="37"/>
  <c r="L809" i="37"/>
  <c r="M809" i="37"/>
  <c r="N809" i="37"/>
  <c r="O809" i="37"/>
  <c r="L810" i="37"/>
  <c r="M810" i="37"/>
  <c r="N810" i="37"/>
  <c r="O810" i="37"/>
  <c r="L811" i="37"/>
  <c r="M811" i="37"/>
  <c r="N811" i="37"/>
  <c r="O811" i="37"/>
  <c r="L812" i="37"/>
  <c r="M812" i="37"/>
  <c r="N812" i="37"/>
  <c r="O812" i="37"/>
  <c r="L813" i="37"/>
  <c r="M813" i="37"/>
  <c r="N813" i="37"/>
  <c r="O813" i="37"/>
  <c r="L814" i="37"/>
  <c r="M814" i="37"/>
  <c r="N814" i="37"/>
  <c r="O814" i="37"/>
  <c r="L815" i="37"/>
  <c r="M815" i="37"/>
  <c r="N815" i="37"/>
  <c r="O815" i="37"/>
  <c r="L816" i="37"/>
  <c r="M816" i="37"/>
  <c r="N816" i="37"/>
  <c r="O816" i="37"/>
  <c r="L817" i="37"/>
  <c r="M817" i="37"/>
  <c r="N817" i="37"/>
  <c r="O817" i="37"/>
  <c r="L818" i="37"/>
  <c r="M818" i="37"/>
  <c r="N818" i="37"/>
  <c r="O818" i="37"/>
  <c r="L819" i="37"/>
  <c r="M819" i="37"/>
  <c r="N819" i="37"/>
  <c r="O819" i="37"/>
  <c r="L820" i="37"/>
  <c r="M820" i="37"/>
  <c r="N820" i="37"/>
  <c r="O820" i="37"/>
  <c r="L821" i="37"/>
  <c r="M821" i="37"/>
  <c r="N821" i="37"/>
  <c r="O821" i="37"/>
  <c r="L822" i="37"/>
  <c r="M822" i="37"/>
  <c r="N822" i="37"/>
  <c r="O822" i="37"/>
  <c r="L823" i="37"/>
  <c r="M823" i="37"/>
  <c r="N823" i="37"/>
  <c r="O823" i="37"/>
  <c r="L824" i="37"/>
  <c r="M824" i="37"/>
  <c r="N824" i="37"/>
  <c r="O824" i="37"/>
  <c r="L825" i="37"/>
  <c r="M825" i="37"/>
  <c r="N825" i="37"/>
  <c r="O825" i="37"/>
  <c r="L826" i="37"/>
  <c r="M826" i="37"/>
  <c r="N826" i="37"/>
  <c r="O826" i="37"/>
  <c r="L827" i="37"/>
  <c r="M827" i="37"/>
  <c r="N827" i="37"/>
  <c r="O827" i="37"/>
  <c r="L828" i="37"/>
  <c r="M828" i="37"/>
  <c r="N828" i="37"/>
  <c r="O828" i="37"/>
  <c r="L829" i="37"/>
  <c r="M829" i="37"/>
  <c r="N829" i="37"/>
  <c r="O829" i="37"/>
  <c r="L830" i="37"/>
  <c r="M830" i="37"/>
  <c r="N830" i="37"/>
  <c r="O830" i="37"/>
  <c r="L831" i="37"/>
  <c r="M831" i="37"/>
  <c r="N831" i="37"/>
  <c r="O831" i="37"/>
  <c r="L832" i="37"/>
  <c r="M832" i="37"/>
  <c r="N832" i="37"/>
  <c r="O832" i="37"/>
  <c r="L833" i="37"/>
  <c r="M833" i="37"/>
  <c r="N833" i="37"/>
  <c r="O833" i="37"/>
  <c r="L834" i="37"/>
  <c r="M834" i="37"/>
  <c r="N834" i="37"/>
  <c r="O834" i="37"/>
  <c r="L835" i="37"/>
  <c r="M835" i="37"/>
  <c r="N835" i="37"/>
  <c r="O835" i="37"/>
  <c r="L836" i="37"/>
  <c r="M836" i="37"/>
  <c r="N836" i="37"/>
  <c r="O836" i="37"/>
  <c r="L837" i="37"/>
  <c r="M837" i="37"/>
  <c r="N837" i="37"/>
  <c r="O837" i="37"/>
  <c r="L838" i="37"/>
  <c r="M838" i="37"/>
  <c r="N838" i="37"/>
  <c r="O838" i="37"/>
  <c r="L839" i="37"/>
  <c r="M839" i="37"/>
  <c r="N839" i="37"/>
  <c r="O839" i="37"/>
  <c r="L840" i="37"/>
  <c r="M840" i="37"/>
  <c r="N840" i="37"/>
  <c r="O840" i="37"/>
  <c r="L841" i="37"/>
  <c r="M841" i="37"/>
  <c r="N841" i="37"/>
  <c r="O841" i="37"/>
  <c r="L842" i="37"/>
  <c r="M842" i="37"/>
  <c r="N842" i="37"/>
  <c r="O842" i="37"/>
  <c r="L843" i="37"/>
  <c r="M843" i="37"/>
  <c r="N843" i="37"/>
  <c r="O843" i="37"/>
  <c r="L844" i="37"/>
  <c r="M844" i="37"/>
  <c r="N844" i="37"/>
  <c r="O844" i="37"/>
  <c r="L845" i="37"/>
  <c r="M845" i="37"/>
  <c r="N845" i="37"/>
  <c r="O845" i="37"/>
  <c r="L846" i="37"/>
  <c r="M846" i="37"/>
  <c r="N846" i="37"/>
  <c r="O846" i="37"/>
  <c r="L847" i="37"/>
  <c r="M847" i="37"/>
  <c r="N847" i="37"/>
  <c r="O847" i="37"/>
  <c r="L848" i="37"/>
  <c r="M848" i="37"/>
  <c r="N848" i="37"/>
  <c r="O848" i="37"/>
  <c r="L849" i="37"/>
  <c r="M849" i="37"/>
  <c r="N849" i="37"/>
  <c r="O849" i="37"/>
  <c r="L850" i="37"/>
  <c r="M850" i="37"/>
  <c r="N850" i="37"/>
  <c r="O850" i="37"/>
  <c r="L851" i="37"/>
  <c r="M851" i="37"/>
  <c r="N851" i="37"/>
  <c r="O851" i="37"/>
  <c r="L852" i="37"/>
  <c r="M852" i="37"/>
  <c r="N852" i="37"/>
  <c r="O852" i="37"/>
  <c r="L853" i="37"/>
  <c r="M853" i="37"/>
  <c r="N853" i="37"/>
  <c r="O853" i="37"/>
  <c r="L854" i="37"/>
  <c r="M854" i="37"/>
  <c r="N854" i="37"/>
  <c r="O854" i="37"/>
  <c r="L855" i="37"/>
  <c r="M855" i="37"/>
  <c r="N855" i="37"/>
  <c r="O855" i="37"/>
  <c r="L856" i="37"/>
  <c r="M856" i="37"/>
  <c r="N856" i="37"/>
  <c r="O856" i="37"/>
  <c r="L857" i="37"/>
  <c r="M857" i="37"/>
  <c r="N857" i="37"/>
  <c r="O857" i="37"/>
  <c r="L858" i="37"/>
  <c r="M858" i="37"/>
  <c r="N858" i="37"/>
  <c r="O858" i="37"/>
  <c r="L859" i="37"/>
  <c r="M859" i="37"/>
  <c r="N859" i="37"/>
  <c r="O859" i="37"/>
  <c r="L860" i="37"/>
  <c r="M860" i="37"/>
  <c r="N860" i="37"/>
  <c r="O860" i="37"/>
  <c r="L861" i="37"/>
  <c r="M861" i="37"/>
  <c r="N861" i="37"/>
  <c r="O861" i="37"/>
  <c r="L862" i="37"/>
  <c r="M862" i="37"/>
  <c r="N862" i="37"/>
  <c r="O862" i="37"/>
  <c r="L863" i="37"/>
  <c r="M863" i="37"/>
  <c r="N863" i="37"/>
  <c r="O863" i="37"/>
  <c r="L864" i="37"/>
  <c r="M864" i="37"/>
  <c r="N864" i="37"/>
  <c r="O864" i="37"/>
  <c r="L865" i="37"/>
  <c r="M865" i="37"/>
  <c r="N865" i="37"/>
  <c r="O865" i="37"/>
  <c r="L866" i="37"/>
  <c r="M866" i="37"/>
  <c r="N866" i="37"/>
  <c r="O866" i="37"/>
  <c r="L867" i="37"/>
  <c r="M867" i="37"/>
  <c r="N867" i="37"/>
  <c r="O867" i="37"/>
  <c r="L868" i="37"/>
  <c r="M868" i="37"/>
  <c r="N868" i="37"/>
  <c r="O868" i="37"/>
  <c r="L869" i="37"/>
  <c r="M869" i="37"/>
  <c r="N869" i="37"/>
  <c r="O869" i="37"/>
  <c r="L870" i="37"/>
  <c r="M870" i="37"/>
  <c r="N870" i="37"/>
  <c r="O870" i="37"/>
  <c r="L871" i="37"/>
  <c r="M871" i="37"/>
  <c r="N871" i="37"/>
  <c r="O871" i="37"/>
  <c r="L872" i="37"/>
  <c r="M872" i="37"/>
  <c r="N872" i="37"/>
  <c r="O872" i="37"/>
  <c r="L873" i="37"/>
  <c r="M873" i="37"/>
  <c r="N873" i="37"/>
  <c r="O873" i="37"/>
  <c r="L874" i="37"/>
  <c r="M874" i="37"/>
  <c r="N874" i="37"/>
  <c r="O874" i="37"/>
  <c r="L875" i="37"/>
  <c r="M875" i="37"/>
  <c r="N875" i="37"/>
  <c r="O875" i="37"/>
  <c r="L876" i="37"/>
  <c r="M876" i="37"/>
  <c r="N876" i="37"/>
  <c r="O876" i="37"/>
  <c r="L877" i="37"/>
  <c r="M877" i="37"/>
  <c r="N877" i="37"/>
  <c r="O877" i="37"/>
  <c r="L878" i="37"/>
  <c r="M878" i="37"/>
  <c r="N878" i="37"/>
  <c r="O878" i="37"/>
  <c r="L879" i="37"/>
  <c r="M879" i="37"/>
  <c r="N879" i="37"/>
  <c r="O879" i="37"/>
  <c r="L880" i="37"/>
  <c r="M880" i="37"/>
  <c r="N880" i="37"/>
  <c r="O880" i="37"/>
  <c r="L881" i="37"/>
  <c r="M881" i="37"/>
  <c r="N881" i="37"/>
  <c r="O881" i="37"/>
  <c r="L882" i="37"/>
  <c r="M882" i="37"/>
  <c r="N882" i="37"/>
  <c r="O882" i="37"/>
  <c r="L883" i="37"/>
  <c r="M883" i="37"/>
  <c r="N883" i="37"/>
  <c r="O883" i="37"/>
  <c r="L884" i="37"/>
  <c r="M884" i="37"/>
  <c r="N884" i="37"/>
  <c r="O884" i="37"/>
  <c r="L885" i="37"/>
  <c r="M885" i="37"/>
  <c r="N885" i="37"/>
  <c r="O885" i="37"/>
  <c r="L886" i="37"/>
  <c r="M886" i="37"/>
  <c r="N886" i="37"/>
  <c r="O886" i="37"/>
  <c r="L887" i="37"/>
  <c r="M887" i="37"/>
  <c r="N887" i="37"/>
  <c r="O887" i="37"/>
  <c r="L888" i="37"/>
  <c r="M888" i="37"/>
  <c r="N888" i="37"/>
  <c r="O888" i="37"/>
  <c r="L889" i="37"/>
  <c r="M889" i="37"/>
  <c r="N889" i="37"/>
  <c r="O889" i="37"/>
  <c r="L890" i="37"/>
  <c r="M890" i="37"/>
  <c r="N890" i="37"/>
  <c r="O890" i="37"/>
  <c r="L891" i="37"/>
  <c r="M891" i="37"/>
  <c r="N891" i="37"/>
  <c r="O891" i="37"/>
  <c r="L892" i="37"/>
  <c r="M892" i="37"/>
  <c r="N892" i="37"/>
  <c r="O892" i="37"/>
  <c r="L893" i="37"/>
  <c r="M893" i="37"/>
  <c r="N893" i="37"/>
  <c r="O893" i="37"/>
  <c r="L894" i="37"/>
  <c r="M894" i="37"/>
  <c r="N894" i="37"/>
  <c r="O894" i="37"/>
  <c r="L895" i="37"/>
  <c r="M895" i="37"/>
  <c r="N895" i="37"/>
  <c r="O895" i="37"/>
  <c r="L896" i="37"/>
  <c r="M896" i="37"/>
  <c r="N896" i="37"/>
  <c r="O896" i="37"/>
  <c r="L897" i="37"/>
  <c r="M897" i="37"/>
  <c r="N897" i="37"/>
  <c r="O897" i="37"/>
  <c r="L898" i="37"/>
  <c r="M898" i="37"/>
  <c r="N898" i="37"/>
  <c r="O898" i="37"/>
  <c r="L899" i="37"/>
  <c r="M899" i="37"/>
  <c r="N899" i="37"/>
  <c r="O899" i="37"/>
  <c r="L900" i="37"/>
  <c r="M900" i="37"/>
  <c r="N900" i="37"/>
  <c r="O900" i="37"/>
  <c r="L901" i="37"/>
  <c r="M901" i="37"/>
  <c r="N901" i="37"/>
  <c r="O901" i="37"/>
  <c r="L902" i="37"/>
  <c r="M902" i="37"/>
  <c r="N902" i="37"/>
  <c r="O902" i="37"/>
  <c r="L903" i="37"/>
  <c r="M903" i="37"/>
  <c r="N903" i="37"/>
  <c r="O903" i="37"/>
  <c r="L904" i="37"/>
  <c r="M904" i="37"/>
  <c r="N904" i="37"/>
  <c r="O904" i="37"/>
  <c r="L905" i="37"/>
  <c r="M905" i="37"/>
  <c r="N905" i="37"/>
  <c r="O905" i="37"/>
  <c r="L906" i="37"/>
  <c r="M906" i="37"/>
  <c r="N906" i="37"/>
  <c r="O906" i="37"/>
  <c r="L907" i="37"/>
  <c r="M907" i="37"/>
  <c r="N907" i="37"/>
  <c r="O907" i="37"/>
  <c r="L908" i="37"/>
  <c r="M908" i="37"/>
  <c r="N908" i="37"/>
  <c r="O908" i="37"/>
  <c r="L909" i="37"/>
  <c r="M909" i="37"/>
  <c r="N909" i="37"/>
  <c r="O909" i="37"/>
  <c r="L910" i="37"/>
  <c r="M910" i="37"/>
  <c r="N910" i="37"/>
  <c r="O910" i="37"/>
  <c r="L911" i="37"/>
  <c r="M911" i="37"/>
  <c r="N911" i="37"/>
  <c r="O911" i="37"/>
  <c r="L912" i="37"/>
  <c r="M912" i="37"/>
  <c r="N912" i="37"/>
  <c r="O912" i="37"/>
  <c r="L913" i="37"/>
  <c r="M913" i="37"/>
  <c r="N913" i="37"/>
  <c r="O913" i="37"/>
  <c r="L914" i="37"/>
  <c r="M914" i="37"/>
  <c r="N914" i="37"/>
  <c r="O914" i="37"/>
  <c r="L915" i="37"/>
  <c r="M915" i="37"/>
  <c r="N915" i="37"/>
  <c r="O915" i="37"/>
  <c r="L916" i="37"/>
  <c r="M916" i="37"/>
  <c r="N916" i="37"/>
  <c r="O916" i="37"/>
  <c r="L917" i="37"/>
  <c r="M917" i="37"/>
  <c r="N917" i="37"/>
  <c r="O917" i="37"/>
  <c r="L918" i="37"/>
  <c r="M918" i="37"/>
  <c r="N918" i="37"/>
  <c r="O918" i="37"/>
  <c r="L919" i="37"/>
  <c r="M919" i="37"/>
  <c r="N919" i="37"/>
  <c r="O919" i="37"/>
  <c r="L920" i="37"/>
  <c r="M920" i="37"/>
  <c r="N920" i="37"/>
  <c r="O920" i="37"/>
  <c r="L921" i="37"/>
  <c r="M921" i="37"/>
  <c r="N921" i="37"/>
  <c r="O921" i="37"/>
  <c r="L922" i="37"/>
  <c r="M922" i="37"/>
  <c r="N922" i="37"/>
  <c r="O922" i="37"/>
  <c r="L923" i="37"/>
  <c r="M923" i="37"/>
  <c r="N923" i="37"/>
  <c r="O923" i="37"/>
  <c r="L924" i="37"/>
  <c r="M924" i="37"/>
  <c r="N924" i="37"/>
  <c r="O924" i="37"/>
  <c r="L925" i="37"/>
  <c r="M925" i="37"/>
  <c r="N925" i="37"/>
  <c r="O925" i="37"/>
  <c r="L926" i="37"/>
  <c r="M926" i="37"/>
  <c r="N926" i="37"/>
  <c r="O926" i="37"/>
  <c r="L927" i="37"/>
  <c r="M927" i="37"/>
  <c r="N927" i="37"/>
  <c r="O927" i="37"/>
  <c r="L928" i="37"/>
  <c r="M928" i="37"/>
  <c r="N928" i="37"/>
  <c r="O928" i="37"/>
  <c r="L929" i="37"/>
  <c r="M929" i="37"/>
  <c r="N929" i="37"/>
  <c r="O929" i="37"/>
  <c r="L930" i="37"/>
  <c r="M930" i="37"/>
  <c r="N930" i="37"/>
  <c r="O930" i="37"/>
  <c r="L931" i="37"/>
  <c r="M931" i="37"/>
  <c r="N931" i="37"/>
  <c r="O931" i="37"/>
  <c r="L932" i="37"/>
  <c r="M932" i="37"/>
  <c r="N932" i="37"/>
  <c r="O932" i="37"/>
  <c r="L933" i="37"/>
  <c r="M933" i="37"/>
  <c r="N933" i="37"/>
  <c r="O933" i="37"/>
  <c r="L934" i="37"/>
  <c r="M934" i="37"/>
  <c r="N934" i="37"/>
  <c r="O934" i="37"/>
  <c r="L935" i="37"/>
  <c r="M935" i="37"/>
  <c r="N935" i="37"/>
  <c r="O935" i="37"/>
  <c r="L936" i="37"/>
  <c r="M936" i="37"/>
  <c r="N936" i="37"/>
  <c r="O936" i="37"/>
  <c r="L937" i="37"/>
  <c r="M937" i="37"/>
  <c r="N937" i="37"/>
  <c r="O937" i="37"/>
  <c r="L938" i="37"/>
  <c r="M938" i="37"/>
  <c r="N938" i="37"/>
  <c r="O938" i="37"/>
  <c r="L939" i="37"/>
  <c r="M939" i="37"/>
  <c r="N939" i="37"/>
  <c r="O939" i="37"/>
  <c r="L940" i="37"/>
  <c r="M940" i="37"/>
  <c r="N940" i="37"/>
  <c r="O940" i="37"/>
  <c r="L941" i="37"/>
  <c r="M941" i="37"/>
  <c r="N941" i="37"/>
  <c r="O941" i="37"/>
  <c r="L942" i="37"/>
  <c r="M942" i="37"/>
  <c r="N942" i="37"/>
  <c r="O942" i="37"/>
  <c r="L943" i="37"/>
  <c r="M943" i="37"/>
  <c r="N943" i="37"/>
  <c r="O943" i="37"/>
  <c r="L944" i="37"/>
  <c r="M944" i="37"/>
  <c r="N944" i="37"/>
  <c r="O944" i="37"/>
  <c r="L945" i="37"/>
  <c r="M945" i="37"/>
  <c r="N945" i="37"/>
  <c r="O945" i="37"/>
  <c r="L946" i="37"/>
  <c r="M946" i="37"/>
  <c r="N946" i="37"/>
  <c r="O946" i="37"/>
  <c r="L947" i="37"/>
  <c r="M947" i="37"/>
  <c r="N947" i="37"/>
  <c r="O947" i="37"/>
  <c r="L948" i="37"/>
  <c r="M948" i="37"/>
  <c r="N948" i="37"/>
  <c r="O948" i="37"/>
  <c r="L949" i="37"/>
  <c r="M949" i="37"/>
  <c r="N949" i="37"/>
  <c r="O949" i="37"/>
  <c r="L950" i="37"/>
  <c r="M950" i="37"/>
  <c r="N950" i="37"/>
  <c r="O950" i="37"/>
  <c r="L951" i="37"/>
  <c r="M951" i="37"/>
  <c r="N951" i="37"/>
  <c r="O951" i="37"/>
  <c r="L952" i="37"/>
  <c r="M952" i="37"/>
  <c r="N952" i="37"/>
  <c r="O952" i="37"/>
  <c r="L953" i="37"/>
  <c r="M953" i="37"/>
  <c r="N953" i="37"/>
  <c r="O953" i="37"/>
  <c r="L954" i="37"/>
  <c r="M954" i="37"/>
  <c r="N954" i="37"/>
  <c r="O954" i="37"/>
  <c r="L955" i="37"/>
  <c r="M955" i="37"/>
  <c r="N955" i="37"/>
  <c r="O955" i="37"/>
  <c r="L956" i="37"/>
  <c r="M956" i="37"/>
  <c r="N956" i="37"/>
  <c r="O956" i="37"/>
  <c r="L957" i="37"/>
  <c r="M957" i="37"/>
  <c r="N957" i="37"/>
  <c r="O957" i="37"/>
  <c r="L958" i="37"/>
  <c r="M958" i="37"/>
  <c r="N958" i="37"/>
  <c r="O958" i="37"/>
  <c r="L959" i="37"/>
  <c r="M959" i="37"/>
  <c r="N959" i="37"/>
  <c r="O959" i="37"/>
  <c r="L960" i="37"/>
  <c r="M960" i="37"/>
  <c r="N960" i="37"/>
  <c r="O960" i="37"/>
  <c r="L961" i="37"/>
  <c r="M961" i="37"/>
  <c r="N961" i="37"/>
  <c r="O961" i="37"/>
  <c r="L962" i="37"/>
  <c r="M962" i="37"/>
  <c r="N962" i="37"/>
  <c r="O962" i="37"/>
  <c r="L963" i="37"/>
  <c r="M963" i="37"/>
  <c r="N963" i="37"/>
  <c r="O963" i="37"/>
  <c r="L964" i="37"/>
  <c r="M964" i="37"/>
  <c r="N964" i="37"/>
  <c r="O964" i="37"/>
  <c r="L965" i="37"/>
  <c r="M965" i="37"/>
  <c r="N965" i="37"/>
  <c r="O965" i="37"/>
  <c r="L966" i="37"/>
  <c r="M966" i="37"/>
  <c r="N966" i="37"/>
  <c r="O966" i="37"/>
  <c r="L967" i="37"/>
  <c r="M967" i="37"/>
  <c r="N967" i="37"/>
  <c r="O967" i="37"/>
  <c r="L968" i="37"/>
  <c r="M968" i="37"/>
  <c r="N968" i="37"/>
  <c r="O968" i="37"/>
  <c r="L969" i="37"/>
  <c r="M969" i="37"/>
  <c r="N969" i="37"/>
  <c r="O969" i="37"/>
  <c r="L970" i="37"/>
  <c r="M970" i="37"/>
  <c r="N970" i="37"/>
  <c r="O970" i="37"/>
  <c r="L971" i="37"/>
  <c r="M971" i="37"/>
  <c r="N971" i="37"/>
  <c r="O971" i="37"/>
  <c r="L972" i="37"/>
  <c r="M972" i="37"/>
  <c r="N972" i="37"/>
  <c r="O972" i="37"/>
  <c r="L973" i="37"/>
  <c r="M973" i="37"/>
  <c r="N973" i="37"/>
  <c r="O973" i="37"/>
  <c r="L974" i="37"/>
  <c r="M974" i="37"/>
  <c r="N974" i="37"/>
  <c r="O974" i="37"/>
  <c r="L975" i="37"/>
  <c r="M975" i="37"/>
  <c r="N975" i="37"/>
  <c r="O975" i="37"/>
  <c r="L976" i="37"/>
  <c r="M976" i="37"/>
  <c r="N976" i="37"/>
  <c r="O976" i="37"/>
  <c r="L977" i="37"/>
  <c r="M977" i="37"/>
  <c r="N977" i="37"/>
  <c r="O977" i="37"/>
  <c r="L978" i="37"/>
  <c r="M978" i="37"/>
  <c r="N978" i="37"/>
  <c r="O978" i="37"/>
  <c r="L979" i="37"/>
  <c r="M979" i="37"/>
  <c r="N979" i="37"/>
  <c r="O979" i="37"/>
  <c r="L980" i="37"/>
  <c r="M980" i="37"/>
  <c r="N980" i="37"/>
  <c r="O980" i="37"/>
  <c r="L981" i="37"/>
  <c r="M981" i="37"/>
  <c r="N981" i="37"/>
  <c r="O981" i="37"/>
  <c r="L982" i="37"/>
  <c r="M982" i="37"/>
  <c r="N982" i="37"/>
  <c r="O982" i="37"/>
  <c r="L983" i="37"/>
  <c r="M983" i="37"/>
  <c r="N983" i="37"/>
  <c r="O983" i="37"/>
  <c r="L984" i="37"/>
  <c r="M984" i="37"/>
  <c r="N984" i="37"/>
  <c r="O984" i="37"/>
  <c r="L985" i="37"/>
  <c r="M985" i="37"/>
  <c r="N985" i="37"/>
  <c r="O985" i="37"/>
  <c r="L986" i="37"/>
  <c r="M986" i="37"/>
  <c r="N986" i="37"/>
  <c r="O986" i="37"/>
  <c r="L987" i="37"/>
  <c r="M987" i="37"/>
  <c r="N987" i="37"/>
  <c r="O987" i="37"/>
  <c r="L988" i="37"/>
  <c r="M988" i="37"/>
  <c r="N988" i="37"/>
  <c r="O988" i="37"/>
  <c r="L989" i="37"/>
  <c r="M989" i="37"/>
  <c r="N989" i="37"/>
  <c r="O989" i="37"/>
  <c r="L990" i="37"/>
  <c r="M990" i="37"/>
  <c r="N990" i="37"/>
  <c r="O990" i="37"/>
  <c r="L991" i="37"/>
  <c r="M991" i="37"/>
  <c r="N991" i="37"/>
  <c r="O991" i="37"/>
  <c r="L992" i="37"/>
  <c r="M992" i="37"/>
  <c r="N992" i="37"/>
  <c r="O992" i="37"/>
  <c r="L993" i="37"/>
  <c r="M993" i="37"/>
  <c r="N993" i="37"/>
  <c r="O993" i="37"/>
  <c r="L994" i="37"/>
  <c r="M994" i="37"/>
  <c r="N994" i="37"/>
  <c r="O994" i="37"/>
  <c r="L995" i="37"/>
  <c r="M995" i="37"/>
  <c r="N995" i="37"/>
  <c r="O995" i="37"/>
  <c r="L996" i="37"/>
  <c r="M996" i="37"/>
  <c r="N996" i="37"/>
  <c r="O996" i="37"/>
  <c r="L997" i="37"/>
  <c r="M997" i="37"/>
  <c r="N997" i="37"/>
  <c r="O997" i="37"/>
  <c r="L998" i="37"/>
  <c r="M998" i="37"/>
  <c r="N998" i="37"/>
  <c r="O998" i="37"/>
  <c r="L999" i="37"/>
  <c r="M999" i="37"/>
  <c r="N999" i="37"/>
  <c r="O999" i="37"/>
  <c r="L1000" i="37"/>
  <c r="M1000" i="37"/>
  <c r="N1000" i="37"/>
  <c r="O1000" i="37"/>
  <c r="L1001" i="37"/>
  <c r="M1001" i="37"/>
  <c r="N1001" i="37"/>
  <c r="O1001" i="37"/>
  <c r="L1002" i="37"/>
  <c r="M1002" i="37"/>
  <c r="N1002" i="37"/>
  <c r="O1002" i="37"/>
  <c r="L1003" i="37"/>
  <c r="M1003" i="37"/>
  <c r="N1003" i="37"/>
  <c r="O1003" i="37"/>
  <c r="L1004" i="37"/>
  <c r="M1004" i="37"/>
  <c r="N1004" i="37"/>
  <c r="O1004" i="37"/>
  <c r="L1005" i="37"/>
  <c r="M1005" i="37"/>
  <c r="N1005" i="37"/>
  <c r="O1005" i="37"/>
  <c r="L1006" i="37"/>
  <c r="M1006" i="37"/>
  <c r="N1006" i="37"/>
  <c r="O1006" i="37"/>
  <c r="L1007" i="37"/>
  <c r="M1007" i="37"/>
  <c r="N1007" i="37"/>
  <c r="O1007" i="37"/>
  <c r="L1008" i="37"/>
  <c r="M1008" i="37"/>
  <c r="N1008" i="37"/>
  <c r="O1008" i="37"/>
  <c r="L1009" i="37"/>
  <c r="M1009" i="37"/>
  <c r="N1009" i="37"/>
  <c r="O1009" i="37"/>
  <c r="L1010" i="37"/>
  <c r="M1010" i="37"/>
  <c r="N1010" i="37"/>
  <c r="O1010" i="37"/>
  <c r="L1011" i="37"/>
  <c r="M1011" i="37"/>
  <c r="N1011" i="37"/>
  <c r="O1011" i="37"/>
  <c r="L1012" i="37"/>
  <c r="M1012" i="37"/>
  <c r="N1012" i="37"/>
  <c r="O1012" i="37"/>
  <c r="L1013" i="37"/>
  <c r="M1013" i="37"/>
  <c r="N1013" i="37"/>
  <c r="O1013" i="37"/>
  <c r="L1014" i="37"/>
  <c r="M1014" i="37"/>
  <c r="N1014" i="37"/>
  <c r="O1014" i="37"/>
  <c r="L1015" i="37"/>
  <c r="M1015" i="37"/>
  <c r="N1015" i="37"/>
  <c r="O1015" i="37"/>
  <c r="L1016" i="37"/>
  <c r="M1016" i="37"/>
  <c r="N1016" i="37"/>
  <c r="O1016" i="37"/>
  <c r="L1017" i="37"/>
  <c r="M1017" i="37"/>
  <c r="N1017" i="37"/>
  <c r="O1017" i="37"/>
  <c r="L1018" i="37"/>
  <c r="M1018" i="37"/>
  <c r="N1018" i="37"/>
  <c r="O1018" i="37"/>
  <c r="L1019" i="37"/>
  <c r="M1019" i="37"/>
  <c r="N1019" i="37"/>
  <c r="O1019" i="37"/>
  <c r="L1020" i="37"/>
  <c r="M1020" i="37"/>
  <c r="N1020" i="37"/>
  <c r="O1020" i="37"/>
  <c r="L1021" i="37"/>
  <c r="M1021" i="37"/>
  <c r="N1021" i="37"/>
  <c r="O1021" i="37"/>
  <c r="L1022" i="37"/>
  <c r="M1022" i="37"/>
  <c r="N1022" i="37"/>
  <c r="O1022" i="37"/>
  <c r="L1023" i="37"/>
  <c r="M1023" i="37"/>
  <c r="N1023" i="37"/>
  <c r="O1023" i="37"/>
  <c r="L1024" i="37"/>
  <c r="M1024" i="37"/>
  <c r="N1024" i="37"/>
  <c r="O1024" i="37"/>
  <c r="L1025" i="37"/>
  <c r="M1025" i="37"/>
  <c r="N1025" i="37"/>
  <c r="O1025" i="37"/>
  <c r="L1026" i="37"/>
  <c r="M1026" i="37"/>
  <c r="N1026" i="37"/>
  <c r="O1026" i="37"/>
  <c r="L1027" i="37"/>
  <c r="M1027" i="37"/>
  <c r="N1027" i="37"/>
  <c r="O1027" i="37"/>
  <c r="L1028" i="37"/>
  <c r="M1028" i="37"/>
  <c r="N1028" i="37"/>
  <c r="O1028" i="37"/>
  <c r="L1029" i="37"/>
  <c r="M1029" i="37"/>
  <c r="N1029" i="37"/>
  <c r="O1029" i="37"/>
  <c r="L1030" i="37"/>
  <c r="M1030" i="37"/>
  <c r="N1030" i="37"/>
  <c r="O1030" i="37"/>
  <c r="L1031" i="37"/>
  <c r="M1031" i="37"/>
  <c r="N1031" i="37"/>
  <c r="O1031" i="37"/>
  <c r="L1032" i="37"/>
  <c r="M1032" i="37"/>
  <c r="N1032" i="37"/>
  <c r="O1032" i="37"/>
  <c r="L1033" i="37"/>
  <c r="M1033" i="37"/>
  <c r="N1033" i="37"/>
  <c r="O1033" i="37"/>
  <c r="L1034" i="37"/>
  <c r="M1034" i="37"/>
  <c r="N1034" i="37"/>
  <c r="O1034" i="37"/>
  <c r="L1035" i="37"/>
  <c r="M1035" i="37"/>
  <c r="N1035" i="37"/>
  <c r="O1035" i="37"/>
  <c r="L1036" i="37"/>
  <c r="M1036" i="37"/>
  <c r="N1036" i="37"/>
  <c r="O1036" i="37"/>
  <c r="L1037" i="37"/>
  <c r="M1037" i="37"/>
  <c r="N1037" i="37"/>
  <c r="O1037" i="37"/>
  <c r="L1038" i="37"/>
  <c r="M1038" i="37"/>
  <c r="N1038" i="37"/>
  <c r="O1038" i="37"/>
  <c r="L1039" i="37"/>
  <c r="M1039" i="37"/>
  <c r="N1039" i="37"/>
  <c r="O1039" i="37"/>
  <c r="L1040" i="37"/>
  <c r="M1040" i="37"/>
  <c r="N1040" i="37"/>
  <c r="O1040" i="37"/>
  <c r="L1041" i="37"/>
  <c r="M1041" i="37"/>
  <c r="N1041" i="37"/>
  <c r="O1041" i="37"/>
  <c r="L1042" i="37"/>
  <c r="M1042" i="37"/>
  <c r="N1042" i="37"/>
  <c r="O1042" i="37"/>
  <c r="L1043" i="37"/>
  <c r="M1043" i="37"/>
  <c r="N1043" i="37"/>
  <c r="O1043" i="37"/>
  <c r="L1044" i="37"/>
  <c r="M1044" i="37"/>
  <c r="N1044" i="37"/>
  <c r="O1044" i="37"/>
  <c r="L1045" i="37"/>
  <c r="M1045" i="37"/>
  <c r="N1045" i="37"/>
  <c r="O1045" i="37"/>
  <c r="L1046" i="37"/>
  <c r="M1046" i="37"/>
  <c r="N1046" i="37"/>
  <c r="O1046" i="37"/>
  <c r="L1047" i="37"/>
  <c r="M1047" i="37"/>
  <c r="N1047" i="37"/>
  <c r="O1047" i="37"/>
  <c r="L1048" i="37"/>
  <c r="M1048" i="37"/>
  <c r="N1048" i="37"/>
  <c r="O1048" i="37"/>
  <c r="L1049" i="37"/>
  <c r="M1049" i="37"/>
  <c r="N1049" i="37"/>
  <c r="O1049" i="37"/>
  <c r="L1050" i="37"/>
  <c r="M1050" i="37"/>
  <c r="N1050" i="37"/>
  <c r="O1050" i="37"/>
  <c r="L1051" i="37"/>
  <c r="M1051" i="37"/>
  <c r="N1051" i="37"/>
  <c r="O1051" i="37"/>
  <c r="L1052" i="37"/>
  <c r="M1052" i="37"/>
  <c r="N1052" i="37"/>
  <c r="O1052" i="37"/>
  <c r="L1053" i="37"/>
  <c r="M1053" i="37"/>
  <c r="N1053" i="37"/>
  <c r="O1053" i="37"/>
  <c r="L1054" i="37"/>
  <c r="M1054" i="37"/>
  <c r="N1054" i="37"/>
  <c r="O1054" i="37"/>
  <c r="L1055" i="37"/>
  <c r="M1055" i="37"/>
  <c r="N1055" i="37"/>
  <c r="O1055" i="37"/>
  <c r="L1056" i="37"/>
  <c r="M1056" i="37"/>
  <c r="N1056" i="37"/>
  <c r="O1056" i="37"/>
  <c r="L1057" i="37"/>
  <c r="M1057" i="37"/>
  <c r="N1057" i="37"/>
  <c r="O1057" i="37"/>
  <c r="L1058" i="37"/>
  <c r="M1058" i="37"/>
  <c r="N1058" i="37"/>
  <c r="O1058" i="37"/>
  <c r="L1059" i="37"/>
  <c r="M1059" i="37"/>
  <c r="N1059" i="37"/>
  <c r="O1059" i="37"/>
  <c r="L1060" i="37"/>
  <c r="M1060" i="37"/>
  <c r="N1060" i="37"/>
  <c r="O1060" i="37"/>
  <c r="L1061" i="37"/>
  <c r="M1061" i="37"/>
  <c r="N1061" i="37"/>
  <c r="O1061" i="37"/>
  <c r="L1062" i="37"/>
  <c r="M1062" i="37"/>
  <c r="N1062" i="37"/>
  <c r="O1062" i="37"/>
  <c r="L1063" i="37"/>
  <c r="M1063" i="37"/>
  <c r="N1063" i="37"/>
  <c r="O1063" i="37"/>
  <c r="L1064" i="37"/>
  <c r="M1064" i="37"/>
  <c r="N1064" i="37"/>
  <c r="O1064" i="37"/>
  <c r="L1065" i="37"/>
  <c r="M1065" i="37"/>
  <c r="N1065" i="37"/>
  <c r="O1065" i="37"/>
  <c r="L1066" i="37"/>
  <c r="M1066" i="37"/>
  <c r="N1066" i="37"/>
  <c r="O1066" i="37"/>
  <c r="L1067" i="37"/>
  <c r="M1067" i="37"/>
  <c r="N1067" i="37"/>
  <c r="O1067" i="37"/>
  <c r="L1068" i="37"/>
  <c r="M1068" i="37"/>
  <c r="N1068" i="37"/>
  <c r="O1068" i="37"/>
  <c r="L1069" i="37"/>
  <c r="M1069" i="37"/>
  <c r="N1069" i="37"/>
  <c r="O1069" i="37"/>
  <c r="L1070" i="37"/>
  <c r="M1070" i="37"/>
  <c r="N1070" i="37"/>
  <c r="O1070" i="37"/>
  <c r="L1071" i="37"/>
  <c r="M1071" i="37"/>
  <c r="N1071" i="37"/>
  <c r="O1071" i="37"/>
  <c r="L1072" i="37"/>
  <c r="M1072" i="37"/>
  <c r="N1072" i="37"/>
  <c r="O1072" i="37"/>
  <c r="L1073" i="37"/>
  <c r="M1073" i="37"/>
  <c r="N1073" i="37"/>
  <c r="O1073" i="37"/>
  <c r="L1074" i="37"/>
  <c r="M1074" i="37"/>
  <c r="N1074" i="37"/>
  <c r="O1074" i="37"/>
  <c r="L1075" i="37"/>
  <c r="M1075" i="37"/>
  <c r="N1075" i="37"/>
  <c r="O1075" i="37"/>
  <c r="L1076" i="37"/>
  <c r="M1076" i="37"/>
  <c r="N1076" i="37"/>
  <c r="O1076" i="37"/>
  <c r="L1077" i="37"/>
  <c r="M1077" i="37"/>
  <c r="N1077" i="37"/>
  <c r="O1077" i="37"/>
  <c r="L1078" i="37"/>
  <c r="M1078" i="37"/>
  <c r="N1078" i="37"/>
  <c r="O1078" i="37"/>
  <c r="L1079" i="37"/>
  <c r="M1079" i="37"/>
  <c r="N1079" i="37"/>
  <c r="O1079" i="37"/>
  <c r="L1080" i="37"/>
  <c r="M1080" i="37"/>
  <c r="N1080" i="37"/>
  <c r="O1080" i="37"/>
  <c r="L1081" i="37"/>
  <c r="M1081" i="37"/>
  <c r="N1081" i="37"/>
  <c r="O1081" i="37"/>
  <c r="L1082" i="37"/>
  <c r="M1082" i="37"/>
  <c r="N1082" i="37"/>
  <c r="O1082" i="37"/>
  <c r="L1083" i="37"/>
  <c r="M1083" i="37"/>
  <c r="N1083" i="37"/>
  <c r="O1083" i="37"/>
  <c r="L1084" i="37"/>
  <c r="M1084" i="37"/>
  <c r="N1084" i="37"/>
  <c r="O1084" i="37"/>
  <c r="L1085" i="37"/>
  <c r="M1085" i="37"/>
  <c r="N1085" i="37"/>
  <c r="O1085" i="37"/>
  <c r="L1086" i="37"/>
  <c r="M1086" i="37"/>
  <c r="N1086" i="37"/>
  <c r="O1086" i="37"/>
  <c r="L1087" i="37"/>
  <c r="M1087" i="37"/>
  <c r="N1087" i="37"/>
  <c r="O1087" i="37"/>
  <c r="L1088" i="37"/>
  <c r="M1088" i="37"/>
  <c r="N1088" i="37"/>
  <c r="O1088" i="37"/>
  <c r="L1089" i="37"/>
  <c r="M1089" i="37"/>
  <c r="N1089" i="37"/>
  <c r="O1089" i="37"/>
  <c r="L1090" i="37"/>
  <c r="M1090" i="37"/>
  <c r="N1090" i="37"/>
  <c r="O1090" i="37"/>
  <c r="L1091" i="37"/>
  <c r="M1091" i="37"/>
  <c r="N1091" i="37"/>
  <c r="O1091" i="37"/>
  <c r="L1092" i="37"/>
  <c r="M1092" i="37"/>
  <c r="N1092" i="37"/>
  <c r="O1092" i="37"/>
  <c r="L1093" i="37"/>
  <c r="M1093" i="37"/>
  <c r="N1093" i="37"/>
  <c r="O1093" i="37"/>
  <c r="L1094" i="37"/>
  <c r="M1094" i="37"/>
  <c r="N1094" i="37"/>
  <c r="O1094" i="37"/>
  <c r="L1095" i="37"/>
  <c r="M1095" i="37"/>
  <c r="N1095" i="37"/>
  <c r="O1095" i="37"/>
  <c r="L1096" i="37"/>
  <c r="M1096" i="37"/>
  <c r="N1096" i="37"/>
  <c r="O1096" i="37"/>
  <c r="L1097" i="37"/>
  <c r="M1097" i="37"/>
  <c r="N1097" i="37"/>
  <c r="O1097" i="37"/>
  <c r="L1098" i="37"/>
  <c r="M1098" i="37"/>
  <c r="N1098" i="37"/>
  <c r="O1098" i="37"/>
  <c r="L1099" i="37"/>
  <c r="M1099" i="37"/>
  <c r="N1099" i="37"/>
  <c r="O1099" i="37"/>
  <c r="L1100" i="37"/>
  <c r="M1100" i="37"/>
  <c r="N1100" i="37"/>
  <c r="O1100" i="37"/>
  <c r="L1101" i="37"/>
  <c r="M1101" i="37"/>
  <c r="N1101" i="37"/>
  <c r="O1101" i="37"/>
  <c r="L1102" i="37"/>
  <c r="M1102" i="37"/>
  <c r="N1102" i="37"/>
  <c r="O1102" i="37"/>
  <c r="L1103" i="37"/>
  <c r="M1103" i="37"/>
  <c r="N1103" i="37"/>
  <c r="O1103" i="37"/>
  <c r="L1104" i="37"/>
  <c r="M1104" i="37"/>
  <c r="N1104" i="37"/>
  <c r="O1104" i="37"/>
  <c r="L1105" i="37"/>
  <c r="M1105" i="37"/>
  <c r="N1105" i="37"/>
  <c r="O1105" i="37"/>
  <c r="L1106" i="37"/>
  <c r="M1106" i="37"/>
  <c r="N1106" i="37"/>
  <c r="O1106" i="37"/>
  <c r="L1107" i="37"/>
  <c r="M1107" i="37"/>
  <c r="N1107" i="37"/>
  <c r="O1107" i="37"/>
  <c r="L1108" i="37"/>
  <c r="M1108" i="37"/>
  <c r="N1108" i="37"/>
  <c r="O1108" i="37"/>
  <c r="L1109" i="37"/>
  <c r="M1109" i="37"/>
  <c r="N1109" i="37"/>
  <c r="O1109" i="37"/>
  <c r="L1110" i="37"/>
  <c r="M1110" i="37"/>
  <c r="N1110" i="37"/>
  <c r="O1110" i="37"/>
  <c r="L1111" i="37"/>
  <c r="M1111" i="37"/>
  <c r="N1111" i="37"/>
  <c r="O1111" i="37"/>
  <c r="L1112" i="37"/>
  <c r="M1112" i="37"/>
  <c r="N1112" i="37"/>
  <c r="O1112" i="37"/>
  <c r="L1113" i="37"/>
  <c r="M1113" i="37"/>
  <c r="N1113" i="37"/>
  <c r="O1113" i="37"/>
  <c r="L1114" i="37"/>
  <c r="M1114" i="37"/>
  <c r="N1114" i="37"/>
  <c r="O1114" i="37"/>
  <c r="L1115" i="37"/>
  <c r="M1115" i="37"/>
  <c r="N1115" i="37"/>
  <c r="O1115" i="37"/>
  <c r="L1116" i="37"/>
  <c r="M1116" i="37"/>
  <c r="N1116" i="37"/>
  <c r="O1116" i="37"/>
  <c r="L1117" i="37"/>
  <c r="M1117" i="37"/>
  <c r="N1117" i="37"/>
  <c r="O1117" i="37"/>
  <c r="L1118" i="37"/>
  <c r="M1118" i="37"/>
  <c r="N1118" i="37"/>
  <c r="O1118" i="37"/>
  <c r="L1119" i="37"/>
  <c r="M1119" i="37"/>
  <c r="N1119" i="37"/>
  <c r="O1119" i="37"/>
  <c r="L1120" i="37"/>
  <c r="M1120" i="37"/>
  <c r="N1120" i="37"/>
  <c r="O1120" i="37"/>
  <c r="L1121" i="37"/>
  <c r="M1121" i="37"/>
  <c r="N1121" i="37"/>
  <c r="O1121" i="37"/>
  <c r="L1122" i="37"/>
  <c r="M1122" i="37"/>
  <c r="N1122" i="37"/>
  <c r="O1122" i="37"/>
  <c r="L1123" i="37"/>
  <c r="M1123" i="37"/>
  <c r="N1123" i="37"/>
  <c r="O1123" i="37"/>
  <c r="L1124" i="37"/>
  <c r="M1124" i="37"/>
  <c r="N1124" i="37"/>
  <c r="O1124" i="37"/>
  <c r="L1125" i="37"/>
  <c r="M1125" i="37"/>
  <c r="N1125" i="37"/>
  <c r="O1125" i="37"/>
  <c r="L1126" i="37"/>
  <c r="M1126" i="37"/>
  <c r="N1126" i="37"/>
  <c r="O1126" i="37"/>
  <c r="L1127" i="37"/>
  <c r="M1127" i="37"/>
  <c r="N1127" i="37"/>
  <c r="O1127" i="37"/>
  <c r="L1128" i="37"/>
  <c r="M1128" i="37"/>
  <c r="N1128" i="37"/>
  <c r="O1128" i="37"/>
  <c r="L1129" i="37"/>
  <c r="M1129" i="37"/>
  <c r="N1129" i="37"/>
  <c r="O1129" i="37"/>
  <c r="L1130" i="37"/>
  <c r="M1130" i="37"/>
  <c r="N1130" i="37"/>
  <c r="O1130" i="37"/>
  <c r="L1131" i="37"/>
  <c r="M1131" i="37"/>
  <c r="N1131" i="37"/>
  <c r="O1131" i="37"/>
  <c r="L1132" i="37"/>
  <c r="M1132" i="37"/>
  <c r="N1132" i="37"/>
  <c r="O1132" i="37"/>
  <c r="L1133" i="37"/>
  <c r="M1133" i="37"/>
  <c r="N1133" i="37"/>
  <c r="O1133" i="37"/>
  <c r="L1134" i="37"/>
  <c r="M1134" i="37"/>
  <c r="N1134" i="37"/>
  <c r="O1134" i="37"/>
  <c r="L1135" i="37"/>
  <c r="M1135" i="37"/>
  <c r="N1135" i="37"/>
  <c r="O1135" i="37"/>
  <c r="L1136" i="37"/>
  <c r="M1136" i="37"/>
  <c r="N1136" i="37"/>
  <c r="O1136" i="37"/>
  <c r="L1137" i="37"/>
  <c r="M1137" i="37"/>
  <c r="N1137" i="37"/>
  <c r="O1137" i="37"/>
  <c r="L1138" i="37"/>
  <c r="M1138" i="37"/>
  <c r="N1138" i="37"/>
  <c r="O1138" i="37"/>
  <c r="L1139" i="37"/>
  <c r="M1139" i="37"/>
  <c r="N1139" i="37"/>
  <c r="O1139" i="37"/>
  <c r="L1140" i="37"/>
  <c r="M1140" i="37"/>
  <c r="N1140" i="37"/>
  <c r="O1140" i="37"/>
  <c r="L1141" i="37"/>
  <c r="M1141" i="37"/>
  <c r="N1141" i="37"/>
  <c r="O1141" i="37"/>
  <c r="L1142" i="37"/>
  <c r="M1142" i="37"/>
  <c r="N1142" i="37"/>
  <c r="O1142" i="37"/>
  <c r="L1143" i="37"/>
  <c r="M1143" i="37"/>
  <c r="N1143" i="37"/>
  <c r="O1143" i="37"/>
  <c r="L1144" i="37"/>
  <c r="M1144" i="37"/>
  <c r="N1144" i="37"/>
  <c r="O1144" i="37"/>
  <c r="L1145" i="37"/>
  <c r="M1145" i="37"/>
  <c r="N1145" i="37"/>
  <c r="O1145" i="37"/>
  <c r="L1146" i="37"/>
  <c r="M1146" i="37"/>
  <c r="N1146" i="37"/>
  <c r="O1146" i="37"/>
  <c r="L1147" i="37"/>
  <c r="M1147" i="37"/>
  <c r="N1147" i="37"/>
  <c r="O1147" i="37"/>
  <c r="L1148" i="37"/>
  <c r="M1148" i="37"/>
  <c r="N1148" i="37"/>
  <c r="O1148" i="37"/>
  <c r="L1149" i="37"/>
  <c r="M1149" i="37"/>
  <c r="N1149" i="37"/>
  <c r="O1149" i="37"/>
  <c r="L1150" i="37"/>
  <c r="M1150" i="37"/>
  <c r="N1150" i="37"/>
  <c r="O1150" i="37"/>
  <c r="L1151" i="37"/>
  <c r="M1151" i="37"/>
  <c r="N1151" i="37"/>
  <c r="O1151" i="37"/>
  <c r="L1152" i="37"/>
  <c r="M1152" i="37"/>
  <c r="N1152" i="37"/>
  <c r="O1152" i="37"/>
  <c r="L1153" i="37"/>
  <c r="M1153" i="37"/>
  <c r="N1153" i="37"/>
  <c r="O1153" i="37"/>
  <c r="L1154" i="37"/>
  <c r="M1154" i="37"/>
  <c r="N1154" i="37"/>
  <c r="O1154" i="37"/>
  <c r="L1155" i="37"/>
  <c r="M1155" i="37"/>
  <c r="N1155" i="37"/>
  <c r="O1155" i="37"/>
  <c r="L1156" i="37"/>
  <c r="M1156" i="37"/>
  <c r="N1156" i="37"/>
  <c r="O1156" i="37"/>
  <c r="L1157" i="37"/>
  <c r="M1157" i="37"/>
  <c r="N1157" i="37"/>
  <c r="O1157" i="37"/>
  <c r="L1158" i="37"/>
  <c r="M1158" i="37"/>
  <c r="N1158" i="37"/>
  <c r="O1158" i="37"/>
  <c r="L1159" i="37"/>
  <c r="M1159" i="37"/>
  <c r="N1159" i="37"/>
  <c r="O1159" i="37"/>
  <c r="L1160" i="37"/>
  <c r="M1160" i="37"/>
  <c r="N1160" i="37"/>
  <c r="O1160" i="37"/>
  <c r="L1161" i="37"/>
  <c r="M1161" i="37"/>
  <c r="N1161" i="37"/>
  <c r="O1161" i="37"/>
  <c r="L1162" i="37"/>
  <c r="M1162" i="37"/>
  <c r="N1162" i="37"/>
  <c r="O1162" i="37"/>
  <c r="L1163" i="37"/>
  <c r="M1163" i="37"/>
  <c r="N1163" i="37"/>
  <c r="O1163" i="37"/>
  <c r="L1164" i="37"/>
  <c r="M1164" i="37"/>
  <c r="N1164" i="37"/>
  <c r="O1164" i="37"/>
  <c r="L1165" i="37"/>
  <c r="M1165" i="37"/>
  <c r="N1165" i="37"/>
  <c r="O1165" i="37"/>
  <c r="L1166" i="37"/>
  <c r="M1166" i="37"/>
  <c r="N1166" i="37"/>
  <c r="O1166" i="37"/>
  <c r="L1167" i="37"/>
  <c r="M1167" i="37"/>
  <c r="N1167" i="37"/>
  <c r="O1167" i="37"/>
  <c r="L1168" i="37"/>
  <c r="M1168" i="37"/>
  <c r="N1168" i="37"/>
  <c r="O1168" i="37"/>
  <c r="L1169" i="37"/>
  <c r="M1169" i="37"/>
  <c r="N1169" i="37"/>
  <c r="O1169" i="37"/>
  <c r="L1170" i="37"/>
  <c r="M1170" i="37"/>
  <c r="N1170" i="37"/>
  <c r="O1170" i="37"/>
  <c r="L1171" i="37"/>
  <c r="M1171" i="37"/>
  <c r="N1171" i="37"/>
  <c r="O1171" i="37"/>
  <c r="L1172" i="37"/>
  <c r="M1172" i="37"/>
  <c r="N1172" i="37"/>
  <c r="O1172" i="37"/>
  <c r="L1173" i="37"/>
  <c r="M1173" i="37"/>
  <c r="N1173" i="37"/>
  <c r="O1173" i="37"/>
  <c r="L1174" i="37"/>
  <c r="M1174" i="37"/>
  <c r="N1174" i="37"/>
  <c r="O1174" i="37"/>
  <c r="L1175" i="37"/>
  <c r="M1175" i="37"/>
  <c r="N1175" i="37"/>
  <c r="O1175" i="37"/>
  <c r="L1176" i="37"/>
  <c r="M1176" i="37"/>
  <c r="N1176" i="37"/>
  <c r="O1176" i="37"/>
  <c r="L1177" i="37"/>
  <c r="M1177" i="37"/>
  <c r="N1177" i="37"/>
  <c r="O1177" i="37"/>
  <c r="L1178" i="37"/>
  <c r="M1178" i="37"/>
  <c r="N1178" i="37"/>
  <c r="O1178" i="37"/>
  <c r="L1179" i="37"/>
  <c r="M1179" i="37"/>
  <c r="N1179" i="37"/>
  <c r="O1179" i="37"/>
  <c r="L1180" i="37"/>
  <c r="M1180" i="37"/>
  <c r="N1180" i="37"/>
  <c r="O1180" i="37"/>
  <c r="L1181" i="37"/>
  <c r="M1181" i="37"/>
  <c r="N1181" i="37"/>
  <c r="O1181" i="37"/>
  <c r="L1182" i="37"/>
  <c r="M1182" i="37"/>
  <c r="N1182" i="37"/>
  <c r="O1182" i="37"/>
  <c r="L1183" i="37"/>
  <c r="M1183" i="37"/>
  <c r="N1183" i="37"/>
  <c r="O1183" i="37"/>
  <c r="L1184" i="37"/>
  <c r="M1184" i="37"/>
  <c r="N1184" i="37"/>
  <c r="O1184" i="37"/>
  <c r="L1185" i="37"/>
  <c r="M1185" i="37"/>
  <c r="N1185" i="37"/>
  <c r="O1185" i="37"/>
  <c r="L1186" i="37"/>
  <c r="M1186" i="37"/>
  <c r="N1186" i="37"/>
  <c r="O1186" i="37"/>
  <c r="L1187" i="37"/>
  <c r="M1187" i="37"/>
  <c r="N1187" i="37"/>
  <c r="O1187" i="37"/>
  <c r="L1188" i="37"/>
  <c r="M1188" i="37"/>
  <c r="N1188" i="37"/>
  <c r="O1188" i="37"/>
  <c r="L1189" i="37"/>
  <c r="M1189" i="37"/>
  <c r="N1189" i="37"/>
  <c r="O1189" i="37"/>
  <c r="L1190" i="37"/>
  <c r="M1190" i="37"/>
  <c r="N1190" i="37"/>
  <c r="O1190" i="37"/>
  <c r="L1191" i="37"/>
  <c r="M1191" i="37"/>
  <c r="N1191" i="37"/>
  <c r="O1191" i="37"/>
  <c r="L1192" i="37"/>
  <c r="M1192" i="37"/>
  <c r="N1192" i="37"/>
  <c r="O1192" i="37"/>
  <c r="L1193" i="37"/>
  <c r="M1193" i="37"/>
  <c r="N1193" i="37"/>
  <c r="O1193" i="37"/>
  <c r="L1194" i="37"/>
  <c r="M1194" i="37"/>
  <c r="N1194" i="37"/>
  <c r="O1194" i="37"/>
  <c r="L1195" i="37"/>
  <c r="M1195" i="37"/>
  <c r="N1195" i="37"/>
  <c r="O1195" i="37"/>
  <c r="L1196" i="37"/>
  <c r="M1196" i="37"/>
  <c r="N1196" i="37"/>
  <c r="O1196" i="37"/>
  <c r="L1197" i="37"/>
  <c r="M1197" i="37"/>
  <c r="N1197" i="37"/>
  <c r="O1197" i="37"/>
  <c r="L1198" i="37"/>
  <c r="M1198" i="37"/>
  <c r="N1198" i="37"/>
  <c r="O1198" i="37"/>
  <c r="L1199" i="37"/>
  <c r="M1199" i="37"/>
  <c r="N1199" i="37"/>
  <c r="O1199" i="37"/>
  <c r="L1200" i="37"/>
  <c r="M1200" i="37"/>
  <c r="N1200" i="37"/>
  <c r="O1200" i="37"/>
  <c r="L1201" i="37"/>
  <c r="M1201" i="37"/>
  <c r="N1201" i="37"/>
  <c r="O1201" i="37"/>
  <c r="L1202" i="37"/>
  <c r="M1202" i="37"/>
  <c r="N1202" i="37"/>
  <c r="O1202" i="37"/>
  <c r="L1203" i="37"/>
  <c r="M1203" i="37"/>
  <c r="N1203" i="37"/>
  <c r="O1203" i="37"/>
  <c r="L1204" i="37"/>
  <c r="M1204" i="37"/>
  <c r="N1204" i="37"/>
  <c r="O1204" i="37"/>
  <c r="L1205" i="37"/>
  <c r="M1205" i="37"/>
  <c r="N1205" i="37"/>
  <c r="O1205" i="37"/>
  <c r="L1206" i="37"/>
  <c r="M1206" i="37"/>
  <c r="N1206" i="37"/>
  <c r="O1206" i="37"/>
  <c r="L1207" i="37"/>
  <c r="M1207" i="37"/>
  <c r="N1207" i="37"/>
  <c r="O1207" i="37"/>
  <c r="L1208" i="37"/>
  <c r="M1208" i="37"/>
  <c r="N1208" i="37"/>
  <c r="O1208" i="37"/>
  <c r="L1209" i="37"/>
  <c r="M1209" i="37"/>
  <c r="N1209" i="37"/>
  <c r="O1209" i="37"/>
  <c r="L1210" i="37"/>
  <c r="M1210" i="37"/>
  <c r="N1210" i="37"/>
  <c r="O1210" i="37"/>
  <c r="L1211" i="37"/>
  <c r="M1211" i="37"/>
  <c r="N1211" i="37"/>
  <c r="O1211" i="37"/>
  <c r="L1212" i="37"/>
  <c r="M1212" i="37"/>
  <c r="N1212" i="37"/>
  <c r="O1212" i="37"/>
  <c r="L1213" i="37"/>
  <c r="M1213" i="37"/>
  <c r="N1213" i="37"/>
  <c r="O1213" i="37"/>
  <c r="L1214" i="37"/>
  <c r="M1214" i="37"/>
  <c r="N1214" i="37"/>
  <c r="O1214" i="37"/>
  <c r="L1215" i="37"/>
  <c r="M1215" i="37"/>
  <c r="N1215" i="37"/>
  <c r="O1215" i="37"/>
  <c r="L1216" i="37"/>
  <c r="M1216" i="37"/>
  <c r="N1216" i="37"/>
  <c r="O1216" i="37"/>
  <c r="L1217" i="37"/>
  <c r="M1217" i="37"/>
  <c r="N1217" i="37"/>
  <c r="O1217" i="37"/>
  <c r="L1218" i="37"/>
  <c r="M1218" i="37"/>
  <c r="N1218" i="37"/>
  <c r="O1218" i="37"/>
  <c r="L1219" i="37"/>
  <c r="M1219" i="37"/>
  <c r="N1219" i="37"/>
  <c r="O1219" i="37"/>
  <c r="L1220" i="37"/>
  <c r="M1220" i="37"/>
  <c r="N1220" i="37"/>
  <c r="O1220" i="37"/>
  <c r="L1221" i="37"/>
  <c r="M1221" i="37"/>
  <c r="N1221" i="37"/>
  <c r="O1221" i="37"/>
  <c r="L1222" i="37"/>
  <c r="M1222" i="37"/>
  <c r="N1222" i="37"/>
  <c r="O1222" i="37"/>
  <c r="L1223" i="37"/>
  <c r="M1223" i="37"/>
  <c r="N1223" i="37"/>
  <c r="O1223" i="37"/>
  <c r="L1224" i="37"/>
  <c r="M1224" i="37"/>
  <c r="N1224" i="37"/>
  <c r="O1224" i="37"/>
  <c r="L1225" i="37"/>
  <c r="M1225" i="37"/>
  <c r="N1225" i="37"/>
  <c r="O1225" i="37"/>
  <c r="L1226" i="37"/>
  <c r="M1226" i="37"/>
  <c r="N1226" i="37"/>
  <c r="O1226" i="37"/>
  <c r="L1227" i="37"/>
  <c r="M1227" i="37"/>
  <c r="N1227" i="37"/>
  <c r="O1227" i="37"/>
  <c r="L1228" i="37"/>
  <c r="M1228" i="37"/>
  <c r="N1228" i="37"/>
  <c r="O1228" i="37"/>
  <c r="L1229" i="37"/>
  <c r="M1229" i="37"/>
  <c r="N1229" i="37"/>
  <c r="O1229" i="37"/>
  <c r="L1230" i="37"/>
  <c r="M1230" i="37"/>
  <c r="N1230" i="37"/>
  <c r="O1230" i="37"/>
  <c r="L1231" i="37"/>
  <c r="M1231" i="37"/>
  <c r="N1231" i="37"/>
  <c r="O1231" i="37"/>
  <c r="L1232" i="37"/>
  <c r="M1232" i="37"/>
  <c r="N1232" i="37"/>
  <c r="O1232" i="37"/>
  <c r="L1233" i="37"/>
  <c r="M1233" i="37"/>
  <c r="N1233" i="37"/>
  <c r="O1233" i="37"/>
  <c r="L1234" i="37"/>
  <c r="M1234" i="37"/>
  <c r="N1234" i="37"/>
  <c r="O1234" i="37"/>
  <c r="L1235" i="37"/>
  <c r="M1235" i="37"/>
  <c r="N1235" i="37"/>
  <c r="O1235" i="37"/>
  <c r="L1236" i="37"/>
  <c r="M1236" i="37"/>
  <c r="N1236" i="37"/>
  <c r="O1236" i="37"/>
  <c r="L1237" i="37"/>
  <c r="M1237" i="37"/>
  <c r="N1237" i="37"/>
  <c r="O1237" i="37"/>
  <c r="L1238" i="37"/>
  <c r="M1238" i="37"/>
  <c r="N1238" i="37"/>
  <c r="O1238" i="37"/>
  <c r="L1239" i="37"/>
  <c r="M1239" i="37"/>
  <c r="N1239" i="37"/>
  <c r="O1239" i="37"/>
  <c r="L1240" i="37"/>
  <c r="M1240" i="37"/>
  <c r="N1240" i="37"/>
  <c r="O1240" i="37"/>
  <c r="L1241" i="37"/>
  <c r="M1241" i="37"/>
  <c r="N1241" i="37"/>
  <c r="O1241" i="37"/>
  <c r="L1242" i="37"/>
  <c r="M1242" i="37"/>
  <c r="N1242" i="37"/>
  <c r="O1242" i="37"/>
  <c r="L1243" i="37"/>
  <c r="M1243" i="37"/>
  <c r="N1243" i="37"/>
  <c r="O1243" i="37"/>
  <c r="L1244" i="37"/>
  <c r="M1244" i="37"/>
  <c r="N1244" i="37"/>
  <c r="O1244" i="37"/>
  <c r="L1245" i="37"/>
  <c r="M1245" i="37"/>
  <c r="N1245" i="37"/>
  <c r="O1245" i="37"/>
  <c r="L1246" i="37"/>
  <c r="M1246" i="37"/>
  <c r="N1246" i="37"/>
  <c r="O1246" i="37"/>
  <c r="L1247" i="37"/>
  <c r="M1247" i="37"/>
  <c r="N1247" i="37"/>
  <c r="O1247" i="37"/>
  <c r="L1248" i="37"/>
  <c r="M1248" i="37"/>
  <c r="N1248" i="37"/>
  <c r="O1248" i="37"/>
  <c r="L1249" i="37"/>
  <c r="M1249" i="37"/>
  <c r="N1249" i="37"/>
  <c r="O1249" i="37"/>
  <c r="L1250" i="37"/>
  <c r="M1250" i="37"/>
  <c r="N1250" i="37"/>
  <c r="O1250" i="37"/>
  <c r="L1251" i="37"/>
  <c r="M1251" i="37"/>
  <c r="N1251" i="37"/>
  <c r="O1251" i="37"/>
  <c r="L1252" i="37"/>
  <c r="M1252" i="37"/>
  <c r="N1252" i="37"/>
  <c r="O1252" i="37"/>
  <c r="L1253" i="37"/>
  <c r="M1253" i="37"/>
  <c r="N1253" i="37"/>
  <c r="O1253" i="37"/>
  <c r="L1254" i="37"/>
  <c r="M1254" i="37"/>
  <c r="N1254" i="37"/>
  <c r="O1254" i="37"/>
  <c r="L1255" i="37"/>
  <c r="M1255" i="37"/>
  <c r="N1255" i="37"/>
  <c r="O1255" i="37"/>
  <c r="L1256" i="37"/>
  <c r="M1256" i="37"/>
  <c r="N1256" i="37"/>
  <c r="O1256" i="37"/>
  <c r="L1257" i="37"/>
  <c r="M1257" i="37"/>
  <c r="N1257" i="37"/>
  <c r="O1257" i="37"/>
  <c r="L1258" i="37"/>
  <c r="M1258" i="37"/>
  <c r="N1258" i="37"/>
  <c r="O1258" i="37"/>
  <c r="L1259" i="37"/>
  <c r="M1259" i="37"/>
  <c r="N1259" i="37"/>
  <c r="O1259" i="37"/>
  <c r="L1260" i="37"/>
  <c r="M1260" i="37"/>
  <c r="N1260" i="37"/>
  <c r="O1260" i="37"/>
  <c r="L1261" i="37"/>
  <c r="M1261" i="37"/>
  <c r="N1261" i="37"/>
  <c r="O1261" i="37"/>
  <c r="L1262" i="37"/>
  <c r="M1262" i="37"/>
  <c r="N1262" i="37"/>
  <c r="O1262" i="37"/>
  <c r="L1263" i="37"/>
  <c r="M1263" i="37"/>
  <c r="N1263" i="37"/>
  <c r="O1263" i="37"/>
  <c r="L1264" i="37"/>
  <c r="M1264" i="37"/>
  <c r="N1264" i="37"/>
  <c r="O1264" i="37"/>
  <c r="L1265" i="37"/>
  <c r="M1265" i="37"/>
  <c r="N1265" i="37"/>
  <c r="O1265" i="37"/>
  <c r="L1266" i="37"/>
  <c r="M1266" i="37"/>
  <c r="N1266" i="37"/>
  <c r="O1266" i="37"/>
  <c r="L1267" i="37"/>
  <c r="M1267" i="37"/>
  <c r="N1267" i="37"/>
  <c r="O1267" i="37"/>
  <c r="L1268" i="37"/>
  <c r="M1268" i="37"/>
  <c r="N1268" i="37"/>
  <c r="O1268" i="37"/>
  <c r="L1269" i="37"/>
  <c r="M1269" i="37"/>
  <c r="N1269" i="37"/>
  <c r="O1269" i="37"/>
  <c r="L1270" i="37"/>
  <c r="M1270" i="37"/>
  <c r="N1270" i="37"/>
  <c r="O1270" i="37"/>
  <c r="L1271" i="37"/>
  <c r="M1271" i="37"/>
  <c r="N1271" i="37"/>
  <c r="O1271" i="37"/>
  <c r="L1272" i="37"/>
  <c r="M1272" i="37"/>
  <c r="N1272" i="37"/>
  <c r="O1272" i="37"/>
  <c r="L1273" i="37"/>
  <c r="M1273" i="37"/>
  <c r="N1273" i="37"/>
  <c r="O1273" i="37"/>
  <c r="L1274" i="37"/>
  <c r="M1274" i="37"/>
  <c r="N1274" i="37"/>
  <c r="O1274" i="37"/>
  <c r="L1275" i="37"/>
  <c r="M1275" i="37"/>
  <c r="N1275" i="37"/>
  <c r="O1275" i="37"/>
  <c r="L1276" i="37"/>
  <c r="M1276" i="37"/>
  <c r="N1276" i="37"/>
  <c r="O1276" i="37"/>
  <c r="L1277" i="37"/>
  <c r="M1277" i="37"/>
  <c r="N1277" i="37"/>
  <c r="O1277" i="37"/>
  <c r="L1278" i="37"/>
  <c r="M1278" i="37"/>
  <c r="N1278" i="37"/>
  <c r="O1278" i="37"/>
  <c r="L1279" i="37"/>
  <c r="M1279" i="37"/>
  <c r="N1279" i="37"/>
  <c r="O1279" i="37"/>
  <c r="L1280" i="37"/>
  <c r="M1280" i="37"/>
  <c r="N1280" i="37"/>
  <c r="O1280" i="37"/>
  <c r="L1281" i="37"/>
  <c r="M1281" i="37"/>
  <c r="N1281" i="37"/>
  <c r="O1281" i="37"/>
  <c r="L1282" i="37"/>
  <c r="M1282" i="37"/>
  <c r="N1282" i="37"/>
  <c r="O1282" i="37"/>
  <c r="L1283" i="37"/>
  <c r="M1283" i="37"/>
  <c r="N1283" i="37"/>
  <c r="O1283" i="37"/>
  <c r="L1284" i="37"/>
  <c r="M1284" i="37"/>
  <c r="N1284" i="37"/>
  <c r="O1284" i="37"/>
  <c r="L1285" i="37"/>
  <c r="M1285" i="37"/>
  <c r="N1285" i="37"/>
  <c r="O1285" i="37"/>
  <c r="L1286" i="37"/>
  <c r="M1286" i="37"/>
  <c r="N1286" i="37"/>
  <c r="O1286" i="37"/>
  <c r="L1287" i="37"/>
  <c r="M1287" i="37"/>
  <c r="N1287" i="37"/>
  <c r="O1287" i="37"/>
  <c r="L1288" i="37"/>
  <c r="M1288" i="37"/>
  <c r="N1288" i="37"/>
  <c r="O1288" i="37"/>
  <c r="L1289" i="37"/>
  <c r="M1289" i="37"/>
  <c r="N1289" i="37"/>
  <c r="O1289" i="37"/>
  <c r="L1290" i="37"/>
  <c r="M1290" i="37"/>
  <c r="N1290" i="37"/>
  <c r="O1290" i="37"/>
  <c r="L1291" i="37"/>
  <c r="M1291" i="37"/>
  <c r="N1291" i="37"/>
  <c r="O1291" i="37"/>
  <c r="L1292" i="37"/>
  <c r="M1292" i="37"/>
  <c r="N1292" i="37"/>
  <c r="O1292" i="37"/>
  <c r="L1293" i="37"/>
  <c r="M1293" i="37"/>
  <c r="N1293" i="37"/>
  <c r="O1293" i="37"/>
  <c r="L1294" i="37"/>
  <c r="M1294" i="37"/>
  <c r="N1294" i="37"/>
  <c r="O1294" i="37"/>
  <c r="L1295" i="37"/>
  <c r="M1295" i="37"/>
  <c r="N1295" i="37"/>
  <c r="O1295" i="37"/>
  <c r="L1296" i="37"/>
  <c r="M1296" i="37"/>
  <c r="N1296" i="37"/>
  <c r="O1296" i="37"/>
  <c r="L1297" i="37"/>
  <c r="M1297" i="37"/>
  <c r="N1297" i="37"/>
  <c r="O1297" i="37"/>
  <c r="L1298" i="37"/>
  <c r="M1298" i="37"/>
  <c r="N1298" i="37"/>
  <c r="O1298" i="37"/>
  <c r="L1299" i="37"/>
  <c r="M1299" i="37"/>
  <c r="N1299" i="37"/>
  <c r="O1299" i="37"/>
  <c r="L1300" i="37"/>
  <c r="M1300" i="37"/>
  <c r="N1300" i="37"/>
  <c r="O1300" i="37"/>
  <c r="L1301" i="37"/>
  <c r="M1301" i="37"/>
  <c r="N1301" i="37"/>
  <c r="O1301" i="37"/>
  <c r="L1302" i="37"/>
  <c r="M1302" i="37"/>
  <c r="N1302" i="37"/>
  <c r="O1302" i="37"/>
  <c r="L1303" i="37"/>
  <c r="M1303" i="37"/>
  <c r="N1303" i="37"/>
  <c r="O1303" i="37"/>
  <c r="L1304" i="37"/>
  <c r="M1304" i="37"/>
  <c r="N1304" i="37"/>
  <c r="O1304" i="37"/>
  <c r="L1305" i="37"/>
  <c r="M1305" i="37"/>
  <c r="N1305" i="37"/>
  <c r="O1305" i="37"/>
  <c r="L1306" i="37"/>
  <c r="M1306" i="37"/>
  <c r="N1306" i="37"/>
  <c r="O1306" i="37"/>
  <c r="L1307" i="37"/>
  <c r="M1307" i="37"/>
  <c r="N1307" i="37"/>
  <c r="O1307" i="37"/>
  <c r="L1308" i="37"/>
  <c r="M1308" i="37"/>
  <c r="N1308" i="37"/>
  <c r="O1308" i="37"/>
  <c r="L1309" i="37"/>
  <c r="M1309" i="37"/>
  <c r="N1309" i="37"/>
  <c r="O1309" i="37"/>
  <c r="L1310" i="37"/>
  <c r="M1310" i="37"/>
  <c r="N1310" i="37"/>
  <c r="O1310" i="37"/>
  <c r="L1311" i="37"/>
  <c r="M1311" i="37"/>
  <c r="N1311" i="37"/>
  <c r="O1311" i="37"/>
  <c r="L1312" i="37"/>
  <c r="M1312" i="37"/>
  <c r="N1312" i="37"/>
  <c r="O1312" i="37"/>
  <c r="L1313" i="37"/>
  <c r="M1313" i="37"/>
  <c r="N1313" i="37"/>
  <c r="O1313" i="37"/>
  <c r="L1314" i="37"/>
  <c r="M1314" i="37"/>
  <c r="N1314" i="37"/>
  <c r="O1314" i="37"/>
  <c r="L1315" i="37"/>
  <c r="M1315" i="37"/>
  <c r="N1315" i="37"/>
  <c r="O1315" i="37"/>
  <c r="L1316" i="37"/>
  <c r="M1316" i="37"/>
  <c r="N1316" i="37"/>
  <c r="O1316" i="37"/>
  <c r="L1317" i="37"/>
  <c r="M1317" i="37"/>
  <c r="N1317" i="37"/>
  <c r="O1317" i="37"/>
  <c r="L1318" i="37"/>
  <c r="M1318" i="37"/>
  <c r="N1318" i="37"/>
  <c r="O1318" i="37"/>
  <c r="L1319" i="37"/>
  <c r="M1319" i="37"/>
  <c r="N1319" i="37"/>
  <c r="O1319" i="37"/>
  <c r="L1320" i="37"/>
  <c r="M1320" i="37"/>
  <c r="N1320" i="37"/>
  <c r="O1320" i="37"/>
  <c r="L1321" i="37"/>
  <c r="M1321" i="37"/>
  <c r="N1321" i="37"/>
  <c r="O1321" i="37"/>
  <c r="L1322" i="37"/>
  <c r="M1322" i="37"/>
  <c r="N1322" i="37"/>
  <c r="O1322" i="37"/>
  <c r="L1323" i="37"/>
  <c r="M1323" i="37"/>
  <c r="N1323" i="37"/>
  <c r="O1323" i="37"/>
  <c r="L1324" i="37"/>
  <c r="M1324" i="37"/>
  <c r="N1324" i="37"/>
  <c r="O1324" i="37"/>
  <c r="L1325" i="37"/>
  <c r="M1325" i="37"/>
  <c r="N1325" i="37"/>
  <c r="O1325" i="37"/>
  <c r="L1326" i="37"/>
  <c r="M1326" i="37"/>
  <c r="N1326" i="37"/>
  <c r="O1326" i="37"/>
  <c r="L1327" i="37"/>
  <c r="M1327" i="37"/>
  <c r="N1327" i="37"/>
  <c r="O1327" i="37"/>
  <c r="L1328" i="37"/>
  <c r="M1328" i="37"/>
  <c r="N1328" i="37"/>
  <c r="O1328" i="37"/>
  <c r="L1329" i="37"/>
  <c r="M1329" i="37"/>
  <c r="N1329" i="37"/>
  <c r="O1329" i="37"/>
  <c r="L1330" i="37"/>
  <c r="M1330" i="37"/>
  <c r="N1330" i="37"/>
  <c r="O1330" i="37"/>
  <c r="L1331" i="37"/>
  <c r="M1331" i="37"/>
  <c r="N1331" i="37"/>
  <c r="O1331" i="37"/>
  <c r="L1332" i="37"/>
  <c r="M1332" i="37"/>
  <c r="N1332" i="37"/>
  <c r="O1332" i="37"/>
  <c r="L1333" i="37"/>
  <c r="M1333" i="37"/>
  <c r="N1333" i="37"/>
  <c r="O1333" i="37"/>
  <c r="L1334" i="37"/>
  <c r="M1334" i="37"/>
  <c r="N1334" i="37"/>
  <c r="O1334" i="37"/>
  <c r="L1335" i="37"/>
  <c r="M1335" i="37"/>
  <c r="N1335" i="37"/>
  <c r="O1335" i="37"/>
  <c r="L1336" i="37"/>
  <c r="M1336" i="37"/>
  <c r="N1336" i="37"/>
  <c r="O1336" i="37"/>
  <c r="L1337" i="37"/>
  <c r="M1337" i="37"/>
  <c r="N1337" i="37"/>
  <c r="O1337" i="37"/>
  <c r="L1338" i="37"/>
  <c r="M1338" i="37"/>
  <c r="N1338" i="37"/>
  <c r="O1338" i="37"/>
  <c r="L1339" i="37"/>
  <c r="M1339" i="37"/>
  <c r="N1339" i="37"/>
  <c r="O1339" i="37"/>
  <c r="L1340" i="37"/>
  <c r="M1340" i="37"/>
  <c r="N1340" i="37"/>
  <c r="O1340" i="37"/>
  <c r="L1341" i="37"/>
  <c r="M1341" i="37"/>
  <c r="N1341" i="37"/>
  <c r="O1341" i="37"/>
  <c r="L1342" i="37"/>
  <c r="M1342" i="37"/>
  <c r="N1342" i="37"/>
  <c r="O1342" i="37"/>
  <c r="L1343" i="37"/>
  <c r="M1343" i="37"/>
  <c r="N1343" i="37"/>
  <c r="O1343" i="37"/>
  <c r="L1344" i="37"/>
  <c r="M1344" i="37"/>
  <c r="N1344" i="37"/>
  <c r="O1344" i="37"/>
  <c r="L1345" i="37"/>
  <c r="M1345" i="37"/>
  <c r="N1345" i="37"/>
  <c r="O1345" i="37"/>
  <c r="L1346" i="37"/>
  <c r="M1346" i="37"/>
  <c r="N1346" i="37"/>
  <c r="O1346" i="37"/>
  <c r="L1347" i="37"/>
  <c r="M1347" i="37"/>
  <c r="N1347" i="37"/>
  <c r="O1347" i="37"/>
  <c r="L1348" i="37"/>
  <c r="M1348" i="37"/>
  <c r="N1348" i="37"/>
  <c r="O1348" i="37"/>
  <c r="L1349" i="37"/>
  <c r="M1349" i="37"/>
  <c r="N1349" i="37"/>
  <c r="O1349" i="37"/>
  <c r="L1350" i="37"/>
  <c r="M1350" i="37"/>
  <c r="N1350" i="37"/>
  <c r="O1350" i="37"/>
  <c r="L1351" i="37"/>
  <c r="M1351" i="37"/>
  <c r="N1351" i="37"/>
  <c r="O1351" i="37"/>
  <c r="L1352" i="37"/>
  <c r="M1352" i="37"/>
  <c r="N1352" i="37"/>
  <c r="O1352" i="37"/>
  <c r="L1353" i="37"/>
  <c r="M1353" i="37"/>
  <c r="N1353" i="37"/>
  <c r="O1353" i="37"/>
  <c r="L1354" i="37"/>
  <c r="M1354" i="37"/>
  <c r="N1354" i="37"/>
  <c r="O1354" i="37"/>
  <c r="L1355" i="37"/>
  <c r="M1355" i="37"/>
  <c r="N1355" i="37"/>
  <c r="O1355" i="37"/>
  <c r="L1356" i="37"/>
  <c r="M1356" i="37"/>
  <c r="N1356" i="37"/>
  <c r="O1356" i="37"/>
  <c r="L1357" i="37"/>
  <c r="M1357" i="37"/>
  <c r="N1357" i="37"/>
  <c r="O1357" i="37"/>
  <c r="L1358" i="37"/>
  <c r="M1358" i="37"/>
  <c r="N1358" i="37"/>
  <c r="O1358" i="37"/>
  <c r="L1359" i="37"/>
  <c r="M1359" i="37"/>
  <c r="N1359" i="37"/>
  <c r="O1359" i="37"/>
  <c r="L1360" i="37"/>
  <c r="M1360" i="37"/>
  <c r="N1360" i="37"/>
  <c r="O1360" i="37"/>
  <c r="L1361" i="37"/>
  <c r="M1361" i="37"/>
  <c r="N1361" i="37"/>
  <c r="O1361" i="37"/>
  <c r="L1362" i="37"/>
  <c r="M1362" i="37"/>
  <c r="N1362" i="37"/>
  <c r="O1362" i="37"/>
  <c r="L1363" i="37"/>
  <c r="M1363" i="37"/>
  <c r="N1363" i="37"/>
  <c r="O1363" i="37"/>
  <c r="L1364" i="37"/>
  <c r="M1364" i="37"/>
  <c r="N1364" i="37"/>
  <c r="O1364" i="37"/>
  <c r="L1365" i="37"/>
  <c r="M1365" i="37"/>
  <c r="N1365" i="37"/>
  <c r="O1365" i="37"/>
  <c r="L1366" i="37"/>
  <c r="M1366" i="37"/>
  <c r="N1366" i="37"/>
  <c r="O1366" i="37"/>
  <c r="L1367" i="37"/>
  <c r="M1367" i="37"/>
  <c r="N1367" i="37"/>
  <c r="O1367" i="37"/>
  <c r="L1368" i="37"/>
  <c r="M1368" i="37"/>
  <c r="N1368" i="37"/>
  <c r="O1368" i="37"/>
  <c r="L1369" i="37"/>
  <c r="M1369" i="37"/>
  <c r="N1369" i="37"/>
  <c r="O1369" i="37"/>
  <c r="L1370" i="37"/>
  <c r="M1370" i="37"/>
  <c r="N1370" i="37"/>
  <c r="O1370" i="37"/>
  <c r="L1371" i="37"/>
  <c r="M1371" i="37"/>
  <c r="N1371" i="37"/>
  <c r="O1371" i="37"/>
  <c r="L1372" i="37"/>
  <c r="M1372" i="37"/>
  <c r="N1372" i="37"/>
  <c r="O1372" i="37"/>
  <c r="L1373" i="37"/>
  <c r="M1373" i="37"/>
  <c r="N1373" i="37"/>
  <c r="O1373" i="37"/>
  <c r="L1374" i="37"/>
  <c r="M1374" i="37"/>
  <c r="N1374" i="37"/>
  <c r="O1374" i="37"/>
  <c r="L1375" i="37"/>
  <c r="M1375" i="37"/>
  <c r="N1375" i="37"/>
  <c r="O1375" i="37"/>
  <c r="L1376" i="37"/>
  <c r="M1376" i="37"/>
  <c r="N1376" i="37"/>
  <c r="O1376" i="37"/>
  <c r="L1377" i="37"/>
  <c r="M1377" i="37"/>
  <c r="N1377" i="37"/>
  <c r="O1377" i="37"/>
  <c r="L1378" i="37"/>
  <c r="M1378" i="37"/>
  <c r="N1378" i="37"/>
  <c r="O1378" i="37"/>
  <c r="L1379" i="37"/>
  <c r="M1379" i="37"/>
  <c r="N1379" i="37"/>
  <c r="O1379" i="37"/>
  <c r="L1380" i="37"/>
  <c r="M1380" i="37"/>
  <c r="N1380" i="37"/>
  <c r="O1380" i="37"/>
  <c r="L1381" i="37"/>
  <c r="M1381" i="37"/>
  <c r="N1381" i="37"/>
  <c r="O1381" i="37"/>
  <c r="L1382" i="37"/>
  <c r="M1382" i="37"/>
  <c r="N1382" i="37"/>
  <c r="O1382" i="37"/>
  <c r="L1383" i="37"/>
  <c r="M1383" i="37"/>
  <c r="N1383" i="37"/>
  <c r="O1383" i="37"/>
  <c r="L1384" i="37"/>
  <c r="M1384" i="37"/>
  <c r="N1384" i="37"/>
  <c r="O1384" i="37"/>
  <c r="L1385" i="37"/>
  <c r="M1385" i="37"/>
  <c r="N1385" i="37"/>
  <c r="O1385" i="37"/>
  <c r="L1386" i="37"/>
  <c r="M1386" i="37"/>
  <c r="N1386" i="37"/>
  <c r="O1386" i="37"/>
  <c r="L1387" i="37"/>
  <c r="M1387" i="37"/>
  <c r="N1387" i="37"/>
  <c r="O1387" i="37"/>
  <c r="L1388" i="37"/>
  <c r="M1388" i="37"/>
  <c r="N1388" i="37"/>
  <c r="O1388" i="37"/>
  <c r="L1389" i="37"/>
  <c r="M1389" i="37"/>
  <c r="N1389" i="37"/>
  <c r="O1389" i="37"/>
  <c r="L1390" i="37"/>
  <c r="M1390" i="37"/>
  <c r="N1390" i="37"/>
  <c r="O1390" i="37"/>
  <c r="L1391" i="37"/>
  <c r="M1391" i="37"/>
  <c r="N1391" i="37"/>
  <c r="O1391" i="37"/>
  <c r="L1392" i="37"/>
  <c r="M1392" i="37"/>
  <c r="N1392" i="37"/>
  <c r="O1392" i="37"/>
  <c r="L1393" i="37"/>
  <c r="M1393" i="37"/>
  <c r="N1393" i="37"/>
  <c r="O1393" i="37"/>
  <c r="L1394" i="37"/>
  <c r="M1394" i="37"/>
  <c r="N1394" i="37"/>
  <c r="O1394" i="37"/>
  <c r="L1395" i="37"/>
  <c r="M1395" i="37"/>
  <c r="N1395" i="37"/>
  <c r="O1395" i="37"/>
  <c r="L1396" i="37"/>
  <c r="M1396" i="37"/>
  <c r="N1396" i="37"/>
  <c r="O1396" i="37"/>
  <c r="L1397" i="37"/>
  <c r="M1397" i="37"/>
  <c r="N1397" i="37"/>
  <c r="O1397" i="37"/>
  <c r="L1398" i="37"/>
  <c r="M1398" i="37"/>
  <c r="N1398" i="37"/>
  <c r="O1398" i="37"/>
  <c r="L1399" i="37"/>
  <c r="M1399" i="37"/>
  <c r="N1399" i="37"/>
  <c r="O1399" i="37"/>
  <c r="L1400" i="37"/>
  <c r="M1400" i="37"/>
  <c r="N1400" i="37"/>
  <c r="O1400" i="37"/>
  <c r="L1401" i="37"/>
  <c r="M1401" i="37"/>
  <c r="N1401" i="37"/>
  <c r="O1401" i="37"/>
  <c r="L1402" i="37"/>
  <c r="M1402" i="37"/>
  <c r="N1402" i="37"/>
  <c r="O1402" i="37"/>
  <c r="L1403" i="37"/>
  <c r="M1403" i="37"/>
  <c r="N1403" i="37"/>
  <c r="O1403" i="37"/>
  <c r="L1404" i="37"/>
  <c r="M1404" i="37"/>
  <c r="N1404" i="37"/>
  <c r="O1404" i="37"/>
  <c r="L1405" i="37"/>
  <c r="M1405" i="37"/>
  <c r="N1405" i="37"/>
  <c r="O1405" i="37"/>
  <c r="L1406" i="37"/>
  <c r="M1406" i="37"/>
  <c r="N1406" i="37"/>
  <c r="O1406" i="37"/>
  <c r="L1407" i="37"/>
  <c r="M1407" i="37"/>
  <c r="N1407" i="37"/>
  <c r="O1407" i="37"/>
  <c r="L1408" i="37"/>
  <c r="M1408" i="37"/>
  <c r="N1408" i="37"/>
  <c r="O1408" i="37"/>
  <c r="L1409" i="37"/>
  <c r="M1409" i="37"/>
  <c r="N1409" i="37"/>
  <c r="O1409" i="37"/>
  <c r="L1410" i="37"/>
  <c r="M1410" i="37"/>
  <c r="N1410" i="37"/>
  <c r="O1410" i="37"/>
  <c r="L1411" i="37"/>
  <c r="M1411" i="37"/>
  <c r="N1411" i="37"/>
  <c r="O1411" i="37"/>
  <c r="L1412" i="37"/>
  <c r="M1412" i="37"/>
  <c r="N1412" i="37"/>
  <c r="O1412" i="37"/>
  <c r="L1413" i="37"/>
  <c r="M1413" i="37"/>
  <c r="N1413" i="37"/>
  <c r="O1413" i="37"/>
  <c r="L1414" i="37"/>
  <c r="M1414" i="37"/>
  <c r="N1414" i="37"/>
  <c r="O1414" i="37"/>
  <c r="L1415" i="37"/>
  <c r="M1415" i="37"/>
  <c r="N1415" i="37"/>
  <c r="O1415" i="37"/>
  <c r="L1416" i="37"/>
  <c r="M1416" i="37"/>
  <c r="N1416" i="37"/>
  <c r="O1416" i="37"/>
  <c r="L1417" i="37"/>
  <c r="M1417" i="37"/>
  <c r="N1417" i="37"/>
  <c r="O1417" i="37"/>
  <c r="L1418" i="37"/>
  <c r="M1418" i="37"/>
  <c r="N1418" i="37"/>
  <c r="O1418" i="37"/>
  <c r="L1419" i="37"/>
  <c r="M1419" i="37"/>
  <c r="N1419" i="37"/>
  <c r="O1419" i="37"/>
  <c r="L1420" i="37"/>
  <c r="M1420" i="37"/>
  <c r="N1420" i="37"/>
  <c r="O1420" i="37"/>
  <c r="L1421" i="37"/>
  <c r="M1421" i="37"/>
  <c r="N1421" i="37"/>
  <c r="O1421" i="37"/>
  <c r="L1422" i="37"/>
  <c r="M1422" i="37"/>
  <c r="N1422" i="37"/>
  <c r="O1422" i="37"/>
  <c r="L1423" i="37"/>
  <c r="M1423" i="37"/>
  <c r="N1423" i="37"/>
  <c r="O1423" i="37"/>
  <c r="L1424" i="37"/>
  <c r="M1424" i="37"/>
  <c r="N1424" i="37"/>
  <c r="O1424" i="37"/>
  <c r="L1425" i="37"/>
  <c r="M1425" i="37"/>
  <c r="N1425" i="37"/>
  <c r="O1425" i="37"/>
  <c r="L1426" i="37"/>
  <c r="M1426" i="37"/>
  <c r="N1426" i="37"/>
  <c r="O1426" i="37"/>
  <c r="L1427" i="37"/>
  <c r="M1427" i="37"/>
  <c r="N1427" i="37"/>
  <c r="O1427" i="37"/>
  <c r="L1428" i="37"/>
  <c r="M1428" i="37"/>
  <c r="N1428" i="37"/>
  <c r="O1428" i="37"/>
  <c r="L1429" i="37"/>
  <c r="M1429" i="37"/>
  <c r="N1429" i="37"/>
  <c r="O1429" i="37"/>
  <c r="L1430" i="37"/>
  <c r="M1430" i="37"/>
  <c r="N1430" i="37"/>
  <c r="O1430" i="37"/>
  <c r="L1431" i="37"/>
  <c r="M1431" i="37"/>
  <c r="N1431" i="37"/>
  <c r="O1431" i="37"/>
  <c r="L1432" i="37"/>
  <c r="M1432" i="37"/>
  <c r="N1432" i="37"/>
  <c r="O1432" i="37"/>
  <c r="L1433" i="37"/>
  <c r="M1433" i="37"/>
  <c r="N1433" i="37"/>
  <c r="O1433" i="37"/>
  <c r="L1434" i="37"/>
  <c r="M1434" i="37"/>
  <c r="N1434" i="37"/>
  <c r="O1434" i="37"/>
  <c r="L1435" i="37"/>
  <c r="M1435" i="37"/>
  <c r="N1435" i="37"/>
  <c r="O1435" i="37"/>
  <c r="L1436" i="37"/>
  <c r="M1436" i="37"/>
  <c r="N1436" i="37"/>
  <c r="O1436" i="37"/>
  <c r="L1437" i="37"/>
  <c r="M1437" i="37"/>
  <c r="N1437" i="37"/>
  <c r="O1437" i="37"/>
  <c r="L1438" i="37"/>
  <c r="M1438" i="37"/>
  <c r="N1438" i="37"/>
  <c r="O1438" i="37"/>
  <c r="L1439" i="37"/>
  <c r="M1439" i="37"/>
  <c r="N1439" i="37"/>
  <c r="O1439" i="37"/>
  <c r="L1440" i="37"/>
  <c r="M1440" i="37"/>
  <c r="N1440" i="37"/>
  <c r="O1440" i="37"/>
  <c r="L1441" i="37"/>
  <c r="M1441" i="37"/>
  <c r="N1441" i="37"/>
  <c r="O1441" i="37"/>
  <c r="L1442" i="37"/>
  <c r="M1442" i="37"/>
  <c r="N1442" i="37"/>
  <c r="O1442" i="37"/>
  <c r="L1443" i="37"/>
  <c r="M1443" i="37"/>
  <c r="N1443" i="37"/>
  <c r="O1443" i="37"/>
  <c r="L1444" i="37"/>
  <c r="M1444" i="37"/>
  <c r="N1444" i="37"/>
  <c r="O1444" i="37"/>
  <c r="L1445" i="37"/>
  <c r="M1445" i="37"/>
  <c r="N1445" i="37"/>
  <c r="O1445" i="37"/>
  <c r="L1446" i="37"/>
  <c r="M1446" i="37"/>
  <c r="N1446" i="37"/>
  <c r="O1446" i="37"/>
  <c r="L1447" i="37"/>
  <c r="M1447" i="37"/>
  <c r="N1447" i="37"/>
  <c r="O1447" i="37"/>
  <c r="L1448" i="37"/>
  <c r="M1448" i="37"/>
  <c r="N1448" i="37"/>
  <c r="O1448" i="37"/>
  <c r="L1449" i="37"/>
  <c r="M1449" i="37"/>
  <c r="N1449" i="37"/>
  <c r="O1449" i="37"/>
  <c r="L1450" i="37"/>
  <c r="M1450" i="37"/>
  <c r="N1450" i="37"/>
  <c r="O1450" i="37"/>
  <c r="L1451" i="37"/>
  <c r="M1451" i="37"/>
  <c r="N1451" i="37"/>
  <c r="O1451" i="37"/>
  <c r="L1452" i="37"/>
  <c r="M1452" i="37"/>
  <c r="N1452" i="37"/>
  <c r="O1452" i="37"/>
  <c r="L1453" i="37"/>
  <c r="M1453" i="37"/>
  <c r="N1453" i="37"/>
  <c r="O1453" i="37"/>
  <c r="L1454" i="37"/>
  <c r="M1454" i="37"/>
  <c r="N1454" i="37"/>
  <c r="O1454" i="37"/>
  <c r="L1455" i="37"/>
  <c r="M1455" i="37"/>
  <c r="N1455" i="37"/>
  <c r="O1455" i="37"/>
  <c r="L1456" i="37"/>
  <c r="M1456" i="37"/>
  <c r="N1456" i="37"/>
  <c r="O1456" i="37"/>
  <c r="L1457" i="37"/>
  <c r="M1457" i="37"/>
  <c r="N1457" i="37"/>
  <c r="O1457" i="37"/>
  <c r="L1458" i="37"/>
  <c r="M1458" i="37"/>
  <c r="N1458" i="37"/>
  <c r="O1458" i="37"/>
  <c r="L1459" i="37"/>
  <c r="M1459" i="37"/>
  <c r="N1459" i="37"/>
  <c r="O1459" i="37"/>
  <c r="L1460" i="37"/>
  <c r="M1460" i="37"/>
  <c r="N1460" i="37"/>
  <c r="O1460" i="37"/>
  <c r="L1461" i="37"/>
  <c r="M1461" i="37"/>
  <c r="N1461" i="37"/>
  <c r="O1461" i="37"/>
  <c r="L1462" i="37"/>
  <c r="M1462" i="37"/>
  <c r="N1462" i="37"/>
  <c r="O1462" i="37"/>
  <c r="L1463" i="37"/>
  <c r="M1463" i="37"/>
  <c r="N1463" i="37"/>
  <c r="O1463" i="37"/>
  <c r="L1464" i="37"/>
  <c r="M1464" i="37"/>
  <c r="N1464" i="37"/>
  <c r="O1464" i="37"/>
  <c r="L1465" i="37"/>
  <c r="M1465" i="37"/>
  <c r="N1465" i="37"/>
  <c r="O1465" i="37"/>
  <c r="L1466" i="37"/>
  <c r="M1466" i="37"/>
  <c r="N1466" i="37"/>
  <c r="O1466" i="37"/>
  <c r="L1467" i="37"/>
  <c r="M1467" i="37"/>
  <c r="N1467" i="37"/>
  <c r="O1467" i="37"/>
  <c r="L1468" i="37"/>
  <c r="M1468" i="37"/>
  <c r="N1468" i="37"/>
  <c r="O1468" i="37"/>
  <c r="L1469" i="37"/>
  <c r="M1469" i="37"/>
  <c r="N1469" i="37"/>
  <c r="O1469" i="37"/>
  <c r="L1470" i="37"/>
  <c r="M1470" i="37"/>
  <c r="N1470" i="37"/>
  <c r="O1470" i="37"/>
  <c r="L1471" i="37"/>
  <c r="M1471" i="37"/>
  <c r="N1471" i="37"/>
  <c r="O1471" i="37"/>
  <c r="L1472" i="37"/>
  <c r="M1472" i="37"/>
  <c r="N1472" i="37"/>
  <c r="O1472" i="37"/>
  <c r="L1473" i="37"/>
  <c r="M1473" i="37"/>
  <c r="N1473" i="37"/>
  <c r="O1473" i="37"/>
  <c r="L1474" i="37"/>
  <c r="M1474" i="37"/>
  <c r="N1474" i="37"/>
  <c r="O1474" i="37"/>
  <c r="L1475" i="37"/>
  <c r="M1475" i="37"/>
  <c r="N1475" i="37"/>
  <c r="O1475" i="37"/>
  <c r="L1476" i="37"/>
  <c r="M1476" i="37"/>
  <c r="N1476" i="37"/>
  <c r="O1476" i="37"/>
  <c r="L1477" i="37"/>
  <c r="M1477" i="37"/>
  <c r="N1477" i="37"/>
  <c r="O1477" i="37"/>
  <c r="L1478" i="37"/>
  <c r="M1478" i="37"/>
  <c r="N1478" i="37"/>
  <c r="O1478" i="37"/>
  <c r="L1479" i="37"/>
  <c r="M1479" i="37"/>
  <c r="N1479" i="37"/>
  <c r="O1479" i="37"/>
  <c r="L1480" i="37"/>
  <c r="M1480" i="37"/>
  <c r="N1480" i="37"/>
  <c r="O1480" i="37"/>
  <c r="L1481" i="37"/>
  <c r="M1481" i="37"/>
  <c r="N1481" i="37"/>
  <c r="O1481" i="37"/>
  <c r="L1482" i="37"/>
  <c r="M1482" i="37"/>
  <c r="N1482" i="37"/>
  <c r="O1482" i="37"/>
  <c r="L1483" i="37"/>
  <c r="M1483" i="37"/>
  <c r="N1483" i="37"/>
  <c r="O1483" i="37"/>
  <c r="L1484" i="37"/>
  <c r="M1484" i="37"/>
  <c r="N1484" i="37"/>
  <c r="O1484" i="37"/>
  <c r="L1485" i="37"/>
  <c r="M1485" i="37"/>
  <c r="N1485" i="37"/>
  <c r="O1485" i="37"/>
  <c r="L1486" i="37"/>
  <c r="M1486" i="37"/>
  <c r="N1486" i="37"/>
  <c r="O1486" i="37"/>
  <c r="L1487" i="37"/>
  <c r="M1487" i="37"/>
  <c r="N1487" i="37"/>
  <c r="O1487" i="37"/>
  <c r="L1488" i="37"/>
  <c r="M1488" i="37"/>
  <c r="N1488" i="37"/>
  <c r="O1488" i="37"/>
  <c r="L1489" i="37"/>
  <c r="M1489" i="37"/>
  <c r="N1489" i="37"/>
  <c r="O1489" i="37"/>
  <c r="L1490" i="37"/>
  <c r="M1490" i="37"/>
  <c r="N1490" i="37"/>
  <c r="O1490" i="37"/>
  <c r="L1491" i="37"/>
  <c r="M1491" i="37"/>
  <c r="N1491" i="37"/>
  <c r="O1491" i="37"/>
  <c r="L1492" i="37"/>
  <c r="M1492" i="37"/>
  <c r="N1492" i="37"/>
  <c r="O1492" i="37"/>
  <c r="L1493" i="37"/>
  <c r="M1493" i="37"/>
  <c r="N1493" i="37"/>
  <c r="O1493" i="37"/>
  <c r="L1494" i="37"/>
  <c r="M1494" i="37"/>
  <c r="N1494" i="37"/>
  <c r="O1494" i="37"/>
  <c r="L1495" i="37"/>
  <c r="M1495" i="37"/>
  <c r="N1495" i="37"/>
  <c r="O1495" i="37"/>
  <c r="L1496" i="37"/>
  <c r="M1496" i="37"/>
  <c r="N1496" i="37"/>
  <c r="O1496" i="37"/>
  <c r="L1497" i="37"/>
  <c r="M1497" i="37"/>
  <c r="N1497" i="37"/>
  <c r="O1497" i="37"/>
  <c r="L1498" i="37"/>
  <c r="M1498" i="37"/>
  <c r="N1498" i="37"/>
  <c r="O1498" i="37"/>
  <c r="L1499" i="37"/>
  <c r="M1499" i="37"/>
  <c r="N1499" i="37"/>
  <c r="O1499" i="37"/>
  <c r="L1500" i="37"/>
  <c r="M1500" i="37"/>
  <c r="N1500" i="37"/>
  <c r="O1500" i="37"/>
  <c r="L1501" i="37"/>
  <c r="M1501" i="37"/>
  <c r="N1501" i="37"/>
  <c r="O1501" i="37"/>
  <c r="L1502" i="37"/>
  <c r="M1502" i="37"/>
  <c r="N1502" i="37"/>
  <c r="O1502" i="37"/>
  <c r="L1503" i="37"/>
  <c r="M1503" i="37"/>
  <c r="N1503" i="37"/>
  <c r="O1503" i="37"/>
  <c r="L1504" i="37"/>
  <c r="M1504" i="37"/>
  <c r="N1504" i="37"/>
  <c r="O1504" i="37"/>
  <c r="L1505" i="37"/>
  <c r="M1505" i="37"/>
  <c r="N1505" i="37"/>
  <c r="O1505" i="37"/>
  <c r="L1506" i="37"/>
  <c r="M1506" i="37"/>
  <c r="N1506" i="37"/>
  <c r="O1506" i="37"/>
  <c r="L1507" i="37"/>
  <c r="M1507" i="37"/>
  <c r="N1507" i="37"/>
  <c r="O1507" i="37"/>
  <c r="L1508" i="37"/>
  <c r="M1508" i="37"/>
  <c r="N1508" i="37"/>
  <c r="O1508" i="37"/>
  <c r="L1509" i="37"/>
  <c r="M1509" i="37"/>
  <c r="N1509" i="37"/>
  <c r="O1509" i="37"/>
  <c r="L1510" i="37"/>
  <c r="M1510" i="37"/>
  <c r="N1510" i="37"/>
  <c r="O1510" i="37"/>
  <c r="L1511" i="37"/>
  <c r="M1511" i="37"/>
  <c r="N1511" i="37"/>
  <c r="O1511" i="37"/>
  <c r="L1512" i="37"/>
  <c r="M1512" i="37"/>
  <c r="N1512" i="37"/>
  <c r="O1512" i="37"/>
  <c r="L1513" i="37"/>
  <c r="M1513" i="37"/>
  <c r="N1513" i="37"/>
  <c r="O1513" i="37"/>
  <c r="L1514" i="37"/>
  <c r="M1514" i="37"/>
  <c r="N1514" i="37"/>
  <c r="O1514" i="37"/>
  <c r="L1515" i="37"/>
  <c r="M1515" i="37"/>
  <c r="N1515" i="37"/>
  <c r="O1515" i="37"/>
  <c r="L1516" i="37"/>
  <c r="M1516" i="37"/>
  <c r="N1516" i="37"/>
  <c r="O1516" i="37"/>
  <c r="L1517" i="37"/>
  <c r="M1517" i="37"/>
  <c r="N1517" i="37"/>
  <c r="O1517" i="37"/>
  <c r="L1518" i="37"/>
  <c r="M1518" i="37"/>
  <c r="N1518" i="37"/>
  <c r="O1518" i="37"/>
  <c r="L1519" i="37"/>
  <c r="M1519" i="37"/>
  <c r="N1519" i="37"/>
  <c r="O1519" i="37"/>
  <c r="L1520" i="37"/>
  <c r="M1520" i="37"/>
  <c r="N1520" i="37"/>
  <c r="O1520" i="37"/>
  <c r="L1521" i="37"/>
  <c r="M1521" i="37"/>
  <c r="N1521" i="37"/>
  <c r="O1521" i="37"/>
  <c r="L1522" i="37"/>
  <c r="M1522" i="37"/>
  <c r="N1522" i="37"/>
  <c r="O1522" i="37"/>
  <c r="L1523" i="37"/>
  <c r="M1523" i="37"/>
  <c r="N1523" i="37"/>
  <c r="O1523" i="37"/>
  <c r="L1524" i="37"/>
  <c r="M1524" i="37"/>
  <c r="N1524" i="37"/>
  <c r="O1524" i="37"/>
  <c r="L1525" i="37"/>
  <c r="M1525" i="37"/>
  <c r="N1525" i="37"/>
  <c r="O1525" i="37"/>
  <c r="L1526" i="37"/>
  <c r="M1526" i="37"/>
  <c r="N1526" i="37"/>
  <c r="O1526" i="37"/>
  <c r="L1527" i="37"/>
  <c r="M1527" i="37"/>
  <c r="N1527" i="37"/>
  <c r="O1527" i="37"/>
  <c r="L1528" i="37"/>
  <c r="M1528" i="37"/>
  <c r="N1528" i="37"/>
  <c r="O1528" i="37"/>
  <c r="L1529" i="37"/>
  <c r="M1529" i="37"/>
  <c r="N1529" i="37"/>
  <c r="O1529" i="37"/>
  <c r="L1530" i="37"/>
  <c r="M1530" i="37"/>
  <c r="N1530" i="37"/>
  <c r="O1530" i="37"/>
  <c r="L1531" i="37"/>
  <c r="M1531" i="37"/>
  <c r="N1531" i="37"/>
  <c r="O1531" i="37"/>
  <c r="L1532" i="37"/>
  <c r="M1532" i="37"/>
  <c r="N1532" i="37"/>
  <c r="O1532" i="37"/>
  <c r="L1533" i="37"/>
  <c r="M1533" i="37"/>
  <c r="N1533" i="37"/>
  <c r="O1533" i="37"/>
  <c r="L1534" i="37"/>
  <c r="M1534" i="37"/>
  <c r="N1534" i="37"/>
  <c r="O1534" i="37"/>
  <c r="L1535" i="37"/>
  <c r="M1535" i="37"/>
  <c r="N1535" i="37"/>
  <c r="O1535" i="37"/>
  <c r="L1536" i="37"/>
  <c r="M1536" i="37"/>
  <c r="N1536" i="37"/>
  <c r="O1536" i="37"/>
  <c r="L1537" i="37"/>
  <c r="M1537" i="37"/>
  <c r="N1537" i="37"/>
  <c r="O1537" i="37"/>
  <c r="L1538" i="37"/>
  <c r="M1538" i="37"/>
  <c r="N1538" i="37"/>
  <c r="O1538" i="37"/>
  <c r="L1539" i="37"/>
  <c r="M1539" i="37"/>
  <c r="N1539" i="37"/>
  <c r="O1539" i="37"/>
  <c r="L1540" i="37"/>
  <c r="M1540" i="37"/>
  <c r="N1540" i="37"/>
  <c r="O1540" i="37"/>
  <c r="L52" i="37"/>
  <c r="M52" i="37"/>
  <c r="N52" i="37"/>
  <c r="O52" i="37"/>
  <c r="L53" i="37"/>
  <c r="M53" i="37"/>
  <c r="N53" i="37"/>
  <c r="O53" i="37"/>
  <c r="L54" i="37"/>
  <c r="M54" i="37"/>
  <c r="N54" i="37"/>
  <c r="O54" i="37"/>
  <c r="L55" i="37"/>
  <c r="M55" i="37"/>
  <c r="N55" i="37"/>
  <c r="O55" i="37"/>
  <c r="L56" i="37"/>
  <c r="M56" i="37"/>
  <c r="N56" i="37"/>
  <c r="O56" i="37"/>
  <c r="L57" i="37"/>
  <c r="M57" i="37"/>
  <c r="N57" i="37"/>
  <c r="O57" i="37"/>
  <c r="L58" i="37"/>
  <c r="M58" i="37"/>
  <c r="N58" i="37"/>
  <c r="O58" i="37"/>
  <c r="L59" i="37"/>
  <c r="M59" i="37"/>
  <c r="N59" i="37"/>
  <c r="O59" i="37"/>
  <c r="L60" i="37"/>
  <c r="M60" i="37"/>
  <c r="N60" i="37"/>
  <c r="O60" i="37"/>
  <c r="L61" i="37"/>
  <c r="M61" i="37"/>
  <c r="N61" i="37"/>
  <c r="O61" i="37"/>
  <c r="L62" i="37"/>
  <c r="M62" i="37"/>
  <c r="N62" i="37"/>
  <c r="O62" i="37"/>
  <c r="L63" i="37"/>
  <c r="M63" i="37"/>
  <c r="N63" i="37"/>
  <c r="O63" i="37"/>
  <c r="L43" i="37"/>
  <c r="M43" i="37"/>
  <c r="N43" i="37"/>
  <c r="O43" i="37"/>
  <c r="L44" i="37"/>
  <c r="M44" i="37"/>
  <c r="N44" i="37"/>
  <c r="O44" i="37"/>
  <c r="L34" i="37"/>
  <c r="M34" i="37"/>
  <c r="N34" i="37"/>
  <c r="O34" i="37"/>
  <c r="L25" i="37"/>
  <c r="M25" i="37"/>
  <c r="N25" i="37"/>
  <c r="O25" i="37"/>
  <c r="L16" i="37"/>
  <c r="M16" i="37"/>
  <c r="N16" i="37"/>
  <c r="O16" i="37"/>
  <c r="L7" i="37"/>
  <c r="M7" i="37"/>
  <c r="N7" i="37"/>
  <c r="O7" i="37"/>
  <c r="P1045" i="37" l="1"/>
  <c r="Q1045" i="37" s="1"/>
  <c r="T1045" i="37" s="1"/>
  <c r="P1041" i="37"/>
  <c r="Q1041" i="37" s="1"/>
  <c r="T1041" i="37" s="1"/>
  <c r="P1037" i="37"/>
  <c r="Q1037" i="37" s="1"/>
  <c r="T1037" i="37" s="1"/>
  <c r="P1035" i="37"/>
  <c r="Q1035" i="37" s="1"/>
  <c r="T1035" i="37" s="1"/>
  <c r="P1033" i="37"/>
  <c r="Q1033" i="37" s="1"/>
  <c r="T1033" i="37" s="1"/>
  <c r="P997" i="37"/>
  <c r="Q997" i="37" s="1"/>
  <c r="T997" i="37" s="1"/>
  <c r="P991" i="37"/>
  <c r="Q991" i="37" s="1"/>
  <c r="T991" i="37" s="1"/>
  <c r="P987" i="37"/>
  <c r="Q987" i="37" s="1"/>
  <c r="T987" i="37" s="1"/>
  <c r="P985" i="37"/>
  <c r="Q985" i="37" s="1"/>
  <c r="T985" i="37" s="1"/>
  <c r="P983" i="37"/>
  <c r="Q983" i="37" s="1"/>
  <c r="T983" i="37" s="1"/>
  <c r="P977" i="37"/>
  <c r="Q977" i="37" s="1"/>
  <c r="T977" i="37" s="1"/>
  <c r="P975" i="37"/>
  <c r="Q975" i="37" s="1"/>
  <c r="T975" i="37" s="1"/>
  <c r="P929" i="37"/>
  <c r="Q929" i="37" s="1"/>
  <c r="T929" i="37" s="1"/>
  <c r="P927" i="37"/>
  <c r="Q927" i="37" s="1"/>
  <c r="T927" i="37" s="1"/>
  <c r="P565" i="37"/>
  <c r="Q565" i="37" s="1"/>
  <c r="T565" i="37" s="1"/>
  <c r="P433" i="37"/>
  <c r="Q433" i="37" s="1"/>
  <c r="T433" i="37" s="1"/>
  <c r="P89" i="37"/>
  <c r="Q89" i="37" s="1"/>
  <c r="R89" i="37" s="1"/>
  <c r="S89" i="37" s="1"/>
  <c r="P1533" i="37"/>
  <c r="Q1533" i="37" s="1"/>
  <c r="T1533" i="37" s="1"/>
  <c r="P1531" i="37"/>
  <c r="Q1531" i="37" s="1"/>
  <c r="T1531" i="37" s="1"/>
  <c r="P1529" i="37"/>
  <c r="Q1529" i="37" s="1"/>
  <c r="T1529" i="37" s="1"/>
  <c r="P1527" i="37"/>
  <c r="Q1527" i="37" s="1"/>
  <c r="T1527" i="37" s="1"/>
  <c r="P1525" i="37"/>
  <c r="Q1525" i="37" s="1"/>
  <c r="T1525" i="37" s="1"/>
  <c r="P1487" i="37"/>
  <c r="Q1487" i="37" s="1"/>
  <c r="T1487" i="37" s="1"/>
  <c r="P1469" i="37"/>
  <c r="Q1469" i="37" s="1"/>
  <c r="T1469" i="37" s="1"/>
  <c r="P1453" i="37"/>
  <c r="Q1453" i="37" s="1"/>
  <c r="T1453" i="37" s="1"/>
  <c r="P1451" i="37"/>
  <c r="Q1451" i="37" s="1"/>
  <c r="T1451" i="37" s="1"/>
  <c r="P1439" i="37"/>
  <c r="Q1439" i="37" s="1"/>
  <c r="T1439" i="37" s="1"/>
  <c r="P1433" i="37"/>
  <c r="Q1433" i="37" s="1"/>
  <c r="T1433" i="37" s="1"/>
  <c r="P1381" i="37"/>
  <c r="Q1381" i="37" s="1"/>
  <c r="T1381" i="37" s="1"/>
  <c r="P1377" i="37"/>
  <c r="Q1377" i="37" s="1"/>
  <c r="T1377" i="37" s="1"/>
  <c r="P1365" i="37"/>
  <c r="Q1365" i="37" s="1"/>
  <c r="T1365" i="37" s="1"/>
  <c r="P1325" i="37"/>
  <c r="Q1325" i="37" s="1"/>
  <c r="T1325" i="37" s="1"/>
  <c r="P1313" i="37"/>
  <c r="Q1313" i="37" s="1"/>
  <c r="T1313" i="37" s="1"/>
  <c r="P1299" i="37"/>
  <c r="Q1299" i="37" s="1"/>
  <c r="T1299" i="37" s="1"/>
  <c r="P1297" i="37"/>
  <c r="Q1297" i="37" s="1"/>
  <c r="T1297" i="37" s="1"/>
  <c r="P1295" i="37"/>
  <c r="Q1295" i="37" s="1"/>
  <c r="T1295" i="37" s="1"/>
  <c r="P1289" i="37"/>
  <c r="Q1289" i="37" s="1"/>
  <c r="T1289" i="37" s="1"/>
  <c r="P1281" i="37"/>
  <c r="Q1281" i="37" s="1"/>
  <c r="T1281" i="37" s="1"/>
  <c r="P1271" i="37"/>
  <c r="Q1271" i="37" s="1"/>
  <c r="T1271" i="37" s="1"/>
  <c r="P1267" i="37"/>
  <c r="Q1267" i="37" s="1"/>
  <c r="T1267" i="37" s="1"/>
  <c r="P1263" i="37"/>
  <c r="Q1263" i="37" s="1"/>
  <c r="T1263" i="37" s="1"/>
  <c r="P1257" i="37"/>
  <c r="Q1257" i="37" s="1"/>
  <c r="T1257" i="37" s="1"/>
  <c r="P1239" i="37"/>
  <c r="Q1239" i="37" s="1"/>
  <c r="T1239" i="37" s="1"/>
  <c r="T89" i="37"/>
  <c r="P1146" i="37"/>
  <c r="Q1146" i="37" s="1"/>
  <c r="T1146" i="37" s="1"/>
  <c r="P1538" i="37"/>
  <c r="Q1538" i="37" s="1"/>
  <c r="T1538" i="37" s="1"/>
  <c r="P1534" i="37"/>
  <c r="Q1534" i="37" s="1"/>
  <c r="T1534" i="37" s="1"/>
  <c r="P1532" i="37"/>
  <c r="Q1532" i="37" s="1"/>
  <c r="T1532" i="37" s="1"/>
  <c r="P1528" i="37"/>
  <c r="Q1528" i="37" s="1"/>
  <c r="T1528" i="37" s="1"/>
  <c r="P1526" i="37"/>
  <c r="Q1526" i="37" s="1"/>
  <c r="T1526" i="37" s="1"/>
  <c r="P1524" i="37"/>
  <c r="Q1524" i="37" s="1"/>
  <c r="T1524" i="37" s="1"/>
  <c r="P1522" i="37"/>
  <c r="Q1522" i="37" s="1"/>
  <c r="T1522" i="37" s="1"/>
  <c r="P1518" i="37"/>
  <c r="Q1518" i="37" s="1"/>
  <c r="T1518" i="37" s="1"/>
  <c r="P1516" i="37"/>
  <c r="Q1516" i="37" s="1"/>
  <c r="T1516" i="37" s="1"/>
  <c r="P1510" i="37"/>
  <c r="Q1510" i="37" s="1"/>
  <c r="T1510" i="37" s="1"/>
  <c r="P1508" i="37"/>
  <c r="Q1508" i="37" s="1"/>
  <c r="T1508" i="37" s="1"/>
  <c r="P1506" i="37"/>
  <c r="Q1506" i="37" s="1"/>
  <c r="T1506" i="37" s="1"/>
  <c r="P1504" i="37"/>
  <c r="Q1504" i="37" s="1"/>
  <c r="T1504" i="37" s="1"/>
  <c r="P1502" i="37"/>
  <c r="Q1502" i="37" s="1"/>
  <c r="T1502" i="37" s="1"/>
  <c r="P1421" i="37"/>
  <c r="Q1421" i="37" s="1"/>
  <c r="T1421" i="37" s="1"/>
  <c r="P1360" i="37"/>
  <c r="Q1360" i="37" s="1"/>
  <c r="T1360" i="37" s="1"/>
  <c r="P1358" i="37"/>
  <c r="Q1358" i="37" s="1"/>
  <c r="T1358" i="37" s="1"/>
  <c r="P1354" i="37"/>
  <c r="Q1354" i="37" s="1"/>
  <c r="T1354" i="37" s="1"/>
  <c r="P1322" i="37"/>
  <c r="Q1322" i="37" s="1"/>
  <c r="T1322" i="37" s="1"/>
  <c r="P1320" i="37"/>
  <c r="Q1320" i="37" s="1"/>
  <c r="T1320" i="37" s="1"/>
  <c r="P1318" i="37"/>
  <c r="Q1318" i="37" s="1"/>
  <c r="T1318" i="37" s="1"/>
  <c r="P1316" i="37"/>
  <c r="Q1316" i="37" s="1"/>
  <c r="T1316" i="37" s="1"/>
  <c r="P1314" i="37"/>
  <c r="Q1314" i="37" s="1"/>
  <c r="T1314" i="37" s="1"/>
  <c r="P1308" i="37"/>
  <c r="Q1308" i="37" s="1"/>
  <c r="T1308" i="37" s="1"/>
  <c r="P1306" i="37"/>
  <c r="Q1306" i="37" s="1"/>
  <c r="T1306" i="37" s="1"/>
  <c r="P1266" i="37"/>
  <c r="Q1266" i="37" s="1"/>
  <c r="T1266" i="37" s="1"/>
  <c r="P1264" i="37"/>
  <c r="Q1264" i="37" s="1"/>
  <c r="T1264" i="37" s="1"/>
  <c r="P1262" i="37"/>
  <c r="Q1262" i="37" s="1"/>
  <c r="T1262" i="37" s="1"/>
  <c r="P1260" i="37"/>
  <c r="Q1260" i="37" s="1"/>
  <c r="T1260" i="37" s="1"/>
  <c r="P1258" i="37"/>
  <c r="Q1258" i="37" s="1"/>
  <c r="T1258" i="37" s="1"/>
  <c r="P1238" i="37"/>
  <c r="Q1238" i="37" s="1"/>
  <c r="T1238" i="37" s="1"/>
  <c r="P1234" i="37"/>
  <c r="Q1234" i="37" s="1"/>
  <c r="T1234" i="37" s="1"/>
  <c r="P1230" i="37"/>
  <c r="Q1230" i="37" s="1"/>
  <c r="T1230" i="37" s="1"/>
  <c r="P1226" i="37"/>
  <c r="Q1226" i="37" s="1"/>
  <c r="T1226" i="37" s="1"/>
  <c r="P1224" i="37"/>
  <c r="Q1224" i="37" s="1"/>
  <c r="T1224" i="37" s="1"/>
  <c r="P1222" i="37"/>
  <c r="Q1222" i="37" s="1"/>
  <c r="T1222" i="37" s="1"/>
  <c r="P1218" i="37"/>
  <c r="Q1218" i="37" s="1"/>
  <c r="T1218" i="37" s="1"/>
  <c r="P936" i="37"/>
  <c r="Q936" i="37" s="1"/>
  <c r="T936" i="37" s="1"/>
  <c r="P924" i="37"/>
  <c r="Q924" i="37" s="1"/>
  <c r="T924" i="37" s="1"/>
  <c r="P922" i="37"/>
  <c r="Q922" i="37" s="1"/>
  <c r="T922" i="37" s="1"/>
  <c r="P920" i="37"/>
  <c r="Q920" i="37" s="1"/>
  <c r="T920" i="37" s="1"/>
  <c r="P862" i="37"/>
  <c r="Q862" i="37" s="1"/>
  <c r="T862" i="37" s="1"/>
  <c r="P860" i="37"/>
  <c r="Q860" i="37" s="1"/>
  <c r="T860" i="37" s="1"/>
  <c r="P858" i="37"/>
  <c r="Q858" i="37" s="1"/>
  <c r="T858" i="37" s="1"/>
  <c r="P850" i="37"/>
  <c r="Q850" i="37" s="1"/>
  <c r="T850" i="37" s="1"/>
  <c r="P846" i="37"/>
  <c r="Q846" i="37" s="1"/>
  <c r="T846" i="37" s="1"/>
  <c r="P844" i="37"/>
  <c r="Q844" i="37" s="1"/>
  <c r="T844" i="37" s="1"/>
  <c r="P834" i="37"/>
  <c r="Q834" i="37" s="1"/>
  <c r="T834" i="37" s="1"/>
  <c r="P830" i="37"/>
  <c r="Q830" i="37" s="1"/>
  <c r="T830" i="37" s="1"/>
  <c r="P828" i="37"/>
  <c r="Q828" i="37" s="1"/>
  <c r="T828" i="37" s="1"/>
  <c r="P826" i="37"/>
  <c r="Q826" i="37" s="1"/>
  <c r="T826" i="37" s="1"/>
  <c r="P824" i="37"/>
  <c r="Q824" i="37" s="1"/>
  <c r="T824" i="37" s="1"/>
  <c r="P818" i="37"/>
  <c r="Q818" i="37" s="1"/>
  <c r="T818" i="37" s="1"/>
  <c r="P816" i="37"/>
  <c r="Q816" i="37" s="1"/>
  <c r="T816" i="37" s="1"/>
  <c r="P750" i="37"/>
  <c r="Q750" i="37" s="1"/>
  <c r="T750" i="37" s="1"/>
  <c r="P714" i="37"/>
  <c r="Q714" i="37" s="1"/>
  <c r="T714" i="37" s="1"/>
  <c r="P712" i="37"/>
  <c r="Q712" i="37" s="1"/>
  <c r="T712" i="37" s="1"/>
  <c r="P710" i="37"/>
  <c r="Q710" i="37" s="1"/>
  <c r="T710" i="37" s="1"/>
  <c r="P708" i="37"/>
  <c r="Q708" i="37" s="1"/>
  <c r="T708" i="37" s="1"/>
  <c r="P704" i="37"/>
  <c r="Q704" i="37" s="1"/>
  <c r="T704" i="37" s="1"/>
  <c r="P702" i="37"/>
  <c r="Q702" i="37" s="1"/>
  <c r="T702" i="37" s="1"/>
  <c r="P700" i="37"/>
  <c r="Q700" i="37" s="1"/>
  <c r="T700" i="37" s="1"/>
  <c r="P696" i="37"/>
  <c r="Q696" i="37" s="1"/>
  <c r="T696" i="37" s="1"/>
  <c r="P694" i="37"/>
  <c r="Q694" i="37" s="1"/>
  <c r="T694" i="37" s="1"/>
  <c r="P690" i="37"/>
  <c r="Q690" i="37" s="1"/>
  <c r="T690" i="37" s="1"/>
  <c r="P688" i="37"/>
  <c r="Q688" i="37" s="1"/>
  <c r="T688" i="37" s="1"/>
  <c r="P686" i="37"/>
  <c r="Q686" i="37" s="1"/>
  <c r="T686" i="37" s="1"/>
  <c r="P684" i="37"/>
  <c r="Q684" i="37" s="1"/>
  <c r="T684" i="37" s="1"/>
  <c r="P676" i="37"/>
  <c r="Q676" i="37" s="1"/>
  <c r="T676" i="37" s="1"/>
  <c r="P672" i="37"/>
  <c r="Q672" i="37" s="1"/>
  <c r="T672" i="37" s="1"/>
  <c r="P670" i="37"/>
  <c r="Q670" i="37" s="1"/>
  <c r="T670" i="37" s="1"/>
  <c r="P658" i="37"/>
  <c r="Q658" i="37" s="1"/>
  <c r="T658" i="37" s="1"/>
  <c r="P608" i="37"/>
  <c r="Q608" i="37" s="1"/>
  <c r="T608" i="37" s="1"/>
  <c r="P606" i="37"/>
  <c r="Q606" i="37" s="1"/>
  <c r="T606" i="37" s="1"/>
  <c r="P584" i="37"/>
  <c r="Q584" i="37" s="1"/>
  <c r="T584" i="37" s="1"/>
  <c r="P560" i="37"/>
  <c r="Q560" i="37" s="1"/>
  <c r="T560" i="37" s="1"/>
  <c r="P528" i="37"/>
  <c r="Q528" i="37" s="1"/>
  <c r="T528" i="37" s="1"/>
  <c r="P524" i="37"/>
  <c r="Q524" i="37" s="1"/>
  <c r="T524" i="37" s="1"/>
  <c r="P518" i="37"/>
  <c r="Q518" i="37" s="1"/>
  <c r="T518" i="37" s="1"/>
  <c r="P516" i="37"/>
  <c r="Q516" i="37" s="1"/>
  <c r="T516" i="37" s="1"/>
  <c r="P500" i="37"/>
  <c r="Q500" i="37" s="1"/>
  <c r="T500" i="37" s="1"/>
  <c r="P492" i="37"/>
  <c r="Q492" i="37" s="1"/>
  <c r="T492" i="37" s="1"/>
  <c r="P484" i="37"/>
  <c r="Q484" i="37" s="1"/>
  <c r="T484" i="37" s="1"/>
  <c r="P480" i="37"/>
  <c r="Q480" i="37" s="1"/>
  <c r="T480" i="37" s="1"/>
  <c r="P478" i="37"/>
  <c r="Q478" i="37" s="1"/>
  <c r="T478" i="37" s="1"/>
  <c r="P476" i="37"/>
  <c r="Q476" i="37" s="1"/>
  <c r="T476" i="37" s="1"/>
  <c r="P472" i="37"/>
  <c r="Q472" i="37" s="1"/>
  <c r="T472" i="37" s="1"/>
  <c r="P456" i="37"/>
  <c r="Q456" i="37" s="1"/>
  <c r="T456" i="37" s="1"/>
  <c r="P448" i="37"/>
  <c r="Q448" i="37" s="1"/>
  <c r="T448" i="37" s="1"/>
  <c r="P400" i="37"/>
  <c r="Q400" i="37" s="1"/>
  <c r="T400" i="37" s="1"/>
  <c r="P390" i="37"/>
  <c r="Q390" i="37" s="1"/>
  <c r="T390" i="37" s="1"/>
  <c r="P370" i="37"/>
  <c r="Q370" i="37" s="1"/>
  <c r="T370" i="37" s="1"/>
  <c r="P368" i="37"/>
  <c r="Q368" i="37" s="1"/>
  <c r="T368" i="37" s="1"/>
  <c r="P366" i="37"/>
  <c r="Q366" i="37" s="1"/>
  <c r="T366" i="37" s="1"/>
  <c r="P364" i="37"/>
  <c r="Q364" i="37" s="1"/>
  <c r="T364" i="37" s="1"/>
  <c r="P362" i="37"/>
  <c r="Q362" i="37" s="1"/>
  <c r="T362" i="37" s="1"/>
  <c r="P358" i="37"/>
  <c r="Q358" i="37" s="1"/>
  <c r="T358" i="37" s="1"/>
  <c r="P356" i="37"/>
  <c r="Q356" i="37" s="1"/>
  <c r="T356" i="37" s="1"/>
  <c r="P354" i="37"/>
  <c r="Q354" i="37" s="1"/>
  <c r="T354" i="37" s="1"/>
  <c r="P1139" i="37"/>
  <c r="Q1139" i="37" s="1"/>
  <c r="T1139" i="37" s="1"/>
  <c r="P1135" i="37"/>
  <c r="Q1135" i="37" s="1"/>
  <c r="T1135" i="37" s="1"/>
  <c r="P1127" i="37"/>
  <c r="Q1127" i="37" s="1"/>
  <c r="T1127" i="37" s="1"/>
  <c r="P1123" i="37"/>
  <c r="Q1123" i="37" s="1"/>
  <c r="T1123" i="37" s="1"/>
  <c r="P1115" i="37"/>
  <c r="Q1115" i="37" s="1"/>
  <c r="T1115" i="37" s="1"/>
  <c r="P1113" i="37"/>
  <c r="Q1113" i="37" s="1"/>
  <c r="T1113" i="37" s="1"/>
  <c r="P1111" i="37"/>
  <c r="Q1111" i="37" s="1"/>
  <c r="T1111" i="37" s="1"/>
  <c r="P1109" i="37"/>
  <c r="Q1109" i="37" s="1"/>
  <c r="T1109" i="37" s="1"/>
  <c r="P1097" i="37"/>
  <c r="Q1097" i="37" s="1"/>
  <c r="T1097" i="37" s="1"/>
  <c r="P1093" i="37"/>
  <c r="Q1093" i="37" s="1"/>
  <c r="T1093" i="37" s="1"/>
  <c r="P1077" i="37"/>
  <c r="Q1077" i="37" s="1"/>
  <c r="T1077" i="37" s="1"/>
  <c r="P1073" i="37"/>
  <c r="Q1073" i="37" s="1"/>
  <c r="T1073" i="37" s="1"/>
  <c r="P1235" i="37"/>
  <c r="Q1235" i="37" s="1"/>
  <c r="T1235" i="37" s="1"/>
  <c r="P1223" i="37"/>
  <c r="Q1223" i="37" s="1"/>
  <c r="T1223" i="37" s="1"/>
  <c r="P1215" i="37"/>
  <c r="Q1215" i="37" s="1"/>
  <c r="T1215" i="37" s="1"/>
  <c r="P1207" i="37"/>
  <c r="Q1207" i="37" s="1"/>
  <c r="T1207" i="37" s="1"/>
  <c r="P1171" i="37"/>
  <c r="Q1171" i="37" s="1"/>
  <c r="T1171" i="37" s="1"/>
  <c r="P1188" i="37"/>
  <c r="Q1188" i="37" s="1"/>
  <c r="T1188" i="37" s="1"/>
  <c r="P1186" i="37"/>
  <c r="Q1186" i="37" s="1"/>
  <c r="T1186" i="37" s="1"/>
  <c r="P1184" i="37"/>
  <c r="Q1184" i="37" s="1"/>
  <c r="T1184" i="37" s="1"/>
  <c r="P209" i="37"/>
  <c r="Q209" i="37" s="1"/>
  <c r="T209" i="37" s="1"/>
  <c r="P207" i="37"/>
  <c r="Q207" i="37" s="1"/>
  <c r="T207" i="37" s="1"/>
  <c r="P205" i="37"/>
  <c r="Q205" i="37" s="1"/>
  <c r="T205" i="37" s="1"/>
  <c r="P203" i="37"/>
  <c r="Q203" i="37" s="1"/>
  <c r="P199" i="37"/>
  <c r="Q199" i="37" s="1"/>
  <c r="T199" i="37" s="1"/>
  <c r="P195" i="37"/>
  <c r="Q195" i="37" s="1"/>
  <c r="T195" i="37" s="1"/>
  <c r="P191" i="37"/>
  <c r="Q191" i="37" s="1"/>
  <c r="T191" i="37" s="1"/>
  <c r="P175" i="37"/>
  <c r="Q175" i="37" s="1"/>
  <c r="P167" i="37"/>
  <c r="Q167" i="37" s="1"/>
  <c r="P165" i="37"/>
  <c r="Q165" i="37" s="1"/>
  <c r="P163" i="37"/>
  <c r="Q163" i="37" s="1"/>
  <c r="P1106" i="37"/>
  <c r="Q1106" i="37" s="1"/>
  <c r="P1104" i="37"/>
  <c r="Q1104" i="37" s="1"/>
  <c r="T1104" i="37" s="1"/>
  <c r="P1102" i="37"/>
  <c r="Q1102" i="37" s="1"/>
  <c r="T1102" i="37" s="1"/>
  <c r="P1100" i="37"/>
  <c r="Q1100" i="37" s="1"/>
  <c r="T1100" i="37" s="1"/>
  <c r="P1096" i="37"/>
  <c r="Q1096" i="37" s="1"/>
  <c r="T1096" i="37" s="1"/>
  <c r="P1094" i="37"/>
  <c r="Q1094" i="37" s="1"/>
  <c r="T1094" i="37" s="1"/>
  <c r="P1090" i="37"/>
  <c r="Q1090" i="37" s="1"/>
  <c r="T1090" i="37" s="1"/>
  <c r="P1084" i="37"/>
  <c r="Q1084" i="37" s="1"/>
  <c r="T1084" i="37" s="1"/>
  <c r="P917" i="37"/>
  <c r="Q917" i="37" s="1"/>
  <c r="T917" i="37" s="1"/>
  <c r="P915" i="37"/>
  <c r="Q915" i="37" s="1"/>
  <c r="T915" i="37" s="1"/>
  <c r="P911" i="37"/>
  <c r="Q911" i="37" s="1"/>
  <c r="T911" i="37" s="1"/>
  <c r="P665" i="37"/>
  <c r="Q665" i="37" s="1"/>
  <c r="T665" i="37" s="1"/>
  <c r="P621" i="37"/>
  <c r="Q621" i="37" s="1"/>
  <c r="T621" i="37" s="1"/>
  <c r="P619" i="37"/>
  <c r="Q619" i="37" s="1"/>
  <c r="T619" i="37" s="1"/>
  <c r="P617" i="37"/>
  <c r="Q617" i="37" s="1"/>
  <c r="T617" i="37" s="1"/>
  <c r="P613" i="37"/>
  <c r="Q613" i="37" s="1"/>
  <c r="T613" i="37" s="1"/>
  <c r="P609" i="37"/>
  <c r="Q609" i="37" s="1"/>
  <c r="T609" i="37" s="1"/>
  <c r="P513" i="37"/>
  <c r="Q513" i="37" s="1"/>
  <c r="T513" i="37" s="1"/>
  <c r="P413" i="37"/>
  <c r="Q413" i="37" s="1"/>
  <c r="T413" i="37" s="1"/>
  <c r="P335" i="37"/>
  <c r="Q335" i="37" s="1"/>
  <c r="T335" i="37" s="1"/>
  <c r="P1004" i="37"/>
  <c r="Q1004" i="37" s="1"/>
  <c r="P314" i="37"/>
  <c r="Q314" i="37" s="1"/>
  <c r="T314" i="37" s="1"/>
  <c r="P312" i="37"/>
  <c r="Q312" i="37" s="1"/>
  <c r="T312" i="37" s="1"/>
  <c r="P310" i="37"/>
  <c r="Q310" i="37" s="1"/>
  <c r="T310" i="37" s="1"/>
  <c r="P290" i="37"/>
  <c r="Q290" i="37" s="1"/>
  <c r="T290" i="37" s="1"/>
  <c r="P288" i="37"/>
  <c r="Q288" i="37" s="1"/>
  <c r="T288" i="37" s="1"/>
  <c r="P286" i="37"/>
  <c r="Q286" i="37" s="1"/>
  <c r="T286" i="37" s="1"/>
  <c r="P272" i="37"/>
  <c r="Q272" i="37" s="1"/>
  <c r="T272" i="37" s="1"/>
  <c r="P268" i="37"/>
  <c r="Q268" i="37" s="1"/>
  <c r="T268" i="37" s="1"/>
  <c r="P260" i="37"/>
  <c r="Q260" i="37" s="1"/>
  <c r="T260" i="37" s="1"/>
  <c r="P258" i="37"/>
  <c r="Q258" i="37" s="1"/>
  <c r="T258" i="37" s="1"/>
  <c r="P256" i="37"/>
  <c r="Q256" i="37" s="1"/>
  <c r="T256" i="37" s="1"/>
  <c r="P232" i="37"/>
  <c r="Q232" i="37" s="1"/>
  <c r="T232" i="37" s="1"/>
  <c r="P230" i="37"/>
  <c r="Q230" i="37" s="1"/>
  <c r="T230" i="37" s="1"/>
  <c r="P228" i="37"/>
  <c r="Q228" i="37" s="1"/>
  <c r="T228" i="37" s="1"/>
  <c r="P226" i="37"/>
  <c r="Q226" i="37" s="1"/>
  <c r="T226" i="37" s="1"/>
  <c r="P200" i="37"/>
  <c r="Q200" i="37" s="1"/>
  <c r="P198" i="37"/>
  <c r="Q198" i="37" s="1"/>
  <c r="T198" i="37" s="1"/>
  <c r="P196" i="37"/>
  <c r="Q196" i="37" s="1"/>
  <c r="T196" i="37" s="1"/>
  <c r="P194" i="37"/>
  <c r="Q194" i="37" s="1"/>
  <c r="T194" i="37" s="1"/>
  <c r="P172" i="37"/>
  <c r="Q172" i="37" s="1"/>
  <c r="P170" i="37"/>
  <c r="Q170" i="37" s="1"/>
  <c r="P168" i="37"/>
  <c r="Q168" i="37" s="1"/>
  <c r="P166" i="37"/>
  <c r="Q166" i="37" s="1"/>
  <c r="P156" i="37"/>
  <c r="Q156" i="37" s="1"/>
  <c r="P154" i="37"/>
  <c r="Q154" i="37" s="1"/>
  <c r="P144" i="37"/>
  <c r="Q144" i="37" s="1"/>
  <c r="P142" i="37"/>
  <c r="Q142" i="37" s="1"/>
  <c r="P140" i="37"/>
  <c r="Q140" i="37" s="1"/>
  <c r="P138" i="37"/>
  <c r="Q138" i="37" s="1"/>
  <c r="P136" i="37"/>
  <c r="Q136" i="37" s="1"/>
  <c r="P134" i="37"/>
  <c r="Q134" i="37" s="1"/>
  <c r="P958" i="37"/>
  <c r="Q958" i="37" s="1"/>
  <c r="T958" i="37" s="1"/>
  <c r="P944" i="37"/>
  <c r="Q944" i="37" s="1"/>
  <c r="T944" i="37" s="1"/>
  <c r="P942" i="37"/>
  <c r="Q942" i="37" s="1"/>
  <c r="T942" i="37" s="1"/>
  <c r="P940" i="37"/>
  <c r="Q940" i="37" s="1"/>
  <c r="T940" i="37" s="1"/>
  <c r="P934" i="37"/>
  <c r="Q934" i="37" s="1"/>
  <c r="T934" i="37" s="1"/>
  <c r="P908" i="37"/>
  <c r="Q908" i="37" s="1"/>
  <c r="T908" i="37" s="1"/>
  <c r="P896" i="37"/>
  <c r="Q896" i="37" s="1"/>
  <c r="T896" i="37" s="1"/>
  <c r="P894" i="37"/>
  <c r="Q894" i="37" s="1"/>
  <c r="P890" i="37"/>
  <c r="Q890" i="37" s="1"/>
  <c r="T890" i="37" s="1"/>
  <c r="P886" i="37"/>
  <c r="Q886" i="37" s="1"/>
  <c r="T886" i="37" s="1"/>
  <c r="P874" i="37"/>
  <c r="Q874" i="37" s="1"/>
  <c r="T874" i="37" s="1"/>
  <c r="P814" i="37"/>
  <c r="Q814" i="37" s="1"/>
  <c r="T814" i="37" s="1"/>
  <c r="P802" i="37"/>
  <c r="Q802" i="37" s="1"/>
  <c r="T802" i="37" s="1"/>
  <c r="P798" i="37"/>
  <c r="Q798" i="37" s="1"/>
  <c r="T798" i="37" s="1"/>
  <c r="P786" i="37"/>
  <c r="Q786" i="37" s="1"/>
  <c r="T786" i="37" s="1"/>
  <c r="P738" i="37"/>
  <c r="Q738" i="37" s="1"/>
  <c r="T738" i="37" s="1"/>
  <c r="P734" i="37"/>
  <c r="Q734" i="37" s="1"/>
  <c r="P1071" i="37"/>
  <c r="Q1071" i="37" s="1"/>
  <c r="T1071" i="37" s="1"/>
  <c r="P1055" i="37"/>
  <c r="Q1055" i="37" s="1"/>
  <c r="T1055" i="37" s="1"/>
  <c r="P1009" i="37"/>
  <c r="Q1009" i="37" s="1"/>
  <c r="P1007" i="37"/>
  <c r="Q1007" i="37" s="1"/>
  <c r="T1007" i="37" s="1"/>
  <c r="P925" i="37"/>
  <c r="Q925" i="37" s="1"/>
  <c r="T925" i="37" s="1"/>
  <c r="P923" i="37"/>
  <c r="Q923" i="37" s="1"/>
  <c r="T923" i="37" s="1"/>
  <c r="P921" i="37"/>
  <c r="Q921" i="37" s="1"/>
  <c r="T921" i="37" s="1"/>
  <c r="P919" i="37"/>
  <c r="Q919" i="37" s="1"/>
  <c r="P865" i="37"/>
  <c r="Q865" i="37" s="1"/>
  <c r="T865" i="37" s="1"/>
  <c r="P829" i="37"/>
  <c r="Q829" i="37" s="1"/>
  <c r="T829" i="37" s="1"/>
  <c r="P825" i="37"/>
  <c r="Q825" i="37" s="1"/>
  <c r="T825" i="37" s="1"/>
  <c r="P823" i="37"/>
  <c r="Q823" i="37" s="1"/>
  <c r="T823" i="37" s="1"/>
  <c r="P719" i="37"/>
  <c r="Q719" i="37" s="1"/>
  <c r="T719" i="37" s="1"/>
  <c r="P705" i="37"/>
  <c r="Q705" i="37" s="1"/>
  <c r="T705" i="37" s="1"/>
  <c r="P703" i="37"/>
  <c r="Q703" i="37" s="1"/>
  <c r="T703" i="37" s="1"/>
  <c r="P701" i="37"/>
  <c r="Q701" i="37" s="1"/>
  <c r="T701" i="37" s="1"/>
  <c r="P697" i="37"/>
  <c r="Q697" i="37" s="1"/>
  <c r="T697" i="37" s="1"/>
  <c r="P695" i="37"/>
  <c r="Q695" i="37" s="1"/>
  <c r="T695" i="37" s="1"/>
  <c r="P693" i="37"/>
  <c r="Q693" i="37" s="1"/>
  <c r="T693" i="37" s="1"/>
  <c r="P689" i="37"/>
  <c r="Q689" i="37" s="1"/>
  <c r="T689" i="37" s="1"/>
  <c r="P687" i="37"/>
  <c r="Q687" i="37" s="1"/>
  <c r="T687" i="37" s="1"/>
  <c r="P685" i="37"/>
  <c r="Q685" i="37" s="1"/>
  <c r="T685" i="37" s="1"/>
  <c r="P683" i="37"/>
  <c r="Q683" i="37" s="1"/>
  <c r="P512" i="37"/>
  <c r="Q512" i="37" s="1"/>
  <c r="T512" i="37" s="1"/>
  <c r="P504" i="37"/>
  <c r="Q504" i="37" s="1"/>
  <c r="T504" i="37" s="1"/>
  <c r="P1417" i="37"/>
  <c r="Q1417" i="37" s="1"/>
  <c r="T1417" i="37" s="1"/>
  <c r="P1415" i="37"/>
  <c r="Q1415" i="37" s="1"/>
  <c r="T1415" i="37" s="1"/>
  <c r="P1253" i="37"/>
  <c r="Q1253" i="37" s="1"/>
  <c r="T1253" i="37" s="1"/>
  <c r="P1245" i="37"/>
  <c r="Q1245" i="37" s="1"/>
  <c r="T1245" i="37" s="1"/>
  <c r="P1243" i="37"/>
  <c r="Q1243" i="37" s="1"/>
  <c r="T1243" i="37" s="1"/>
  <c r="P1003" i="37"/>
  <c r="Q1003" i="37" s="1"/>
  <c r="T1003" i="37" s="1"/>
  <c r="P635" i="37"/>
  <c r="Q635" i="37" s="1"/>
  <c r="T635" i="37" s="1"/>
  <c r="P577" i="37"/>
  <c r="Q577" i="37" s="1"/>
  <c r="T577" i="37" s="1"/>
  <c r="P573" i="37"/>
  <c r="Q573" i="37" s="1"/>
  <c r="T573" i="37" s="1"/>
  <c r="P571" i="37"/>
  <c r="Q571" i="37" s="1"/>
  <c r="P569" i="37"/>
  <c r="Q569" i="37" s="1"/>
  <c r="T569" i="37" s="1"/>
  <c r="P428" i="37"/>
  <c r="Q428" i="37" s="1"/>
  <c r="T428" i="37" s="1"/>
  <c r="P1337" i="37"/>
  <c r="Q1337" i="37" s="1"/>
  <c r="T1337" i="37" s="1"/>
  <c r="P1080" i="37"/>
  <c r="Q1080" i="37" s="1"/>
  <c r="T1080" i="37" s="1"/>
  <c r="P1032" i="37"/>
  <c r="Q1032" i="37" s="1"/>
  <c r="T1032" i="37" s="1"/>
  <c r="P1026" i="37"/>
  <c r="Q1026" i="37" s="1"/>
  <c r="P1016" i="37"/>
  <c r="Q1016" i="37" s="1"/>
  <c r="T1016" i="37" s="1"/>
  <c r="P1006" i="37"/>
  <c r="Q1006" i="37" s="1"/>
  <c r="T1006" i="37" s="1"/>
  <c r="P959" i="37"/>
  <c r="Q959" i="37" s="1"/>
  <c r="T959" i="37" s="1"/>
  <c r="P945" i="37"/>
  <c r="Q945" i="37" s="1"/>
  <c r="T945" i="37" s="1"/>
  <c r="P541" i="37"/>
  <c r="Q541" i="37" s="1"/>
  <c r="T541" i="37" s="1"/>
  <c r="P521" i="37"/>
  <c r="Q521" i="37" s="1"/>
  <c r="T521" i="37" s="1"/>
  <c r="P517" i="37"/>
  <c r="Q517" i="37" s="1"/>
  <c r="P505" i="37"/>
  <c r="Q505" i="37" s="1"/>
  <c r="P493" i="37"/>
  <c r="Q493" i="37" s="1"/>
  <c r="T493" i="37" s="1"/>
  <c r="P491" i="37"/>
  <c r="Q491" i="37" s="1"/>
  <c r="T491" i="37" s="1"/>
  <c r="P489" i="37"/>
  <c r="Q489" i="37" s="1"/>
  <c r="T489" i="37" s="1"/>
  <c r="P481" i="37"/>
  <c r="Q481" i="37" s="1"/>
  <c r="T481" i="37" s="1"/>
  <c r="P479" i="37"/>
  <c r="Q479" i="37" s="1"/>
  <c r="T479" i="37" s="1"/>
  <c r="P477" i="37"/>
  <c r="Q477" i="37" s="1"/>
  <c r="T477" i="37" s="1"/>
  <c r="P461" i="37"/>
  <c r="Q461" i="37" s="1"/>
  <c r="T461" i="37" s="1"/>
  <c r="P457" i="37"/>
  <c r="Q457" i="37" s="1"/>
  <c r="P453" i="37"/>
  <c r="Q453" i="37" s="1"/>
  <c r="T453" i="37" s="1"/>
  <c r="P451" i="37"/>
  <c r="Q451" i="37" s="1"/>
  <c r="T451" i="37" s="1"/>
  <c r="P447" i="37"/>
  <c r="Q447" i="37" s="1"/>
  <c r="T447" i="37" s="1"/>
  <c r="P445" i="37"/>
  <c r="Q445" i="37" s="1"/>
  <c r="T445" i="37" s="1"/>
  <c r="P443" i="37"/>
  <c r="Q443" i="37" s="1"/>
  <c r="T443" i="37" s="1"/>
  <c r="P437" i="37"/>
  <c r="Q437" i="37" s="1"/>
  <c r="T437" i="37" s="1"/>
  <c r="P435" i="37"/>
  <c r="Q435" i="37" s="1"/>
  <c r="T435" i="37" s="1"/>
  <c r="P327" i="37"/>
  <c r="Q327" i="37" s="1"/>
  <c r="P325" i="37"/>
  <c r="Q325" i="37" s="1"/>
  <c r="T325" i="37" s="1"/>
  <c r="P323" i="37"/>
  <c r="Q323" i="37" s="1"/>
  <c r="T323" i="37" s="1"/>
  <c r="P313" i="37"/>
  <c r="Q313" i="37" s="1"/>
  <c r="T313" i="37" s="1"/>
  <c r="P299" i="37"/>
  <c r="Q299" i="37" s="1"/>
  <c r="T299" i="37" s="1"/>
  <c r="P295" i="37"/>
  <c r="Q295" i="37" s="1"/>
  <c r="P293" i="37"/>
  <c r="Q293" i="37" s="1"/>
  <c r="T293" i="37" s="1"/>
  <c r="P285" i="37"/>
  <c r="Q285" i="37" s="1"/>
  <c r="T285" i="37" s="1"/>
  <c r="P249" i="37"/>
  <c r="Q249" i="37" s="1"/>
  <c r="T249" i="37" s="1"/>
  <c r="P153" i="37"/>
  <c r="Q153" i="37" s="1"/>
  <c r="P149" i="37"/>
  <c r="Q149" i="37" s="1"/>
  <c r="P145" i="37"/>
  <c r="Q145" i="37" s="1"/>
  <c r="P141" i="37"/>
  <c r="Q141" i="37" s="1"/>
  <c r="P137" i="37"/>
  <c r="Q137" i="37" s="1"/>
  <c r="P129" i="37"/>
  <c r="Q129" i="37" s="1"/>
  <c r="P125" i="37"/>
  <c r="Q125" i="37" s="1"/>
  <c r="P121" i="37"/>
  <c r="Q121" i="37" s="1"/>
  <c r="P117" i="37"/>
  <c r="Q117" i="37" s="1"/>
  <c r="P34" i="37"/>
  <c r="Q34" i="37" s="1"/>
  <c r="P1498" i="37"/>
  <c r="Q1498" i="37" s="1"/>
  <c r="P1488" i="37"/>
  <c r="Q1488" i="37" s="1"/>
  <c r="T1488" i="37" s="1"/>
  <c r="P1175" i="37"/>
  <c r="Q1175" i="37" s="1"/>
  <c r="T1175" i="37" s="1"/>
  <c r="P1173" i="37"/>
  <c r="Q1173" i="37" s="1"/>
  <c r="T1173" i="37" s="1"/>
  <c r="P1072" i="37"/>
  <c r="Q1072" i="37" s="1"/>
  <c r="T1072" i="37" s="1"/>
  <c r="P1052" i="37"/>
  <c r="Q1052" i="37" s="1"/>
  <c r="P1046" i="37"/>
  <c r="Q1046" i="37" s="1"/>
  <c r="T1046" i="37" s="1"/>
  <c r="P994" i="37"/>
  <c r="Q994" i="37" s="1"/>
  <c r="T994" i="37" s="1"/>
  <c r="P990" i="37"/>
  <c r="Q990" i="37" s="1"/>
  <c r="T990" i="37" s="1"/>
  <c r="P986" i="37"/>
  <c r="Q986" i="37" s="1"/>
  <c r="T986" i="37" s="1"/>
  <c r="P984" i="37"/>
  <c r="Q984" i="37" s="1"/>
  <c r="T984" i="37" s="1"/>
  <c r="P978" i="37"/>
  <c r="Q978" i="37" s="1"/>
  <c r="P399" i="37"/>
  <c r="Q399" i="37" s="1"/>
  <c r="P393" i="37"/>
  <c r="Q393" i="37" s="1"/>
  <c r="T393" i="37" s="1"/>
  <c r="P391" i="37"/>
  <c r="Q391" i="37" s="1"/>
  <c r="T391" i="37" s="1"/>
  <c r="P389" i="37"/>
  <c r="Q389" i="37" s="1"/>
  <c r="T389" i="37" s="1"/>
  <c r="P373" i="37"/>
  <c r="Q373" i="37" s="1"/>
  <c r="P361" i="37"/>
  <c r="Q361" i="37" s="1"/>
  <c r="T361" i="37" s="1"/>
  <c r="P359" i="37"/>
  <c r="Q359" i="37" s="1"/>
  <c r="T359" i="37" s="1"/>
  <c r="P85" i="37"/>
  <c r="Q85" i="37" s="1"/>
  <c r="P77" i="37"/>
  <c r="Q77" i="37" s="1"/>
  <c r="R1257" i="37"/>
  <c r="S1257" i="37" s="1"/>
  <c r="P1042" i="37"/>
  <c r="Q1042" i="37" s="1"/>
  <c r="T1042" i="37" s="1"/>
  <c r="P1034" i="37"/>
  <c r="Q1034" i="37" s="1"/>
  <c r="T1034" i="37" s="1"/>
  <c r="P926" i="37"/>
  <c r="Q926" i="37" s="1"/>
  <c r="T926" i="37" s="1"/>
  <c r="P861" i="37"/>
  <c r="Q861" i="37" s="1"/>
  <c r="T861" i="37" s="1"/>
  <c r="P631" i="37"/>
  <c r="Q631" i="37" s="1"/>
  <c r="T631" i="37" s="1"/>
  <c r="P625" i="37"/>
  <c r="Q625" i="37" s="1"/>
  <c r="T625" i="37" s="1"/>
  <c r="P623" i="37"/>
  <c r="Q623" i="37" s="1"/>
  <c r="T623" i="37" s="1"/>
  <c r="P597" i="37"/>
  <c r="Q597" i="37" s="1"/>
  <c r="T597" i="37" s="1"/>
  <c r="P595" i="37"/>
  <c r="Q595" i="37" s="1"/>
  <c r="T595" i="37" s="1"/>
  <c r="P544" i="37"/>
  <c r="Q544" i="37" s="1"/>
  <c r="T544" i="37" s="1"/>
  <c r="P501" i="37"/>
  <c r="Q501" i="37" s="1"/>
  <c r="T501" i="37" s="1"/>
  <c r="R1239" i="37"/>
  <c r="S1239" i="37" s="1"/>
  <c r="P1467" i="37"/>
  <c r="Q1467" i="37" s="1"/>
  <c r="T1467" i="37" s="1"/>
  <c r="R1045" i="37"/>
  <c r="S1045" i="37" s="1"/>
  <c r="P1463" i="37"/>
  <c r="Q1463" i="37" s="1"/>
  <c r="T1463" i="37" s="1"/>
  <c r="P54" i="37"/>
  <c r="Q54" i="37" s="1"/>
  <c r="P52" i="37"/>
  <c r="Q52" i="37" s="1"/>
  <c r="P1539" i="37"/>
  <c r="Q1539" i="37" s="1"/>
  <c r="T1539" i="37" s="1"/>
  <c r="P1494" i="37"/>
  <c r="Q1494" i="37" s="1"/>
  <c r="T1494" i="37" s="1"/>
  <c r="P1419" i="37"/>
  <c r="Q1419" i="37" s="1"/>
  <c r="T1419" i="37" s="1"/>
  <c r="P1409" i="37"/>
  <c r="Q1409" i="37" s="1"/>
  <c r="T1409" i="37" s="1"/>
  <c r="P1405" i="37"/>
  <c r="Q1405" i="37" s="1"/>
  <c r="T1405" i="37" s="1"/>
  <c r="P1401" i="37"/>
  <c r="Q1401" i="37" s="1"/>
  <c r="T1401" i="37" s="1"/>
  <c r="P1397" i="37"/>
  <c r="Q1397" i="37" s="1"/>
  <c r="T1397" i="37" s="1"/>
  <c r="P1393" i="37"/>
  <c r="Q1393" i="37" s="1"/>
  <c r="T1393" i="37" s="1"/>
  <c r="P1385" i="37"/>
  <c r="Q1385" i="37" s="1"/>
  <c r="T1385" i="37" s="1"/>
  <c r="P1321" i="37"/>
  <c r="Q1321" i="37" s="1"/>
  <c r="T1321" i="37" s="1"/>
  <c r="P1319" i="37"/>
  <c r="Q1319" i="37" s="1"/>
  <c r="T1319" i="37" s="1"/>
  <c r="P1311" i="37"/>
  <c r="Q1311" i="37" s="1"/>
  <c r="T1311" i="37" s="1"/>
  <c r="P1307" i="37"/>
  <c r="Q1307" i="37" s="1"/>
  <c r="T1307" i="37" s="1"/>
  <c r="P1305" i="37"/>
  <c r="Q1305" i="37" s="1"/>
  <c r="T1305" i="37" s="1"/>
  <c r="P1170" i="37"/>
  <c r="Q1170" i="37" s="1"/>
  <c r="T1170" i="37" s="1"/>
  <c r="P1168" i="37"/>
  <c r="Q1168" i="37" s="1"/>
  <c r="T1168" i="37" s="1"/>
  <c r="P1166" i="37"/>
  <c r="Q1166" i="37" s="1"/>
  <c r="T1166" i="37" s="1"/>
  <c r="P1164" i="37"/>
  <c r="Q1164" i="37" s="1"/>
  <c r="T1164" i="37" s="1"/>
  <c r="P1162" i="37"/>
  <c r="Q1162" i="37" s="1"/>
  <c r="T1162" i="37" s="1"/>
  <c r="P1160" i="37"/>
  <c r="Q1160" i="37" s="1"/>
  <c r="T1160" i="37" s="1"/>
  <c r="P1154" i="37"/>
  <c r="Q1154" i="37" s="1"/>
  <c r="T1154" i="37" s="1"/>
  <c r="P1152" i="37"/>
  <c r="Q1152" i="37" s="1"/>
  <c r="T1152" i="37" s="1"/>
  <c r="P1150" i="37"/>
  <c r="Q1150" i="37" s="1"/>
  <c r="T1150" i="37" s="1"/>
  <c r="P1148" i="37"/>
  <c r="Q1148" i="37" s="1"/>
  <c r="T1148" i="37" s="1"/>
  <c r="P1107" i="37"/>
  <c r="Q1107" i="37" s="1"/>
  <c r="T1107" i="37" s="1"/>
  <c r="P1067" i="37"/>
  <c r="Q1067" i="37" s="1"/>
  <c r="T1067" i="37" s="1"/>
  <c r="P1065" i="37"/>
  <c r="Q1065" i="37" s="1"/>
  <c r="T1065" i="37" s="1"/>
  <c r="P1063" i="37"/>
  <c r="Q1063" i="37" s="1"/>
  <c r="T1063" i="37" s="1"/>
  <c r="P1061" i="37"/>
  <c r="Q1061" i="37" s="1"/>
  <c r="T1061" i="37" s="1"/>
  <c r="P1051" i="37"/>
  <c r="Q1051" i="37" s="1"/>
  <c r="T1051" i="37" s="1"/>
  <c r="P1049" i="37"/>
  <c r="Q1049" i="37" s="1"/>
  <c r="T1049" i="37" s="1"/>
  <c r="P1047" i="37"/>
  <c r="Q1047" i="37" s="1"/>
  <c r="T1047" i="37" s="1"/>
  <c r="P971" i="37"/>
  <c r="Q971" i="37" s="1"/>
  <c r="T971" i="37" s="1"/>
  <c r="P967" i="37"/>
  <c r="Q967" i="37" s="1"/>
  <c r="T967" i="37" s="1"/>
  <c r="P965" i="37"/>
  <c r="Q965" i="37" s="1"/>
  <c r="T965" i="37" s="1"/>
  <c r="P955" i="37"/>
  <c r="Q955" i="37" s="1"/>
  <c r="T955" i="37" s="1"/>
  <c r="P949" i="37"/>
  <c r="Q949" i="37" s="1"/>
  <c r="T949" i="37" s="1"/>
  <c r="P870" i="37"/>
  <c r="Q870" i="37" s="1"/>
  <c r="T870" i="37" s="1"/>
  <c r="P866" i="37"/>
  <c r="Q866" i="37" s="1"/>
  <c r="T866" i="37" s="1"/>
  <c r="P849" i="37"/>
  <c r="Q849" i="37" s="1"/>
  <c r="T849" i="37" s="1"/>
  <c r="P833" i="37"/>
  <c r="Q833" i="37" s="1"/>
  <c r="T833" i="37" s="1"/>
  <c r="P777" i="37"/>
  <c r="Q777" i="37" s="1"/>
  <c r="T777" i="37" s="1"/>
  <c r="P775" i="37"/>
  <c r="Q775" i="37" s="1"/>
  <c r="T775" i="37" s="1"/>
  <c r="P773" i="37"/>
  <c r="Q773" i="37" s="1"/>
  <c r="T773" i="37" s="1"/>
  <c r="P771" i="37"/>
  <c r="Q771" i="37" s="1"/>
  <c r="T771" i="37" s="1"/>
  <c r="P761" i="37"/>
  <c r="Q761" i="37" s="1"/>
  <c r="T761" i="37" s="1"/>
  <c r="P759" i="37"/>
  <c r="Q759" i="37" s="1"/>
  <c r="T759" i="37" s="1"/>
  <c r="P757" i="37"/>
  <c r="Q757" i="37" s="1"/>
  <c r="T757" i="37" s="1"/>
  <c r="P755" i="37"/>
  <c r="Q755" i="37" s="1"/>
  <c r="T755" i="37" s="1"/>
  <c r="P650" i="37"/>
  <c r="Q650" i="37" s="1"/>
  <c r="T650" i="37" s="1"/>
  <c r="P648" i="37"/>
  <c r="Q648" i="37" s="1"/>
  <c r="T648" i="37" s="1"/>
  <c r="P642" i="37"/>
  <c r="Q642" i="37" s="1"/>
  <c r="T642" i="37" s="1"/>
  <c r="P640" i="37"/>
  <c r="Q640" i="37" s="1"/>
  <c r="T640" i="37" s="1"/>
  <c r="P561" i="37"/>
  <c r="Q561" i="37" s="1"/>
  <c r="T561" i="37" s="1"/>
  <c r="P506" i="37"/>
  <c r="Q506" i="37" s="1"/>
  <c r="T506" i="37" s="1"/>
  <c r="P497" i="37"/>
  <c r="Q497" i="37" s="1"/>
  <c r="T497" i="37" s="1"/>
  <c r="P485" i="37"/>
  <c r="Q485" i="37" s="1"/>
  <c r="T485" i="37" s="1"/>
  <c r="P427" i="37"/>
  <c r="Q427" i="37" s="1"/>
  <c r="T427" i="37" s="1"/>
  <c r="P425" i="37"/>
  <c r="Q425" i="37" s="1"/>
  <c r="T425" i="37" s="1"/>
  <c r="P423" i="37"/>
  <c r="Q423" i="37" s="1"/>
  <c r="T423" i="37" s="1"/>
  <c r="P421" i="37"/>
  <c r="Q421" i="37" s="1"/>
  <c r="T421" i="37" s="1"/>
  <c r="P409" i="37"/>
  <c r="Q409" i="37" s="1"/>
  <c r="T409" i="37" s="1"/>
  <c r="P405" i="37"/>
  <c r="Q405" i="37" s="1"/>
  <c r="T405" i="37" s="1"/>
  <c r="P401" i="37"/>
  <c r="Q401" i="37" s="1"/>
  <c r="T401" i="37" s="1"/>
  <c r="P386" i="37"/>
  <c r="Q386" i="37" s="1"/>
  <c r="T386" i="37" s="1"/>
  <c r="P374" i="37"/>
  <c r="Q374" i="37" s="1"/>
  <c r="T374" i="37" s="1"/>
  <c r="P306" i="37"/>
  <c r="Q306" i="37" s="1"/>
  <c r="T306" i="37" s="1"/>
  <c r="P300" i="37"/>
  <c r="Q300" i="37" s="1"/>
  <c r="T300" i="37" s="1"/>
  <c r="R686" i="37"/>
  <c r="S686" i="37" s="1"/>
  <c r="R370" i="37"/>
  <c r="S370" i="37" s="1"/>
  <c r="P1471" i="37"/>
  <c r="Q1471" i="37" s="1"/>
  <c r="T1471" i="37" s="1"/>
  <c r="P1476" i="37"/>
  <c r="Q1476" i="37" s="1"/>
  <c r="T1476" i="37" s="1"/>
  <c r="P1470" i="37"/>
  <c r="Q1470" i="37" s="1"/>
  <c r="T1470" i="37" s="1"/>
  <c r="P1427" i="37"/>
  <c r="Q1427" i="37" s="1"/>
  <c r="T1427" i="37" s="1"/>
  <c r="P1231" i="37"/>
  <c r="Q1231" i="37" s="1"/>
  <c r="T1231" i="37" s="1"/>
  <c r="P1227" i="37"/>
  <c r="Q1227" i="37" s="1"/>
  <c r="T1227" i="37" s="1"/>
  <c r="P1195" i="37"/>
  <c r="Q1195" i="37" s="1"/>
  <c r="T1195" i="37" s="1"/>
  <c r="P1191" i="37"/>
  <c r="Q1191" i="37" s="1"/>
  <c r="T1191" i="37" s="1"/>
  <c r="P1189" i="37"/>
  <c r="Q1189" i="37" s="1"/>
  <c r="T1189" i="37" s="1"/>
  <c r="P1179" i="37"/>
  <c r="Q1179" i="37" s="1"/>
  <c r="T1179" i="37" s="1"/>
  <c r="P1134" i="37"/>
  <c r="Q1134" i="37" s="1"/>
  <c r="T1134" i="37" s="1"/>
  <c r="R1033" i="37"/>
  <c r="S1033" i="37" s="1"/>
  <c r="P1010" i="37"/>
  <c r="Q1010" i="37" s="1"/>
  <c r="T1010" i="37" s="1"/>
  <c r="R929" i="37"/>
  <c r="S929" i="37" s="1"/>
  <c r="P813" i="37"/>
  <c r="Q813" i="37" s="1"/>
  <c r="T813" i="37" s="1"/>
  <c r="P604" i="37"/>
  <c r="Q604" i="37" s="1"/>
  <c r="T604" i="37" s="1"/>
  <c r="P602" i="37"/>
  <c r="Q602" i="37" s="1"/>
  <c r="T602" i="37" s="1"/>
  <c r="P600" i="37"/>
  <c r="Q600" i="37" s="1"/>
  <c r="T600" i="37" s="1"/>
  <c r="P596" i="37"/>
  <c r="Q596" i="37" s="1"/>
  <c r="T596" i="37" s="1"/>
  <c r="P594" i="37"/>
  <c r="Q594" i="37" s="1"/>
  <c r="T594" i="37" s="1"/>
  <c r="P592" i="37"/>
  <c r="Q592" i="37" s="1"/>
  <c r="T592" i="37" s="1"/>
  <c r="P586" i="37"/>
  <c r="Q586" i="37" s="1"/>
  <c r="T586" i="37" s="1"/>
  <c r="P549" i="37"/>
  <c r="Q549" i="37" s="1"/>
  <c r="T549" i="37" s="1"/>
  <c r="P545" i="37"/>
  <c r="Q545" i="37" s="1"/>
  <c r="T545" i="37" s="1"/>
  <c r="P502" i="37"/>
  <c r="Q502" i="37" s="1"/>
  <c r="T502" i="37" s="1"/>
  <c r="P441" i="37"/>
  <c r="Q441" i="37" s="1"/>
  <c r="T441" i="37" s="1"/>
  <c r="P352" i="37"/>
  <c r="Q352" i="37" s="1"/>
  <c r="T352" i="37" s="1"/>
  <c r="P340" i="37"/>
  <c r="Q340" i="37" s="1"/>
  <c r="T340" i="37" s="1"/>
  <c r="R1289" i="37"/>
  <c r="S1289" i="37" s="1"/>
  <c r="R1381" i="37"/>
  <c r="S1381" i="37" s="1"/>
  <c r="R1322" i="37"/>
  <c r="S1322" i="37" s="1"/>
  <c r="R1262" i="37"/>
  <c r="S1262" i="37" s="1"/>
  <c r="R1096" i="37"/>
  <c r="S1096" i="37" s="1"/>
  <c r="R1090" i="37"/>
  <c r="S1090" i="37" s="1"/>
  <c r="R824" i="37"/>
  <c r="S824" i="37" s="1"/>
  <c r="R230" i="37"/>
  <c r="S230" i="37" s="1"/>
  <c r="R1522" i="37"/>
  <c r="S1522" i="37" s="1"/>
  <c r="R1271" i="37"/>
  <c r="S1271" i="37" s="1"/>
  <c r="R991" i="37"/>
  <c r="S991" i="37" s="1"/>
  <c r="R565" i="37"/>
  <c r="S565" i="37" s="1"/>
  <c r="P1459" i="37"/>
  <c r="Q1459" i="37" s="1"/>
  <c r="T1459" i="37" s="1"/>
  <c r="P1349" i="37"/>
  <c r="Q1349" i="37" s="1"/>
  <c r="T1349" i="37" s="1"/>
  <c r="P1074" i="37"/>
  <c r="Q1074" i="37" s="1"/>
  <c r="T1074" i="37" s="1"/>
  <c r="P1023" i="37"/>
  <c r="Q1023" i="37" s="1"/>
  <c r="T1023" i="37" s="1"/>
  <c r="P1019" i="37"/>
  <c r="Q1019" i="37" s="1"/>
  <c r="T1019" i="37" s="1"/>
  <c r="P1015" i="37"/>
  <c r="Q1015" i="37" s="1"/>
  <c r="T1015" i="37" s="1"/>
  <c r="P1013" i="37"/>
  <c r="Q1013" i="37" s="1"/>
  <c r="T1013" i="37" s="1"/>
  <c r="P933" i="37"/>
  <c r="Q933" i="37" s="1"/>
  <c r="T933" i="37" s="1"/>
  <c r="P931" i="37"/>
  <c r="Q931" i="37" s="1"/>
  <c r="T931" i="37" s="1"/>
  <c r="P723" i="37"/>
  <c r="Q723" i="37" s="1"/>
  <c r="T723" i="37" s="1"/>
  <c r="P616" i="37"/>
  <c r="Q616" i="37" s="1"/>
  <c r="T616" i="37" s="1"/>
  <c r="P572" i="37"/>
  <c r="Q572" i="37" s="1"/>
  <c r="T572" i="37" s="1"/>
  <c r="P568" i="37"/>
  <c r="Q568" i="37" s="1"/>
  <c r="T568" i="37" s="1"/>
  <c r="P438" i="37"/>
  <c r="Q438" i="37" s="1"/>
  <c r="T438" i="37" s="1"/>
  <c r="P349" i="37"/>
  <c r="Q349" i="37" s="1"/>
  <c r="T349" i="37" s="1"/>
  <c r="P347" i="37"/>
  <c r="Q347" i="37" s="1"/>
  <c r="T347" i="37" s="1"/>
  <c r="P345" i="37"/>
  <c r="Q345" i="37" s="1"/>
  <c r="T345" i="37" s="1"/>
  <c r="P341" i="37"/>
  <c r="Q341" i="37" s="1"/>
  <c r="T341" i="37" s="1"/>
  <c r="P339" i="37"/>
  <c r="Q339" i="37" s="1"/>
  <c r="T339" i="37" s="1"/>
  <c r="P337" i="37"/>
  <c r="Q337" i="37" s="1"/>
  <c r="T337" i="37" s="1"/>
  <c r="P241" i="37"/>
  <c r="Q241" i="37" s="1"/>
  <c r="T241" i="37" s="1"/>
  <c r="P237" i="37"/>
  <c r="Q237" i="37" s="1"/>
  <c r="T237" i="37" s="1"/>
  <c r="P229" i="37"/>
  <c r="Q229" i="37" s="1"/>
  <c r="T229" i="37" s="1"/>
  <c r="P217" i="37"/>
  <c r="Q217" i="37" s="1"/>
  <c r="T217" i="37" s="1"/>
  <c r="R1527" i="37"/>
  <c r="S1527" i="37" s="1"/>
  <c r="R1281" i="37"/>
  <c r="S1281" i="37" s="1"/>
  <c r="P1473" i="37"/>
  <c r="Q1473" i="37" s="1"/>
  <c r="T1473" i="37" s="1"/>
  <c r="P1361" i="37"/>
  <c r="Q1361" i="37" s="1"/>
  <c r="T1361" i="37" s="1"/>
  <c r="P1353" i="37"/>
  <c r="Q1353" i="37" s="1"/>
  <c r="T1353" i="37" s="1"/>
  <c r="P1341" i="37"/>
  <c r="Q1341" i="37" s="1"/>
  <c r="T1341" i="37" s="1"/>
  <c r="P44" i="37"/>
  <c r="Q44" i="37" s="1"/>
  <c r="P63" i="37"/>
  <c r="Q63" i="37" s="1"/>
  <c r="P59" i="37"/>
  <c r="Q59" i="37" s="1"/>
  <c r="P55" i="37"/>
  <c r="Q55" i="37" s="1"/>
  <c r="P1540" i="37"/>
  <c r="Q1540" i="37" s="1"/>
  <c r="T1540" i="37" s="1"/>
  <c r="P1495" i="37"/>
  <c r="Q1495" i="37" s="1"/>
  <c r="T1495" i="37" s="1"/>
  <c r="P1491" i="37"/>
  <c r="Q1491" i="37" s="1"/>
  <c r="T1491" i="37" s="1"/>
  <c r="P1489" i="37"/>
  <c r="Q1489" i="37" s="1"/>
  <c r="T1489" i="37" s="1"/>
  <c r="P1418" i="37"/>
  <c r="Q1418" i="37" s="1"/>
  <c r="T1418" i="37" s="1"/>
  <c r="P1416" i="37"/>
  <c r="Q1416" i="37" s="1"/>
  <c r="T1416" i="37" s="1"/>
  <c r="P1412" i="37"/>
  <c r="Q1412" i="37" s="1"/>
  <c r="T1412" i="37" s="1"/>
  <c r="P1410" i="37"/>
  <c r="Q1410" i="37" s="1"/>
  <c r="T1410" i="37" s="1"/>
  <c r="P1392" i="37"/>
  <c r="Q1392" i="37" s="1"/>
  <c r="T1392" i="37" s="1"/>
  <c r="P1390" i="37"/>
  <c r="Q1390" i="37" s="1"/>
  <c r="T1390" i="37" s="1"/>
  <c r="P1388" i="37"/>
  <c r="Q1388" i="37" s="1"/>
  <c r="T1388" i="37" s="1"/>
  <c r="P1384" i="37"/>
  <c r="Q1384" i="37" s="1"/>
  <c r="T1384" i="37" s="1"/>
  <c r="P1382" i="37"/>
  <c r="Q1382" i="37" s="1"/>
  <c r="T1382" i="37" s="1"/>
  <c r="P1373" i="37"/>
  <c r="Q1373" i="37" s="1"/>
  <c r="T1373" i="37" s="1"/>
  <c r="P1371" i="37"/>
  <c r="Q1371" i="37" s="1"/>
  <c r="T1371" i="37" s="1"/>
  <c r="P1369" i="37"/>
  <c r="Q1369" i="37" s="1"/>
  <c r="T1369" i="37" s="1"/>
  <c r="P1329" i="37"/>
  <c r="Q1329" i="37" s="1"/>
  <c r="T1329" i="37" s="1"/>
  <c r="P1270" i="37"/>
  <c r="Q1270" i="37" s="1"/>
  <c r="T1270" i="37" s="1"/>
  <c r="P1159" i="37"/>
  <c r="Q1159" i="37" s="1"/>
  <c r="T1159" i="37" s="1"/>
  <c r="P1157" i="37"/>
  <c r="Q1157" i="37" s="1"/>
  <c r="T1157" i="37" s="1"/>
  <c r="P1155" i="37"/>
  <c r="Q1155" i="37" s="1"/>
  <c r="T1155" i="37" s="1"/>
  <c r="P1108" i="37"/>
  <c r="Q1108" i="37" s="1"/>
  <c r="T1108" i="37" s="1"/>
  <c r="P1070" i="37"/>
  <c r="Q1070" i="37" s="1"/>
  <c r="T1070" i="37" s="1"/>
  <c r="P1068" i="37"/>
  <c r="Q1068" i="37" s="1"/>
  <c r="T1068" i="37" s="1"/>
  <c r="P1066" i="37"/>
  <c r="Q1066" i="37" s="1"/>
  <c r="T1066" i="37" s="1"/>
  <c r="P1064" i="37"/>
  <c r="Q1064" i="37" s="1"/>
  <c r="T1064" i="37" s="1"/>
  <c r="P1058" i="37"/>
  <c r="Q1058" i="37" s="1"/>
  <c r="T1058" i="37" s="1"/>
  <c r="P1048" i="37"/>
  <c r="Q1048" i="37" s="1"/>
  <c r="T1048" i="37" s="1"/>
  <c r="P1029" i="37"/>
  <c r="Q1029" i="37" s="1"/>
  <c r="T1029" i="37" s="1"/>
  <c r="P1027" i="37"/>
  <c r="Q1027" i="37" s="1"/>
  <c r="T1027" i="37" s="1"/>
  <c r="P970" i="37"/>
  <c r="Q970" i="37" s="1"/>
  <c r="T970" i="37" s="1"/>
  <c r="P968" i="37"/>
  <c r="Q968" i="37" s="1"/>
  <c r="T968" i="37" s="1"/>
  <c r="P964" i="37"/>
  <c r="Q964" i="37" s="1"/>
  <c r="T964" i="37" s="1"/>
  <c r="P962" i="37"/>
  <c r="Q962" i="37" s="1"/>
  <c r="T962" i="37" s="1"/>
  <c r="P952" i="37"/>
  <c r="Q952" i="37" s="1"/>
  <c r="T952" i="37" s="1"/>
  <c r="P948" i="37"/>
  <c r="Q948" i="37" s="1"/>
  <c r="T948" i="37" s="1"/>
  <c r="P946" i="37"/>
  <c r="Q946" i="37" s="1"/>
  <c r="T946" i="37" s="1"/>
  <c r="P909" i="37"/>
  <c r="Q909" i="37" s="1"/>
  <c r="T909" i="37" s="1"/>
  <c r="P907" i="37"/>
  <c r="Q907" i="37" s="1"/>
  <c r="T907" i="37" s="1"/>
  <c r="P905" i="37"/>
  <c r="Q905" i="37" s="1"/>
  <c r="T905" i="37" s="1"/>
  <c r="P903" i="37"/>
  <c r="Q903" i="37" s="1"/>
  <c r="T903" i="37" s="1"/>
  <c r="P897" i="37"/>
  <c r="Q897" i="37" s="1"/>
  <c r="T897" i="37" s="1"/>
  <c r="P893" i="37"/>
  <c r="Q893" i="37" s="1"/>
  <c r="T893" i="37" s="1"/>
  <c r="P889" i="37"/>
  <c r="Q889" i="37" s="1"/>
  <c r="T889" i="37" s="1"/>
  <c r="P887" i="37"/>
  <c r="Q887" i="37" s="1"/>
  <c r="T887" i="37" s="1"/>
  <c r="P877" i="37"/>
  <c r="Q877" i="37" s="1"/>
  <c r="T877" i="37" s="1"/>
  <c r="P873" i="37"/>
  <c r="Q873" i="37" s="1"/>
  <c r="T873" i="37" s="1"/>
  <c r="P871" i="37"/>
  <c r="Q871" i="37" s="1"/>
  <c r="T871" i="37" s="1"/>
  <c r="P782" i="37"/>
  <c r="Q782" i="37" s="1"/>
  <c r="T782" i="37" s="1"/>
  <c r="P778" i="37"/>
  <c r="Q778" i="37" s="1"/>
  <c r="T778" i="37" s="1"/>
  <c r="P774" i="37"/>
  <c r="Q774" i="37" s="1"/>
  <c r="T774" i="37" s="1"/>
  <c r="P772" i="37"/>
  <c r="Q772" i="37" s="1"/>
  <c r="T772" i="37" s="1"/>
  <c r="P762" i="37"/>
  <c r="Q762" i="37" s="1"/>
  <c r="T762" i="37" s="1"/>
  <c r="P760" i="37"/>
  <c r="Q760" i="37" s="1"/>
  <c r="T760" i="37" s="1"/>
  <c r="P758" i="37"/>
  <c r="Q758" i="37" s="1"/>
  <c r="T758" i="37" s="1"/>
  <c r="P756" i="37"/>
  <c r="Q756" i="37" s="1"/>
  <c r="T756" i="37" s="1"/>
  <c r="P655" i="37"/>
  <c r="Q655" i="37" s="1"/>
  <c r="T655" i="37" s="1"/>
  <c r="P651" i="37"/>
  <c r="Q651" i="37" s="1"/>
  <c r="T651" i="37" s="1"/>
  <c r="P647" i="37"/>
  <c r="Q647" i="37" s="1"/>
  <c r="T647" i="37" s="1"/>
  <c r="P641" i="37"/>
  <c r="Q641" i="37" s="1"/>
  <c r="T641" i="37" s="1"/>
  <c r="P639" i="37"/>
  <c r="Q639" i="37" s="1"/>
  <c r="T639" i="37" s="1"/>
  <c r="P537" i="37"/>
  <c r="Q537" i="37" s="1"/>
  <c r="T537" i="37" s="1"/>
  <c r="P533" i="37"/>
  <c r="Q533" i="37" s="1"/>
  <c r="T533" i="37" s="1"/>
  <c r="P511" i="37"/>
  <c r="Q511" i="37" s="1"/>
  <c r="T511" i="37" s="1"/>
  <c r="P509" i="37"/>
  <c r="Q509" i="37" s="1"/>
  <c r="T509" i="37" s="1"/>
  <c r="P507" i="37"/>
  <c r="Q507" i="37" s="1"/>
  <c r="T507" i="37" s="1"/>
  <c r="P488" i="37"/>
  <c r="Q488" i="37" s="1"/>
  <c r="T488" i="37" s="1"/>
  <c r="P424" i="37"/>
  <c r="Q424" i="37" s="1"/>
  <c r="T424" i="37" s="1"/>
  <c r="P412" i="37"/>
  <c r="Q412" i="37" s="1"/>
  <c r="T412" i="37" s="1"/>
  <c r="P410" i="37"/>
  <c r="Q410" i="37" s="1"/>
  <c r="T410" i="37" s="1"/>
  <c r="P404" i="37"/>
  <c r="Q404" i="37" s="1"/>
  <c r="T404" i="37" s="1"/>
  <c r="P402" i="37"/>
  <c r="Q402" i="37" s="1"/>
  <c r="T402" i="37" s="1"/>
  <c r="P371" i="37"/>
  <c r="Q371" i="37" s="1"/>
  <c r="T371" i="37" s="1"/>
  <c r="P321" i="37"/>
  <c r="Q321" i="37" s="1"/>
  <c r="T321" i="37" s="1"/>
  <c r="P317" i="37"/>
  <c r="Q317" i="37" s="1"/>
  <c r="T317" i="37" s="1"/>
  <c r="P283" i="37"/>
  <c r="Q283" i="37" s="1"/>
  <c r="T283" i="37" s="1"/>
  <c r="P281" i="37"/>
  <c r="Q281" i="37" s="1"/>
  <c r="T281" i="37" s="1"/>
  <c r="P275" i="37"/>
  <c r="Q275" i="37" s="1"/>
  <c r="T275" i="37" s="1"/>
  <c r="P273" i="37"/>
  <c r="Q273" i="37" s="1"/>
  <c r="T273" i="37" s="1"/>
  <c r="P269" i="37"/>
  <c r="Q269" i="37" s="1"/>
  <c r="T269" i="37" s="1"/>
  <c r="P265" i="37"/>
  <c r="Q265" i="37" s="1"/>
  <c r="T265" i="37" s="1"/>
  <c r="P251" i="37"/>
  <c r="Q251" i="37" s="1"/>
  <c r="T251" i="37" s="1"/>
  <c r="P115" i="37"/>
  <c r="Q115" i="37" s="1"/>
  <c r="P113" i="37"/>
  <c r="Q113" i="37" s="1"/>
  <c r="P111" i="37"/>
  <c r="Q111" i="37" s="1"/>
  <c r="P103" i="37"/>
  <c r="Q103" i="37" s="1"/>
  <c r="P101" i="37"/>
  <c r="Q101" i="37" s="1"/>
  <c r="P99" i="37"/>
  <c r="Q99" i="37" s="1"/>
  <c r="P124" i="37"/>
  <c r="Q124" i="37" s="1"/>
  <c r="P80" i="37"/>
  <c r="Q80" i="37" s="1"/>
  <c r="P78" i="37"/>
  <c r="Q78" i="37" s="1"/>
  <c r="P76" i="37"/>
  <c r="Q76" i="37" s="1"/>
  <c r="P74" i="37"/>
  <c r="Q74" i="37" s="1"/>
  <c r="P72" i="37"/>
  <c r="Q72" i="37" s="1"/>
  <c r="P70" i="37"/>
  <c r="Q70" i="37" s="1"/>
  <c r="P213" i="37"/>
  <c r="Q213" i="37" s="1"/>
  <c r="T213" i="37" s="1"/>
  <c r="P181" i="37"/>
  <c r="Q181" i="37" s="1"/>
  <c r="P1520" i="37"/>
  <c r="Q1520" i="37" s="1"/>
  <c r="T1520" i="37" s="1"/>
  <c r="P1450" i="37"/>
  <c r="Q1450" i="37" s="1"/>
  <c r="T1450" i="37" s="1"/>
  <c r="P1440" i="37"/>
  <c r="Q1440" i="37" s="1"/>
  <c r="T1440" i="37" s="1"/>
  <c r="P1413" i="37"/>
  <c r="Q1413" i="37" s="1"/>
  <c r="T1413" i="37" s="1"/>
  <c r="P1332" i="37"/>
  <c r="Q1332" i="37" s="1"/>
  <c r="T1332" i="37" s="1"/>
  <c r="P1326" i="37"/>
  <c r="Q1326" i="37" s="1"/>
  <c r="T1326" i="37" s="1"/>
  <c r="P1503" i="37"/>
  <c r="Q1503" i="37" s="1"/>
  <c r="T1503" i="37" s="1"/>
  <c r="P1501" i="37"/>
  <c r="Q1501" i="37" s="1"/>
  <c r="T1501" i="37" s="1"/>
  <c r="P1497" i="37"/>
  <c r="Q1497" i="37" s="1"/>
  <c r="T1497" i="37" s="1"/>
  <c r="P1465" i="37"/>
  <c r="Q1465" i="37" s="1"/>
  <c r="T1465" i="37" s="1"/>
  <c r="P1457" i="37"/>
  <c r="Q1457" i="37" s="1"/>
  <c r="T1457" i="37" s="1"/>
  <c r="P1430" i="37"/>
  <c r="Q1430" i="37" s="1"/>
  <c r="T1430" i="37" s="1"/>
  <c r="P1428" i="37"/>
  <c r="Q1428" i="37" s="1"/>
  <c r="T1428" i="37" s="1"/>
  <c r="P1426" i="37"/>
  <c r="Q1426" i="37" s="1"/>
  <c r="T1426" i="37" s="1"/>
  <c r="P1424" i="37"/>
  <c r="Q1424" i="37" s="1"/>
  <c r="T1424" i="37" s="1"/>
  <c r="P1422" i="37"/>
  <c r="Q1422" i="37" s="1"/>
  <c r="T1422" i="37" s="1"/>
  <c r="P1374" i="37"/>
  <c r="Q1374" i="37" s="1"/>
  <c r="T1374" i="37" s="1"/>
  <c r="P1372" i="37"/>
  <c r="Q1372" i="37" s="1"/>
  <c r="T1372" i="37" s="1"/>
  <c r="P1370" i="37"/>
  <c r="Q1370" i="37" s="1"/>
  <c r="T1370" i="37" s="1"/>
  <c r="P1366" i="37"/>
  <c r="Q1366" i="37" s="1"/>
  <c r="T1366" i="37" s="1"/>
  <c r="P1363" i="37"/>
  <c r="Q1363" i="37" s="1"/>
  <c r="T1363" i="37" s="1"/>
  <c r="P1357" i="37"/>
  <c r="Q1357" i="37" s="1"/>
  <c r="T1357" i="37" s="1"/>
  <c r="P1211" i="37"/>
  <c r="Q1211" i="37" s="1"/>
  <c r="T1211" i="37" s="1"/>
  <c r="P1203" i="37"/>
  <c r="Q1203" i="37" s="1"/>
  <c r="T1203" i="37" s="1"/>
  <c r="P1199" i="37"/>
  <c r="Q1199" i="37" s="1"/>
  <c r="T1199" i="37" s="1"/>
  <c r="P1197" i="37"/>
  <c r="Q1197" i="37" s="1"/>
  <c r="T1197" i="37" s="1"/>
  <c r="P1143" i="37"/>
  <c r="Q1143" i="37" s="1"/>
  <c r="T1143" i="37" s="1"/>
  <c r="P1141" i="37"/>
  <c r="Q1141" i="37" s="1"/>
  <c r="T1141" i="37" s="1"/>
  <c r="P1126" i="37"/>
  <c r="Q1126" i="37" s="1"/>
  <c r="T1126" i="37" s="1"/>
  <c r="P1083" i="37"/>
  <c r="Q1083" i="37" s="1"/>
  <c r="T1083" i="37" s="1"/>
  <c r="P1081" i="37"/>
  <c r="Q1081" i="37" s="1"/>
  <c r="T1081" i="37" s="1"/>
  <c r="P1044" i="37"/>
  <c r="Q1044" i="37" s="1"/>
  <c r="T1044" i="37" s="1"/>
  <c r="P1025" i="37"/>
  <c r="Q1025" i="37" s="1"/>
  <c r="T1025" i="37" s="1"/>
  <c r="P1001" i="37"/>
  <c r="Q1001" i="37" s="1"/>
  <c r="T1001" i="37" s="1"/>
  <c r="P988" i="37"/>
  <c r="Q988" i="37" s="1"/>
  <c r="T988" i="37" s="1"/>
  <c r="P974" i="37"/>
  <c r="Q974" i="37" s="1"/>
  <c r="T974" i="37" s="1"/>
  <c r="P342" i="37"/>
  <c r="Q342" i="37" s="1"/>
  <c r="T342" i="37" s="1"/>
  <c r="P1484" i="37"/>
  <c r="Q1484" i="37" s="1"/>
  <c r="T1484" i="37" s="1"/>
  <c r="P1343" i="37"/>
  <c r="Q1343" i="37" s="1"/>
  <c r="T1343" i="37" s="1"/>
  <c r="P1283" i="37"/>
  <c r="Q1283" i="37" s="1"/>
  <c r="T1283" i="37" s="1"/>
  <c r="P1277" i="37"/>
  <c r="Q1277" i="37" s="1"/>
  <c r="T1277" i="37" s="1"/>
  <c r="P1275" i="37"/>
  <c r="Q1275" i="37" s="1"/>
  <c r="T1275" i="37" s="1"/>
  <c r="P1273" i="37"/>
  <c r="Q1273" i="37" s="1"/>
  <c r="T1273" i="37" s="1"/>
  <c r="P309" i="37"/>
  <c r="Q309" i="37" s="1"/>
  <c r="T309" i="37" s="1"/>
  <c r="P253" i="37"/>
  <c r="Q253" i="37" s="1"/>
  <c r="T253" i="37" s="1"/>
  <c r="P1407" i="37"/>
  <c r="Q1407" i="37" s="1"/>
  <c r="T1407" i="37" s="1"/>
  <c r="P1500" i="37"/>
  <c r="Q1500" i="37" s="1"/>
  <c r="T1500" i="37" s="1"/>
  <c r="P1466" i="37"/>
  <c r="Q1466" i="37" s="1"/>
  <c r="T1466" i="37" s="1"/>
  <c r="P1462" i="37"/>
  <c r="Q1462" i="37" s="1"/>
  <c r="T1462" i="37" s="1"/>
  <c r="P1460" i="37"/>
  <c r="Q1460" i="37" s="1"/>
  <c r="T1460" i="37" s="1"/>
  <c r="P1458" i="37"/>
  <c r="Q1458" i="37" s="1"/>
  <c r="T1458" i="37" s="1"/>
  <c r="P1456" i="37"/>
  <c r="Q1456" i="37" s="1"/>
  <c r="T1456" i="37" s="1"/>
  <c r="P1454" i="37"/>
  <c r="Q1454" i="37" s="1"/>
  <c r="T1454" i="37" s="1"/>
  <c r="P1431" i="37"/>
  <c r="Q1431" i="37" s="1"/>
  <c r="T1431" i="37" s="1"/>
  <c r="P1425" i="37"/>
  <c r="Q1425" i="37" s="1"/>
  <c r="T1425" i="37" s="1"/>
  <c r="P1389" i="37"/>
  <c r="Q1389" i="37" s="1"/>
  <c r="T1389" i="37" s="1"/>
  <c r="P1387" i="37"/>
  <c r="Q1387" i="37" s="1"/>
  <c r="T1387" i="37" s="1"/>
  <c r="P1210" i="37"/>
  <c r="Q1210" i="37" s="1"/>
  <c r="T1210" i="37" s="1"/>
  <c r="P1208" i="37"/>
  <c r="Q1208" i="37" s="1"/>
  <c r="T1208" i="37" s="1"/>
  <c r="P1206" i="37"/>
  <c r="Q1206" i="37" s="1"/>
  <c r="T1206" i="37" s="1"/>
  <c r="P1204" i="37"/>
  <c r="Q1204" i="37" s="1"/>
  <c r="T1204" i="37" s="1"/>
  <c r="P1202" i="37"/>
  <c r="Q1202" i="37" s="1"/>
  <c r="T1202" i="37" s="1"/>
  <c r="P1200" i="37"/>
  <c r="Q1200" i="37" s="1"/>
  <c r="T1200" i="37" s="1"/>
  <c r="P1187" i="37"/>
  <c r="Q1187" i="37" s="1"/>
  <c r="T1187" i="37" s="1"/>
  <c r="P1144" i="37"/>
  <c r="Q1144" i="37" s="1"/>
  <c r="T1144" i="37" s="1"/>
  <c r="P1075" i="37"/>
  <c r="Q1075" i="37" s="1"/>
  <c r="T1075" i="37" s="1"/>
  <c r="P1054" i="37"/>
  <c r="Q1054" i="37" s="1"/>
  <c r="T1054" i="37" s="1"/>
  <c r="P1040" i="37"/>
  <c r="Q1040" i="37" s="1"/>
  <c r="T1040" i="37" s="1"/>
  <c r="P1038" i="37"/>
  <c r="Q1038" i="37" s="1"/>
  <c r="T1038" i="37" s="1"/>
  <c r="P1036" i="37"/>
  <c r="Q1036" i="37" s="1"/>
  <c r="T1036" i="37" s="1"/>
  <c r="P1514" i="37"/>
  <c r="Q1514" i="37" s="1"/>
  <c r="T1514" i="37" s="1"/>
  <c r="P1403" i="37"/>
  <c r="Q1403" i="37" s="1"/>
  <c r="T1403" i="37" s="1"/>
  <c r="P1345" i="37"/>
  <c r="Q1345" i="37" s="1"/>
  <c r="T1345" i="37" s="1"/>
  <c r="P57" i="37"/>
  <c r="Q57" i="37" s="1"/>
  <c r="P43" i="37"/>
  <c r="Q43" i="37" s="1"/>
  <c r="P62" i="37"/>
  <c r="Q62" i="37" s="1"/>
  <c r="P60" i="37"/>
  <c r="Q60" i="37" s="1"/>
  <c r="P1519" i="37"/>
  <c r="Q1519" i="37" s="1"/>
  <c r="T1519" i="37" s="1"/>
  <c r="P1517" i="37"/>
  <c r="Q1517" i="37" s="1"/>
  <c r="T1517" i="37" s="1"/>
  <c r="P1513" i="37"/>
  <c r="Q1513" i="37" s="1"/>
  <c r="T1513" i="37" s="1"/>
  <c r="P1509" i="37"/>
  <c r="Q1509" i="37" s="1"/>
  <c r="T1509" i="37" s="1"/>
  <c r="P1485" i="37"/>
  <c r="Q1485" i="37" s="1"/>
  <c r="T1485" i="37" s="1"/>
  <c r="P1483" i="37"/>
  <c r="Q1483" i="37" s="1"/>
  <c r="T1483" i="37" s="1"/>
  <c r="P1477" i="37"/>
  <c r="Q1477" i="37" s="1"/>
  <c r="T1477" i="37" s="1"/>
  <c r="P1475" i="37"/>
  <c r="Q1475" i="37" s="1"/>
  <c r="T1475" i="37" s="1"/>
  <c r="P1404" i="37"/>
  <c r="Q1404" i="37" s="1"/>
  <c r="T1404" i="37" s="1"/>
  <c r="P1402" i="37"/>
  <c r="Q1402" i="37" s="1"/>
  <c r="T1402" i="37" s="1"/>
  <c r="P1400" i="37"/>
  <c r="Q1400" i="37" s="1"/>
  <c r="T1400" i="37" s="1"/>
  <c r="P1398" i="37"/>
  <c r="Q1398" i="37" s="1"/>
  <c r="T1398" i="37" s="1"/>
  <c r="P1348" i="37"/>
  <c r="Q1348" i="37" s="1"/>
  <c r="T1348" i="37" s="1"/>
  <c r="P1346" i="37"/>
  <c r="Q1346" i="37" s="1"/>
  <c r="T1346" i="37" s="1"/>
  <c r="P1344" i="37"/>
  <c r="Q1344" i="37" s="1"/>
  <c r="T1344" i="37" s="1"/>
  <c r="P1340" i="37"/>
  <c r="Q1340" i="37" s="1"/>
  <c r="T1340" i="37" s="1"/>
  <c r="P1338" i="37"/>
  <c r="Q1338" i="37" s="1"/>
  <c r="T1338" i="37" s="1"/>
  <c r="P1333" i="37"/>
  <c r="Q1333" i="37" s="1"/>
  <c r="T1333" i="37" s="1"/>
  <c r="P1331" i="37"/>
  <c r="Q1331" i="37" s="1"/>
  <c r="T1331" i="37" s="1"/>
  <c r="P1317" i="37"/>
  <c r="Q1317" i="37" s="1"/>
  <c r="T1317" i="37" s="1"/>
  <c r="P1302" i="37"/>
  <c r="Q1302" i="37" s="1"/>
  <c r="T1302" i="37" s="1"/>
  <c r="P1298" i="37"/>
  <c r="Q1298" i="37" s="1"/>
  <c r="T1298" i="37" s="1"/>
  <c r="P1296" i="37"/>
  <c r="Q1296" i="37" s="1"/>
  <c r="T1296" i="37" s="1"/>
  <c r="P1292" i="37"/>
  <c r="Q1292" i="37" s="1"/>
  <c r="T1292" i="37" s="1"/>
  <c r="P1290" i="37"/>
  <c r="Q1290" i="37" s="1"/>
  <c r="T1290" i="37" s="1"/>
  <c r="P1282" i="37"/>
  <c r="Q1282" i="37" s="1"/>
  <c r="T1282" i="37" s="1"/>
  <c r="P1280" i="37"/>
  <c r="Q1280" i="37" s="1"/>
  <c r="T1280" i="37" s="1"/>
  <c r="P1278" i="37"/>
  <c r="Q1278" i="37" s="1"/>
  <c r="T1278" i="37" s="1"/>
  <c r="P1276" i="37"/>
  <c r="Q1276" i="37" s="1"/>
  <c r="T1276" i="37" s="1"/>
  <c r="P1247" i="37"/>
  <c r="Q1247" i="37" s="1"/>
  <c r="T1247" i="37" s="1"/>
  <c r="P1237" i="37"/>
  <c r="Q1237" i="37" s="1"/>
  <c r="T1237" i="37" s="1"/>
  <c r="P1167" i="37"/>
  <c r="Q1167" i="37" s="1"/>
  <c r="T1167" i="37" s="1"/>
  <c r="P1119" i="37"/>
  <c r="Q1119" i="37" s="1"/>
  <c r="T1119" i="37" s="1"/>
  <c r="P1086" i="37"/>
  <c r="Q1086" i="37" s="1"/>
  <c r="T1086" i="37" s="1"/>
  <c r="P1069" i="37"/>
  <c r="Q1069" i="37" s="1"/>
  <c r="T1069" i="37" s="1"/>
  <c r="P1022" i="37"/>
  <c r="Q1022" i="37" s="1"/>
  <c r="T1022" i="37" s="1"/>
  <c r="P961" i="37"/>
  <c r="Q961" i="37" s="1"/>
  <c r="T961" i="37" s="1"/>
  <c r="P930" i="37"/>
  <c r="Q930" i="37" s="1"/>
  <c r="T930" i="37" s="1"/>
  <c r="P854" i="37"/>
  <c r="Q854" i="37" s="1"/>
  <c r="T854" i="37" s="1"/>
  <c r="P842" i="37"/>
  <c r="Q842" i="37" s="1"/>
  <c r="T842" i="37" s="1"/>
  <c r="P838" i="37"/>
  <c r="Q838" i="37" s="1"/>
  <c r="T838" i="37" s="1"/>
  <c r="P754" i="37"/>
  <c r="Q754" i="37" s="1"/>
  <c r="T754" i="37" s="1"/>
  <c r="P420" i="37"/>
  <c r="Q420" i="37" s="1"/>
  <c r="T420" i="37" s="1"/>
  <c r="P177" i="37"/>
  <c r="Q177" i="37" s="1"/>
  <c r="P1000" i="37"/>
  <c r="Q1000" i="37" s="1"/>
  <c r="T1000" i="37" s="1"/>
  <c r="P998" i="37"/>
  <c r="Q998" i="37" s="1"/>
  <c r="T998" i="37" s="1"/>
  <c r="P901" i="37"/>
  <c r="Q901" i="37" s="1"/>
  <c r="T901" i="37" s="1"/>
  <c r="P881" i="37"/>
  <c r="Q881" i="37" s="1"/>
  <c r="T881" i="37" s="1"/>
  <c r="P1448" i="37"/>
  <c r="Q1448" i="37" s="1"/>
  <c r="T1448" i="37" s="1"/>
  <c r="P1436" i="37"/>
  <c r="Q1436" i="37" s="1"/>
  <c r="T1436" i="37" s="1"/>
  <c r="P1328" i="37"/>
  <c r="Q1328" i="37" s="1"/>
  <c r="T1328" i="37" s="1"/>
  <c r="P1309" i="37"/>
  <c r="Q1309" i="37" s="1"/>
  <c r="T1309" i="37" s="1"/>
  <c r="P1303" i="37"/>
  <c r="Q1303" i="37" s="1"/>
  <c r="T1303" i="37" s="1"/>
  <c r="P1301" i="37"/>
  <c r="Q1301" i="37" s="1"/>
  <c r="T1301" i="37" s="1"/>
  <c r="P1254" i="37"/>
  <c r="Q1254" i="37" s="1"/>
  <c r="T1254" i="37" s="1"/>
  <c r="P1250" i="37"/>
  <c r="Q1250" i="37" s="1"/>
  <c r="T1250" i="37" s="1"/>
  <c r="P1248" i="37"/>
  <c r="Q1248" i="37" s="1"/>
  <c r="T1248" i="37" s="1"/>
  <c r="P1246" i="37"/>
  <c r="Q1246" i="37" s="1"/>
  <c r="T1246" i="37" s="1"/>
  <c r="P1244" i="37"/>
  <c r="Q1244" i="37" s="1"/>
  <c r="T1244" i="37" s="1"/>
  <c r="P1225" i="37"/>
  <c r="Q1225" i="37" s="1"/>
  <c r="T1225" i="37" s="1"/>
  <c r="P1219" i="37"/>
  <c r="Q1219" i="37" s="1"/>
  <c r="T1219" i="37" s="1"/>
  <c r="P1151" i="37"/>
  <c r="Q1151" i="37" s="1"/>
  <c r="T1151" i="37" s="1"/>
  <c r="P1147" i="37"/>
  <c r="Q1147" i="37" s="1"/>
  <c r="T1147" i="37" s="1"/>
  <c r="P1122" i="37"/>
  <c r="Q1122" i="37" s="1"/>
  <c r="T1122" i="37" s="1"/>
  <c r="P1118" i="37"/>
  <c r="Q1118" i="37" s="1"/>
  <c r="T1118" i="37" s="1"/>
  <c r="P1116" i="37"/>
  <c r="Q1116" i="37" s="1"/>
  <c r="T1116" i="37" s="1"/>
  <c r="P1114" i="37"/>
  <c r="Q1114" i="37" s="1"/>
  <c r="T1114" i="37" s="1"/>
  <c r="P1112" i="37"/>
  <c r="Q1112" i="37" s="1"/>
  <c r="T1112" i="37" s="1"/>
  <c r="P1087" i="37"/>
  <c r="Q1087" i="37" s="1"/>
  <c r="T1087" i="37" s="1"/>
  <c r="P1057" i="37"/>
  <c r="Q1057" i="37" s="1"/>
  <c r="T1057" i="37" s="1"/>
  <c r="P1012" i="37"/>
  <c r="Q1012" i="37" s="1"/>
  <c r="T1012" i="37" s="1"/>
  <c r="P821" i="37"/>
  <c r="Q821" i="37" s="1"/>
  <c r="T821" i="37" s="1"/>
  <c r="P473" i="37"/>
  <c r="Q473" i="37" s="1"/>
  <c r="T473" i="37" s="1"/>
  <c r="P388" i="37"/>
  <c r="Q388" i="37" s="1"/>
  <c r="T388" i="37" s="1"/>
  <c r="P284" i="37"/>
  <c r="Q284" i="37" s="1"/>
  <c r="T284" i="37" s="1"/>
  <c r="P950" i="37"/>
  <c r="Q950" i="37" s="1"/>
  <c r="T950" i="37" s="1"/>
  <c r="P938" i="37"/>
  <c r="Q938" i="37" s="1"/>
  <c r="T938" i="37" s="1"/>
  <c r="P913" i="37"/>
  <c r="Q913" i="37" s="1"/>
  <c r="T913" i="37" s="1"/>
  <c r="P809" i="37"/>
  <c r="Q809" i="37" s="1"/>
  <c r="T809" i="37" s="1"/>
  <c r="P807" i="37"/>
  <c r="Q807" i="37" s="1"/>
  <c r="T807" i="37" s="1"/>
  <c r="P805" i="37"/>
  <c r="Q805" i="37" s="1"/>
  <c r="T805" i="37" s="1"/>
  <c r="P803" i="37"/>
  <c r="Q803" i="37" s="1"/>
  <c r="T803" i="37" s="1"/>
  <c r="P793" i="37"/>
  <c r="Q793" i="37" s="1"/>
  <c r="T793" i="37" s="1"/>
  <c r="P791" i="37"/>
  <c r="Q791" i="37" s="1"/>
  <c r="T791" i="37" s="1"/>
  <c r="P789" i="37"/>
  <c r="Q789" i="37" s="1"/>
  <c r="T789" i="37" s="1"/>
  <c r="P787" i="37"/>
  <c r="Q787" i="37" s="1"/>
  <c r="T787" i="37" s="1"/>
  <c r="P770" i="37"/>
  <c r="Q770" i="37" s="1"/>
  <c r="T770" i="37" s="1"/>
  <c r="P766" i="37"/>
  <c r="Q766" i="37" s="1"/>
  <c r="T766" i="37" s="1"/>
  <c r="P746" i="37"/>
  <c r="Q746" i="37" s="1"/>
  <c r="T746" i="37" s="1"/>
  <c r="P742" i="37"/>
  <c r="Q742" i="37" s="1"/>
  <c r="T742" i="37" s="1"/>
  <c r="P740" i="37"/>
  <c r="Q740" i="37" s="1"/>
  <c r="T740" i="37" s="1"/>
  <c r="P730" i="37"/>
  <c r="Q730" i="37" s="1"/>
  <c r="T730" i="37" s="1"/>
  <c r="P728" i="37"/>
  <c r="Q728" i="37" s="1"/>
  <c r="T728" i="37" s="1"/>
  <c r="P726" i="37"/>
  <c r="Q726" i="37" s="1"/>
  <c r="T726" i="37" s="1"/>
  <c r="P722" i="37"/>
  <c r="Q722" i="37" s="1"/>
  <c r="T722" i="37" s="1"/>
  <c r="P720" i="37"/>
  <c r="Q720" i="37" s="1"/>
  <c r="T720" i="37" s="1"/>
  <c r="P691" i="37"/>
  <c r="Q691" i="37" s="1"/>
  <c r="T691" i="37" s="1"/>
  <c r="P663" i="37"/>
  <c r="Q663" i="37" s="1"/>
  <c r="T663" i="37" s="1"/>
  <c r="P659" i="37"/>
  <c r="Q659" i="37" s="1"/>
  <c r="T659" i="37" s="1"/>
  <c r="P652" i="37"/>
  <c r="Q652" i="37" s="1"/>
  <c r="T652" i="37" s="1"/>
  <c r="P622" i="37"/>
  <c r="Q622" i="37" s="1"/>
  <c r="T622" i="37" s="1"/>
  <c r="P620" i="37"/>
  <c r="Q620" i="37" s="1"/>
  <c r="T620" i="37" s="1"/>
  <c r="P593" i="37"/>
  <c r="Q593" i="37" s="1"/>
  <c r="T593" i="37" s="1"/>
  <c r="P589" i="37"/>
  <c r="Q589" i="37" s="1"/>
  <c r="T589" i="37" s="1"/>
  <c r="P585" i="37"/>
  <c r="Q585" i="37" s="1"/>
  <c r="T585" i="37" s="1"/>
  <c r="P557" i="37"/>
  <c r="Q557" i="37" s="1"/>
  <c r="T557" i="37" s="1"/>
  <c r="P555" i="37"/>
  <c r="Q555" i="37" s="1"/>
  <c r="T555" i="37" s="1"/>
  <c r="P553" i="37"/>
  <c r="Q553" i="37" s="1"/>
  <c r="T553" i="37" s="1"/>
  <c r="P551" i="37"/>
  <c r="Q551" i="37" s="1"/>
  <c r="T551" i="37" s="1"/>
  <c r="P536" i="37"/>
  <c r="Q536" i="37" s="1"/>
  <c r="T536" i="37" s="1"/>
  <c r="P532" i="37"/>
  <c r="Q532" i="37" s="1"/>
  <c r="T532" i="37" s="1"/>
  <c r="P530" i="37"/>
  <c r="Q530" i="37" s="1"/>
  <c r="T530" i="37" s="1"/>
  <c r="P495" i="37"/>
  <c r="Q495" i="37" s="1"/>
  <c r="T495" i="37" s="1"/>
  <c r="P440" i="37"/>
  <c r="Q440" i="37" s="1"/>
  <c r="T440" i="37" s="1"/>
  <c r="P429" i="37"/>
  <c r="Q429" i="37" s="1"/>
  <c r="T429" i="37" s="1"/>
  <c r="P357" i="37"/>
  <c r="Q357" i="37" s="1"/>
  <c r="T357" i="37" s="1"/>
  <c r="P351" i="37"/>
  <c r="Q351" i="37" s="1"/>
  <c r="T351" i="37" s="1"/>
  <c r="P320" i="37"/>
  <c r="Q320" i="37" s="1"/>
  <c r="T320" i="37" s="1"/>
  <c r="P318" i="37"/>
  <c r="Q318" i="37" s="1"/>
  <c r="T318" i="37" s="1"/>
  <c r="P316" i="37"/>
  <c r="Q316" i="37" s="1"/>
  <c r="T316" i="37" s="1"/>
  <c r="P301" i="37"/>
  <c r="Q301" i="37" s="1"/>
  <c r="T301" i="37" s="1"/>
  <c r="P280" i="37"/>
  <c r="Q280" i="37" s="1"/>
  <c r="T280" i="37" s="1"/>
  <c r="P276" i="37"/>
  <c r="Q276" i="37" s="1"/>
  <c r="T276" i="37" s="1"/>
  <c r="P247" i="37"/>
  <c r="Q247" i="37" s="1"/>
  <c r="T247" i="37" s="1"/>
  <c r="P208" i="37"/>
  <c r="Q208" i="37" s="1"/>
  <c r="T208" i="37" s="1"/>
  <c r="P206" i="37"/>
  <c r="Q206" i="37" s="1"/>
  <c r="T206" i="37" s="1"/>
  <c r="P179" i="37"/>
  <c r="Q179" i="37" s="1"/>
  <c r="P716" i="37"/>
  <c r="Q716" i="37" s="1"/>
  <c r="T716" i="37" s="1"/>
  <c r="P239" i="37"/>
  <c r="Q239" i="37" s="1"/>
  <c r="T239" i="37" s="1"/>
  <c r="P147" i="37"/>
  <c r="Q147" i="37" s="1"/>
  <c r="P109" i="37"/>
  <c r="Q109" i="37" s="1"/>
  <c r="P97" i="37"/>
  <c r="Q97" i="37" s="1"/>
  <c r="P93" i="37"/>
  <c r="Q93" i="37" s="1"/>
  <c r="P996" i="37"/>
  <c r="Q996" i="37" s="1"/>
  <c r="T996" i="37" s="1"/>
  <c r="P956" i="37"/>
  <c r="Q956" i="37" s="1"/>
  <c r="T956" i="37" s="1"/>
  <c r="P943" i="37"/>
  <c r="Q943" i="37" s="1"/>
  <c r="T943" i="37" s="1"/>
  <c r="P939" i="37"/>
  <c r="Q939" i="37" s="1"/>
  <c r="T939" i="37" s="1"/>
  <c r="P937" i="37"/>
  <c r="Q937" i="37" s="1"/>
  <c r="T937" i="37" s="1"/>
  <c r="P928" i="37"/>
  <c r="Q928" i="37" s="1"/>
  <c r="T928" i="37" s="1"/>
  <c r="P914" i="37"/>
  <c r="Q914" i="37" s="1"/>
  <c r="T914" i="37" s="1"/>
  <c r="P822" i="37"/>
  <c r="Q822" i="37" s="1"/>
  <c r="T822" i="37" s="1"/>
  <c r="P810" i="37"/>
  <c r="Q810" i="37" s="1"/>
  <c r="T810" i="37" s="1"/>
  <c r="P806" i="37"/>
  <c r="Q806" i="37" s="1"/>
  <c r="T806" i="37" s="1"/>
  <c r="P804" i="37"/>
  <c r="Q804" i="37" s="1"/>
  <c r="T804" i="37" s="1"/>
  <c r="P794" i="37"/>
  <c r="Q794" i="37" s="1"/>
  <c r="T794" i="37" s="1"/>
  <c r="P792" i="37"/>
  <c r="Q792" i="37" s="1"/>
  <c r="T792" i="37" s="1"/>
  <c r="P790" i="37"/>
  <c r="Q790" i="37" s="1"/>
  <c r="T790" i="37" s="1"/>
  <c r="P788" i="37"/>
  <c r="Q788" i="37" s="1"/>
  <c r="T788" i="37" s="1"/>
  <c r="P745" i="37"/>
  <c r="Q745" i="37" s="1"/>
  <c r="T745" i="37" s="1"/>
  <c r="P743" i="37"/>
  <c r="Q743" i="37" s="1"/>
  <c r="T743" i="37" s="1"/>
  <c r="P741" i="37"/>
  <c r="Q741" i="37" s="1"/>
  <c r="T741" i="37" s="1"/>
  <c r="P739" i="37"/>
  <c r="Q739" i="37" s="1"/>
  <c r="T739" i="37" s="1"/>
  <c r="P729" i="37"/>
  <c r="Q729" i="37" s="1"/>
  <c r="T729" i="37" s="1"/>
  <c r="P727" i="37"/>
  <c r="Q727" i="37" s="1"/>
  <c r="T727" i="37" s="1"/>
  <c r="P725" i="37"/>
  <c r="Q725" i="37" s="1"/>
  <c r="T725" i="37" s="1"/>
  <c r="P721" i="37"/>
  <c r="Q721" i="37" s="1"/>
  <c r="T721" i="37" s="1"/>
  <c r="P706" i="37"/>
  <c r="Q706" i="37" s="1"/>
  <c r="T706" i="37" s="1"/>
  <c r="P698" i="37"/>
  <c r="Q698" i="37" s="1"/>
  <c r="T698" i="37" s="1"/>
  <c r="P662" i="37"/>
  <c r="Q662" i="37" s="1"/>
  <c r="T662" i="37" s="1"/>
  <c r="P645" i="37"/>
  <c r="Q645" i="37" s="1"/>
  <c r="T645" i="37" s="1"/>
  <c r="P615" i="37"/>
  <c r="Q615" i="37" s="1"/>
  <c r="T615" i="37" s="1"/>
  <c r="P576" i="37"/>
  <c r="Q576" i="37" s="1"/>
  <c r="T576" i="37" s="1"/>
  <c r="P563" i="37"/>
  <c r="Q563" i="37" s="1"/>
  <c r="T563" i="37" s="1"/>
  <c r="P558" i="37"/>
  <c r="Q558" i="37" s="1"/>
  <c r="T558" i="37" s="1"/>
  <c r="P552" i="37"/>
  <c r="Q552" i="37" s="1"/>
  <c r="T552" i="37" s="1"/>
  <c r="P535" i="37"/>
  <c r="Q535" i="37" s="1"/>
  <c r="T535" i="37" s="1"/>
  <c r="P520" i="37"/>
  <c r="Q520" i="37" s="1"/>
  <c r="T520" i="37" s="1"/>
  <c r="P503" i="37"/>
  <c r="Q503" i="37" s="1"/>
  <c r="T503" i="37" s="1"/>
  <c r="P496" i="37"/>
  <c r="Q496" i="37" s="1"/>
  <c r="T496" i="37" s="1"/>
  <c r="P487" i="37"/>
  <c r="Q487" i="37" s="1"/>
  <c r="T487" i="37" s="1"/>
  <c r="P436" i="37"/>
  <c r="Q436" i="37" s="1"/>
  <c r="T436" i="37" s="1"/>
  <c r="P432" i="37"/>
  <c r="Q432" i="37" s="1"/>
  <c r="T432" i="37" s="1"/>
  <c r="P430" i="37"/>
  <c r="Q430" i="37" s="1"/>
  <c r="T430" i="37" s="1"/>
  <c r="P417" i="37"/>
  <c r="Q417" i="37" s="1"/>
  <c r="T417" i="37" s="1"/>
  <c r="P415" i="37"/>
  <c r="Q415" i="37" s="1"/>
  <c r="T415" i="37" s="1"/>
  <c r="P319" i="37"/>
  <c r="Q319" i="37" s="1"/>
  <c r="T319" i="37" s="1"/>
  <c r="P315" i="37"/>
  <c r="Q315" i="37" s="1"/>
  <c r="T315" i="37" s="1"/>
  <c r="P304" i="37"/>
  <c r="Q304" i="37" s="1"/>
  <c r="T304" i="37" s="1"/>
  <c r="P302" i="37"/>
  <c r="Q302" i="37" s="1"/>
  <c r="T302" i="37" s="1"/>
  <c r="P291" i="37"/>
  <c r="Q291" i="37" s="1"/>
  <c r="T291" i="37" s="1"/>
  <c r="P279" i="37"/>
  <c r="Q279" i="37" s="1"/>
  <c r="T279" i="37" s="1"/>
  <c r="P246" i="37"/>
  <c r="Q246" i="37" s="1"/>
  <c r="T246" i="37" s="1"/>
  <c r="P244" i="37"/>
  <c r="Q244" i="37" s="1"/>
  <c r="T244" i="37" s="1"/>
  <c r="P242" i="37"/>
  <c r="Q242" i="37" s="1"/>
  <c r="T242" i="37" s="1"/>
  <c r="P235" i="37"/>
  <c r="Q235" i="37" s="1"/>
  <c r="T235" i="37" s="1"/>
  <c r="P231" i="37"/>
  <c r="Q231" i="37" s="1"/>
  <c r="T231" i="37" s="1"/>
  <c r="P223" i="37"/>
  <c r="Q223" i="37" s="1"/>
  <c r="T223" i="37" s="1"/>
  <c r="P221" i="37"/>
  <c r="Q221" i="37" s="1"/>
  <c r="T221" i="37" s="1"/>
  <c r="P219" i="37"/>
  <c r="Q219" i="37" s="1"/>
  <c r="T219" i="37" s="1"/>
  <c r="P143" i="37"/>
  <c r="Q143" i="37" s="1"/>
  <c r="P135" i="37"/>
  <c r="Q135" i="37" s="1"/>
  <c r="P133" i="37"/>
  <c r="Q133" i="37" s="1"/>
  <c r="P131" i="37"/>
  <c r="Q131" i="37" s="1"/>
  <c r="P981" i="37"/>
  <c r="Q981" i="37" s="1"/>
  <c r="T981" i="37" s="1"/>
  <c r="P979" i="37"/>
  <c r="Q979" i="37" s="1"/>
  <c r="T979" i="37" s="1"/>
  <c r="P973" i="37"/>
  <c r="Q973" i="37" s="1"/>
  <c r="T973" i="37" s="1"/>
  <c r="P910" i="37"/>
  <c r="Q910" i="37" s="1"/>
  <c r="T910" i="37" s="1"/>
  <c r="P906" i="37"/>
  <c r="Q906" i="37" s="1"/>
  <c r="T906" i="37" s="1"/>
  <c r="P904" i="37"/>
  <c r="Q904" i="37" s="1"/>
  <c r="T904" i="37" s="1"/>
  <c r="P898" i="37"/>
  <c r="Q898" i="37" s="1"/>
  <c r="T898" i="37" s="1"/>
  <c r="P892" i="37"/>
  <c r="Q892" i="37" s="1"/>
  <c r="T892" i="37" s="1"/>
  <c r="P882" i="37"/>
  <c r="Q882" i="37" s="1"/>
  <c r="T882" i="37" s="1"/>
  <c r="P878" i="37"/>
  <c r="Q878" i="37" s="1"/>
  <c r="T878" i="37" s="1"/>
  <c r="P876" i="37"/>
  <c r="Q876" i="37" s="1"/>
  <c r="T876" i="37" s="1"/>
  <c r="P857" i="37"/>
  <c r="Q857" i="37" s="1"/>
  <c r="T857" i="37" s="1"/>
  <c r="P855" i="37"/>
  <c r="Q855" i="37" s="1"/>
  <c r="T855" i="37" s="1"/>
  <c r="P845" i="37"/>
  <c r="Q845" i="37" s="1"/>
  <c r="T845" i="37" s="1"/>
  <c r="P837" i="37"/>
  <c r="Q837" i="37" s="1"/>
  <c r="T837" i="37" s="1"/>
  <c r="P835" i="37"/>
  <c r="Q835" i="37" s="1"/>
  <c r="T835" i="37" s="1"/>
  <c r="P715" i="37"/>
  <c r="Q715" i="37" s="1"/>
  <c r="T715" i="37" s="1"/>
  <c r="P711" i="37"/>
  <c r="Q711" i="37" s="1"/>
  <c r="T711" i="37" s="1"/>
  <c r="P709" i="37"/>
  <c r="Q709" i="37" s="1"/>
  <c r="T709" i="37" s="1"/>
  <c r="P680" i="37"/>
  <c r="Q680" i="37" s="1"/>
  <c r="T680" i="37" s="1"/>
  <c r="P656" i="37"/>
  <c r="Q656" i="37" s="1"/>
  <c r="T656" i="37" s="1"/>
  <c r="P629" i="37"/>
  <c r="Q629" i="37" s="1"/>
  <c r="T629" i="37" s="1"/>
  <c r="P603" i="37"/>
  <c r="Q603" i="37" s="1"/>
  <c r="T603" i="37" s="1"/>
  <c r="P546" i="37"/>
  <c r="Q546" i="37" s="1"/>
  <c r="T546" i="37" s="1"/>
  <c r="P525" i="37"/>
  <c r="Q525" i="37" s="1"/>
  <c r="T525" i="37" s="1"/>
  <c r="P523" i="37"/>
  <c r="Q523" i="37" s="1"/>
  <c r="T523" i="37" s="1"/>
  <c r="P508" i="37"/>
  <c r="Q508" i="37" s="1"/>
  <c r="T508" i="37" s="1"/>
  <c r="P494" i="37"/>
  <c r="Q494" i="37" s="1"/>
  <c r="T494" i="37" s="1"/>
  <c r="P483" i="37"/>
  <c r="Q483" i="37" s="1"/>
  <c r="T483" i="37" s="1"/>
  <c r="P468" i="37"/>
  <c r="Q468" i="37" s="1"/>
  <c r="T468" i="37" s="1"/>
  <c r="P464" i="37"/>
  <c r="Q464" i="37" s="1"/>
  <c r="T464" i="37" s="1"/>
  <c r="P460" i="37"/>
  <c r="Q460" i="37" s="1"/>
  <c r="T460" i="37" s="1"/>
  <c r="P383" i="37"/>
  <c r="Q383" i="37" s="1"/>
  <c r="T383" i="37" s="1"/>
  <c r="P348" i="37"/>
  <c r="Q348" i="37" s="1"/>
  <c r="T348" i="37" s="1"/>
  <c r="P346" i="37"/>
  <c r="Q346" i="37" s="1"/>
  <c r="T346" i="37" s="1"/>
  <c r="P257" i="37"/>
  <c r="Q257" i="37" s="1"/>
  <c r="T257" i="37" s="1"/>
  <c r="P197" i="37"/>
  <c r="Q197" i="37" s="1"/>
  <c r="T197" i="37" s="1"/>
  <c r="P189" i="37"/>
  <c r="Q189" i="37" s="1"/>
  <c r="T189" i="37" s="1"/>
  <c r="P185" i="37"/>
  <c r="Q185" i="37" s="1"/>
  <c r="P122" i="37"/>
  <c r="Q122" i="37" s="1"/>
  <c r="P817" i="37"/>
  <c r="Q817" i="37" s="1"/>
  <c r="T817" i="37" s="1"/>
  <c r="P815" i="37"/>
  <c r="Q815" i="37" s="1"/>
  <c r="T815" i="37" s="1"/>
  <c r="P673" i="37"/>
  <c r="Q673" i="37" s="1"/>
  <c r="T673" i="37" s="1"/>
  <c r="P669" i="37"/>
  <c r="Q669" i="37" s="1"/>
  <c r="T669" i="37" s="1"/>
  <c r="P628" i="37"/>
  <c r="Q628" i="37" s="1"/>
  <c r="T628" i="37" s="1"/>
  <c r="P626" i="37"/>
  <c r="Q626" i="37" s="1"/>
  <c r="T626" i="37" s="1"/>
  <c r="P624" i="37"/>
  <c r="Q624" i="37" s="1"/>
  <c r="T624" i="37" s="1"/>
  <c r="P581" i="37"/>
  <c r="Q581" i="37" s="1"/>
  <c r="T581" i="37" s="1"/>
  <c r="P499" i="37"/>
  <c r="Q499" i="37" s="1"/>
  <c r="T499" i="37" s="1"/>
  <c r="P490" i="37"/>
  <c r="Q490" i="37" s="1"/>
  <c r="T490" i="37" s="1"/>
  <c r="P471" i="37"/>
  <c r="Q471" i="37" s="1"/>
  <c r="T471" i="37" s="1"/>
  <c r="P465" i="37"/>
  <c r="Q465" i="37" s="1"/>
  <c r="T465" i="37" s="1"/>
  <c r="P463" i="37"/>
  <c r="Q463" i="37" s="1"/>
  <c r="T463" i="37" s="1"/>
  <c r="P444" i="37"/>
  <c r="Q444" i="37" s="1"/>
  <c r="T444" i="37" s="1"/>
  <c r="P442" i="37"/>
  <c r="Q442" i="37" s="1"/>
  <c r="T442" i="37" s="1"/>
  <c r="P384" i="37"/>
  <c r="Q384" i="37" s="1"/>
  <c r="T384" i="37" s="1"/>
  <c r="P380" i="37"/>
  <c r="Q380" i="37" s="1"/>
  <c r="T380" i="37" s="1"/>
  <c r="P376" i="37"/>
  <c r="Q376" i="37" s="1"/>
  <c r="T376" i="37" s="1"/>
  <c r="P336" i="37"/>
  <c r="Q336" i="37" s="1"/>
  <c r="T336" i="37" s="1"/>
  <c r="P330" i="37"/>
  <c r="Q330" i="37" s="1"/>
  <c r="T330" i="37" s="1"/>
  <c r="P328" i="37"/>
  <c r="Q328" i="37" s="1"/>
  <c r="T328" i="37" s="1"/>
  <c r="P326" i="37"/>
  <c r="Q326" i="37" s="1"/>
  <c r="T326" i="37" s="1"/>
  <c r="P324" i="37"/>
  <c r="Q324" i="37" s="1"/>
  <c r="T324" i="37" s="1"/>
  <c r="P212" i="37"/>
  <c r="Q212" i="37" s="1"/>
  <c r="T212" i="37" s="1"/>
  <c r="P210" i="37"/>
  <c r="Q210" i="37" s="1"/>
  <c r="T210" i="37" s="1"/>
  <c r="P173" i="37"/>
  <c r="Q173" i="37" s="1"/>
  <c r="P169" i="37"/>
  <c r="Q169" i="37" s="1"/>
  <c r="P161" i="37"/>
  <c r="Q161" i="37" s="1"/>
  <c r="P157" i="37"/>
  <c r="Q157" i="37" s="1"/>
  <c r="P112" i="37"/>
  <c r="Q112" i="37" s="1"/>
  <c r="P110" i="37"/>
  <c r="Q110" i="37" s="1"/>
  <c r="P108" i="37"/>
  <c r="Q108" i="37" s="1"/>
  <c r="P106" i="37"/>
  <c r="Q106" i="37" s="1"/>
  <c r="P104" i="37"/>
  <c r="Q104" i="37" s="1"/>
  <c r="P102" i="37"/>
  <c r="Q102" i="37" s="1"/>
  <c r="P92" i="37"/>
  <c r="Q92" i="37" s="1"/>
  <c r="P90" i="37"/>
  <c r="Q90" i="37" s="1"/>
  <c r="P83" i="37"/>
  <c r="Q83" i="37" s="1"/>
  <c r="P81" i="37"/>
  <c r="Q81" i="37" s="1"/>
  <c r="P79" i="37"/>
  <c r="Q79" i="37" s="1"/>
  <c r="P1442" i="37"/>
  <c r="Q1442" i="37" s="1"/>
  <c r="T1442" i="37" s="1"/>
  <c r="P1438" i="37"/>
  <c r="Q1438" i="37" s="1"/>
  <c r="T1438" i="37" s="1"/>
  <c r="P1334" i="37"/>
  <c r="Q1334" i="37" s="1"/>
  <c r="T1334" i="37" s="1"/>
  <c r="P378" i="37"/>
  <c r="Q378" i="37" s="1"/>
  <c r="T378" i="37" s="1"/>
  <c r="P469" i="37"/>
  <c r="Q469" i="37" s="1"/>
  <c r="T469" i="37" s="1"/>
  <c r="P416" i="37"/>
  <c r="Q416" i="37" s="1"/>
  <c r="T416" i="37" s="1"/>
  <c r="P1536" i="37"/>
  <c r="Q1536" i="37" s="1"/>
  <c r="T1536" i="37" s="1"/>
  <c r="P1395" i="37"/>
  <c r="Q1395" i="37" s="1"/>
  <c r="T1395" i="37" s="1"/>
  <c r="P1406" i="37"/>
  <c r="Q1406" i="37" s="1"/>
  <c r="T1406" i="37" s="1"/>
  <c r="P466" i="37"/>
  <c r="Q466" i="37" s="1"/>
  <c r="T466" i="37" s="1"/>
  <c r="P385" i="37"/>
  <c r="Q385" i="37" s="1"/>
  <c r="T385" i="37" s="1"/>
  <c r="P1446" i="37"/>
  <c r="Q1446" i="37" s="1"/>
  <c r="T1446" i="37" s="1"/>
  <c r="P1190" i="37"/>
  <c r="Q1190" i="37" s="1"/>
  <c r="T1190" i="37" s="1"/>
  <c r="P1095" i="37"/>
  <c r="Q1095" i="37" s="1"/>
  <c r="T1095" i="37" s="1"/>
  <c r="P1530" i="37"/>
  <c r="P403" i="37"/>
  <c r="Q403" i="37" s="1"/>
  <c r="T403" i="37" s="1"/>
  <c r="P372" i="37"/>
  <c r="Q372" i="37" s="1"/>
  <c r="T372" i="37" s="1"/>
  <c r="P449" i="37"/>
  <c r="Q449" i="37" s="1"/>
  <c r="T449" i="37" s="1"/>
  <c r="P452" i="37"/>
  <c r="Q452" i="37" s="1"/>
  <c r="T452" i="37" s="1"/>
  <c r="P446" i="37"/>
  <c r="Q446" i="37" s="1"/>
  <c r="T446" i="37" s="1"/>
  <c r="P1445" i="37"/>
  <c r="Q1445" i="37" s="1"/>
  <c r="T1445" i="37" s="1"/>
  <c r="P1443" i="37"/>
  <c r="Q1443" i="37" s="1"/>
  <c r="T1443" i="37" s="1"/>
  <c r="P418" i="37"/>
  <c r="Q418" i="37" s="1"/>
  <c r="T418" i="37" s="1"/>
  <c r="P407" i="37"/>
  <c r="Q407" i="37" s="1"/>
  <c r="T407" i="37" s="1"/>
  <c r="P387" i="37"/>
  <c r="Q387" i="37" s="1"/>
  <c r="T387" i="37" s="1"/>
  <c r="P1138" i="37"/>
  <c r="Q1138" i="37" s="1"/>
  <c r="T1138" i="37" s="1"/>
  <c r="P1183" i="37"/>
  <c r="Q1183" i="37" s="1"/>
  <c r="T1183" i="37" s="1"/>
  <c r="P16" i="37"/>
  <c r="Q16" i="37" s="1"/>
  <c r="P61" i="37"/>
  <c r="Q61" i="37" s="1"/>
  <c r="P1214" i="37"/>
  <c r="Q1214" i="37" s="1"/>
  <c r="T1214" i="37" s="1"/>
  <c r="P1131" i="37"/>
  <c r="Q1131" i="37" s="1"/>
  <c r="T1131" i="37" s="1"/>
  <c r="P1286" i="37"/>
  <c r="Q1286" i="37" s="1"/>
  <c r="T1286" i="37" s="1"/>
  <c r="P1480" i="37"/>
  <c r="Q1480" i="37" s="1"/>
  <c r="T1480" i="37" s="1"/>
  <c r="P1163" i="37"/>
  <c r="Q1163" i="37" s="1"/>
  <c r="T1163" i="37" s="1"/>
  <c r="P1515" i="37"/>
  <c r="Q1515" i="37" s="1"/>
  <c r="T1515" i="37" s="1"/>
  <c r="P1499" i="37"/>
  <c r="Q1499" i="37" s="1"/>
  <c r="T1499" i="37" s="1"/>
  <c r="P1455" i="37"/>
  <c r="Q1455" i="37" s="1"/>
  <c r="T1455" i="37" s="1"/>
  <c r="P1441" i="37"/>
  <c r="Q1441" i="37" s="1"/>
  <c r="T1441" i="37" s="1"/>
  <c r="P1423" i="37"/>
  <c r="Q1423" i="37" s="1"/>
  <c r="T1423" i="37" s="1"/>
  <c r="P1399" i="37"/>
  <c r="Q1399" i="37" s="1"/>
  <c r="T1399" i="37" s="1"/>
  <c r="P1367" i="37"/>
  <c r="Q1367" i="37" s="1"/>
  <c r="T1367" i="37" s="1"/>
  <c r="P1355" i="37"/>
  <c r="Q1355" i="37" s="1"/>
  <c r="T1355" i="37" s="1"/>
  <c r="P1315" i="37"/>
  <c r="Q1315" i="37" s="1"/>
  <c r="T1315" i="37" s="1"/>
  <c r="P1293" i="37"/>
  <c r="Q1293" i="37" s="1"/>
  <c r="T1293" i="37" s="1"/>
  <c r="P1291" i="37"/>
  <c r="Q1291" i="37" s="1"/>
  <c r="T1291" i="37" s="1"/>
  <c r="P1088" i="37"/>
  <c r="Q1088" i="37" s="1"/>
  <c r="T1088" i="37" s="1"/>
  <c r="P53" i="37"/>
  <c r="Q53" i="37" s="1"/>
  <c r="P25" i="37"/>
  <c r="Q25" i="37" s="1"/>
  <c r="P58" i="37"/>
  <c r="Q58" i="37" s="1"/>
  <c r="P1492" i="37"/>
  <c r="Q1492" i="37" s="1"/>
  <c r="T1492" i="37" s="1"/>
  <c r="P1490" i="37"/>
  <c r="Q1490" i="37" s="1"/>
  <c r="T1490" i="37" s="1"/>
  <c r="P1479" i="37"/>
  <c r="Q1479" i="37" s="1"/>
  <c r="T1479" i="37" s="1"/>
  <c r="P1474" i="37"/>
  <c r="Q1474" i="37" s="1"/>
  <c r="T1474" i="37" s="1"/>
  <c r="P1472" i="37"/>
  <c r="Q1472" i="37" s="1"/>
  <c r="T1472" i="37" s="1"/>
  <c r="P1444" i="37"/>
  <c r="Q1444" i="37" s="1"/>
  <c r="T1444" i="37" s="1"/>
  <c r="P1437" i="37"/>
  <c r="Q1437" i="37" s="1"/>
  <c r="T1437" i="37" s="1"/>
  <c r="P1435" i="37"/>
  <c r="Q1435" i="37" s="1"/>
  <c r="T1435" i="37" s="1"/>
  <c r="P1414" i="37"/>
  <c r="Q1414" i="37" s="1"/>
  <c r="T1414" i="37" s="1"/>
  <c r="P1411" i="37"/>
  <c r="Q1411" i="37" s="1"/>
  <c r="T1411" i="37" s="1"/>
  <c r="P1386" i="37"/>
  <c r="Q1386" i="37" s="1"/>
  <c r="T1386" i="37" s="1"/>
  <c r="P1383" i="37"/>
  <c r="Q1383" i="37" s="1"/>
  <c r="T1383" i="37" s="1"/>
  <c r="P1368" i="37"/>
  <c r="Q1368" i="37" s="1"/>
  <c r="T1368" i="37" s="1"/>
  <c r="P1356" i="37"/>
  <c r="Q1356" i="37" s="1"/>
  <c r="T1356" i="37" s="1"/>
  <c r="P1342" i="37"/>
  <c r="Q1342" i="37" s="1"/>
  <c r="T1342" i="37" s="1"/>
  <c r="P1339" i="37"/>
  <c r="Q1339" i="37" s="1"/>
  <c r="T1339" i="37" s="1"/>
  <c r="P1330" i="37"/>
  <c r="Q1330" i="37" s="1"/>
  <c r="T1330" i="37" s="1"/>
  <c r="P1327" i="37"/>
  <c r="Q1327" i="37" s="1"/>
  <c r="T1327" i="37" s="1"/>
  <c r="P1294" i="37"/>
  <c r="Q1294" i="37" s="1"/>
  <c r="T1294" i="37" s="1"/>
  <c r="P1287" i="37"/>
  <c r="Q1287" i="37" s="1"/>
  <c r="T1287" i="37" s="1"/>
  <c r="P1285" i="37"/>
  <c r="Q1285" i="37" s="1"/>
  <c r="T1285" i="37" s="1"/>
  <c r="P1274" i="37"/>
  <c r="Q1274" i="37" s="1"/>
  <c r="T1274" i="37" s="1"/>
  <c r="P1269" i="37"/>
  <c r="Q1269" i="37" s="1"/>
  <c r="T1269" i="37" s="1"/>
  <c r="P1261" i="37"/>
  <c r="Q1261" i="37" s="1"/>
  <c r="T1261" i="37" s="1"/>
  <c r="P1259" i="37"/>
  <c r="Q1259" i="37" s="1"/>
  <c r="T1259" i="37" s="1"/>
  <c r="P1241" i="37"/>
  <c r="Q1241" i="37" s="1"/>
  <c r="T1241" i="37" s="1"/>
  <c r="P1232" i="37"/>
  <c r="Q1232" i="37" s="1"/>
  <c r="T1232" i="37" s="1"/>
  <c r="P1213" i="37"/>
  <c r="Q1213" i="37" s="1"/>
  <c r="T1213" i="37" s="1"/>
  <c r="P1182" i="37"/>
  <c r="Q1182" i="37" s="1"/>
  <c r="T1182" i="37" s="1"/>
  <c r="P1180" i="37"/>
  <c r="Q1180" i="37" s="1"/>
  <c r="T1180" i="37" s="1"/>
  <c r="P1130" i="37"/>
  <c r="Q1130" i="37" s="1"/>
  <c r="T1130" i="37" s="1"/>
  <c r="P1128" i="37"/>
  <c r="Q1128" i="37" s="1"/>
  <c r="T1128" i="37" s="1"/>
  <c r="P1082" i="37"/>
  <c r="Q1082" i="37" s="1"/>
  <c r="T1082" i="37" s="1"/>
  <c r="P1039" i="37"/>
  <c r="Q1039" i="37" s="1"/>
  <c r="T1039" i="37" s="1"/>
  <c r="P1028" i="37"/>
  <c r="Q1028" i="37" s="1"/>
  <c r="T1028" i="37" s="1"/>
  <c r="P999" i="37"/>
  <c r="Q999" i="37" s="1"/>
  <c r="T999" i="37" s="1"/>
  <c r="P56" i="37"/>
  <c r="Q56" i="37" s="1"/>
  <c r="P1511" i="37"/>
  <c r="Q1511" i="37" s="1"/>
  <c r="T1511" i="37" s="1"/>
  <c r="P1481" i="37"/>
  <c r="Q1481" i="37" s="1"/>
  <c r="T1481" i="37" s="1"/>
  <c r="P1379" i="37"/>
  <c r="Q1379" i="37" s="1"/>
  <c r="T1379" i="37" s="1"/>
  <c r="P1351" i="37"/>
  <c r="Q1351" i="37" s="1"/>
  <c r="T1351" i="37" s="1"/>
  <c r="P1255" i="37"/>
  <c r="Q1255" i="37" s="1"/>
  <c r="T1255" i="37" s="1"/>
  <c r="P1098" i="37"/>
  <c r="Q1098" i="37" s="1"/>
  <c r="T1098" i="37" s="1"/>
  <c r="P1486" i="37"/>
  <c r="Q1486" i="37" s="1"/>
  <c r="T1486" i="37" s="1"/>
  <c r="P1249" i="37"/>
  <c r="Q1249" i="37" s="1"/>
  <c r="T1249" i="37" s="1"/>
  <c r="P1242" i="37"/>
  <c r="Q1242" i="37" s="1"/>
  <c r="T1242" i="37" s="1"/>
  <c r="P1216" i="37"/>
  <c r="Q1216" i="37" s="1"/>
  <c r="T1216" i="37" s="1"/>
  <c r="P1198" i="37"/>
  <c r="Q1198" i="37" s="1"/>
  <c r="T1198" i="37" s="1"/>
  <c r="P1196" i="37"/>
  <c r="Q1196" i="37" s="1"/>
  <c r="T1196" i="37" s="1"/>
  <c r="P1178" i="37"/>
  <c r="Q1178" i="37" s="1"/>
  <c r="T1178" i="37" s="1"/>
  <c r="P1176" i="37"/>
  <c r="Q1176" i="37" s="1"/>
  <c r="T1176" i="37" s="1"/>
  <c r="P1165" i="37"/>
  <c r="Q1165" i="37" s="1"/>
  <c r="T1165" i="37" s="1"/>
  <c r="P1158" i="37"/>
  <c r="Q1158" i="37" s="1"/>
  <c r="T1158" i="37" s="1"/>
  <c r="P1156" i="37"/>
  <c r="Q1156" i="37" s="1"/>
  <c r="T1156" i="37" s="1"/>
  <c r="P1149" i="37"/>
  <c r="Q1149" i="37" s="1"/>
  <c r="T1149" i="37" s="1"/>
  <c r="P1142" i="37"/>
  <c r="Q1142" i="37" s="1"/>
  <c r="T1142" i="37" s="1"/>
  <c r="P1110" i="37"/>
  <c r="Q1110" i="37" s="1"/>
  <c r="T1110" i="37" s="1"/>
  <c r="P1103" i="37"/>
  <c r="Q1103" i="37" s="1"/>
  <c r="T1103" i="37" s="1"/>
  <c r="P1101" i="37"/>
  <c r="Q1101" i="37" s="1"/>
  <c r="T1101" i="37" s="1"/>
  <c r="P1076" i="37"/>
  <c r="Q1076" i="37" s="1"/>
  <c r="T1076" i="37" s="1"/>
  <c r="P1493" i="37"/>
  <c r="Q1493" i="37" s="1"/>
  <c r="T1493" i="37" s="1"/>
  <c r="P1537" i="37"/>
  <c r="Q1537" i="37" s="1"/>
  <c r="T1537" i="37" s="1"/>
  <c r="P1535" i="37"/>
  <c r="Q1535" i="37" s="1"/>
  <c r="T1535" i="37" s="1"/>
  <c r="P1523" i="37"/>
  <c r="Q1523" i="37" s="1"/>
  <c r="T1523" i="37" s="1"/>
  <c r="P1521" i="37"/>
  <c r="Q1521" i="37" s="1"/>
  <c r="T1521" i="37" s="1"/>
  <c r="P1512" i="37"/>
  <c r="Q1512" i="37" s="1"/>
  <c r="T1512" i="37" s="1"/>
  <c r="P1507" i="37"/>
  <c r="Q1507" i="37" s="1"/>
  <c r="T1507" i="37" s="1"/>
  <c r="P1505" i="37"/>
  <c r="Q1505" i="37" s="1"/>
  <c r="T1505" i="37" s="1"/>
  <c r="P1496" i="37"/>
  <c r="Q1496" i="37" s="1"/>
  <c r="T1496" i="37" s="1"/>
  <c r="P1482" i="37"/>
  <c r="Q1482" i="37" s="1"/>
  <c r="T1482" i="37" s="1"/>
  <c r="P1461" i="37"/>
  <c r="Q1461" i="37" s="1"/>
  <c r="T1461" i="37" s="1"/>
  <c r="P1452" i="37"/>
  <c r="Q1452" i="37" s="1"/>
  <c r="T1452" i="37" s="1"/>
  <c r="P1449" i="37"/>
  <c r="Q1449" i="37" s="1"/>
  <c r="T1449" i="37" s="1"/>
  <c r="P1447" i="37"/>
  <c r="Q1447" i="37" s="1"/>
  <c r="T1447" i="37" s="1"/>
  <c r="P1434" i="37"/>
  <c r="Q1434" i="37" s="1"/>
  <c r="T1434" i="37" s="1"/>
  <c r="P1420" i="37"/>
  <c r="Q1420" i="37" s="1"/>
  <c r="T1420" i="37" s="1"/>
  <c r="P1396" i="37"/>
  <c r="Q1396" i="37" s="1"/>
  <c r="T1396" i="37" s="1"/>
  <c r="P1380" i="37"/>
  <c r="Q1380" i="37" s="1"/>
  <c r="T1380" i="37" s="1"/>
  <c r="P1378" i="37"/>
  <c r="Q1378" i="37" s="1"/>
  <c r="T1378" i="37" s="1"/>
  <c r="P1375" i="37"/>
  <c r="Q1375" i="37" s="1"/>
  <c r="T1375" i="37" s="1"/>
  <c r="P1364" i="37"/>
  <c r="Q1364" i="37" s="1"/>
  <c r="T1364" i="37" s="1"/>
  <c r="P1352" i="37"/>
  <c r="Q1352" i="37" s="1"/>
  <c r="T1352" i="37" s="1"/>
  <c r="P1350" i="37"/>
  <c r="Q1350" i="37" s="1"/>
  <c r="T1350" i="37" s="1"/>
  <c r="P1347" i="37"/>
  <c r="Q1347" i="37" s="1"/>
  <c r="T1347" i="37" s="1"/>
  <c r="P1335" i="37"/>
  <c r="Q1335" i="37" s="1"/>
  <c r="T1335" i="37" s="1"/>
  <c r="P1323" i="37"/>
  <c r="Q1323" i="37" s="1"/>
  <c r="T1323" i="37" s="1"/>
  <c r="P1312" i="37"/>
  <c r="Q1312" i="37" s="1"/>
  <c r="T1312" i="37" s="1"/>
  <c r="P1279" i="37"/>
  <c r="Q1279" i="37" s="1"/>
  <c r="T1279" i="37" s="1"/>
  <c r="P1265" i="37"/>
  <c r="Q1265" i="37" s="1"/>
  <c r="T1265" i="37" s="1"/>
  <c r="P1251" i="37"/>
  <c r="Q1251" i="37" s="1"/>
  <c r="T1251" i="37" s="1"/>
  <c r="P1205" i="37"/>
  <c r="Q1205" i="37" s="1"/>
  <c r="T1205" i="37" s="1"/>
  <c r="P1174" i="37"/>
  <c r="Q1174" i="37" s="1"/>
  <c r="T1174" i="37" s="1"/>
  <c r="P1172" i="37"/>
  <c r="Q1172" i="37" s="1"/>
  <c r="T1172" i="37" s="1"/>
  <c r="P1133" i="37"/>
  <c r="Q1133" i="37" s="1"/>
  <c r="T1133" i="37" s="1"/>
  <c r="P1124" i="37"/>
  <c r="Q1124" i="37" s="1"/>
  <c r="T1124" i="37" s="1"/>
  <c r="P1105" i="37"/>
  <c r="Q1105" i="37" s="1"/>
  <c r="T1105" i="37" s="1"/>
  <c r="P1099" i="37"/>
  <c r="Q1099" i="37" s="1"/>
  <c r="T1099" i="37" s="1"/>
  <c r="P1092" i="37"/>
  <c r="Q1092" i="37" s="1"/>
  <c r="T1092" i="37" s="1"/>
  <c r="P1020" i="37"/>
  <c r="Q1020" i="37" s="1"/>
  <c r="T1020" i="37" s="1"/>
  <c r="P1011" i="37"/>
  <c r="Q1011" i="37" s="1"/>
  <c r="T1011" i="37" s="1"/>
  <c r="P982" i="37"/>
  <c r="Q982" i="37" s="1"/>
  <c r="T982" i="37" s="1"/>
  <c r="P1478" i="37"/>
  <c r="Q1478" i="37" s="1"/>
  <c r="T1478" i="37" s="1"/>
  <c r="P1432" i="37"/>
  <c r="Q1432" i="37" s="1"/>
  <c r="T1432" i="37" s="1"/>
  <c r="P1429" i="37"/>
  <c r="Q1429" i="37" s="1"/>
  <c r="T1429" i="37" s="1"/>
  <c r="P1408" i="37"/>
  <c r="Q1408" i="37" s="1"/>
  <c r="T1408" i="37" s="1"/>
  <c r="P1394" i="37"/>
  <c r="Q1394" i="37" s="1"/>
  <c r="T1394" i="37" s="1"/>
  <c r="P1391" i="37"/>
  <c r="Q1391" i="37" s="1"/>
  <c r="T1391" i="37" s="1"/>
  <c r="P1376" i="37"/>
  <c r="Q1376" i="37" s="1"/>
  <c r="T1376" i="37" s="1"/>
  <c r="P1362" i="37"/>
  <c r="Q1362" i="37" s="1"/>
  <c r="T1362" i="37" s="1"/>
  <c r="P1359" i="37"/>
  <c r="Q1359" i="37" s="1"/>
  <c r="T1359" i="37" s="1"/>
  <c r="P1336" i="37"/>
  <c r="Q1336" i="37" s="1"/>
  <c r="T1336" i="37" s="1"/>
  <c r="P1324" i="37"/>
  <c r="Q1324" i="37" s="1"/>
  <c r="T1324" i="37" s="1"/>
  <c r="P1310" i="37"/>
  <c r="Q1310" i="37" s="1"/>
  <c r="T1310" i="37" s="1"/>
  <c r="P1233" i="37"/>
  <c r="Q1233" i="37" s="1"/>
  <c r="T1233" i="37" s="1"/>
  <c r="P1212" i="37"/>
  <c r="Q1212" i="37" s="1"/>
  <c r="T1212" i="37" s="1"/>
  <c r="P1194" i="37"/>
  <c r="Q1194" i="37" s="1"/>
  <c r="T1194" i="37" s="1"/>
  <c r="P1192" i="37"/>
  <c r="Q1192" i="37" s="1"/>
  <c r="T1192" i="37" s="1"/>
  <c r="P1181" i="37"/>
  <c r="Q1181" i="37" s="1"/>
  <c r="T1181" i="37" s="1"/>
  <c r="P1129" i="37"/>
  <c r="Q1129" i="37" s="1"/>
  <c r="T1129" i="37" s="1"/>
  <c r="P1018" i="37"/>
  <c r="Q1018" i="37" s="1"/>
  <c r="T1018" i="37" s="1"/>
  <c r="P972" i="37"/>
  <c r="Q972" i="37" s="1"/>
  <c r="T972" i="37" s="1"/>
  <c r="P467" i="37"/>
  <c r="Q467" i="37" s="1"/>
  <c r="T467" i="37" s="1"/>
  <c r="P458" i="37"/>
  <c r="Q458" i="37" s="1"/>
  <c r="T458" i="37" s="1"/>
  <c r="P422" i="37"/>
  <c r="Q422" i="37" s="1"/>
  <c r="T422" i="37" s="1"/>
  <c r="P411" i="37"/>
  <c r="Q411" i="37" s="1"/>
  <c r="T411" i="37" s="1"/>
  <c r="P367" i="37"/>
  <c r="Q367" i="37" s="1"/>
  <c r="T367" i="37" s="1"/>
  <c r="P365" i="37"/>
  <c r="Q365" i="37" s="1"/>
  <c r="T365" i="37" s="1"/>
  <c r="P363" i="37"/>
  <c r="Q363" i="37" s="1"/>
  <c r="T363" i="37" s="1"/>
  <c r="P73" i="37"/>
  <c r="Q73" i="37" s="1"/>
  <c r="P1056" i="37"/>
  <c r="Q1056" i="37" s="1"/>
  <c r="T1056" i="37" s="1"/>
  <c r="P1008" i="37"/>
  <c r="Q1008" i="37" s="1"/>
  <c r="T1008" i="37" s="1"/>
  <c r="P980" i="37"/>
  <c r="Q980" i="37" s="1"/>
  <c r="T980" i="37" s="1"/>
  <c r="P960" i="37"/>
  <c r="Q960" i="37" s="1"/>
  <c r="T960" i="37" s="1"/>
  <c r="P953" i="37"/>
  <c r="Q953" i="37" s="1"/>
  <c r="T953" i="37" s="1"/>
  <c r="P941" i="37"/>
  <c r="Q941" i="37" s="1"/>
  <c r="T941" i="37" s="1"/>
  <c r="P900" i="37"/>
  <c r="Q900" i="37" s="1"/>
  <c r="T900" i="37" s="1"/>
  <c r="P841" i="37"/>
  <c r="Q841" i="37" s="1"/>
  <c r="T841" i="37" s="1"/>
  <c r="P839" i="37"/>
  <c r="Q839" i="37" s="1"/>
  <c r="T839" i="37" s="1"/>
  <c r="P832" i="37"/>
  <c r="Q832" i="37" s="1"/>
  <c r="T832" i="37" s="1"/>
  <c r="P801" i="37"/>
  <c r="Q801" i="37" s="1"/>
  <c r="T801" i="37" s="1"/>
  <c r="P799" i="37"/>
  <c r="Q799" i="37" s="1"/>
  <c r="T799" i="37" s="1"/>
  <c r="P784" i="37"/>
  <c r="Q784" i="37" s="1"/>
  <c r="T784" i="37" s="1"/>
  <c r="P769" i="37"/>
  <c r="Q769" i="37" s="1"/>
  <c r="T769" i="37" s="1"/>
  <c r="P767" i="37"/>
  <c r="Q767" i="37" s="1"/>
  <c r="T767" i="37" s="1"/>
  <c r="P752" i="37"/>
  <c r="Q752" i="37" s="1"/>
  <c r="T752" i="37" s="1"/>
  <c r="P737" i="37"/>
  <c r="Q737" i="37" s="1"/>
  <c r="T737" i="37" s="1"/>
  <c r="P735" i="37"/>
  <c r="Q735" i="37" s="1"/>
  <c r="T735" i="37" s="1"/>
  <c r="P717" i="37"/>
  <c r="Q717" i="37" s="1"/>
  <c r="T717" i="37" s="1"/>
  <c r="P674" i="37"/>
  <c r="Q674" i="37" s="1"/>
  <c r="T674" i="37" s="1"/>
  <c r="P666" i="37"/>
  <c r="Q666" i="37" s="1"/>
  <c r="T666" i="37" s="1"/>
  <c r="P657" i="37"/>
  <c r="Q657" i="37" s="1"/>
  <c r="T657" i="37" s="1"/>
  <c r="P587" i="37"/>
  <c r="Q587" i="37" s="1"/>
  <c r="T587" i="37" s="1"/>
  <c r="P255" i="37"/>
  <c r="Q255" i="37" s="1"/>
  <c r="T255" i="37" s="1"/>
  <c r="P963" i="37"/>
  <c r="Q963" i="37" s="1"/>
  <c r="T963" i="37" s="1"/>
  <c r="P951" i="37"/>
  <c r="Q951" i="37" s="1"/>
  <c r="T951" i="37" s="1"/>
  <c r="P932" i="37"/>
  <c r="Q932" i="37" s="1"/>
  <c r="T932" i="37" s="1"/>
  <c r="P912" i="37"/>
  <c r="Q912" i="37" s="1"/>
  <c r="T912" i="37" s="1"/>
  <c r="P902" i="37"/>
  <c r="Q902" i="37" s="1"/>
  <c r="T902" i="37" s="1"/>
  <c r="P895" i="37"/>
  <c r="Q895" i="37" s="1"/>
  <c r="T895" i="37" s="1"/>
  <c r="P885" i="37"/>
  <c r="Q885" i="37" s="1"/>
  <c r="T885" i="37" s="1"/>
  <c r="P868" i="37"/>
  <c r="Q868" i="37" s="1"/>
  <c r="T868" i="37" s="1"/>
  <c r="P863" i="37"/>
  <c r="Q863" i="37" s="1"/>
  <c r="T863" i="37" s="1"/>
  <c r="P853" i="37"/>
  <c r="Q853" i="37" s="1"/>
  <c r="T853" i="37" s="1"/>
  <c r="P819" i="37"/>
  <c r="Q819" i="37" s="1"/>
  <c r="T819" i="37" s="1"/>
  <c r="P812" i="37"/>
  <c r="Q812" i="37" s="1"/>
  <c r="T812" i="37" s="1"/>
  <c r="P797" i="37"/>
  <c r="Q797" i="37" s="1"/>
  <c r="T797" i="37" s="1"/>
  <c r="P795" i="37"/>
  <c r="Q795" i="37" s="1"/>
  <c r="T795" i="37" s="1"/>
  <c r="P780" i="37"/>
  <c r="Q780" i="37" s="1"/>
  <c r="T780" i="37" s="1"/>
  <c r="P765" i="37"/>
  <c r="Q765" i="37" s="1"/>
  <c r="T765" i="37" s="1"/>
  <c r="P763" i="37"/>
  <c r="Q763" i="37" s="1"/>
  <c r="T763" i="37" s="1"/>
  <c r="P733" i="37"/>
  <c r="Q733" i="37" s="1"/>
  <c r="T733" i="37" s="1"/>
  <c r="P731" i="37"/>
  <c r="Q731" i="37" s="1"/>
  <c r="T731" i="37" s="1"/>
  <c r="P724" i="37"/>
  <c r="Q724" i="37" s="1"/>
  <c r="T724" i="37" s="1"/>
  <c r="P699" i="37"/>
  <c r="Q699" i="37" s="1"/>
  <c r="T699" i="37" s="1"/>
  <c r="P692" i="37"/>
  <c r="Q692" i="37" s="1"/>
  <c r="T692" i="37" s="1"/>
  <c r="P653" i="37"/>
  <c r="Q653" i="37" s="1"/>
  <c r="T653" i="37" s="1"/>
  <c r="P644" i="37"/>
  <c r="Q644" i="37" s="1"/>
  <c r="T644" i="37" s="1"/>
  <c r="P637" i="37"/>
  <c r="Q637" i="37" s="1"/>
  <c r="T637" i="37" s="1"/>
  <c r="P1078" i="37"/>
  <c r="Q1078" i="37" s="1"/>
  <c r="T1078" i="37" s="1"/>
  <c r="P1059" i="37"/>
  <c r="Q1059" i="37" s="1"/>
  <c r="T1059" i="37" s="1"/>
  <c r="P1030" i="37"/>
  <c r="Q1030" i="37" s="1"/>
  <c r="T1030" i="37" s="1"/>
  <c r="P992" i="37"/>
  <c r="Q992" i="37" s="1"/>
  <c r="T992" i="37" s="1"/>
  <c r="P633" i="37"/>
  <c r="Q633" i="37" s="1"/>
  <c r="T633" i="37" s="1"/>
  <c r="P470" i="37"/>
  <c r="Q470" i="37" s="1"/>
  <c r="T470" i="37" s="1"/>
  <c r="P355" i="37"/>
  <c r="Q355" i="37" s="1"/>
  <c r="T355" i="37" s="1"/>
  <c r="P344" i="37"/>
  <c r="Q344" i="37" s="1"/>
  <c r="T344" i="37" s="1"/>
  <c r="P233" i="37"/>
  <c r="Q233" i="37" s="1"/>
  <c r="T233" i="37" s="1"/>
  <c r="P225" i="37"/>
  <c r="Q225" i="37" s="1"/>
  <c r="T225" i="37" s="1"/>
  <c r="P159" i="37"/>
  <c r="Q159" i="37" s="1"/>
  <c r="P1079" i="37"/>
  <c r="Q1079" i="37" s="1"/>
  <c r="T1079" i="37" s="1"/>
  <c r="P1060" i="37"/>
  <c r="Q1060" i="37" s="1"/>
  <c r="T1060" i="37" s="1"/>
  <c r="P1050" i="37"/>
  <c r="Q1050" i="37" s="1"/>
  <c r="T1050" i="37" s="1"/>
  <c r="P1043" i="37"/>
  <c r="Q1043" i="37" s="1"/>
  <c r="T1043" i="37" s="1"/>
  <c r="P1031" i="37"/>
  <c r="Q1031" i="37" s="1"/>
  <c r="T1031" i="37" s="1"/>
  <c r="P1014" i="37"/>
  <c r="Q1014" i="37" s="1"/>
  <c r="T1014" i="37" s="1"/>
  <c r="P1002" i="37"/>
  <c r="Q1002" i="37" s="1"/>
  <c r="T1002" i="37" s="1"/>
  <c r="P995" i="37"/>
  <c r="Q995" i="37" s="1"/>
  <c r="T995" i="37" s="1"/>
  <c r="P993" i="37"/>
  <c r="Q993" i="37" s="1"/>
  <c r="T993" i="37" s="1"/>
  <c r="P966" i="37"/>
  <c r="Q966" i="37" s="1"/>
  <c r="T966" i="37" s="1"/>
  <c r="P954" i="37"/>
  <c r="Q954" i="37" s="1"/>
  <c r="T954" i="37" s="1"/>
  <c r="P947" i="37"/>
  <c r="Q947" i="37" s="1"/>
  <c r="T947" i="37" s="1"/>
  <c r="P935" i="37"/>
  <c r="Q935" i="37" s="1"/>
  <c r="T935" i="37" s="1"/>
  <c r="P916" i="37"/>
  <c r="Q916" i="37" s="1"/>
  <c r="T916" i="37" s="1"/>
  <c r="P831" i="37"/>
  <c r="Q831" i="37" s="1"/>
  <c r="T831" i="37" s="1"/>
  <c r="P785" i="37"/>
  <c r="Q785" i="37" s="1"/>
  <c r="T785" i="37" s="1"/>
  <c r="P783" i="37"/>
  <c r="Q783" i="37" s="1"/>
  <c r="T783" i="37" s="1"/>
  <c r="P753" i="37"/>
  <c r="Q753" i="37" s="1"/>
  <c r="T753" i="37" s="1"/>
  <c r="P751" i="37"/>
  <c r="Q751" i="37" s="1"/>
  <c r="T751" i="37" s="1"/>
  <c r="P718" i="37"/>
  <c r="Q718" i="37" s="1"/>
  <c r="T718" i="37" s="1"/>
  <c r="P713" i="37"/>
  <c r="Q713" i="37" s="1"/>
  <c r="T713" i="37" s="1"/>
  <c r="P707" i="37"/>
  <c r="Q707" i="37" s="1"/>
  <c r="T707" i="37" s="1"/>
  <c r="P682" i="37"/>
  <c r="Q682" i="37" s="1"/>
  <c r="T682" i="37" s="1"/>
  <c r="P660" i="37"/>
  <c r="Q660" i="37" s="1"/>
  <c r="T660" i="37" s="1"/>
  <c r="P632" i="37"/>
  <c r="Q632" i="37" s="1"/>
  <c r="T632" i="37" s="1"/>
  <c r="P612" i="37"/>
  <c r="Q612" i="37" s="1"/>
  <c r="T612" i="37" s="1"/>
  <c r="P599" i="37"/>
  <c r="Q599" i="37" s="1"/>
  <c r="T599" i="37" s="1"/>
  <c r="P590" i="37"/>
  <c r="Q590" i="37" s="1"/>
  <c r="T590" i="37" s="1"/>
  <c r="P588" i="37"/>
  <c r="Q588" i="37" s="1"/>
  <c r="T588" i="37" s="1"/>
  <c r="P564" i="37"/>
  <c r="Q564" i="37" s="1"/>
  <c r="T564" i="37" s="1"/>
  <c r="P548" i="37"/>
  <c r="Q548" i="37" s="1"/>
  <c r="T548" i="37" s="1"/>
  <c r="P529" i="37"/>
  <c r="Q529" i="37" s="1"/>
  <c r="T529" i="37" s="1"/>
  <c r="P475" i="37"/>
  <c r="Q475" i="37" s="1"/>
  <c r="T475" i="37" s="1"/>
  <c r="P406" i="37"/>
  <c r="Q406" i="37" s="1"/>
  <c r="T406" i="37" s="1"/>
  <c r="P377" i="37"/>
  <c r="Q377" i="37" s="1"/>
  <c r="T377" i="37" s="1"/>
  <c r="P375" i="37"/>
  <c r="Q375" i="37" s="1"/>
  <c r="T375" i="37" s="1"/>
  <c r="P338" i="37"/>
  <c r="Q338" i="37" s="1"/>
  <c r="T338" i="37" s="1"/>
  <c r="P176" i="37"/>
  <c r="Q176" i="37" s="1"/>
  <c r="P174" i="37"/>
  <c r="Q174" i="37" s="1"/>
  <c r="P1091" i="37"/>
  <c r="Q1091" i="37" s="1"/>
  <c r="T1091" i="37" s="1"/>
  <c r="P1089" i="37"/>
  <c r="Q1089" i="37" s="1"/>
  <c r="T1089" i="37" s="1"/>
  <c r="P1062" i="37"/>
  <c r="Q1062" i="37" s="1"/>
  <c r="T1062" i="37" s="1"/>
  <c r="P1024" i="37"/>
  <c r="Q1024" i="37" s="1"/>
  <c r="T1024" i="37" s="1"/>
  <c r="P1017" i="37"/>
  <c r="Q1017" i="37" s="1"/>
  <c r="T1017" i="37" s="1"/>
  <c r="P1005" i="37"/>
  <c r="Q1005" i="37" s="1"/>
  <c r="T1005" i="37" s="1"/>
  <c r="P976" i="37"/>
  <c r="Q976" i="37" s="1"/>
  <c r="T976" i="37" s="1"/>
  <c r="P969" i="37"/>
  <c r="Q969" i="37" s="1"/>
  <c r="T969" i="37" s="1"/>
  <c r="P957" i="37"/>
  <c r="Q957" i="37" s="1"/>
  <c r="T957" i="37" s="1"/>
  <c r="P918" i="37"/>
  <c r="Q918" i="37" s="1"/>
  <c r="T918" i="37" s="1"/>
  <c r="P899" i="37"/>
  <c r="Q899" i="37" s="1"/>
  <c r="T899" i="37" s="1"/>
  <c r="P884" i="37"/>
  <c r="Q884" i="37" s="1"/>
  <c r="T884" i="37" s="1"/>
  <c r="P879" i="37"/>
  <c r="Q879" i="37" s="1"/>
  <c r="T879" i="37" s="1"/>
  <c r="P869" i="37"/>
  <c r="Q869" i="37" s="1"/>
  <c r="T869" i="37" s="1"/>
  <c r="P852" i="37"/>
  <c r="Q852" i="37" s="1"/>
  <c r="T852" i="37" s="1"/>
  <c r="P847" i="37"/>
  <c r="Q847" i="37" s="1"/>
  <c r="T847" i="37" s="1"/>
  <c r="P811" i="37"/>
  <c r="Q811" i="37" s="1"/>
  <c r="T811" i="37" s="1"/>
  <c r="P781" i="37"/>
  <c r="Q781" i="37" s="1"/>
  <c r="T781" i="37" s="1"/>
  <c r="P779" i="37"/>
  <c r="Q779" i="37" s="1"/>
  <c r="T779" i="37" s="1"/>
  <c r="P749" i="37"/>
  <c r="Q749" i="37" s="1"/>
  <c r="T749" i="37" s="1"/>
  <c r="P747" i="37"/>
  <c r="Q747" i="37" s="1"/>
  <c r="T747" i="37" s="1"/>
  <c r="P678" i="37"/>
  <c r="Q678" i="37" s="1"/>
  <c r="T678" i="37" s="1"/>
  <c r="P667" i="37"/>
  <c r="Q667" i="37" s="1"/>
  <c r="T667" i="37" s="1"/>
  <c r="P610" i="37"/>
  <c r="Q610" i="37" s="1"/>
  <c r="T610" i="37" s="1"/>
  <c r="P605" i="37"/>
  <c r="Q605" i="37" s="1"/>
  <c r="T605" i="37" s="1"/>
  <c r="P601" i="37"/>
  <c r="Q601" i="37" s="1"/>
  <c r="T601" i="37" s="1"/>
  <c r="P482" i="37"/>
  <c r="Q482" i="37" s="1"/>
  <c r="T482" i="37" s="1"/>
  <c r="P397" i="37"/>
  <c r="Q397" i="37" s="1"/>
  <c r="T397" i="37" s="1"/>
  <c r="P395" i="37"/>
  <c r="Q395" i="37" s="1"/>
  <c r="T395" i="37" s="1"/>
  <c r="P334" i="37"/>
  <c r="Q334" i="37" s="1"/>
  <c r="T334" i="37" s="1"/>
  <c r="P332" i="37"/>
  <c r="Q332" i="37" s="1"/>
  <c r="T332" i="37" s="1"/>
  <c r="P298" i="37"/>
  <c r="Q298" i="37" s="1"/>
  <c r="T298" i="37" s="1"/>
  <c r="P292" i="37"/>
  <c r="Q292" i="37" s="1"/>
  <c r="T292" i="37" s="1"/>
  <c r="P261" i="37"/>
  <c r="Q261" i="37" s="1"/>
  <c r="T261" i="37" s="1"/>
  <c r="P240" i="37"/>
  <c r="Q240" i="37" s="1"/>
  <c r="T240" i="37" s="1"/>
  <c r="P238" i="37"/>
  <c r="Q238" i="37" s="1"/>
  <c r="T238" i="37" s="1"/>
  <c r="P201" i="37"/>
  <c r="Q201" i="37" s="1"/>
  <c r="T201" i="37" s="1"/>
  <c r="P193" i="37"/>
  <c r="Q193" i="37" s="1"/>
  <c r="T193" i="37" s="1"/>
  <c r="P127" i="37"/>
  <c r="Q127" i="37" s="1"/>
  <c r="P105" i="37"/>
  <c r="Q105" i="37" s="1"/>
  <c r="P264" i="37"/>
  <c r="Q264" i="37" s="1"/>
  <c r="T264" i="37" s="1"/>
  <c r="P262" i="37"/>
  <c r="Q262" i="37" s="1"/>
  <c r="T262" i="37" s="1"/>
  <c r="P236" i="37"/>
  <c r="Q236" i="37" s="1"/>
  <c r="T236" i="37" s="1"/>
  <c r="P234" i="37"/>
  <c r="Q234" i="37" s="1"/>
  <c r="T234" i="37" s="1"/>
  <c r="P227" i="37"/>
  <c r="Q227" i="37" s="1"/>
  <c r="T227" i="37" s="1"/>
  <c r="P204" i="37"/>
  <c r="Q204" i="37" s="1"/>
  <c r="T204" i="37" s="1"/>
  <c r="P202" i="37"/>
  <c r="Q202" i="37" s="1"/>
  <c r="P95" i="37"/>
  <c r="Q95" i="37" s="1"/>
  <c r="P187" i="37"/>
  <c r="Q187" i="37" s="1"/>
  <c r="T187" i="37" s="1"/>
  <c r="P164" i="37"/>
  <c r="Q164" i="37" s="1"/>
  <c r="P162" i="37"/>
  <c r="Q162" i="37" s="1"/>
  <c r="P155" i="37"/>
  <c r="Q155" i="37" s="1"/>
  <c r="P132" i="37"/>
  <c r="Q132" i="37" s="1"/>
  <c r="P130" i="37"/>
  <c r="Q130" i="37" s="1"/>
  <c r="P123" i="37"/>
  <c r="Q123" i="37" s="1"/>
  <c r="P100" i="37"/>
  <c r="Q100" i="37" s="1"/>
  <c r="P98" i="37"/>
  <c r="Q98" i="37" s="1"/>
  <c r="P91" i="37"/>
  <c r="Q91" i="37" s="1"/>
  <c r="P679" i="37"/>
  <c r="Q679" i="37" s="1"/>
  <c r="T679" i="37" s="1"/>
  <c r="P677" i="37"/>
  <c r="Q677" i="37" s="1"/>
  <c r="T677" i="37" s="1"/>
  <c r="P668" i="37"/>
  <c r="Q668" i="37" s="1"/>
  <c r="T668" i="37" s="1"/>
  <c r="P661" i="37"/>
  <c r="Q661" i="37" s="1"/>
  <c r="T661" i="37" s="1"/>
  <c r="P654" i="37"/>
  <c r="Q654" i="37" s="1"/>
  <c r="T654" i="37" s="1"/>
  <c r="P649" i="37"/>
  <c r="Q649" i="37" s="1"/>
  <c r="T649" i="37" s="1"/>
  <c r="P638" i="37"/>
  <c r="Q638" i="37" s="1"/>
  <c r="T638" i="37" s="1"/>
  <c r="P636" i="37"/>
  <c r="Q636" i="37" s="1"/>
  <c r="T636" i="37" s="1"/>
  <c r="P618" i="37"/>
  <c r="Q618" i="37" s="1"/>
  <c r="T618" i="37" s="1"/>
  <c r="P591" i="37"/>
  <c r="Q591" i="37" s="1"/>
  <c r="T591" i="37" s="1"/>
  <c r="P566" i="37"/>
  <c r="Q566" i="37" s="1"/>
  <c r="T566" i="37" s="1"/>
  <c r="P556" i="37"/>
  <c r="Q556" i="37" s="1"/>
  <c r="T556" i="37" s="1"/>
  <c r="P540" i="37"/>
  <c r="Q540" i="37" s="1"/>
  <c r="T540" i="37" s="1"/>
  <c r="P526" i="37"/>
  <c r="Q526" i="37" s="1"/>
  <c r="T526" i="37" s="1"/>
  <c r="P519" i="37"/>
  <c r="Q519" i="37" s="1"/>
  <c r="T519" i="37" s="1"/>
  <c r="P459" i="37"/>
  <c r="Q459" i="37" s="1"/>
  <c r="T459" i="37" s="1"/>
  <c r="P454" i="37"/>
  <c r="Q454" i="37" s="1"/>
  <c r="T454" i="37" s="1"/>
  <c r="P431" i="37"/>
  <c r="Q431" i="37" s="1"/>
  <c r="T431" i="37" s="1"/>
  <c r="P426" i="37"/>
  <c r="Q426" i="37" s="1"/>
  <c r="T426" i="37" s="1"/>
  <c r="P408" i="37"/>
  <c r="Q408" i="37" s="1"/>
  <c r="T408" i="37" s="1"/>
  <c r="P398" i="37"/>
  <c r="Q398" i="37" s="1"/>
  <c r="T398" i="37" s="1"/>
  <c r="P396" i="37"/>
  <c r="Q396" i="37" s="1"/>
  <c r="T396" i="37" s="1"/>
  <c r="P381" i="37"/>
  <c r="Q381" i="37" s="1"/>
  <c r="T381" i="37" s="1"/>
  <c r="P379" i="37"/>
  <c r="Q379" i="37" s="1"/>
  <c r="T379" i="37" s="1"/>
  <c r="P369" i="37"/>
  <c r="Q369" i="37" s="1"/>
  <c r="T369" i="37" s="1"/>
  <c r="P343" i="37"/>
  <c r="Q343" i="37" s="1"/>
  <c r="T343" i="37" s="1"/>
  <c r="P333" i="37"/>
  <c r="Q333" i="37" s="1"/>
  <c r="T333" i="37" s="1"/>
  <c r="P331" i="37"/>
  <c r="Q331" i="37" s="1"/>
  <c r="T331" i="37" s="1"/>
  <c r="P322" i="37"/>
  <c r="Q322" i="37" s="1"/>
  <c r="T322" i="37" s="1"/>
  <c r="P307" i="37"/>
  <c r="Q307" i="37" s="1"/>
  <c r="T307" i="37" s="1"/>
  <c r="P271" i="37"/>
  <c r="Q271" i="37" s="1"/>
  <c r="T271" i="37" s="1"/>
  <c r="P267" i="37"/>
  <c r="Q267" i="37" s="1"/>
  <c r="T267" i="37" s="1"/>
  <c r="P254" i="37"/>
  <c r="Q254" i="37" s="1"/>
  <c r="T254" i="37" s="1"/>
  <c r="P224" i="37"/>
  <c r="Q224" i="37" s="1"/>
  <c r="T224" i="37" s="1"/>
  <c r="P222" i="37"/>
  <c r="Q222" i="37" s="1"/>
  <c r="T222" i="37" s="1"/>
  <c r="P215" i="37"/>
  <c r="Q215" i="37" s="1"/>
  <c r="T215" i="37" s="1"/>
  <c r="P192" i="37"/>
  <c r="Q192" i="37" s="1"/>
  <c r="T192" i="37" s="1"/>
  <c r="P190" i="37"/>
  <c r="Q190" i="37" s="1"/>
  <c r="T190" i="37" s="1"/>
  <c r="P183" i="37"/>
  <c r="Q183" i="37" s="1"/>
  <c r="P160" i="37"/>
  <c r="Q160" i="37" s="1"/>
  <c r="P158" i="37"/>
  <c r="Q158" i="37" s="1"/>
  <c r="P151" i="37"/>
  <c r="Q151" i="37" s="1"/>
  <c r="P128" i="37"/>
  <c r="Q128" i="37" s="1"/>
  <c r="P126" i="37"/>
  <c r="Q126" i="37" s="1"/>
  <c r="P119" i="37"/>
  <c r="Q119" i="37" s="1"/>
  <c r="P96" i="37"/>
  <c r="Q96" i="37" s="1"/>
  <c r="P94" i="37"/>
  <c r="Q94" i="37" s="1"/>
  <c r="P87" i="37"/>
  <c r="Q87" i="37" s="1"/>
  <c r="P681" i="37"/>
  <c r="Q681" i="37" s="1"/>
  <c r="T681" i="37" s="1"/>
  <c r="P675" i="37"/>
  <c r="Q675" i="37" s="1"/>
  <c r="T675" i="37" s="1"/>
  <c r="P634" i="37"/>
  <c r="Q634" i="37" s="1"/>
  <c r="T634" i="37" s="1"/>
  <c r="P607" i="37"/>
  <c r="Q607" i="37" s="1"/>
  <c r="T607" i="37" s="1"/>
  <c r="P580" i="37"/>
  <c r="Q580" i="37" s="1"/>
  <c r="T580" i="37" s="1"/>
  <c r="P554" i="37"/>
  <c r="Q554" i="37" s="1"/>
  <c r="T554" i="37" s="1"/>
  <c r="P538" i="37"/>
  <c r="Q538" i="37" s="1"/>
  <c r="T538" i="37" s="1"/>
  <c r="P531" i="37"/>
  <c r="Q531" i="37" s="1"/>
  <c r="T531" i="37" s="1"/>
  <c r="P510" i="37"/>
  <c r="Q510" i="37" s="1"/>
  <c r="T510" i="37" s="1"/>
  <c r="P498" i="37"/>
  <c r="Q498" i="37" s="1"/>
  <c r="T498" i="37" s="1"/>
  <c r="P486" i="37"/>
  <c r="Q486" i="37" s="1"/>
  <c r="T486" i="37" s="1"/>
  <c r="P474" i="37"/>
  <c r="Q474" i="37" s="1"/>
  <c r="T474" i="37" s="1"/>
  <c r="P462" i="37"/>
  <c r="Q462" i="37" s="1"/>
  <c r="T462" i="37" s="1"/>
  <c r="P439" i="37"/>
  <c r="Q439" i="37" s="1"/>
  <c r="T439" i="37" s="1"/>
  <c r="P434" i="37"/>
  <c r="Q434" i="37" s="1"/>
  <c r="T434" i="37" s="1"/>
  <c r="P394" i="37"/>
  <c r="Q394" i="37" s="1"/>
  <c r="T394" i="37" s="1"/>
  <c r="P350" i="37"/>
  <c r="Q350" i="37" s="1"/>
  <c r="T350" i="37" s="1"/>
  <c r="P329" i="37"/>
  <c r="Q329" i="37" s="1"/>
  <c r="T329" i="37" s="1"/>
  <c r="P282" i="37"/>
  <c r="Q282" i="37" s="1"/>
  <c r="T282" i="37" s="1"/>
  <c r="P277" i="37"/>
  <c r="Q277" i="37" s="1"/>
  <c r="T277" i="37" s="1"/>
  <c r="P263" i="37"/>
  <c r="Q263" i="37" s="1"/>
  <c r="T263" i="37" s="1"/>
  <c r="P252" i="37"/>
  <c r="Q252" i="37" s="1"/>
  <c r="T252" i="37" s="1"/>
  <c r="P250" i="37"/>
  <c r="Q250" i="37" s="1"/>
  <c r="T250" i="37" s="1"/>
  <c r="P245" i="37"/>
  <c r="Q245" i="37" s="1"/>
  <c r="T245" i="37" s="1"/>
  <c r="P243" i="37"/>
  <c r="Q243" i="37" s="1"/>
  <c r="T243" i="37" s="1"/>
  <c r="P220" i="37"/>
  <c r="Q220" i="37" s="1"/>
  <c r="T220" i="37" s="1"/>
  <c r="P218" i="37"/>
  <c r="Q218" i="37" s="1"/>
  <c r="T218" i="37" s="1"/>
  <c r="P211" i="37"/>
  <c r="Q211" i="37" s="1"/>
  <c r="T211" i="37" s="1"/>
  <c r="P188" i="37"/>
  <c r="Q188" i="37" s="1"/>
  <c r="T188" i="37" s="1"/>
  <c r="P186" i="37"/>
  <c r="Q186" i="37" s="1"/>
  <c r="T186" i="37" s="1"/>
  <c r="P305" i="37"/>
  <c r="Q305" i="37" s="1"/>
  <c r="T305" i="37" s="1"/>
  <c r="P303" i="37"/>
  <c r="Q303" i="37" s="1"/>
  <c r="T303" i="37" s="1"/>
  <c r="P296" i="37"/>
  <c r="Q296" i="37" s="1"/>
  <c r="T296" i="37" s="1"/>
  <c r="P294" i="37"/>
  <c r="Q294" i="37" s="1"/>
  <c r="T294" i="37" s="1"/>
  <c r="P289" i="37"/>
  <c r="Q289" i="37" s="1"/>
  <c r="T289" i="37" s="1"/>
  <c r="P287" i="37"/>
  <c r="Q287" i="37" s="1"/>
  <c r="T287" i="37" s="1"/>
  <c r="P259" i="37"/>
  <c r="Q259" i="37" s="1"/>
  <c r="T259" i="37" s="1"/>
  <c r="P248" i="37"/>
  <c r="Q248" i="37" s="1"/>
  <c r="T248" i="37" s="1"/>
  <c r="P216" i="37"/>
  <c r="Q216" i="37" s="1"/>
  <c r="T216" i="37" s="1"/>
  <c r="P214" i="37"/>
  <c r="Q214" i="37" s="1"/>
  <c r="T214" i="37" s="1"/>
  <c r="P184" i="37"/>
  <c r="Q184" i="37" s="1"/>
  <c r="P182" i="37"/>
  <c r="Q182" i="37" s="1"/>
  <c r="P152" i="37"/>
  <c r="Q152" i="37" s="1"/>
  <c r="P150" i="37"/>
  <c r="Q150" i="37" s="1"/>
  <c r="P120" i="37"/>
  <c r="Q120" i="37" s="1"/>
  <c r="P118" i="37"/>
  <c r="Q118" i="37" s="1"/>
  <c r="P88" i="37"/>
  <c r="Q88" i="37" s="1"/>
  <c r="P86" i="37"/>
  <c r="Q86" i="37" s="1"/>
  <c r="P71" i="37"/>
  <c r="Q71" i="37" s="1"/>
  <c r="P583" i="37"/>
  <c r="Q583" i="37" s="1"/>
  <c r="T583" i="37" s="1"/>
  <c r="P574" i="37"/>
  <c r="Q574" i="37" s="1"/>
  <c r="T574" i="37" s="1"/>
  <c r="P543" i="37"/>
  <c r="Q543" i="37" s="1"/>
  <c r="T543" i="37" s="1"/>
  <c r="P527" i="37"/>
  <c r="Q527" i="37" s="1"/>
  <c r="T527" i="37" s="1"/>
  <c r="P515" i="37"/>
  <c r="Q515" i="37" s="1"/>
  <c r="T515" i="37" s="1"/>
  <c r="P455" i="37"/>
  <c r="Q455" i="37" s="1"/>
  <c r="T455" i="37" s="1"/>
  <c r="P450" i="37"/>
  <c r="Q450" i="37" s="1"/>
  <c r="T450" i="37" s="1"/>
  <c r="P419" i="37"/>
  <c r="Q419" i="37" s="1"/>
  <c r="T419" i="37" s="1"/>
  <c r="P414" i="37"/>
  <c r="Q414" i="37" s="1"/>
  <c r="T414" i="37" s="1"/>
  <c r="P382" i="37"/>
  <c r="Q382" i="37" s="1"/>
  <c r="T382" i="37" s="1"/>
  <c r="P353" i="37"/>
  <c r="Q353" i="37" s="1"/>
  <c r="T353" i="37" s="1"/>
  <c r="P180" i="37"/>
  <c r="Q180" i="37" s="1"/>
  <c r="P178" i="37"/>
  <c r="Q178" i="37" s="1"/>
  <c r="P171" i="37"/>
  <c r="Q171" i="37" s="1"/>
  <c r="P148" i="37"/>
  <c r="Q148" i="37" s="1"/>
  <c r="P146" i="37"/>
  <c r="Q146" i="37" s="1"/>
  <c r="P139" i="37"/>
  <c r="Q139" i="37" s="1"/>
  <c r="P116" i="37"/>
  <c r="Q116" i="37" s="1"/>
  <c r="P114" i="37"/>
  <c r="Q114" i="37" s="1"/>
  <c r="P107" i="37"/>
  <c r="Q107" i="37" s="1"/>
  <c r="P84" i="37"/>
  <c r="Q84" i="37" s="1"/>
  <c r="P82" i="37"/>
  <c r="Q82" i="37" s="1"/>
  <c r="P75" i="37"/>
  <c r="Q75" i="37" s="1"/>
  <c r="P1464" i="37"/>
  <c r="Q1464" i="37" s="1"/>
  <c r="T1464" i="37" s="1"/>
  <c r="P1468" i="37"/>
  <c r="Q1468" i="37" s="1"/>
  <c r="T1468" i="37" s="1"/>
  <c r="P1300" i="37"/>
  <c r="Q1300" i="37" s="1"/>
  <c r="T1300" i="37" s="1"/>
  <c r="P1268" i="37"/>
  <c r="Q1268" i="37" s="1"/>
  <c r="T1268" i="37" s="1"/>
  <c r="P1236" i="37"/>
  <c r="Q1236" i="37" s="1"/>
  <c r="T1236" i="37" s="1"/>
  <c r="P1229" i="37"/>
  <c r="Q1229" i="37" s="1"/>
  <c r="T1229" i="37" s="1"/>
  <c r="P1132" i="37"/>
  <c r="Q1132" i="37" s="1"/>
  <c r="T1132" i="37" s="1"/>
  <c r="P1117" i="37"/>
  <c r="Q1117" i="37" s="1"/>
  <c r="T1117" i="37" s="1"/>
  <c r="P1085" i="37"/>
  <c r="Q1085" i="37" s="1"/>
  <c r="T1085" i="37" s="1"/>
  <c r="P1053" i="37"/>
  <c r="Q1053" i="37" s="1"/>
  <c r="T1053" i="37" s="1"/>
  <c r="P1021" i="37"/>
  <c r="Q1021" i="37" s="1"/>
  <c r="T1021" i="37" s="1"/>
  <c r="P989" i="37"/>
  <c r="Q989" i="37" s="1"/>
  <c r="T989" i="37" s="1"/>
  <c r="P1304" i="37"/>
  <c r="Q1304" i="37" s="1"/>
  <c r="T1304" i="37" s="1"/>
  <c r="P1272" i="37"/>
  <c r="Q1272" i="37" s="1"/>
  <c r="T1272" i="37" s="1"/>
  <c r="P1240" i="37"/>
  <c r="Q1240" i="37" s="1"/>
  <c r="T1240" i="37" s="1"/>
  <c r="P1220" i="37"/>
  <c r="Q1220" i="37" s="1"/>
  <c r="T1220" i="37" s="1"/>
  <c r="P1217" i="37"/>
  <c r="Q1217" i="37" s="1"/>
  <c r="T1217" i="37" s="1"/>
  <c r="P1137" i="37"/>
  <c r="Q1137" i="37" s="1"/>
  <c r="T1137" i="37" s="1"/>
  <c r="P1120" i="37"/>
  <c r="Q1120" i="37" s="1"/>
  <c r="T1120" i="37" s="1"/>
  <c r="P1209" i="37"/>
  <c r="Q1209" i="37" s="1"/>
  <c r="T1209" i="37" s="1"/>
  <c r="P1201" i="37"/>
  <c r="Q1201" i="37" s="1"/>
  <c r="T1201" i="37" s="1"/>
  <c r="P1193" i="37"/>
  <c r="Q1193" i="37" s="1"/>
  <c r="T1193" i="37" s="1"/>
  <c r="P1185" i="37"/>
  <c r="Q1185" i="37" s="1"/>
  <c r="T1185" i="37" s="1"/>
  <c r="P1177" i="37"/>
  <c r="Q1177" i="37" s="1"/>
  <c r="T1177" i="37" s="1"/>
  <c r="P1169" i="37"/>
  <c r="Q1169" i="37" s="1"/>
  <c r="T1169" i="37" s="1"/>
  <c r="P1161" i="37"/>
  <c r="Q1161" i="37" s="1"/>
  <c r="T1161" i="37" s="1"/>
  <c r="P1153" i="37"/>
  <c r="Q1153" i="37" s="1"/>
  <c r="T1153" i="37" s="1"/>
  <c r="P1145" i="37"/>
  <c r="Q1145" i="37" s="1"/>
  <c r="T1145" i="37" s="1"/>
  <c r="P1140" i="37"/>
  <c r="Q1140" i="37" s="1"/>
  <c r="T1140" i="37" s="1"/>
  <c r="P1125" i="37"/>
  <c r="Q1125" i="37" s="1"/>
  <c r="T1125" i="37" s="1"/>
  <c r="P1284" i="37"/>
  <c r="Q1284" i="37" s="1"/>
  <c r="T1284" i="37" s="1"/>
  <c r="P1252" i="37"/>
  <c r="Q1252" i="37" s="1"/>
  <c r="T1252" i="37" s="1"/>
  <c r="P1221" i="37"/>
  <c r="Q1221" i="37" s="1"/>
  <c r="T1221" i="37" s="1"/>
  <c r="P1288" i="37"/>
  <c r="Q1288" i="37" s="1"/>
  <c r="T1288" i="37" s="1"/>
  <c r="P1256" i="37"/>
  <c r="Q1256" i="37" s="1"/>
  <c r="T1256" i="37" s="1"/>
  <c r="P1228" i="37"/>
  <c r="Q1228" i="37" s="1"/>
  <c r="T1228" i="37" s="1"/>
  <c r="P1136" i="37"/>
  <c r="Q1136" i="37" s="1"/>
  <c r="T1136" i="37" s="1"/>
  <c r="P1121" i="37"/>
  <c r="Q1121" i="37" s="1"/>
  <c r="T1121" i="37" s="1"/>
  <c r="P891" i="37"/>
  <c r="Q891" i="37" s="1"/>
  <c r="T891" i="37" s="1"/>
  <c r="P883" i="37"/>
  <c r="Q883" i="37" s="1"/>
  <c r="T883" i="37" s="1"/>
  <c r="P875" i="37"/>
  <c r="Q875" i="37" s="1"/>
  <c r="T875" i="37" s="1"/>
  <c r="P867" i="37"/>
  <c r="Q867" i="37" s="1"/>
  <c r="T867" i="37" s="1"/>
  <c r="P859" i="37"/>
  <c r="Q859" i="37" s="1"/>
  <c r="T859" i="37" s="1"/>
  <c r="P851" i="37"/>
  <c r="Q851" i="37" s="1"/>
  <c r="T851" i="37" s="1"/>
  <c r="P836" i="37"/>
  <c r="Q836" i="37" s="1"/>
  <c r="T836" i="37" s="1"/>
  <c r="P827" i="37"/>
  <c r="Q827" i="37" s="1"/>
  <c r="T827" i="37" s="1"/>
  <c r="P820" i="37"/>
  <c r="Q820" i="37" s="1"/>
  <c r="T820" i="37" s="1"/>
  <c r="P796" i="37"/>
  <c r="Q796" i="37" s="1"/>
  <c r="T796" i="37" s="1"/>
  <c r="P764" i="37"/>
  <c r="Q764" i="37" s="1"/>
  <c r="T764" i="37" s="1"/>
  <c r="P732" i="37"/>
  <c r="Q732" i="37" s="1"/>
  <c r="T732" i="37" s="1"/>
  <c r="P671" i="37"/>
  <c r="Q671" i="37" s="1"/>
  <c r="T671" i="37" s="1"/>
  <c r="P664" i="37"/>
  <c r="Q664" i="37" s="1"/>
  <c r="T664" i="37" s="1"/>
  <c r="P748" i="37"/>
  <c r="Q748" i="37" s="1"/>
  <c r="T748" i="37" s="1"/>
  <c r="P611" i="37"/>
  <c r="Q611" i="37" s="1"/>
  <c r="T611" i="37" s="1"/>
  <c r="P840" i="37"/>
  <c r="Q840" i="37" s="1"/>
  <c r="T840" i="37" s="1"/>
  <c r="P808" i="37"/>
  <c r="Q808" i="37" s="1"/>
  <c r="T808" i="37" s="1"/>
  <c r="P776" i="37"/>
  <c r="Q776" i="37" s="1"/>
  <c r="T776" i="37" s="1"/>
  <c r="P744" i="37"/>
  <c r="Q744" i="37" s="1"/>
  <c r="T744" i="37" s="1"/>
  <c r="P627" i="37"/>
  <c r="Q627" i="37" s="1"/>
  <c r="T627" i="37" s="1"/>
  <c r="P643" i="37"/>
  <c r="Q643" i="37" s="1"/>
  <c r="T643" i="37" s="1"/>
  <c r="P888" i="37"/>
  <c r="Q888" i="37" s="1"/>
  <c r="T888" i="37" s="1"/>
  <c r="P880" i="37"/>
  <c r="Q880" i="37" s="1"/>
  <c r="T880" i="37" s="1"/>
  <c r="P872" i="37"/>
  <c r="Q872" i="37" s="1"/>
  <c r="T872" i="37" s="1"/>
  <c r="P864" i="37"/>
  <c r="Q864" i="37" s="1"/>
  <c r="T864" i="37" s="1"/>
  <c r="P856" i="37"/>
  <c r="Q856" i="37" s="1"/>
  <c r="T856" i="37" s="1"/>
  <c r="P848" i="37"/>
  <c r="Q848" i="37" s="1"/>
  <c r="T848" i="37" s="1"/>
  <c r="P843" i="37"/>
  <c r="Q843" i="37" s="1"/>
  <c r="T843" i="37" s="1"/>
  <c r="P800" i="37"/>
  <c r="Q800" i="37" s="1"/>
  <c r="T800" i="37" s="1"/>
  <c r="P768" i="37"/>
  <c r="Q768" i="37" s="1"/>
  <c r="T768" i="37" s="1"/>
  <c r="P736" i="37"/>
  <c r="Q736" i="37" s="1"/>
  <c r="T736" i="37" s="1"/>
  <c r="P578" i="37"/>
  <c r="Q578" i="37" s="1"/>
  <c r="T578" i="37" s="1"/>
  <c r="P575" i="37"/>
  <c r="Q575" i="37" s="1"/>
  <c r="T575" i="37" s="1"/>
  <c r="P308" i="37"/>
  <c r="Q308" i="37" s="1"/>
  <c r="T308" i="37" s="1"/>
  <c r="P570" i="37"/>
  <c r="Q570" i="37" s="1"/>
  <c r="T570" i="37" s="1"/>
  <c r="P567" i="37"/>
  <c r="Q567" i="37" s="1"/>
  <c r="T567" i="37" s="1"/>
  <c r="P547" i="37"/>
  <c r="Q547" i="37" s="1"/>
  <c r="T547" i="37" s="1"/>
  <c r="P539" i="37"/>
  <c r="Q539" i="37" s="1"/>
  <c r="T539" i="37" s="1"/>
  <c r="P514" i="37"/>
  <c r="Q514" i="37" s="1"/>
  <c r="T514" i="37" s="1"/>
  <c r="P311" i="37"/>
  <c r="Q311" i="37" s="1"/>
  <c r="T311" i="37" s="1"/>
  <c r="P297" i="37"/>
  <c r="Q297" i="37" s="1"/>
  <c r="T297" i="37" s="1"/>
  <c r="P646" i="37"/>
  <c r="Q646" i="37" s="1"/>
  <c r="T646" i="37" s="1"/>
  <c r="P630" i="37"/>
  <c r="Q630" i="37" s="1"/>
  <c r="T630" i="37" s="1"/>
  <c r="P614" i="37"/>
  <c r="Q614" i="37" s="1"/>
  <c r="T614" i="37" s="1"/>
  <c r="P598" i="37"/>
  <c r="Q598" i="37" s="1"/>
  <c r="T598" i="37" s="1"/>
  <c r="P582" i="37"/>
  <c r="Q582" i="37" s="1"/>
  <c r="T582" i="37" s="1"/>
  <c r="P579" i="37"/>
  <c r="Q579" i="37" s="1"/>
  <c r="T579" i="37" s="1"/>
  <c r="P550" i="37"/>
  <c r="Q550" i="37" s="1"/>
  <c r="T550" i="37" s="1"/>
  <c r="P542" i="37"/>
  <c r="Q542" i="37" s="1"/>
  <c r="T542" i="37" s="1"/>
  <c r="P534" i="37"/>
  <c r="Q534" i="37" s="1"/>
  <c r="T534" i="37" s="1"/>
  <c r="P392" i="37"/>
  <c r="Q392" i="37" s="1"/>
  <c r="T392" i="37" s="1"/>
  <c r="P360" i="37"/>
  <c r="Q360" i="37" s="1"/>
  <c r="T360" i="37" s="1"/>
  <c r="P562" i="37"/>
  <c r="Q562" i="37" s="1"/>
  <c r="T562" i="37" s="1"/>
  <c r="P559" i="37"/>
  <c r="Q559" i="37" s="1"/>
  <c r="T559" i="37" s="1"/>
  <c r="P522" i="37"/>
  <c r="Q522" i="37" s="1"/>
  <c r="T522" i="37" s="1"/>
  <c r="P270" i="37"/>
  <c r="Q270" i="37" s="1"/>
  <c r="T270" i="37" s="1"/>
  <c r="P278" i="37"/>
  <c r="Q278" i="37" s="1"/>
  <c r="T278" i="37" s="1"/>
  <c r="P266" i="37"/>
  <c r="Q266" i="37" s="1"/>
  <c r="T266" i="37" s="1"/>
  <c r="P274" i="37"/>
  <c r="Q274" i="37" s="1"/>
  <c r="T274" i="37" s="1"/>
  <c r="P7" i="37"/>
  <c r="Q7" i="37" s="1"/>
  <c r="I1541" i="37"/>
  <c r="R1532" i="37" l="1"/>
  <c r="S1532" i="37" s="1"/>
  <c r="R708" i="37"/>
  <c r="S708" i="37" s="1"/>
  <c r="R985" i="37"/>
  <c r="S985" i="37" s="1"/>
  <c r="R1222" i="37"/>
  <c r="S1222" i="37" s="1"/>
  <c r="R361" i="37"/>
  <c r="S361" i="37" s="1"/>
  <c r="R1224" i="37"/>
  <c r="S1224" i="37" s="1"/>
  <c r="R480" i="37"/>
  <c r="S480" i="37" s="1"/>
  <c r="R1365" i="37"/>
  <c r="S1365" i="37" s="1"/>
  <c r="R1306" i="37"/>
  <c r="S1306" i="37" s="1"/>
  <c r="R826" i="37"/>
  <c r="S826" i="37" s="1"/>
  <c r="R354" i="37"/>
  <c r="S354" i="37" s="1"/>
  <c r="R1264" i="37"/>
  <c r="S1264" i="37" s="1"/>
  <c r="R1421" i="37"/>
  <c r="S1421" i="37" s="1"/>
  <c r="R196" i="37"/>
  <c r="S196" i="37" s="1"/>
  <c r="R1487" i="37"/>
  <c r="S1487" i="37" s="1"/>
  <c r="R920" i="37"/>
  <c r="S920" i="37" s="1"/>
  <c r="R493" i="37"/>
  <c r="S493" i="37" s="1"/>
  <c r="R448" i="37"/>
  <c r="S448" i="37" s="1"/>
  <c r="R874" i="37"/>
  <c r="S874" i="37" s="1"/>
  <c r="R608" i="37"/>
  <c r="S608" i="37" s="1"/>
  <c r="R1230" i="37"/>
  <c r="S1230" i="37" s="1"/>
  <c r="R1538" i="37"/>
  <c r="S1538" i="37" s="1"/>
  <c r="R1016" i="37"/>
  <c r="S1016" i="37" s="1"/>
  <c r="R1113" i="37"/>
  <c r="S1113" i="37" s="1"/>
  <c r="R1417" i="37"/>
  <c r="S1417" i="37" s="1"/>
  <c r="R1516" i="37"/>
  <c r="S1516" i="37" s="1"/>
  <c r="R927" i="37"/>
  <c r="S927" i="37" s="1"/>
  <c r="R983" i="37"/>
  <c r="S983" i="37" s="1"/>
  <c r="R207" i="37"/>
  <c r="S207" i="37" s="1"/>
  <c r="R1451" i="37"/>
  <c r="S1451" i="37" s="1"/>
  <c r="R325" i="37"/>
  <c r="S325" i="37" s="1"/>
  <c r="R445" i="37"/>
  <c r="S445" i="37" s="1"/>
  <c r="R986" i="37"/>
  <c r="S986" i="37" s="1"/>
  <c r="R1529" i="37"/>
  <c r="S1529" i="37" s="1"/>
  <c r="R975" i="37"/>
  <c r="S975" i="37" s="1"/>
  <c r="R672" i="37"/>
  <c r="S672" i="37" s="1"/>
  <c r="R846" i="37"/>
  <c r="S846" i="37" s="1"/>
  <c r="R524" i="37"/>
  <c r="S524" i="37" s="1"/>
  <c r="R1077" i="37"/>
  <c r="S1077" i="37" s="1"/>
  <c r="R816" i="37"/>
  <c r="S816" i="37" s="1"/>
  <c r="R1297" i="37"/>
  <c r="S1297" i="37" s="1"/>
  <c r="R700" i="37"/>
  <c r="S700" i="37" s="1"/>
  <c r="R987" i="37"/>
  <c r="S987" i="37" s="1"/>
  <c r="R476" i="37"/>
  <c r="S476" i="37" s="1"/>
  <c r="R272" i="37"/>
  <c r="S272" i="37" s="1"/>
  <c r="R1295" i="37"/>
  <c r="S1295" i="37" s="1"/>
  <c r="R335" i="37"/>
  <c r="S335" i="37" s="1"/>
  <c r="R1127" i="37"/>
  <c r="S1127" i="37" s="1"/>
  <c r="R665" i="37"/>
  <c r="S665" i="37" s="1"/>
  <c r="R1531" i="37"/>
  <c r="S1531" i="37" s="1"/>
  <c r="R712" i="37"/>
  <c r="S712" i="37" s="1"/>
  <c r="R1223" i="37"/>
  <c r="S1223" i="37" s="1"/>
  <c r="R690" i="37"/>
  <c r="S690" i="37" s="1"/>
  <c r="R1100" i="37"/>
  <c r="S1100" i="37" s="1"/>
  <c r="R1316" i="37"/>
  <c r="S1316" i="37" s="1"/>
  <c r="R491" i="37"/>
  <c r="S491" i="37" s="1"/>
  <c r="R1037" i="37"/>
  <c r="S1037" i="37" s="1"/>
  <c r="R226" i="37"/>
  <c r="S226" i="37" s="1"/>
  <c r="R977" i="37"/>
  <c r="S977" i="37" s="1"/>
  <c r="R573" i="37"/>
  <c r="S573" i="37" s="1"/>
  <c r="R358" i="37"/>
  <c r="S358" i="37" s="1"/>
  <c r="R1524" i="37"/>
  <c r="S1524" i="37" s="1"/>
  <c r="R258" i="37"/>
  <c r="S258" i="37" s="1"/>
  <c r="R1186" i="37"/>
  <c r="S1186" i="37" s="1"/>
  <c r="R1502" i="37"/>
  <c r="S1502" i="37" s="1"/>
  <c r="R936" i="37"/>
  <c r="S936" i="37" s="1"/>
  <c r="R829" i="37"/>
  <c r="S829" i="37" s="1"/>
  <c r="R366" i="37"/>
  <c r="S366" i="37" s="1"/>
  <c r="R942" i="37"/>
  <c r="S942" i="37" s="1"/>
  <c r="R391" i="37"/>
  <c r="S391" i="37" s="1"/>
  <c r="R695" i="37"/>
  <c r="S695" i="37" s="1"/>
  <c r="R830" i="37"/>
  <c r="S830" i="37" s="1"/>
  <c r="R1055" i="37"/>
  <c r="S1055" i="37" s="1"/>
  <c r="R1258" i="37"/>
  <c r="S1258" i="37" s="1"/>
  <c r="R1433" i="37"/>
  <c r="S1433" i="37" s="1"/>
  <c r="R1035" i="37"/>
  <c r="S1035" i="37" s="1"/>
  <c r="R1358" i="37"/>
  <c r="S1358" i="37" s="1"/>
  <c r="R433" i="37"/>
  <c r="S433" i="37" s="1"/>
  <c r="R617" i="37"/>
  <c r="S617" i="37" s="1"/>
  <c r="R312" i="37"/>
  <c r="S312" i="37" s="1"/>
  <c r="R191" i="37"/>
  <c r="S191" i="37" s="1"/>
  <c r="R1439" i="37"/>
  <c r="S1439" i="37" s="1"/>
  <c r="R500" i="37"/>
  <c r="S500" i="37" s="1"/>
  <c r="R288" i="37"/>
  <c r="S288" i="37" s="1"/>
  <c r="R299" i="37"/>
  <c r="S299" i="37" s="1"/>
  <c r="R908" i="37"/>
  <c r="S908" i="37" s="1"/>
  <c r="R1071" i="37"/>
  <c r="S1071" i="37" s="1"/>
  <c r="R1104" i="37"/>
  <c r="S1104" i="37" s="1"/>
  <c r="R1533" i="37"/>
  <c r="S1533" i="37" s="1"/>
  <c r="R1506" i="37"/>
  <c r="S1506" i="37" s="1"/>
  <c r="R1139" i="37"/>
  <c r="S1139" i="37" s="1"/>
  <c r="R513" i="37"/>
  <c r="S513" i="37" s="1"/>
  <c r="R704" i="37"/>
  <c r="S704" i="37" s="1"/>
  <c r="R834" i="37"/>
  <c r="S834" i="37" s="1"/>
  <c r="R945" i="37"/>
  <c r="S945" i="37" s="1"/>
  <c r="R1320" i="37"/>
  <c r="S1320" i="37" s="1"/>
  <c r="R1245" i="37"/>
  <c r="S1245" i="37" s="1"/>
  <c r="R925" i="37"/>
  <c r="S925" i="37" s="1"/>
  <c r="R684" i="37"/>
  <c r="S684" i="37" s="1"/>
  <c r="R798" i="37"/>
  <c r="S798" i="37" s="1"/>
  <c r="R1234" i="37"/>
  <c r="S1234" i="37" s="1"/>
  <c r="R1518" i="37"/>
  <c r="S1518" i="37" s="1"/>
  <c r="R1171" i="37"/>
  <c r="S1171" i="37" s="1"/>
  <c r="R560" i="37"/>
  <c r="S560" i="37" s="1"/>
  <c r="R858" i="37"/>
  <c r="S858" i="37" s="1"/>
  <c r="R1488" i="37"/>
  <c r="S1488" i="37" s="1"/>
  <c r="R481" i="37"/>
  <c r="S481" i="37" s="1"/>
  <c r="R1235" i="37"/>
  <c r="S1235" i="37" s="1"/>
  <c r="R687" i="37"/>
  <c r="S687" i="37" s="1"/>
  <c r="R428" i="37"/>
  <c r="S428" i="37" s="1"/>
  <c r="R1041" i="37"/>
  <c r="S1041" i="37" s="1"/>
  <c r="R1097" i="37"/>
  <c r="S1097" i="37" s="1"/>
  <c r="R199" i="37"/>
  <c r="S199" i="37" s="1"/>
  <c r="R915" i="37"/>
  <c r="S915" i="37" s="1"/>
  <c r="R1299" i="37"/>
  <c r="S1299" i="37" s="1"/>
  <c r="R719" i="37"/>
  <c r="S719" i="37" s="1"/>
  <c r="R997" i="37"/>
  <c r="S997" i="37" s="1"/>
  <c r="R314" i="37"/>
  <c r="S314" i="37" s="1"/>
  <c r="R865" i="37"/>
  <c r="S865" i="37" s="1"/>
  <c r="R453" i="37"/>
  <c r="S453" i="37" s="1"/>
  <c r="R1046" i="37"/>
  <c r="S1046" i="37" s="1"/>
  <c r="R323" i="37"/>
  <c r="S323" i="37" s="1"/>
  <c r="R862" i="37"/>
  <c r="S862" i="37" s="1"/>
  <c r="R1510" i="37"/>
  <c r="S1510" i="37" s="1"/>
  <c r="R1111" i="37"/>
  <c r="S1111" i="37" s="1"/>
  <c r="R710" i="37"/>
  <c r="S710" i="37" s="1"/>
  <c r="R205" i="37"/>
  <c r="S205" i="37" s="1"/>
  <c r="R400" i="37"/>
  <c r="S400" i="37" s="1"/>
  <c r="R613" i="37"/>
  <c r="S613" i="37" s="1"/>
  <c r="R828" i="37"/>
  <c r="S828" i="37" s="1"/>
  <c r="R606" i="37"/>
  <c r="S606" i="37" s="1"/>
  <c r="R1354" i="37"/>
  <c r="S1354" i="37" s="1"/>
  <c r="R688" i="37"/>
  <c r="S688" i="37" s="1"/>
  <c r="R1266" i="37"/>
  <c r="S1266" i="37" s="1"/>
  <c r="R1267" i="37"/>
  <c r="S1267" i="37" s="1"/>
  <c r="R825" i="37"/>
  <c r="S825" i="37" s="1"/>
  <c r="R1534" i="37"/>
  <c r="S1534" i="37" s="1"/>
  <c r="R1325" i="37"/>
  <c r="S1325" i="37" s="1"/>
  <c r="R814" i="37"/>
  <c r="S814" i="37" s="1"/>
  <c r="R492" i="37"/>
  <c r="S492" i="37" s="1"/>
  <c r="R310" i="37"/>
  <c r="S310" i="37" s="1"/>
  <c r="R1469" i="37"/>
  <c r="S1469" i="37" s="1"/>
  <c r="R356" i="37"/>
  <c r="S356" i="37" s="1"/>
  <c r="R1415" i="37"/>
  <c r="S1415" i="37" s="1"/>
  <c r="R1226" i="37"/>
  <c r="S1226" i="37" s="1"/>
  <c r="R198" i="37"/>
  <c r="S198" i="37" s="1"/>
  <c r="R484" i="37"/>
  <c r="S484" i="37" s="1"/>
  <c r="R658" i="37"/>
  <c r="S658" i="37" s="1"/>
  <c r="R1360" i="37"/>
  <c r="S1360" i="37" s="1"/>
  <c r="R714" i="37"/>
  <c r="S714" i="37" s="1"/>
  <c r="R577" i="37"/>
  <c r="S577" i="37" s="1"/>
  <c r="R1525" i="37"/>
  <c r="S1525" i="37" s="1"/>
  <c r="R1508" i="37"/>
  <c r="S1508" i="37" s="1"/>
  <c r="R694" i="37"/>
  <c r="S694" i="37" s="1"/>
  <c r="R922" i="37"/>
  <c r="S922" i="37" s="1"/>
  <c r="R1313" i="37"/>
  <c r="S1313" i="37" s="1"/>
  <c r="R249" i="37"/>
  <c r="S249" i="37" s="1"/>
  <c r="R393" i="37"/>
  <c r="S393" i="37" s="1"/>
  <c r="R944" i="37"/>
  <c r="S944" i="37" s="1"/>
  <c r="R860" i="37"/>
  <c r="S860" i="37" s="1"/>
  <c r="R516" i="37"/>
  <c r="S516" i="37" s="1"/>
  <c r="R619" i="37"/>
  <c r="S619" i="37" s="1"/>
  <c r="R362" i="37"/>
  <c r="S362" i="37" s="1"/>
  <c r="R697" i="37"/>
  <c r="S697" i="37" s="1"/>
  <c r="R1094" i="37"/>
  <c r="S1094" i="37" s="1"/>
  <c r="R1308" i="37"/>
  <c r="S1308" i="37" s="1"/>
  <c r="R1115" i="37"/>
  <c r="S1115" i="37" s="1"/>
  <c r="R1263" i="37"/>
  <c r="S1263" i="37" s="1"/>
  <c r="R209" i="37"/>
  <c r="S209" i="37" s="1"/>
  <c r="R1453" i="37"/>
  <c r="S1453" i="37" s="1"/>
  <c r="R1146" i="37"/>
  <c r="S1146" i="37" s="1"/>
  <c r="R390" i="37"/>
  <c r="S390" i="37" s="1"/>
  <c r="R504" i="37"/>
  <c r="S504" i="37" s="1"/>
  <c r="R456" i="37"/>
  <c r="S456" i="37" s="1"/>
  <c r="R886" i="37"/>
  <c r="S886" i="37" s="1"/>
  <c r="R584" i="37"/>
  <c r="S584" i="37" s="1"/>
  <c r="R1377" i="37"/>
  <c r="S1377" i="37" s="1"/>
  <c r="R447" i="37"/>
  <c r="S447" i="37" s="1"/>
  <c r="R313" i="37"/>
  <c r="S313" i="37" s="1"/>
  <c r="R286" i="37"/>
  <c r="S286" i="37" s="1"/>
  <c r="R984" i="37"/>
  <c r="S984" i="37" s="1"/>
  <c r="R1102" i="37"/>
  <c r="S1102" i="37" s="1"/>
  <c r="R1318" i="37"/>
  <c r="S1318" i="37" s="1"/>
  <c r="R139" i="37"/>
  <c r="S139" i="37" s="1"/>
  <c r="T139" i="37"/>
  <c r="R155" i="37"/>
  <c r="S155" i="37" s="1"/>
  <c r="T155" i="37"/>
  <c r="R70" i="37"/>
  <c r="S70" i="37" s="1"/>
  <c r="T70" i="37"/>
  <c r="R101" i="37"/>
  <c r="S101" i="37" s="1"/>
  <c r="T101" i="37"/>
  <c r="R137" i="37"/>
  <c r="S137" i="37" s="1"/>
  <c r="T137" i="37"/>
  <c r="R295" i="37"/>
  <c r="S295" i="37" s="1"/>
  <c r="T295" i="37"/>
  <c r="R136" i="37"/>
  <c r="S136" i="37" s="1"/>
  <c r="T136" i="37"/>
  <c r="R168" i="37"/>
  <c r="S168" i="37" s="1"/>
  <c r="T168" i="37"/>
  <c r="R182" i="37"/>
  <c r="S182" i="37" s="1"/>
  <c r="T182" i="37"/>
  <c r="R71" i="37"/>
  <c r="S71" i="37" s="1"/>
  <c r="T71" i="37"/>
  <c r="R158" i="37"/>
  <c r="S158" i="37" s="1"/>
  <c r="T158" i="37"/>
  <c r="R162" i="37"/>
  <c r="S162" i="37" s="1"/>
  <c r="T162" i="37"/>
  <c r="R58" i="37"/>
  <c r="S58" i="37" s="1"/>
  <c r="T58" i="37"/>
  <c r="R106" i="37"/>
  <c r="S106" i="37" s="1"/>
  <c r="T106" i="37"/>
  <c r="R147" i="37"/>
  <c r="S147" i="37" s="1"/>
  <c r="T147" i="37"/>
  <c r="R72" i="37"/>
  <c r="S72" i="37" s="1"/>
  <c r="T72" i="37"/>
  <c r="R103" i="37"/>
  <c r="S103" i="37" s="1"/>
  <c r="T103" i="37"/>
  <c r="R141" i="37"/>
  <c r="S141" i="37" s="1"/>
  <c r="T141" i="37"/>
  <c r="R138" i="37"/>
  <c r="S138" i="37" s="1"/>
  <c r="T138" i="37"/>
  <c r="R170" i="37"/>
  <c r="S170" i="37" s="1"/>
  <c r="T170" i="37"/>
  <c r="R151" i="37"/>
  <c r="S151" i="37" s="1"/>
  <c r="T151" i="37"/>
  <c r="R91" i="37"/>
  <c r="S91" i="37" s="1"/>
  <c r="T91" i="37"/>
  <c r="R164" i="37"/>
  <c r="S164" i="37" s="1"/>
  <c r="T164" i="37"/>
  <c r="R25" i="37"/>
  <c r="S25" i="37" s="1"/>
  <c r="T25" i="37"/>
  <c r="R79" i="37"/>
  <c r="S79" i="37" s="1"/>
  <c r="T79" i="37"/>
  <c r="R108" i="37"/>
  <c r="S108" i="37" s="1"/>
  <c r="T108" i="37"/>
  <c r="R122" i="37"/>
  <c r="S122" i="37" s="1"/>
  <c r="T122" i="37"/>
  <c r="R131" i="37"/>
  <c r="S131" i="37" s="1"/>
  <c r="T131" i="37"/>
  <c r="R74" i="37"/>
  <c r="S74" i="37" s="1"/>
  <c r="T74" i="37"/>
  <c r="R111" i="37"/>
  <c r="S111" i="37" s="1"/>
  <c r="T111" i="37"/>
  <c r="R478" i="37"/>
  <c r="S478" i="37" s="1"/>
  <c r="R850" i="37"/>
  <c r="S850" i="37" s="1"/>
  <c r="R702" i="37"/>
  <c r="S702" i="37" s="1"/>
  <c r="R1093" i="37"/>
  <c r="S1093" i="37" s="1"/>
  <c r="R373" i="37"/>
  <c r="S373" i="37" s="1"/>
  <c r="T373" i="37"/>
  <c r="R1498" i="37"/>
  <c r="S1498" i="37" s="1"/>
  <c r="T1498" i="37"/>
  <c r="R145" i="37"/>
  <c r="S145" i="37" s="1"/>
  <c r="T145" i="37"/>
  <c r="R140" i="37"/>
  <c r="S140" i="37" s="1"/>
  <c r="T140" i="37"/>
  <c r="R172" i="37"/>
  <c r="S172" i="37" s="1"/>
  <c r="T172" i="37"/>
  <c r="R1106" i="37"/>
  <c r="S1106" i="37" s="1"/>
  <c r="T1106" i="37"/>
  <c r="R203" i="37"/>
  <c r="S203" i="37" s="1"/>
  <c r="T203" i="37"/>
  <c r="R173" i="37"/>
  <c r="S173" i="37" s="1"/>
  <c r="T173" i="37"/>
  <c r="R160" i="37"/>
  <c r="S160" i="37" s="1"/>
  <c r="T160" i="37"/>
  <c r="R82" i="37"/>
  <c r="S82" i="37" s="1"/>
  <c r="T82" i="37"/>
  <c r="R171" i="37"/>
  <c r="S171" i="37" s="1"/>
  <c r="T171" i="37"/>
  <c r="R88" i="37"/>
  <c r="S88" i="37" s="1"/>
  <c r="T88" i="37"/>
  <c r="R94" i="37"/>
  <c r="S94" i="37" s="1"/>
  <c r="T94" i="37"/>
  <c r="R183" i="37"/>
  <c r="S183" i="37" s="1"/>
  <c r="T183" i="37"/>
  <c r="R98" i="37"/>
  <c r="S98" i="37" s="1"/>
  <c r="T98" i="37"/>
  <c r="R159" i="37"/>
  <c r="S159" i="37" s="1"/>
  <c r="T159" i="37"/>
  <c r="R53" i="37"/>
  <c r="S53" i="37" s="1"/>
  <c r="T53" i="37"/>
  <c r="R81" i="37"/>
  <c r="S81" i="37" s="1"/>
  <c r="T81" i="37"/>
  <c r="R110" i="37"/>
  <c r="S110" i="37" s="1"/>
  <c r="T110" i="37"/>
  <c r="R185" i="37"/>
  <c r="S185" i="37" s="1"/>
  <c r="T185" i="37"/>
  <c r="R133" i="37"/>
  <c r="S133" i="37" s="1"/>
  <c r="T133" i="37"/>
  <c r="R60" i="37"/>
  <c r="S60" i="37" s="1"/>
  <c r="T60" i="37"/>
  <c r="R76" i="37"/>
  <c r="S76" i="37" s="1"/>
  <c r="T76" i="37"/>
  <c r="R113" i="37"/>
  <c r="S113" i="37" s="1"/>
  <c r="T113" i="37"/>
  <c r="R818" i="37"/>
  <c r="S818" i="37" s="1"/>
  <c r="R52" i="37"/>
  <c r="S52" i="37" s="1"/>
  <c r="T52" i="37"/>
  <c r="R368" i="37"/>
  <c r="S368" i="37" s="1"/>
  <c r="R1135" i="37"/>
  <c r="S1135" i="37" s="1"/>
  <c r="R34" i="37"/>
  <c r="S34" i="37" s="1"/>
  <c r="T34" i="37"/>
  <c r="R149" i="37"/>
  <c r="S149" i="37" s="1"/>
  <c r="T149" i="37"/>
  <c r="R571" i="37"/>
  <c r="S571" i="37" s="1"/>
  <c r="T571" i="37"/>
  <c r="R1009" i="37"/>
  <c r="S1009" i="37" s="1"/>
  <c r="T1009" i="37"/>
  <c r="R142" i="37"/>
  <c r="S142" i="37" s="1"/>
  <c r="T142" i="37"/>
  <c r="R163" i="37"/>
  <c r="S163" i="37" s="1"/>
  <c r="T163" i="37"/>
  <c r="R109" i="37"/>
  <c r="S109" i="37" s="1"/>
  <c r="T109" i="37"/>
  <c r="R184" i="37"/>
  <c r="S184" i="37" s="1"/>
  <c r="T184" i="37"/>
  <c r="R148" i="37"/>
  <c r="S148" i="37" s="1"/>
  <c r="T148" i="37"/>
  <c r="R86" i="37"/>
  <c r="S86" i="37" s="1"/>
  <c r="T86" i="37"/>
  <c r="R87" i="37"/>
  <c r="S87" i="37" s="1"/>
  <c r="T87" i="37"/>
  <c r="R84" i="37"/>
  <c r="S84" i="37" s="1"/>
  <c r="T84" i="37"/>
  <c r="R178" i="37"/>
  <c r="S178" i="37" s="1"/>
  <c r="T178" i="37"/>
  <c r="R118" i="37"/>
  <c r="S118" i="37" s="1"/>
  <c r="T118" i="37"/>
  <c r="R96" i="37"/>
  <c r="S96" i="37" s="1"/>
  <c r="T96" i="37"/>
  <c r="R100" i="37"/>
  <c r="S100" i="37" s="1"/>
  <c r="T100" i="37"/>
  <c r="R95" i="37"/>
  <c r="S95" i="37" s="1"/>
  <c r="T95" i="37"/>
  <c r="R105" i="37"/>
  <c r="S105" i="37" s="1"/>
  <c r="T105" i="37"/>
  <c r="R174" i="37"/>
  <c r="S174" i="37" s="1"/>
  <c r="T174" i="37"/>
  <c r="R56" i="37"/>
  <c r="S56" i="37" s="1"/>
  <c r="T56" i="37"/>
  <c r="R83" i="37"/>
  <c r="S83" i="37" s="1"/>
  <c r="T83" i="37"/>
  <c r="R112" i="37"/>
  <c r="S112" i="37" s="1"/>
  <c r="T112" i="37"/>
  <c r="R135" i="37"/>
  <c r="S135" i="37" s="1"/>
  <c r="T135" i="37"/>
  <c r="R179" i="37"/>
  <c r="S179" i="37" s="1"/>
  <c r="T179" i="37"/>
  <c r="R62" i="37"/>
  <c r="S62" i="37" s="1"/>
  <c r="T62" i="37"/>
  <c r="R78" i="37"/>
  <c r="S78" i="37" s="1"/>
  <c r="T78" i="37"/>
  <c r="R115" i="37"/>
  <c r="S115" i="37" s="1"/>
  <c r="T115" i="37"/>
  <c r="R55" i="37"/>
  <c r="S55" i="37" s="1"/>
  <c r="T55" i="37"/>
  <c r="R528" i="37"/>
  <c r="S528" i="37" s="1"/>
  <c r="R54" i="37"/>
  <c r="S54" i="37" s="1"/>
  <c r="T54" i="37"/>
  <c r="R117" i="37"/>
  <c r="S117" i="37" s="1"/>
  <c r="T117" i="37"/>
  <c r="R153" i="37"/>
  <c r="S153" i="37" s="1"/>
  <c r="T153" i="37"/>
  <c r="R144" i="37"/>
  <c r="S144" i="37" s="1"/>
  <c r="T144" i="37"/>
  <c r="R165" i="37"/>
  <c r="S165" i="37" s="1"/>
  <c r="T165" i="37"/>
  <c r="R107" i="37"/>
  <c r="S107" i="37" s="1"/>
  <c r="T107" i="37"/>
  <c r="R180" i="37"/>
  <c r="S180" i="37" s="1"/>
  <c r="T180" i="37"/>
  <c r="R120" i="37"/>
  <c r="S120" i="37" s="1"/>
  <c r="T120" i="37"/>
  <c r="R119" i="37"/>
  <c r="S119" i="37" s="1"/>
  <c r="T119" i="37"/>
  <c r="R123" i="37"/>
  <c r="S123" i="37" s="1"/>
  <c r="T123" i="37"/>
  <c r="R202" i="37"/>
  <c r="S202" i="37" s="1"/>
  <c r="T202" i="37"/>
  <c r="R127" i="37"/>
  <c r="S127" i="37" s="1"/>
  <c r="T127" i="37"/>
  <c r="R176" i="37"/>
  <c r="S176" i="37" s="1"/>
  <c r="T176" i="37"/>
  <c r="R61" i="37"/>
  <c r="S61" i="37" s="1"/>
  <c r="T61" i="37"/>
  <c r="R90" i="37"/>
  <c r="S90" i="37" s="1"/>
  <c r="T90" i="37"/>
  <c r="R157" i="37"/>
  <c r="S157" i="37" s="1"/>
  <c r="T157" i="37"/>
  <c r="R143" i="37"/>
  <c r="S143" i="37" s="1"/>
  <c r="T143" i="37"/>
  <c r="R43" i="37"/>
  <c r="S43" i="37" s="1"/>
  <c r="T43" i="37"/>
  <c r="R80" i="37"/>
  <c r="S80" i="37" s="1"/>
  <c r="T80" i="37"/>
  <c r="R59" i="37"/>
  <c r="S59" i="37" s="1"/>
  <c r="T59" i="37"/>
  <c r="R228" i="37"/>
  <c r="S228" i="37" s="1"/>
  <c r="R1526" i="37"/>
  <c r="S1526" i="37" s="1"/>
  <c r="R479" i="37"/>
  <c r="S479" i="37" s="1"/>
  <c r="R911" i="37"/>
  <c r="S911" i="37" s="1"/>
  <c r="R1260" i="37"/>
  <c r="S1260" i="37" s="1"/>
  <c r="R1052" i="37"/>
  <c r="S1052" i="37" s="1"/>
  <c r="T1052" i="37"/>
  <c r="R121" i="37"/>
  <c r="S121" i="37" s="1"/>
  <c r="T121" i="37"/>
  <c r="R327" i="37"/>
  <c r="S327" i="37" s="1"/>
  <c r="T327" i="37"/>
  <c r="R457" i="37"/>
  <c r="S457" i="37" s="1"/>
  <c r="T457" i="37"/>
  <c r="R505" i="37"/>
  <c r="S505" i="37" s="1"/>
  <c r="T505" i="37"/>
  <c r="R1026" i="37"/>
  <c r="S1026" i="37" s="1"/>
  <c r="T1026" i="37"/>
  <c r="R154" i="37"/>
  <c r="S154" i="37" s="1"/>
  <c r="T154" i="37"/>
  <c r="R167" i="37"/>
  <c r="S167" i="37" s="1"/>
  <c r="T167" i="37"/>
  <c r="R114" i="37"/>
  <c r="S114" i="37" s="1"/>
  <c r="T114" i="37"/>
  <c r="R150" i="37"/>
  <c r="S150" i="37" s="1"/>
  <c r="T150" i="37"/>
  <c r="R126" i="37"/>
  <c r="S126" i="37" s="1"/>
  <c r="T126" i="37"/>
  <c r="R130" i="37"/>
  <c r="S130" i="37" s="1"/>
  <c r="T130" i="37"/>
  <c r="R16" i="37"/>
  <c r="S16" i="37" s="1"/>
  <c r="T16" i="37"/>
  <c r="R92" i="37"/>
  <c r="S92" i="37" s="1"/>
  <c r="T92" i="37"/>
  <c r="R161" i="37"/>
  <c r="S161" i="37" s="1"/>
  <c r="T161" i="37"/>
  <c r="R93" i="37"/>
  <c r="S93" i="37" s="1"/>
  <c r="T93" i="37"/>
  <c r="R57" i="37"/>
  <c r="S57" i="37" s="1"/>
  <c r="T57" i="37"/>
  <c r="R181" i="37"/>
  <c r="S181" i="37" s="1"/>
  <c r="T181" i="37"/>
  <c r="R124" i="37"/>
  <c r="S124" i="37" s="1"/>
  <c r="T124" i="37"/>
  <c r="R63" i="37"/>
  <c r="S63" i="37" s="1"/>
  <c r="T63" i="37"/>
  <c r="R413" i="37"/>
  <c r="S413" i="37" s="1"/>
  <c r="R685" i="37"/>
  <c r="S685" i="37" s="1"/>
  <c r="R923" i="37"/>
  <c r="S923" i="37" s="1"/>
  <c r="R676" i="37"/>
  <c r="S676" i="37" s="1"/>
  <c r="R1504" i="37"/>
  <c r="S1504" i="37" s="1"/>
  <c r="R443" i="37"/>
  <c r="S443" i="37" s="1"/>
  <c r="R1218" i="37"/>
  <c r="S1218" i="37" s="1"/>
  <c r="R77" i="37"/>
  <c r="S77" i="37" s="1"/>
  <c r="T77" i="37"/>
  <c r="R399" i="37"/>
  <c r="S399" i="37" s="1"/>
  <c r="T399" i="37"/>
  <c r="R125" i="37"/>
  <c r="S125" i="37" s="1"/>
  <c r="T125" i="37"/>
  <c r="R517" i="37"/>
  <c r="S517" i="37" s="1"/>
  <c r="T517" i="37"/>
  <c r="R919" i="37"/>
  <c r="S919" i="37" s="1"/>
  <c r="T919" i="37"/>
  <c r="R734" i="37"/>
  <c r="S734" i="37" s="1"/>
  <c r="T734" i="37"/>
  <c r="R156" i="37"/>
  <c r="S156" i="37" s="1"/>
  <c r="T156" i="37"/>
  <c r="R200" i="37"/>
  <c r="S200" i="37" s="1"/>
  <c r="T200" i="37"/>
  <c r="R1004" i="37"/>
  <c r="S1004" i="37" s="1"/>
  <c r="T1004" i="37"/>
  <c r="R175" i="37"/>
  <c r="S175" i="37" s="1"/>
  <c r="T175" i="37"/>
  <c r="R104" i="37"/>
  <c r="S104" i="37" s="1"/>
  <c r="T104" i="37"/>
  <c r="R146" i="37"/>
  <c r="S146" i="37" s="1"/>
  <c r="T146" i="37"/>
  <c r="R75" i="37"/>
  <c r="S75" i="37" s="1"/>
  <c r="T75" i="37"/>
  <c r="R7" i="37"/>
  <c r="S7" i="37" s="1"/>
  <c r="T7" i="37"/>
  <c r="R116" i="37"/>
  <c r="S116" i="37" s="1"/>
  <c r="T116" i="37"/>
  <c r="R152" i="37"/>
  <c r="S152" i="37" s="1"/>
  <c r="T152" i="37"/>
  <c r="R128" i="37"/>
  <c r="S128" i="37" s="1"/>
  <c r="T128" i="37"/>
  <c r="R132" i="37"/>
  <c r="S132" i="37" s="1"/>
  <c r="T132" i="37"/>
  <c r="R73" i="37"/>
  <c r="S73" i="37" s="1"/>
  <c r="T73" i="37"/>
  <c r="R102" i="37"/>
  <c r="S102" i="37" s="1"/>
  <c r="T102" i="37"/>
  <c r="R169" i="37"/>
  <c r="S169" i="37" s="1"/>
  <c r="T169" i="37"/>
  <c r="R97" i="37"/>
  <c r="S97" i="37" s="1"/>
  <c r="T97" i="37"/>
  <c r="R177" i="37"/>
  <c r="S177" i="37" s="1"/>
  <c r="T177" i="37"/>
  <c r="R99" i="37"/>
  <c r="S99" i="37" s="1"/>
  <c r="T99" i="37"/>
  <c r="R1188" i="37"/>
  <c r="S1188" i="37" s="1"/>
  <c r="R44" i="37"/>
  <c r="S44" i="37" s="1"/>
  <c r="T44" i="37"/>
  <c r="R195" i="37"/>
  <c r="S195" i="37" s="1"/>
  <c r="R85" i="37"/>
  <c r="S85" i="37" s="1"/>
  <c r="T85" i="37"/>
  <c r="R978" i="37"/>
  <c r="S978" i="37" s="1"/>
  <c r="T978" i="37"/>
  <c r="R129" i="37"/>
  <c r="S129" i="37" s="1"/>
  <c r="T129" i="37"/>
  <c r="R683" i="37"/>
  <c r="S683" i="37" s="1"/>
  <c r="T683" i="37"/>
  <c r="R894" i="37"/>
  <c r="S894" i="37" s="1"/>
  <c r="T894" i="37"/>
  <c r="R134" i="37"/>
  <c r="S134" i="37" s="1"/>
  <c r="T134" i="37"/>
  <c r="R166" i="37"/>
  <c r="S166" i="37" s="1"/>
  <c r="T166" i="37"/>
  <c r="R518" i="37"/>
  <c r="S518" i="37" s="1"/>
  <c r="R696" i="37"/>
  <c r="S696" i="37" s="1"/>
  <c r="R1073" i="37"/>
  <c r="S1073" i="37" s="1"/>
  <c r="R472" i="37"/>
  <c r="S472" i="37" s="1"/>
  <c r="R701" i="37"/>
  <c r="S701" i="37" s="1"/>
  <c r="R844" i="37"/>
  <c r="S844" i="37" s="1"/>
  <c r="R461" i="37"/>
  <c r="S461" i="37" s="1"/>
  <c r="R1072" i="37"/>
  <c r="S1072" i="37" s="1"/>
  <c r="R1184" i="37"/>
  <c r="S1184" i="37" s="1"/>
  <c r="R1238" i="37"/>
  <c r="S1238" i="37" s="1"/>
  <c r="R924" i="37"/>
  <c r="S924" i="37" s="1"/>
  <c r="R1032" i="37"/>
  <c r="S1032" i="37" s="1"/>
  <c r="R1314" i="37"/>
  <c r="S1314" i="37" s="1"/>
  <c r="R268" i="37"/>
  <c r="S268" i="37" s="1"/>
  <c r="R890" i="37"/>
  <c r="S890" i="37" s="1"/>
  <c r="R435" i="37"/>
  <c r="S435" i="37" s="1"/>
  <c r="R621" i="37"/>
  <c r="S621" i="37" s="1"/>
  <c r="R285" i="37"/>
  <c r="S285" i="37" s="1"/>
  <c r="R958" i="37"/>
  <c r="S958" i="37" s="1"/>
  <c r="R512" i="37"/>
  <c r="S512" i="37" s="1"/>
  <c r="R364" i="37"/>
  <c r="S364" i="37" s="1"/>
  <c r="R670" i="37"/>
  <c r="S670" i="37" s="1"/>
  <c r="R635" i="37"/>
  <c r="S635" i="37" s="1"/>
  <c r="R750" i="37"/>
  <c r="S750" i="37" s="1"/>
  <c r="R1123" i="37"/>
  <c r="S1123" i="37" s="1"/>
  <c r="R609" i="37"/>
  <c r="S609" i="37" s="1"/>
  <c r="R232" i="37"/>
  <c r="S232" i="37" s="1"/>
  <c r="R823" i="37"/>
  <c r="S823" i="37" s="1"/>
  <c r="R994" i="37"/>
  <c r="S994" i="37" s="1"/>
  <c r="R802" i="37"/>
  <c r="S802" i="37" s="1"/>
  <c r="R290" i="37"/>
  <c r="S290" i="37" s="1"/>
  <c r="R934" i="37"/>
  <c r="S934" i="37" s="1"/>
  <c r="R389" i="37"/>
  <c r="S389" i="37" s="1"/>
  <c r="R693" i="37"/>
  <c r="S693" i="37" s="1"/>
  <c r="R1006" i="37"/>
  <c r="S1006" i="37" s="1"/>
  <c r="R451" i="37"/>
  <c r="S451" i="37" s="1"/>
  <c r="R194" i="37"/>
  <c r="S194" i="37" s="1"/>
  <c r="R256" i="37"/>
  <c r="S256" i="37" s="1"/>
  <c r="R1207" i="37"/>
  <c r="S1207" i="37" s="1"/>
  <c r="R940" i="37"/>
  <c r="S940" i="37" s="1"/>
  <c r="R1084" i="37"/>
  <c r="S1084" i="37" s="1"/>
  <c r="R1109" i="37"/>
  <c r="S1109" i="37" s="1"/>
  <c r="R1215" i="37"/>
  <c r="S1215" i="37" s="1"/>
  <c r="R917" i="37"/>
  <c r="S917" i="37" s="1"/>
  <c r="R569" i="37"/>
  <c r="S569" i="37" s="1"/>
  <c r="R260" i="37"/>
  <c r="S260" i="37" s="1"/>
  <c r="R1173" i="37"/>
  <c r="S1173" i="37" s="1"/>
  <c r="R705" i="37"/>
  <c r="S705" i="37" s="1"/>
  <c r="R1243" i="37"/>
  <c r="S1243" i="37" s="1"/>
  <c r="R1337" i="37"/>
  <c r="S1337" i="37" s="1"/>
  <c r="R786" i="37"/>
  <c r="S786" i="37" s="1"/>
  <c r="R921" i="37"/>
  <c r="S921" i="37" s="1"/>
  <c r="R359" i="37"/>
  <c r="S359" i="37" s="1"/>
  <c r="R896" i="37"/>
  <c r="S896" i="37" s="1"/>
  <c r="R1003" i="37"/>
  <c r="S1003" i="37" s="1"/>
  <c r="R689" i="37"/>
  <c r="S689" i="37" s="1"/>
  <c r="R1080" i="37"/>
  <c r="S1080" i="37" s="1"/>
  <c r="R437" i="37"/>
  <c r="S437" i="37" s="1"/>
  <c r="R293" i="37"/>
  <c r="S293" i="37" s="1"/>
  <c r="R521" i="37"/>
  <c r="S521" i="37" s="1"/>
  <c r="R703" i="37"/>
  <c r="S703" i="37" s="1"/>
  <c r="R959" i="37"/>
  <c r="S959" i="37" s="1"/>
  <c r="R990" i="37"/>
  <c r="S990" i="37" s="1"/>
  <c r="R738" i="37"/>
  <c r="S738" i="37" s="1"/>
  <c r="R477" i="37"/>
  <c r="S477" i="37" s="1"/>
  <c r="R489" i="37"/>
  <c r="S489" i="37" s="1"/>
  <c r="R1253" i="37"/>
  <c r="S1253" i="37" s="1"/>
  <c r="R1007" i="37"/>
  <c r="S1007" i="37" s="1"/>
  <c r="R1175" i="37"/>
  <c r="S1175" i="37" s="1"/>
  <c r="R541" i="37"/>
  <c r="S541" i="37" s="1"/>
  <c r="R430" i="37"/>
  <c r="S430" i="37" s="1"/>
  <c r="R208" i="37"/>
  <c r="S208" i="37" s="1"/>
  <c r="R938" i="37"/>
  <c r="S938" i="37" s="1"/>
  <c r="R961" i="37"/>
  <c r="S961" i="37" s="1"/>
  <c r="R1075" i="37"/>
  <c r="S1075" i="37" s="1"/>
  <c r="R1001" i="37"/>
  <c r="S1001" i="37" s="1"/>
  <c r="R1067" i="37"/>
  <c r="S1067" i="37" s="1"/>
  <c r="R559" i="37"/>
  <c r="S559" i="37" s="1"/>
  <c r="R582" i="37"/>
  <c r="S582" i="37" s="1"/>
  <c r="R539" i="37"/>
  <c r="S539" i="37" s="1"/>
  <c r="R768" i="37"/>
  <c r="S768" i="37" s="1"/>
  <c r="R888" i="37"/>
  <c r="S888" i="37" s="1"/>
  <c r="R748" i="37"/>
  <c r="S748" i="37" s="1"/>
  <c r="R836" i="37"/>
  <c r="S836" i="37" s="1"/>
  <c r="R1136" i="37"/>
  <c r="S1136" i="37" s="1"/>
  <c r="R1140" i="37"/>
  <c r="S1140" i="37" s="1"/>
  <c r="R1201" i="37"/>
  <c r="S1201" i="37" s="1"/>
  <c r="R1304" i="37"/>
  <c r="S1304" i="37" s="1"/>
  <c r="R1236" i="37"/>
  <c r="S1236" i="37" s="1"/>
  <c r="R527" i="37"/>
  <c r="S527" i="37" s="1"/>
  <c r="R259" i="37"/>
  <c r="S259" i="37" s="1"/>
  <c r="R188" i="37"/>
  <c r="S188" i="37" s="1"/>
  <c r="R263" i="37"/>
  <c r="S263" i="37" s="1"/>
  <c r="R462" i="37"/>
  <c r="S462" i="37" s="1"/>
  <c r="R580" i="37"/>
  <c r="S580" i="37" s="1"/>
  <c r="R192" i="37"/>
  <c r="S192" i="37" s="1"/>
  <c r="R322" i="37"/>
  <c r="S322" i="37" s="1"/>
  <c r="R398" i="37"/>
  <c r="S398" i="37" s="1"/>
  <c r="R540" i="37"/>
  <c r="S540" i="37" s="1"/>
  <c r="R654" i="37"/>
  <c r="S654" i="37" s="1"/>
  <c r="R332" i="37"/>
  <c r="S332" i="37" s="1"/>
  <c r="R667" i="37"/>
  <c r="S667" i="37" s="1"/>
  <c r="R852" i="37"/>
  <c r="S852" i="37" s="1"/>
  <c r="R976" i="37"/>
  <c r="S976" i="37" s="1"/>
  <c r="R564" i="37"/>
  <c r="S564" i="37" s="1"/>
  <c r="R707" i="37"/>
  <c r="S707" i="37" s="1"/>
  <c r="R916" i="37"/>
  <c r="S916" i="37" s="1"/>
  <c r="R1014" i="37"/>
  <c r="S1014" i="37" s="1"/>
  <c r="R233" i="37"/>
  <c r="S233" i="37" s="1"/>
  <c r="R1078" i="37"/>
  <c r="S1078" i="37" s="1"/>
  <c r="R733" i="37"/>
  <c r="S733" i="37" s="1"/>
  <c r="R853" i="37"/>
  <c r="S853" i="37" s="1"/>
  <c r="R951" i="37"/>
  <c r="S951" i="37" s="1"/>
  <c r="R735" i="37"/>
  <c r="S735" i="37" s="1"/>
  <c r="R832" i="37"/>
  <c r="S832" i="37" s="1"/>
  <c r="R1008" i="37"/>
  <c r="S1008" i="37" s="1"/>
  <c r="R458" i="37"/>
  <c r="S458" i="37" s="1"/>
  <c r="R1212" i="37"/>
  <c r="S1212" i="37" s="1"/>
  <c r="R1391" i="37"/>
  <c r="S1391" i="37" s="1"/>
  <c r="R1020" i="37"/>
  <c r="S1020" i="37" s="1"/>
  <c r="R1205" i="37"/>
  <c r="S1205" i="37" s="1"/>
  <c r="R1350" i="37"/>
  <c r="S1350" i="37" s="1"/>
  <c r="R1434" i="37"/>
  <c r="S1434" i="37" s="1"/>
  <c r="R1507" i="37"/>
  <c r="S1507" i="37" s="1"/>
  <c r="R1076" i="37"/>
  <c r="S1076" i="37" s="1"/>
  <c r="R1165" i="37"/>
  <c r="S1165" i="37" s="1"/>
  <c r="R1486" i="37"/>
  <c r="S1486" i="37" s="1"/>
  <c r="R999" i="37"/>
  <c r="S999" i="37" s="1"/>
  <c r="R1213" i="37"/>
  <c r="S1213" i="37" s="1"/>
  <c r="R1287" i="37"/>
  <c r="S1287" i="37" s="1"/>
  <c r="R1383" i="37"/>
  <c r="S1383" i="37" s="1"/>
  <c r="R1474" i="37"/>
  <c r="S1474" i="37" s="1"/>
  <c r="R1291" i="37"/>
  <c r="S1291" i="37" s="1"/>
  <c r="R1455" i="37"/>
  <c r="S1455" i="37" s="1"/>
  <c r="R1445" i="37"/>
  <c r="S1445" i="37" s="1"/>
  <c r="R1190" i="37"/>
  <c r="S1190" i="37" s="1"/>
  <c r="R469" i="37"/>
  <c r="S469" i="37" s="1"/>
  <c r="R328" i="37"/>
  <c r="S328" i="37" s="1"/>
  <c r="R463" i="37"/>
  <c r="S463" i="37" s="1"/>
  <c r="R628" i="37"/>
  <c r="S628" i="37" s="1"/>
  <c r="R197" i="37"/>
  <c r="S197" i="37" s="1"/>
  <c r="R483" i="37"/>
  <c r="S483" i="37" s="1"/>
  <c r="R656" i="37"/>
  <c r="S656" i="37" s="1"/>
  <c r="R855" i="37"/>
  <c r="S855" i="37" s="1"/>
  <c r="R906" i="37"/>
  <c r="S906" i="37" s="1"/>
  <c r="R246" i="37"/>
  <c r="S246" i="37" s="1"/>
  <c r="R417" i="37"/>
  <c r="S417" i="37" s="1"/>
  <c r="R535" i="37"/>
  <c r="S535" i="37" s="1"/>
  <c r="R698" i="37"/>
  <c r="S698" i="37" s="1"/>
  <c r="R743" i="37"/>
  <c r="S743" i="37" s="1"/>
  <c r="R810" i="37"/>
  <c r="S810" i="37" s="1"/>
  <c r="R996" i="37"/>
  <c r="S996" i="37" s="1"/>
  <c r="R206" i="37"/>
  <c r="S206" i="37" s="1"/>
  <c r="R320" i="37"/>
  <c r="S320" i="37" s="1"/>
  <c r="R536" i="37"/>
  <c r="S536" i="37" s="1"/>
  <c r="R620" i="37"/>
  <c r="S620" i="37" s="1"/>
  <c r="R726" i="37"/>
  <c r="S726" i="37" s="1"/>
  <c r="R787" i="37"/>
  <c r="S787" i="37" s="1"/>
  <c r="R913" i="37"/>
  <c r="S913" i="37" s="1"/>
  <c r="R1057" i="37"/>
  <c r="S1057" i="37" s="1"/>
  <c r="R1151" i="37"/>
  <c r="S1151" i="37" s="1"/>
  <c r="R1301" i="37"/>
  <c r="S1301" i="37" s="1"/>
  <c r="R998" i="37"/>
  <c r="S998" i="37" s="1"/>
  <c r="R930" i="37"/>
  <c r="S930" i="37" s="1"/>
  <c r="R1247" i="37"/>
  <c r="S1247" i="37" s="1"/>
  <c r="R1298" i="37"/>
  <c r="S1298" i="37" s="1"/>
  <c r="R1346" i="37"/>
  <c r="S1346" i="37" s="1"/>
  <c r="R1483" i="37"/>
  <c r="S1483" i="37" s="1"/>
  <c r="R1054" i="37"/>
  <c r="S1054" i="37" s="1"/>
  <c r="R1208" i="37"/>
  <c r="S1208" i="37" s="1"/>
  <c r="R1458" i="37"/>
  <c r="S1458" i="37" s="1"/>
  <c r="R1273" i="37"/>
  <c r="S1273" i="37" s="1"/>
  <c r="R988" i="37"/>
  <c r="S988" i="37" s="1"/>
  <c r="R1143" i="37"/>
  <c r="S1143" i="37" s="1"/>
  <c r="R1370" i="37"/>
  <c r="S1370" i="37" s="1"/>
  <c r="R1457" i="37"/>
  <c r="S1457" i="37" s="1"/>
  <c r="R1440" i="37"/>
  <c r="S1440" i="37" s="1"/>
  <c r="R265" i="37"/>
  <c r="S265" i="37" s="1"/>
  <c r="R371" i="37"/>
  <c r="S371" i="37" s="1"/>
  <c r="R509" i="37"/>
  <c r="S509" i="37" s="1"/>
  <c r="R655" i="37"/>
  <c r="S655" i="37" s="1"/>
  <c r="R782" i="37"/>
  <c r="S782" i="37" s="1"/>
  <c r="R903" i="37"/>
  <c r="S903" i="37" s="1"/>
  <c r="R964" i="37"/>
  <c r="S964" i="37" s="1"/>
  <c r="R1066" i="37"/>
  <c r="S1066" i="37" s="1"/>
  <c r="R1329" i="37"/>
  <c r="S1329" i="37" s="1"/>
  <c r="R1392" i="37"/>
  <c r="S1392" i="37" s="1"/>
  <c r="R1540" i="37"/>
  <c r="S1540" i="37" s="1"/>
  <c r="R1473" i="37"/>
  <c r="S1473" i="37" s="1"/>
  <c r="R341" i="37"/>
  <c r="S341" i="37" s="1"/>
  <c r="R572" i="37"/>
  <c r="S572" i="37" s="1"/>
  <c r="R1023" i="37"/>
  <c r="S1023" i="37" s="1"/>
  <c r="R592" i="37"/>
  <c r="S592" i="37" s="1"/>
  <c r="R1195" i="37"/>
  <c r="S1195" i="37" s="1"/>
  <c r="R306" i="37"/>
  <c r="S306" i="37" s="1"/>
  <c r="R425" i="37"/>
  <c r="S425" i="37" s="1"/>
  <c r="R648" i="37"/>
  <c r="S648" i="37" s="1"/>
  <c r="R775" i="37"/>
  <c r="S775" i="37" s="1"/>
  <c r="R965" i="37"/>
  <c r="S965" i="37" s="1"/>
  <c r="R1065" i="37"/>
  <c r="S1065" i="37" s="1"/>
  <c r="R1162" i="37"/>
  <c r="S1162" i="37" s="1"/>
  <c r="R1319" i="37"/>
  <c r="S1319" i="37" s="1"/>
  <c r="R1419" i="37"/>
  <c r="S1419" i="37" s="1"/>
  <c r="R800" i="37"/>
  <c r="S800" i="37" s="1"/>
  <c r="R1005" i="37"/>
  <c r="S1005" i="37" s="1"/>
  <c r="R637" i="37"/>
  <c r="S637" i="37" s="1"/>
  <c r="R839" i="37"/>
  <c r="S839" i="37" s="1"/>
  <c r="R1251" i="37"/>
  <c r="S1251" i="37" s="1"/>
  <c r="R1028" i="37"/>
  <c r="S1028" i="37" s="1"/>
  <c r="R279" i="37"/>
  <c r="S279" i="37" s="1"/>
  <c r="R588" i="37"/>
  <c r="S588" i="37" s="1"/>
  <c r="R257" i="37"/>
  <c r="S257" i="37" s="1"/>
  <c r="R1490" i="37"/>
  <c r="S1490" i="37" s="1"/>
  <c r="R1315" i="37"/>
  <c r="S1315" i="37" s="1"/>
  <c r="R1515" i="37"/>
  <c r="S1515" i="37" s="1"/>
  <c r="R1183" i="37"/>
  <c r="S1183" i="37" s="1"/>
  <c r="R452" i="37"/>
  <c r="S452" i="37" s="1"/>
  <c r="R385" i="37"/>
  <c r="S385" i="37" s="1"/>
  <c r="R1334" i="37"/>
  <c r="S1334" i="37" s="1"/>
  <c r="R336" i="37"/>
  <c r="S336" i="37" s="1"/>
  <c r="R471" i="37"/>
  <c r="S471" i="37" s="1"/>
  <c r="R673" i="37"/>
  <c r="S673" i="37" s="1"/>
  <c r="R346" i="37"/>
  <c r="S346" i="37" s="1"/>
  <c r="R508" i="37"/>
  <c r="S508" i="37" s="1"/>
  <c r="R709" i="37"/>
  <c r="S709" i="37" s="1"/>
  <c r="R876" i="37"/>
  <c r="S876" i="37" s="1"/>
  <c r="R973" i="37"/>
  <c r="S973" i="37" s="1"/>
  <c r="R221" i="37"/>
  <c r="S221" i="37" s="1"/>
  <c r="R291" i="37"/>
  <c r="S291" i="37" s="1"/>
  <c r="R432" i="37"/>
  <c r="S432" i="37" s="1"/>
  <c r="R558" i="37"/>
  <c r="S558" i="37" s="1"/>
  <c r="R721" i="37"/>
  <c r="S721" i="37" s="1"/>
  <c r="R788" i="37"/>
  <c r="S788" i="37" s="1"/>
  <c r="R914" i="37"/>
  <c r="S914" i="37" s="1"/>
  <c r="R247" i="37"/>
  <c r="S247" i="37" s="1"/>
  <c r="R357" i="37"/>
  <c r="S357" i="37" s="1"/>
  <c r="R553" i="37"/>
  <c r="S553" i="37" s="1"/>
  <c r="R652" i="37"/>
  <c r="S652" i="37" s="1"/>
  <c r="R730" i="37"/>
  <c r="S730" i="37" s="1"/>
  <c r="R791" i="37"/>
  <c r="S791" i="37" s="1"/>
  <c r="R950" i="37"/>
  <c r="S950" i="37" s="1"/>
  <c r="R1112" i="37"/>
  <c r="S1112" i="37" s="1"/>
  <c r="R1225" i="37"/>
  <c r="S1225" i="37" s="1"/>
  <c r="R1309" i="37"/>
  <c r="S1309" i="37" s="1"/>
  <c r="R1022" i="37"/>
  <c r="S1022" i="37" s="1"/>
  <c r="R1278" i="37"/>
  <c r="S1278" i="37" s="1"/>
  <c r="R1317" i="37"/>
  <c r="S1317" i="37" s="1"/>
  <c r="R1398" i="37"/>
  <c r="S1398" i="37" s="1"/>
  <c r="R1509" i="37"/>
  <c r="S1509" i="37" s="1"/>
  <c r="R1345" i="37"/>
  <c r="S1345" i="37" s="1"/>
  <c r="R1144" i="37"/>
  <c r="S1144" i="37" s="1"/>
  <c r="R1387" i="37"/>
  <c r="S1387" i="37" s="1"/>
  <c r="R1462" i="37"/>
  <c r="S1462" i="37" s="1"/>
  <c r="R1277" i="37"/>
  <c r="S1277" i="37" s="1"/>
  <c r="R1025" i="37"/>
  <c r="S1025" i="37" s="1"/>
  <c r="R1199" i="37"/>
  <c r="S1199" i="37" s="1"/>
  <c r="R1374" i="37"/>
  <c r="S1374" i="37" s="1"/>
  <c r="R1497" i="37"/>
  <c r="S1497" i="37" s="1"/>
  <c r="R1520" i="37"/>
  <c r="S1520" i="37" s="1"/>
  <c r="R273" i="37"/>
  <c r="S273" i="37" s="1"/>
  <c r="R404" i="37"/>
  <c r="S404" i="37" s="1"/>
  <c r="R533" i="37"/>
  <c r="S533" i="37" s="1"/>
  <c r="R758" i="37"/>
  <c r="S758" i="37" s="1"/>
  <c r="R873" i="37"/>
  <c r="S873" i="37" s="1"/>
  <c r="R907" i="37"/>
  <c r="S907" i="37" s="1"/>
  <c r="R970" i="37"/>
  <c r="S970" i="37" s="1"/>
  <c r="R1070" i="37"/>
  <c r="S1070" i="37" s="1"/>
  <c r="R1371" i="37"/>
  <c r="S1371" i="37" s="1"/>
  <c r="R1412" i="37"/>
  <c r="S1412" i="37" s="1"/>
  <c r="R217" i="37"/>
  <c r="S217" i="37" s="1"/>
  <c r="R347" i="37"/>
  <c r="S347" i="37" s="1"/>
  <c r="R723" i="37"/>
  <c r="S723" i="37" s="1"/>
  <c r="R1349" i="37"/>
  <c r="S1349" i="37" s="1"/>
  <c r="R352" i="37"/>
  <c r="S352" i="37" s="1"/>
  <c r="R596" i="37"/>
  <c r="S596" i="37" s="1"/>
  <c r="R813" i="37"/>
  <c r="S813" i="37" s="1"/>
  <c r="R1231" i="37"/>
  <c r="S1231" i="37" s="1"/>
  <c r="R386" i="37"/>
  <c r="S386" i="37" s="1"/>
  <c r="R485" i="37"/>
  <c r="S485" i="37" s="1"/>
  <c r="R755" i="37"/>
  <c r="S755" i="37" s="1"/>
  <c r="R833" i="37"/>
  <c r="S833" i="37" s="1"/>
  <c r="R971" i="37"/>
  <c r="S971" i="37" s="1"/>
  <c r="R1107" i="37"/>
  <c r="S1107" i="37" s="1"/>
  <c r="R1166" i="37"/>
  <c r="S1166" i="37" s="1"/>
  <c r="R1385" i="37"/>
  <c r="S1385" i="37" s="1"/>
  <c r="R1463" i="37"/>
  <c r="S1463" i="37" s="1"/>
  <c r="R544" i="37"/>
  <c r="S544" i="37" s="1"/>
  <c r="R598" i="37"/>
  <c r="S598" i="37" s="1"/>
  <c r="R1228" i="37"/>
  <c r="S1228" i="37" s="1"/>
  <c r="R353" i="37"/>
  <c r="S353" i="37" s="1"/>
  <c r="R474" i="37"/>
  <c r="S474" i="37" s="1"/>
  <c r="R556" i="37"/>
  <c r="S556" i="37" s="1"/>
  <c r="R678" i="37"/>
  <c r="S678" i="37" s="1"/>
  <c r="R344" i="37"/>
  <c r="S344" i="37" s="1"/>
  <c r="R1056" i="37"/>
  <c r="S1056" i="37" s="1"/>
  <c r="R1092" i="37"/>
  <c r="S1092" i="37" s="1"/>
  <c r="R1098" i="37"/>
  <c r="S1098" i="37" s="1"/>
  <c r="R1386" i="37"/>
  <c r="S1386" i="37" s="1"/>
  <c r="R910" i="37"/>
  <c r="S910" i="37" s="1"/>
  <c r="R706" i="37"/>
  <c r="S706" i="37" s="1"/>
  <c r="R551" i="37"/>
  <c r="S551" i="37" s="1"/>
  <c r="R1219" i="37"/>
  <c r="S1219" i="37" s="1"/>
  <c r="R1197" i="37"/>
  <c r="S1197" i="37" s="1"/>
  <c r="R269" i="37"/>
  <c r="S269" i="37" s="1"/>
  <c r="R905" i="37"/>
  <c r="S905" i="37" s="1"/>
  <c r="R616" i="37"/>
  <c r="S616" i="37" s="1"/>
  <c r="R594" i="37"/>
  <c r="S594" i="37" s="1"/>
  <c r="R777" i="37"/>
  <c r="S777" i="37" s="1"/>
  <c r="R567" i="37"/>
  <c r="S567" i="37" s="1"/>
  <c r="R859" i="37"/>
  <c r="S859" i="37" s="1"/>
  <c r="R289" i="37"/>
  <c r="S289" i="37" s="1"/>
  <c r="R486" i="37"/>
  <c r="S486" i="37" s="1"/>
  <c r="R426" i="37"/>
  <c r="S426" i="37" s="1"/>
  <c r="R227" i="37"/>
  <c r="S227" i="37" s="1"/>
  <c r="R1017" i="37"/>
  <c r="S1017" i="37" s="1"/>
  <c r="R1043" i="37"/>
  <c r="S1043" i="37" s="1"/>
  <c r="R1099" i="37"/>
  <c r="S1099" i="37" s="1"/>
  <c r="R1449" i="37"/>
  <c r="S1449" i="37" s="1"/>
  <c r="R1178" i="37"/>
  <c r="S1178" i="37" s="1"/>
  <c r="R1327" i="37"/>
  <c r="S1327" i="37" s="1"/>
  <c r="R630" i="37"/>
  <c r="S630" i="37" s="1"/>
  <c r="R570" i="37"/>
  <c r="S570" i="37" s="1"/>
  <c r="R848" i="37"/>
  <c r="S848" i="37" s="1"/>
  <c r="R744" i="37"/>
  <c r="S744" i="37" s="1"/>
  <c r="R732" i="37"/>
  <c r="S732" i="37" s="1"/>
  <c r="R867" i="37"/>
  <c r="S867" i="37" s="1"/>
  <c r="R1288" i="37"/>
  <c r="S1288" i="37" s="1"/>
  <c r="R1161" i="37"/>
  <c r="S1161" i="37" s="1"/>
  <c r="R1137" i="37"/>
  <c r="S1137" i="37" s="1"/>
  <c r="R1053" i="37"/>
  <c r="S1053" i="37" s="1"/>
  <c r="R1468" i="37"/>
  <c r="S1468" i="37" s="1"/>
  <c r="R414" i="37"/>
  <c r="S414" i="37" s="1"/>
  <c r="R583" i="37"/>
  <c r="S583" i="37" s="1"/>
  <c r="R294" i="37"/>
  <c r="S294" i="37" s="1"/>
  <c r="R220" i="37"/>
  <c r="S220" i="37" s="1"/>
  <c r="R329" i="37"/>
  <c r="S329" i="37" s="1"/>
  <c r="R498" i="37"/>
  <c r="S498" i="37" s="1"/>
  <c r="R675" i="37"/>
  <c r="S675" i="37" s="1"/>
  <c r="R224" i="37"/>
  <c r="S224" i="37" s="1"/>
  <c r="R343" i="37"/>
  <c r="S343" i="37" s="1"/>
  <c r="R431" i="37"/>
  <c r="S431" i="37" s="1"/>
  <c r="R591" i="37"/>
  <c r="S591" i="37" s="1"/>
  <c r="R677" i="37"/>
  <c r="S677" i="37" s="1"/>
  <c r="R234" i="37"/>
  <c r="S234" i="37" s="1"/>
  <c r="R238" i="37"/>
  <c r="S238" i="37" s="1"/>
  <c r="R397" i="37"/>
  <c r="S397" i="37" s="1"/>
  <c r="R749" i="37"/>
  <c r="S749" i="37" s="1"/>
  <c r="R884" i="37"/>
  <c r="S884" i="37" s="1"/>
  <c r="R1024" i="37"/>
  <c r="S1024" i="37" s="1"/>
  <c r="R377" i="37"/>
  <c r="S377" i="37" s="1"/>
  <c r="R599" i="37"/>
  <c r="S599" i="37" s="1"/>
  <c r="R751" i="37"/>
  <c r="S751" i="37" s="1"/>
  <c r="R954" i="37"/>
  <c r="S954" i="37" s="1"/>
  <c r="R1050" i="37"/>
  <c r="S1050" i="37" s="1"/>
  <c r="R470" i="37"/>
  <c r="S470" i="37" s="1"/>
  <c r="R653" i="37"/>
  <c r="S653" i="37" s="1"/>
  <c r="R780" i="37"/>
  <c r="S780" i="37" s="1"/>
  <c r="R885" i="37"/>
  <c r="S885" i="37" s="1"/>
  <c r="R587" i="37"/>
  <c r="S587" i="37" s="1"/>
  <c r="R767" i="37"/>
  <c r="S767" i="37" s="1"/>
  <c r="R900" i="37"/>
  <c r="S900" i="37" s="1"/>
  <c r="R363" i="37"/>
  <c r="S363" i="37" s="1"/>
  <c r="R1018" i="37"/>
  <c r="S1018" i="37" s="1"/>
  <c r="R1324" i="37"/>
  <c r="S1324" i="37" s="1"/>
  <c r="R1429" i="37"/>
  <c r="S1429" i="37" s="1"/>
  <c r="R1105" i="37"/>
  <c r="S1105" i="37" s="1"/>
  <c r="R1279" i="37"/>
  <c r="S1279" i="37" s="1"/>
  <c r="R1375" i="37"/>
  <c r="S1375" i="37" s="1"/>
  <c r="R1452" i="37"/>
  <c r="S1452" i="37" s="1"/>
  <c r="R1523" i="37"/>
  <c r="S1523" i="37" s="1"/>
  <c r="R1110" i="37"/>
  <c r="S1110" i="37" s="1"/>
  <c r="R1196" i="37"/>
  <c r="S1196" i="37" s="1"/>
  <c r="R1351" i="37"/>
  <c r="S1351" i="37" s="1"/>
  <c r="R1082" i="37"/>
  <c r="S1082" i="37" s="1"/>
  <c r="R1259" i="37"/>
  <c r="S1259" i="37" s="1"/>
  <c r="R1330" i="37"/>
  <c r="S1330" i="37" s="1"/>
  <c r="R1414" i="37"/>
  <c r="S1414" i="37" s="1"/>
  <c r="R1492" i="37"/>
  <c r="S1492" i="37" s="1"/>
  <c r="R1355" i="37"/>
  <c r="S1355" i="37" s="1"/>
  <c r="R1163" i="37"/>
  <c r="S1163" i="37" s="1"/>
  <c r="R1138" i="37"/>
  <c r="S1138" i="37" s="1"/>
  <c r="R449" i="37"/>
  <c r="S449" i="37" s="1"/>
  <c r="R466" i="37"/>
  <c r="S466" i="37" s="1"/>
  <c r="R1438" i="37"/>
  <c r="S1438" i="37" s="1"/>
  <c r="R376" i="37"/>
  <c r="S376" i="37" s="1"/>
  <c r="R490" i="37"/>
  <c r="S490" i="37" s="1"/>
  <c r="R815" i="37"/>
  <c r="S815" i="37" s="1"/>
  <c r="R348" i="37"/>
  <c r="S348" i="37" s="1"/>
  <c r="R523" i="37"/>
  <c r="S523" i="37" s="1"/>
  <c r="R711" i="37"/>
  <c r="S711" i="37" s="1"/>
  <c r="R878" i="37"/>
  <c r="S878" i="37" s="1"/>
  <c r="R979" i="37"/>
  <c r="S979" i="37" s="1"/>
  <c r="R223" i="37"/>
  <c r="S223" i="37" s="1"/>
  <c r="R302" i="37"/>
  <c r="S302" i="37" s="1"/>
  <c r="R436" i="37"/>
  <c r="S436" i="37" s="1"/>
  <c r="R563" i="37"/>
  <c r="S563" i="37" s="1"/>
  <c r="R725" i="37"/>
  <c r="S725" i="37" s="1"/>
  <c r="R790" i="37"/>
  <c r="S790" i="37" s="1"/>
  <c r="R928" i="37"/>
  <c r="S928" i="37" s="1"/>
  <c r="R276" i="37"/>
  <c r="S276" i="37" s="1"/>
  <c r="R429" i="37"/>
  <c r="S429" i="37" s="1"/>
  <c r="R555" i="37"/>
  <c r="S555" i="37" s="1"/>
  <c r="R659" i="37"/>
  <c r="S659" i="37" s="1"/>
  <c r="R740" i="37"/>
  <c r="S740" i="37" s="1"/>
  <c r="R793" i="37"/>
  <c r="S793" i="37" s="1"/>
  <c r="R284" i="37"/>
  <c r="S284" i="37" s="1"/>
  <c r="R1114" i="37"/>
  <c r="S1114" i="37" s="1"/>
  <c r="R1244" i="37"/>
  <c r="S1244" i="37" s="1"/>
  <c r="R1328" i="37"/>
  <c r="S1328" i="37" s="1"/>
  <c r="R420" i="37"/>
  <c r="S420" i="37" s="1"/>
  <c r="R1069" i="37"/>
  <c r="S1069" i="37" s="1"/>
  <c r="R1280" i="37"/>
  <c r="S1280" i="37" s="1"/>
  <c r="R1331" i="37"/>
  <c r="S1331" i="37" s="1"/>
  <c r="R1400" i="37"/>
  <c r="S1400" i="37" s="1"/>
  <c r="R1513" i="37"/>
  <c r="S1513" i="37" s="1"/>
  <c r="R1403" i="37"/>
  <c r="S1403" i="37" s="1"/>
  <c r="R1187" i="37"/>
  <c r="S1187" i="37" s="1"/>
  <c r="R1389" i="37"/>
  <c r="S1389" i="37" s="1"/>
  <c r="R1466" i="37"/>
  <c r="S1466" i="37" s="1"/>
  <c r="R1283" i="37"/>
  <c r="S1283" i="37" s="1"/>
  <c r="R1044" i="37"/>
  <c r="S1044" i="37" s="1"/>
  <c r="R1203" i="37"/>
  <c r="S1203" i="37" s="1"/>
  <c r="R1422" i="37"/>
  <c r="S1422" i="37" s="1"/>
  <c r="R1501" i="37"/>
  <c r="S1501" i="37" s="1"/>
  <c r="R213" i="37"/>
  <c r="S213" i="37" s="1"/>
  <c r="R275" i="37"/>
  <c r="S275" i="37" s="1"/>
  <c r="R410" i="37"/>
  <c r="S410" i="37" s="1"/>
  <c r="R537" i="37"/>
  <c r="S537" i="37" s="1"/>
  <c r="R760" i="37"/>
  <c r="S760" i="37" s="1"/>
  <c r="R877" i="37"/>
  <c r="S877" i="37" s="1"/>
  <c r="R909" i="37"/>
  <c r="S909" i="37" s="1"/>
  <c r="R1027" i="37"/>
  <c r="S1027" i="37" s="1"/>
  <c r="R1108" i="37"/>
  <c r="S1108" i="37" s="1"/>
  <c r="R1373" i="37"/>
  <c r="S1373" i="37" s="1"/>
  <c r="R1416" i="37"/>
  <c r="S1416" i="37" s="1"/>
  <c r="R229" i="37"/>
  <c r="S229" i="37" s="1"/>
  <c r="R349" i="37"/>
  <c r="S349" i="37" s="1"/>
  <c r="R931" i="37"/>
  <c r="S931" i="37" s="1"/>
  <c r="R441" i="37"/>
  <c r="S441" i="37" s="1"/>
  <c r="R600" i="37"/>
  <c r="S600" i="37" s="1"/>
  <c r="R1427" i="37"/>
  <c r="S1427" i="37" s="1"/>
  <c r="R401" i="37"/>
  <c r="S401" i="37" s="1"/>
  <c r="R497" i="37"/>
  <c r="S497" i="37" s="1"/>
  <c r="R757" i="37"/>
  <c r="S757" i="37" s="1"/>
  <c r="R849" i="37"/>
  <c r="S849" i="37" s="1"/>
  <c r="R1047" i="37"/>
  <c r="S1047" i="37" s="1"/>
  <c r="R1148" i="37"/>
  <c r="S1148" i="37" s="1"/>
  <c r="R1168" i="37"/>
  <c r="S1168" i="37" s="1"/>
  <c r="R1393" i="37"/>
  <c r="S1393" i="37" s="1"/>
  <c r="R1539" i="37"/>
  <c r="S1539" i="37" s="1"/>
  <c r="R1467" i="37"/>
  <c r="S1467" i="37" s="1"/>
  <c r="R595" i="37"/>
  <c r="S595" i="37" s="1"/>
  <c r="R664" i="37"/>
  <c r="S664" i="37" s="1"/>
  <c r="R1268" i="37"/>
  <c r="S1268" i="37" s="1"/>
  <c r="R277" i="37"/>
  <c r="S277" i="37" s="1"/>
  <c r="R331" i="37"/>
  <c r="S331" i="37" s="1"/>
  <c r="R334" i="37"/>
  <c r="S334" i="37" s="1"/>
  <c r="R1031" i="37"/>
  <c r="S1031" i="37" s="1"/>
  <c r="R737" i="37"/>
  <c r="S737" i="37" s="1"/>
  <c r="R1394" i="37"/>
  <c r="S1394" i="37" s="1"/>
  <c r="R1101" i="37"/>
  <c r="S1101" i="37" s="1"/>
  <c r="R1479" i="37"/>
  <c r="S1479" i="37" s="1"/>
  <c r="R1446" i="37"/>
  <c r="S1446" i="37" s="1"/>
  <c r="R465" i="37"/>
  <c r="S465" i="37" s="1"/>
  <c r="R857" i="37"/>
  <c r="S857" i="37" s="1"/>
  <c r="R822" i="37"/>
  <c r="S822" i="37" s="1"/>
  <c r="R789" i="37"/>
  <c r="S789" i="37" s="1"/>
  <c r="R1302" i="37"/>
  <c r="S1302" i="37" s="1"/>
  <c r="R1210" i="37"/>
  <c r="S1210" i="37" s="1"/>
  <c r="R1372" i="37"/>
  <c r="S1372" i="37" s="1"/>
  <c r="R402" i="37"/>
  <c r="S402" i="37" s="1"/>
  <c r="R968" i="37"/>
  <c r="S968" i="37" s="1"/>
  <c r="R340" i="37"/>
  <c r="S340" i="37" s="1"/>
  <c r="R967" i="37"/>
  <c r="S967" i="37" s="1"/>
  <c r="R501" i="37"/>
  <c r="S501" i="37" s="1"/>
  <c r="R843" i="37"/>
  <c r="S843" i="37" s="1"/>
  <c r="R1153" i="37"/>
  <c r="S1153" i="37" s="1"/>
  <c r="R382" i="37"/>
  <c r="S382" i="37" s="1"/>
  <c r="R566" i="37"/>
  <c r="S566" i="37" s="1"/>
  <c r="R395" i="37"/>
  <c r="S395" i="37" s="1"/>
  <c r="R590" i="37"/>
  <c r="S590" i="37" s="1"/>
  <c r="R644" i="37"/>
  <c r="S644" i="37" s="1"/>
  <c r="R255" i="37"/>
  <c r="S255" i="37" s="1"/>
  <c r="R1310" i="37"/>
  <c r="S1310" i="37" s="1"/>
  <c r="R1265" i="37"/>
  <c r="S1265" i="37" s="1"/>
  <c r="R1103" i="37"/>
  <c r="S1103" i="37" s="1"/>
  <c r="R1039" i="37"/>
  <c r="S1039" i="37" s="1"/>
  <c r="R274" i="37"/>
  <c r="S274" i="37" s="1"/>
  <c r="R646" i="37"/>
  <c r="S646" i="37" s="1"/>
  <c r="R856" i="37"/>
  <c r="S856" i="37" s="1"/>
  <c r="R764" i="37"/>
  <c r="S764" i="37" s="1"/>
  <c r="R1221" i="37"/>
  <c r="S1221" i="37" s="1"/>
  <c r="R1169" i="37"/>
  <c r="S1169" i="37" s="1"/>
  <c r="R1217" i="37"/>
  <c r="S1217" i="37" s="1"/>
  <c r="R1085" i="37"/>
  <c r="S1085" i="37" s="1"/>
  <c r="R1464" i="37"/>
  <c r="S1464" i="37" s="1"/>
  <c r="R419" i="37"/>
  <c r="S419" i="37" s="1"/>
  <c r="R296" i="37"/>
  <c r="S296" i="37" s="1"/>
  <c r="R243" i="37"/>
  <c r="S243" i="37" s="1"/>
  <c r="R350" i="37"/>
  <c r="S350" i="37" s="1"/>
  <c r="R510" i="37"/>
  <c r="S510" i="37" s="1"/>
  <c r="R681" i="37"/>
  <c r="S681" i="37" s="1"/>
  <c r="R254" i="37"/>
  <c r="S254" i="37" s="1"/>
  <c r="R369" i="37"/>
  <c r="S369" i="37" s="1"/>
  <c r="R454" i="37"/>
  <c r="S454" i="37" s="1"/>
  <c r="R618" i="37"/>
  <c r="S618" i="37" s="1"/>
  <c r="R679" i="37"/>
  <c r="S679" i="37" s="1"/>
  <c r="R236" i="37"/>
  <c r="S236" i="37" s="1"/>
  <c r="R240" i="37"/>
  <c r="S240" i="37" s="1"/>
  <c r="R482" i="37"/>
  <c r="S482" i="37" s="1"/>
  <c r="R779" i="37"/>
  <c r="S779" i="37" s="1"/>
  <c r="R899" i="37"/>
  <c r="S899" i="37" s="1"/>
  <c r="R1062" i="37"/>
  <c r="S1062" i="37" s="1"/>
  <c r="R406" i="37"/>
  <c r="S406" i="37" s="1"/>
  <c r="R612" i="37"/>
  <c r="S612" i="37" s="1"/>
  <c r="R753" i="37"/>
  <c r="S753" i="37" s="1"/>
  <c r="R966" i="37"/>
  <c r="S966" i="37" s="1"/>
  <c r="R1060" i="37"/>
  <c r="S1060" i="37" s="1"/>
  <c r="R633" i="37"/>
  <c r="S633" i="37" s="1"/>
  <c r="R692" i="37"/>
  <c r="S692" i="37" s="1"/>
  <c r="R795" i="37"/>
  <c r="S795" i="37" s="1"/>
  <c r="R895" i="37"/>
  <c r="S895" i="37" s="1"/>
  <c r="R657" i="37"/>
  <c r="S657" i="37" s="1"/>
  <c r="R769" i="37"/>
  <c r="S769" i="37" s="1"/>
  <c r="R941" i="37"/>
  <c r="S941" i="37" s="1"/>
  <c r="R365" i="37"/>
  <c r="S365" i="37" s="1"/>
  <c r="R1129" i="37"/>
  <c r="S1129" i="37" s="1"/>
  <c r="R1336" i="37"/>
  <c r="S1336" i="37" s="1"/>
  <c r="R1432" i="37"/>
  <c r="S1432" i="37" s="1"/>
  <c r="R1124" i="37"/>
  <c r="S1124" i="37" s="1"/>
  <c r="R1312" i="37"/>
  <c r="S1312" i="37" s="1"/>
  <c r="R1378" i="37"/>
  <c r="S1378" i="37" s="1"/>
  <c r="R1461" i="37"/>
  <c r="S1461" i="37" s="1"/>
  <c r="R1528" i="37"/>
  <c r="S1528" i="37" s="1"/>
  <c r="R1142" i="37"/>
  <c r="S1142" i="37" s="1"/>
  <c r="R1198" i="37"/>
  <c r="S1198" i="37" s="1"/>
  <c r="R1379" i="37"/>
  <c r="S1379" i="37" s="1"/>
  <c r="R1128" i="37"/>
  <c r="S1128" i="37" s="1"/>
  <c r="R1261" i="37"/>
  <c r="S1261" i="37" s="1"/>
  <c r="R1339" i="37"/>
  <c r="S1339" i="37" s="1"/>
  <c r="R1435" i="37"/>
  <c r="S1435" i="37" s="1"/>
  <c r="R1367" i="37"/>
  <c r="S1367" i="37" s="1"/>
  <c r="R1480" i="37"/>
  <c r="S1480" i="37" s="1"/>
  <c r="R387" i="37"/>
  <c r="S387" i="37" s="1"/>
  <c r="R372" i="37"/>
  <c r="S372" i="37" s="1"/>
  <c r="R1406" i="37"/>
  <c r="S1406" i="37" s="1"/>
  <c r="R1442" i="37"/>
  <c r="S1442" i="37" s="1"/>
  <c r="R210" i="37"/>
  <c r="S210" i="37" s="1"/>
  <c r="R380" i="37"/>
  <c r="S380" i="37" s="1"/>
  <c r="R499" i="37"/>
  <c r="S499" i="37" s="1"/>
  <c r="R817" i="37"/>
  <c r="S817" i="37" s="1"/>
  <c r="R383" i="37"/>
  <c r="S383" i="37" s="1"/>
  <c r="R525" i="37"/>
  <c r="S525" i="37" s="1"/>
  <c r="R715" i="37"/>
  <c r="S715" i="37" s="1"/>
  <c r="R882" i="37"/>
  <c r="S882" i="37" s="1"/>
  <c r="R981" i="37"/>
  <c r="S981" i="37" s="1"/>
  <c r="R231" i="37"/>
  <c r="S231" i="37" s="1"/>
  <c r="R304" i="37"/>
  <c r="S304" i="37" s="1"/>
  <c r="R487" i="37"/>
  <c r="S487" i="37" s="1"/>
  <c r="R576" i="37"/>
  <c r="S576" i="37" s="1"/>
  <c r="R727" i="37"/>
  <c r="S727" i="37" s="1"/>
  <c r="R792" i="37"/>
  <c r="S792" i="37" s="1"/>
  <c r="R937" i="37"/>
  <c r="S937" i="37" s="1"/>
  <c r="R280" i="37"/>
  <c r="S280" i="37" s="1"/>
  <c r="R440" i="37"/>
  <c r="S440" i="37" s="1"/>
  <c r="R557" i="37"/>
  <c r="S557" i="37" s="1"/>
  <c r="R663" i="37"/>
  <c r="S663" i="37" s="1"/>
  <c r="R742" i="37"/>
  <c r="S742" i="37" s="1"/>
  <c r="R803" i="37"/>
  <c r="S803" i="37" s="1"/>
  <c r="R388" i="37"/>
  <c r="S388" i="37" s="1"/>
  <c r="R1116" i="37"/>
  <c r="S1116" i="37" s="1"/>
  <c r="R1246" i="37"/>
  <c r="S1246" i="37" s="1"/>
  <c r="R1436" i="37"/>
  <c r="S1436" i="37" s="1"/>
  <c r="R754" i="37"/>
  <c r="S754" i="37" s="1"/>
  <c r="R1086" i="37"/>
  <c r="S1086" i="37" s="1"/>
  <c r="R1282" i="37"/>
  <c r="S1282" i="37" s="1"/>
  <c r="R1333" i="37"/>
  <c r="S1333" i="37" s="1"/>
  <c r="R1402" i="37"/>
  <c r="S1402" i="37" s="1"/>
  <c r="R1517" i="37"/>
  <c r="S1517" i="37" s="1"/>
  <c r="R1514" i="37"/>
  <c r="S1514" i="37" s="1"/>
  <c r="R1200" i="37"/>
  <c r="S1200" i="37" s="1"/>
  <c r="R1425" i="37"/>
  <c r="S1425" i="37" s="1"/>
  <c r="R1500" i="37"/>
  <c r="S1500" i="37" s="1"/>
  <c r="R1343" i="37"/>
  <c r="S1343" i="37" s="1"/>
  <c r="R1081" i="37"/>
  <c r="S1081" i="37" s="1"/>
  <c r="R1211" i="37"/>
  <c r="S1211" i="37" s="1"/>
  <c r="R1424" i="37"/>
  <c r="S1424" i="37" s="1"/>
  <c r="R1503" i="37"/>
  <c r="S1503" i="37" s="1"/>
  <c r="R281" i="37"/>
  <c r="S281" i="37" s="1"/>
  <c r="R412" i="37"/>
  <c r="S412" i="37" s="1"/>
  <c r="R639" i="37"/>
  <c r="S639" i="37" s="1"/>
  <c r="R762" i="37"/>
  <c r="S762" i="37" s="1"/>
  <c r="R887" i="37"/>
  <c r="S887" i="37" s="1"/>
  <c r="R946" i="37"/>
  <c r="S946" i="37" s="1"/>
  <c r="R1029" i="37"/>
  <c r="S1029" i="37" s="1"/>
  <c r="R1155" i="37"/>
  <c r="S1155" i="37" s="1"/>
  <c r="R1382" i="37"/>
  <c r="S1382" i="37" s="1"/>
  <c r="R1418" i="37"/>
  <c r="S1418" i="37" s="1"/>
  <c r="R237" i="37"/>
  <c r="S237" i="37" s="1"/>
  <c r="R438" i="37"/>
  <c r="S438" i="37" s="1"/>
  <c r="R933" i="37"/>
  <c r="S933" i="37" s="1"/>
  <c r="R502" i="37"/>
  <c r="S502" i="37" s="1"/>
  <c r="R602" i="37"/>
  <c r="S602" i="37" s="1"/>
  <c r="R1134" i="37"/>
  <c r="S1134" i="37" s="1"/>
  <c r="R1470" i="37"/>
  <c r="S1470" i="37" s="1"/>
  <c r="R405" i="37"/>
  <c r="S405" i="37" s="1"/>
  <c r="R506" i="37"/>
  <c r="S506" i="37" s="1"/>
  <c r="R759" i="37"/>
  <c r="S759" i="37" s="1"/>
  <c r="R866" i="37"/>
  <c r="S866" i="37" s="1"/>
  <c r="R1049" i="37"/>
  <c r="S1049" i="37" s="1"/>
  <c r="R1150" i="37"/>
  <c r="S1150" i="37" s="1"/>
  <c r="R1170" i="37"/>
  <c r="S1170" i="37" s="1"/>
  <c r="R1397" i="37"/>
  <c r="S1397" i="37" s="1"/>
  <c r="R597" i="37"/>
  <c r="S597" i="37" s="1"/>
  <c r="R861" i="37"/>
  <c r="S861" i="37" s="1"/>
  <c r="R1034" i="37"/>
  <c r="S1034" i="37" s="1"/>
  <c r="R562" i="37"/>
  <c r="S562" i="37" s="1"/>
  <c r="R851" i="37"/>
  <c r="S851" i="37" s="1"/>
  <c r="R989" i="37"/>
  <c r="S989" i="37" s="1"/>
  <c r="R211" i="37"/>
  <c r="S211" i="37" s="1"/>
  <c r="R408" i="37"/>
  <c r="S408" i="37" s="1"/>
  <c r="R193" i="37"/>
  <c r="S193" i="37" s="1"/>
  <c r="R338" i="37"/>
  <c r="S338" i="37" s="1"/>
  <c r="R763" i="37"/>
  <c r="S763" i="37" s="1"/>
  <c r="R467" i="37"/>
  <c r="S467" i="37" s="1"/>
  <c r="R1352" i="37"/>
  <c r="S1352" i="37" s="1"/>
  <c r="R1176" i="37"/>
  <c r="S1176" i="37" s="1"/>
  <c r="R1499" i="37"/>
  <c r="S1499" i="37" s="1"/>
  <c r="R378" i="37"/>
  <c r="S378" i="37" s="1"/>
  <c r="R330" i="37"/>
  <c r="S330" i="37" s="1"/>
  <c r="R680" i="37"/>
  <c r="S680" i="37" s="1"/>
  <c r="R552" i="37"/>
  <c r="S552" i="37" s="1"/>
  <c r="R745" i="37"/>
  <c r="S745" i="37" s="1"/>
  <c r="R622" i="37"/>
  <c r="S622" i="37" s="1"/>
  <c r="R1000" i="37"/>
  <c r="S1000" i="37" s="1"/>
  <c r="R1485" i="37"/>
  <c r="S1485" i="37" s="1"/>
  <c r="R1450" i="37"/>
  <c r="S1450" i="37" s="1"/>
  <c r="R511" i="37"/>
  <c r="S511" i="37" s="1"/>
  <c r="R1068" i="37"/>
  <c r="S1068" i="37" s="1"/>
  <c r="R345" i="37"/>
  <c r="S345" i="37" s="1"/>
  <c r="R427" i="37"/>
  <c r="S427" i="37" s="1"/>
  <c r="R1494" i="37"/>
  <c r="S1494" i="37" s="1"/>
  <c r="R671" i="37"/>
  <c r="S671" i="37" s="1"/>
  <c r="R1021" i="37"/>
  <c r="S1021" i="37" s="1"/>
  <c r="R574" i="37"/>
  <c r="S574" i="37" s="1"/>
  <c r="R282" i="37"/>
  <c r="S282" i="37" s="1"/>
  <c r="R879" i="37"/>
  <c r="S879" i="37" s="1"/>
  <c r="R947" i="37"/>
  <c r="S947" i="37" s="1"/>
  <c r="R868" i="37"/>
  <c r="S868" i="37" s="1"/>
  <c r="R972" i="37"/>
  <c r="S972" i="37" s="1"/>
  <c r="R1255" i="37"/>
  <c r="S1255" i="37" s="1"/>
  <c r="R392" i="37"/>
  <c r="S392" i="37" s="1"/>
  <c r="R534" i="37"/>
  <c r="S534" i="37" s="1"/>
  <c r="R308" i="37"/>
  <c r="S308" i="37" s="1"/>
  <c r="R776" i="37"/>
  <c r="S776" i="37" s="1"/>
  <c r="R875" i="37"/>
  <c r="S875" i="37" s="1"/>
  <c r="R278" i="37"/>
  <c r="S278" i="37" s="1"/>
  <c r="R542" i="37"/>
  <c r="S542" i="37" s="1"/>
  <c r="R297" i="37"/>
  <c r="S297" i="37" s="1"/>
  <c r="R575" i="37"/>
  <c r="S575" i="37" s="1"/>
  <c r="R864" i="37"/>
  <c r="S864" i="37" s="1"/>
  <c r="R808" i="37"/>
  <c r="S808" i="37" s="1"/>
  <c r="R796" i="37"/>
  <c r="S796" i="37" s="1"/>
  <c r="R883" i="37"/>
  <c r="S883" i="37" s="1"/>
  <c r="R1252" i="37"/>
  <c r="S1252" i="37" s="1"/>
  <c r="R1177" i="37"/>
  <c r="S1177" i="37" s="1"/>
  <c r="R1220" i="37"/>
  <c r="S1220" i="37" s="1"/>
  <c r="R1117" i="37"/>
  <c r="S1117" i="37" s="1"/>
  <c r="R450" i="37"/>
  <c r="S450" i="37" s="1"/>
  <c r="R214" i="37"/>
  <c r="S214" i="37" s="1"/>
  <c r="R303" i="37"/>
  <c r="S303" i="37" s="1"/>
  <c r="R245" i="37"/>
  <c r="S245" i="37" s="1"/>
  <c r="R394" i="37"/>
  <c r="S394" i="37" s="1"/>
  <c r="R531" i="37"/>
  <c r="S531" i="37" s="1"/>
  <c r="R267" i="37"/>
  <c r="S267" i="37" s="1"/>
  <c r="R379" i="37"/>
  <c r="S379" i="37" s="1"/>
  <c r="R459" i="37"/>
  <c r="S459" i="37" s="1"/>
  <c r="R636" i="37"/>
  <c r="S636" i="37" s="1"/>
  <c r="R262" i="37"/>
  <c r="S262" i="37" s="1"/>
  <c r="R261" i="37"/>
  <c r="S261" i="37" s="1"/>
  <c r="R601" i="37"/>
  <c r="S601" i="37" s="1"/>
  <c r="R781" i="37"/>
  <c r="S781" i="37" s="1"/>
  <c r="R918" i="37"/>
  <c r="S918" i="37" s="1"/>
  <c r="R1089" i="37"/>
  <c r="S1089" i="37" s="1"/>
  <c r="R475" i="37"/>
  <c r="S475" i="37" s="1"/>
  <c r="R632" i="37"/>
  <c r="S632" i="37" s="1"/>
  <c r="R783" i="37"/>
  <c r="S783" i="37" s="1"/>
  <c r="R993" i="37"/>
  <c r="S993" i="37" s="1"/>
  <c r="R1079" i="37"/>
  <c r="S1079" i="37" s="1"/>
  <c r="R992" i="37"/>
  <c r="S992" i="37" s="1"/>
  <c r="R699" i="37"/>
  <c r="S699" i="37" s="1"/>
  <c r="R797" i="37"/>
  <c r="S797" i="37" s="1"/>
  <c r="R902" i="37"/>
  <c r="S902" i="37" s="1"/>
  <c r="R666" i="37"/>
  <c r="S666" i="37" s="1"/>
  <c r="R784" i="37"/>
  <c r="S784" i="37" s="1"/>
  <c r="R953" i="37"/>
  <c r="S953" i="37" s="1"/>
  <c r="R367" i="37"/>
  <c r="S367" i="37" s="1"/>
  <c r="R1181" i="37"/>
  <c r="S1181" i="37" s="1"/>
  <c r="R1359" i="37"/>
  <c r="S1359" i="37" s="1"/>
  <c r="R1478" i="37"/>
  <c r="S1478" i="37" s="1"/>
  <c r="R1133" i="37"/>
  <c r="S1133" i="37" s="1"/>
  <c r="R1323" i="37"/>
  <c r="S1323" i="37" s="1"/>
  <c r="R1380" i="37"/>
  <c r="S1380" i="37" s="1"/>
  <c r="R1482" i="37"/>
  <c r="S1482" i="37" s="1"/>
  <c r="R1535" i="37"/>
  <c r="S1535" i="37" s="1"/>
  <c r="R1149" i="37"/>
  <c r="S1149" i="37" s="1"/>
  <c r="R1216" i="37"/>
  <c r="S1216" i="37" s="1"/>
  <c r="R1481" i="37"/>
  <c r="S1481" i="37" s="1"/>
  <c r="R1130" i="37"/>
  <c r="S1130" i="37" s="1"/>
  <c r="R1269" i="37"/>
  <c r="S1269" i="37" s="1"/>
  <c r="R1342" i="37"/>
  <c r="S1342" i="37" s="1"/>
  <c r="R1437" i="37"/>
  <c r="S1437" i="37" s="1"/>
  <c r="R1399" i="37"/>
  <c r="S1399" i="37" s="1"/>
  <c r="R1286" i="37"/>
  <c r="S1286" i="37" s="1"/>
  <c r="R407" i="37"/>
  <c r="S407" i="37" s="1"/>
  <c r="R403" i="37"/>
  <c r="S403" i="37" s="1"/>
  <c r="R1395" i="37"/>
  <c r="S1395" i="37" s="1"/>
  <c r="R212" i="37"/>
  <c r="S212" i="37" s="1"/>
  <c r="R384" i="37"/>
  <c r="S384" i="37" s="1"/>
  <c r="R581" i="37"/>
  <c r="S581" i="37" s="1"/>
  <c r="R460" i="37"/>
  <c r="S460" i="37" s="1"/>
  <c r="R546" i="37"/>
  <c r="S546" i="37" s="1"/>
  <c r="R835" i="37"/>
  <c r="S835" i="37" s="1"/>
  <c r="R892" i="37"/>
  <c r="S892" i="37" s="1"/>
  <c r="R235" i="37"/>
  <c r="S235" i="37" s="1"/>
  <c r="R315" i="37"/>
  <c r="S315" i="37" s="1"/>
  <c r="R496" i="37"/>
  <c r="S496" i="37" s="1"/>
  <c r="R615" i="37"/>
  <c r="S615" i="37" s="1"/>
  <c r="R729" i="37"/>
  <c r="S729" i="37" s="1"/>
  <c r="R794" i="37"/>
  <c r="S794" i="37" s="1"/>
  <c r="R939" i="37"/>
  <c r="S939" i="37" s="1"/>
  <c r="R239" i="37"/>
  <c r="S239" i="37" s="1"/>
  <c r="R301" i="37"/>
  <c r="S301" i="37" s="1"/>
  <c r="R495" i="37"/>
  <c r="S495" i="37" s="1"/>
  <c r="R585" i="37"/>
  <c r="S585" i="37" s="1"/>
  <c r="R691" i="37"/>
  <c r="S691" i="37" s="1"/>
  <c r="R746" i="37"/>
  <c r="S746" i="37" s="1"/>
  <c r="R805" i="37"/>
  <c r="S805" i="37" s="1"/>
  <c r="R473" i="37"/>
  <c r="S473" i="37" s="1"/>
  <c r="R1118" i="37"/>
  <c r="S1118" i="37" s="1"/>
  <c r="R1248" i="37"/>
  <c r="S1248" i="37" s="1"/>
  <c r="R1448" i="37"/>
  <c r="S1448" i="37" s="1"/>
  <c r="R838" i="37"/>
  <c r="S838" i="37" s="1"/>
  <c r="R1119" i="37"/>
  <c r="S1119" i="37" s="1"/>
  <c r="R1290" i="37"/>
  <c r="S1290" i="37" s="1"/>
  <c r="R1338" i="37"/>
  <c r="S1338" i="37" s="1"/>
  <c r="R1404" i="37"/>
  <c r="S1404" i="37" s="1"/>
  <c r="R1519" i="37"/>
  <c r="S1519" i="37" s="1"/>
  <c r="R1036" i="37"/>
  <c r="S1036" i="37" s="1"/>
  <c r="R1202" i="37"/>
  <c r="S1202" i="37" s="1"/>
  <c r="R1431" i="37"/>
  <c r="S1431" i="37" s="1"/>
  <c r="R1407" i="37"/>
  <c r="S1407" i="37" s="1"/>
  <c r="R1484" i="37"/>
  <c r="S1484" i="37" s="1"/>
  <c r="R1083" i="37"/>
  <c r="S1083" i="37" s="1"/>
  <c r="R1357" i="37"/>
  <c r="S1357" i="37" s="1"/>
  <c r="R1426" i="37"/>
  <c r="S1426" i="37" s="1"/>
  <c r="R1326" i="37"/>
  <c r="S1326" i="37" s="1"/>
  <c r="R283" i="37"/>
  <c r="S283" i="37" s="1"/>
  <c r="R424" i="37"/>
  <c r="S424" i="37" s="1"/>
  <c r="R641" i="37"/>
  <c r="S641" i="37" s="1"/>
  <c r="R772" i="37"/>
  <c r="S772" i="37" s="1"/>
  <c r="R889" i="37"/>
  <c r="S889" i="37" s="1"/>
  <c r="R948" i="37"/>
  <c r="S948" i="37" s="1"/>
  <c r="R1048" i="37"/>
  <c r="S1048" i="37" s="1"/>
  <c r="R1157" i="37"/>
  <c r="S1157" i="37" s="1"/>
  <c r="R1384" i="37"/>
  <c r="S1384" i="37" s="1"/>
  <c r="R1489" i="37"/>
  <c r="S1489" i="37" s="1"/>
  <c r="R1341" i="37"/>
  <c r="S1341" i="37" s="1"/>
  <c r="R241" i="37"/>
  <c r="S241" i="37" s="1"/>
  <c r="R1013" i="37"/>
  <c r="S1013" i="37" s="1"/>
  <c r="R1459" i="37"/>
  <c r="S1459" i="37" s="1"/>
  <c r="R545" i="37"/>
  <c r="S545" i="37" s="1"/>
  <c r="R604" i="37"/>
  <c r="S604" i="37" s="1"/>
  <c r="R1010" i="37"/>
  <c r="S1010" i="37" s="1"/>
  <c r="R1179" i="37"/>
  <c r="S1179" i="37" s="1"/>
  <c r="R1476" i="37"/>
  <c r="S1476" i="37" s="1"/>
  <c r="R409" i="37"/>
  <c r="S409" i="37" s="1"/>
  <c r="R561" i="37"/>
  <c r="S561" i="37" s="1"/>
  <c r="R761" i="37"/>
  <c r="S761" i="37" s="1"/>
  <c r="R870" i="37"/>
  <c r="S870" i="37" s="1"/>
  <c r="R1051" i="37"/>
  <c r="S1051" i="37" s="1"/>
  <c r="R1152" i="37"/>
  <c r="S1152" i="37" s="1"/>
  <c r="R1305" i="37"/>
  <c r="S1305" i="37" s="1"/>
  <c r="R1401" i="37"/>
  <c r="S1401" i="37" s="1"/>
  <c r="R623" i="37"/>
  <c r="S623" i="37" s="1"/>
  <c r="R1042" i="37"/>
  <c r="S1042" i="37" s="1"/>
  <c r="R547" i="37"/>
  <c r="S547" i="37" s="1"/>
  <c r="R1145" i="37"/>
  <c r="S1145" i="37" s="1"/>
  <c r="R543" i="37"/>
  <c r="S543" i="37" s="1"/>
  <c r="R607" i="37"/>
  <c r="S607" i="37" s="1"/>
  <c r="R661" i="37"/>
  <c r="S661" i="37" s="1"/>
  <c r="R869" i="37"/>
  <c r="S869" i="37" s="1"/>
  <c r="R935" i="37"/>
  <c r="S935" i="37" s="1"/>
  <c r="R863" i="37"/>
  <c r="S863" i="37" s="1"/>
  <c r="R1233" i="37"/>
  <c r="S1233" i="37" s="1"/>
  <c r="R1512" i="37"/>
  <c r="S1512" i="37" s="1"/>
  <c r="R1294" i="37"/>
  <c r="S1294" i="37" s="1"/>
  <c r="R494" i="37"/>
  <c r="S494" i="37" s="1"/>
  <c r="R219" i="37"/>
  <c r="S219" i="37" s="1"/>
  <c r="R351" i="37"/>
  <c r="S351" i="37" s="1"/>
  <c r="R1087" i="37"/>
  <c r="S1087" i="37" s="1"/>
  <c r="R1276" i="37"/>
  <c r="S1276" i="37" s="1"/>
  <c r="R1460" i="37"/>
  <c r="S1460" i="37" s="1"/>
  <c r="R1465" i="37"/>
  <c r="S1465" i="37" s="1"/>
  <c r="R756" i="37"/>
  <c r="S756" i="37" s="1"/>
  <c r="R1369" i="37"/>
  <c r="S1369" i="37" s="1"/>
  <c r="R1227" i="37"/>
  <c r="S1227" i="37" s="1"/>
  <c r="R374" i="37"/>
  <c r="S374" i="37" s="1"/>
  <c r="R1164" i="37"/>
  <c r="S1164" i="37" s="1"/>
  <c r="R360" i="37"/>
  <c r="S360" i="37" s="1"/>
  <c r="R627" i="37"/>
  <c r="S627" i="37" s="1"/>
  <c r="R1120" i="37"/>
  <c r="S1120" i="37" s="1"/>
  <c r="R1300" i="37"/>
  <c r="S1300" i="37" s="1"/>
  <c r="R218" i="37"/>
  <c r="S218" i="37" s="1"/>
  <c r="R222" i="37"/>
  <c r="S222" i="37" s="1"/>
  <c r="R668" i="37"/>
  <c r="S668" i="37" s="1"/>
  <c r="R747" i="37"/>
  <c r="S747" i="37" s="1"/>
  <c r="R718" i="37"/>
  <c r="S718" i="37" s="1"/>
  <c r="R765" i="37"/>
  <c r="S765" i="37" s="1"/>
  <c r="R841" i="37"/>
  <c r="S841" i="37" s="1"/>
  <c r="R1408" i="37"/>
  <c r="S1408" i="37" s="1"/>
  <c r="R1364" i="37"/>
  <c r="S1364" i="37" s="1"/>
  <c r="R1521" i="37"/>
  <c r="S1521" i="37" s="1"/>
  <c r="R1241" i="37"/>
  <c r="S1241" i="37" s="1"/>
  <c r="R266" i="37"/>
  <c r="S266" i="37" s="1"/>
  <c r="R550" i="37"/>
  <c r="S550" i="37" s="1"/>
  <c r="R578" i="37"/>
  <c r="S578" i="37" s="1"/>
  <c r="R840" i="37"/>
  <c r="S840" i="37" s="1"/>
  <c r="R891" i="37"/>
  <c r="S891" i="37" s="1"/>
  <c r="R1185" i="37"/>
  <c r="S1185" i="37" s="1"/>
  <c r="R1240" i="37"/>
  <c r="S1240" i="37" s="1"/>
  <c r="R1132" i="37"/>
  <c r="S1132" i="37" s="1"/>
  <c r="R455" i="37"/>
  <c r="S455" i="37" s="1"/>
  <c r="R216" i="37"/>
  <c r="S216" i="37" s="1"/>
  <c r="R305" i="37"/>
  <c r="S305" i="37" s="1"/>
  <c r="R250" i="37"/>
  <c r="S250" i="37" s="1"/>
  <c r="R434" i="37"/>
  <c r="S434" i="37" s="1"/>
  <c r="R538" i="37"/>
  <c r="S538" i="37" s="1"/>
  <c r="R271" i="37"/>
  <c r="S271" i="37" s="1"/>
  <c r="R381" i="37"/>
  <c r="S381" i="37" s="1"/>
  <c r="R519" i="37"/>
  <c r="S519" i="37" s="1"/>
  <c r="R638" i="37"/>
  <c r="S638" i="37" s="1"/>
  <c r="R187" i="37"/>
  <c r="S187" i="37" s="1"/>
  <c r="R264" i="37"/>
  <c r="S264" i="37" s="1"/>
  <c r="R292" i="37"/>
  <c r="S292" i="37" s="1"/>
  <c r="R605" i="37"/>
  <c r="S605" i="37" s="1"/>
  <c r="R811" i="37"/>
  <c r="S811" i="37" s="1"/>
  <c r="R957" i="37"/>
  <c r="S957" i="37" s="1"/>
  <c r="R1091" i="37"/>
  <c r="S1091" i="37" s="1"/>
  <c r="R529" i="37"/>
  <c r="S529" i="37" s="1"/>
  <c r="R660" i="37"/>
  <c r="S660" i="37" s="1"/>
  <c r="R785" i="37"/>
  <c r="S785" i="37" s="1"/>
  <c r="R995" i="37"/>
  <c r="S995" i="37" s="1"/>
  <c r="R1030" i="37"/>
  <c r="S1030" i="37" s="1"/>
  <c r="R724" i="37"/>
  <c r="S724" i="37" s="1"/>
  <c r="R812" i="37"/>
  <c r="S812" i="37" s="1"/>
  <c r="R912" i="37"/>
  <c r="S912" i="37" s="1"/>
  <c r="R674" i="37"/>
  <c r="S674" i="37" s="1"/>
  <c r="R799" i="37"/>
  <c r="S799" i="37" s="1"/>
  <c r="R960" i="37"/>
  <c r="S960" i="37" s="1"/>
  <c r="R411" i="37"/>
  <c r="S411" i="37" s="1"/>
  <c r="R1192" i="37"/>
  <c r="S1192" i="37" s="1"/>
  <c r="R1362" i="37"/>
  <c r="S1362" i="37" s="1"/>
  <c r="R982" i="37"/>
  <c r="S982" i="37" s="1"/>
  <c r="R1172" i="37"/>
  <c r="S1172" i="37" s="1"/>
  <c r="R1335" i="37"/>
  <c r="S1335" i="37" s="1"/>
  <c r="R1396" i="37"/>
  <c r="S1396" i="37" s="1"/>
  <c r="R1496" i="37"/>
  <c r="S1496" i="37" s="1"/>
  <c r="R1537" i="37"/>
  <c r="S1537" i="37" s="1"/>
  <c r="R1156" i="37"/>
  <c r="S1156" i="37" s="1"/>
  <c r="R1242" i="37"/>
  <c r="S1242" i="37" s="1"/>
  <c r="R1511" i="37"/>
  <c r="S1511" i="37" s="1"/>
  <c r="R1180" i="37"/>
  <c r="S1180" i="37" s="1"/>
  <c r="R1274" i="37"/>
  <c r="S1274" i="37" s="1"/>
  <c r="R1356" i="37"/>
  <c r="S1356" i="37" s="1"/>
  <c r="R1444" i="37"/>
  <c r="S1444" i="37" s="1"/>
  <c r="R1423" i="37"/>
  <c r="S1423" i="37" s="1"/>
  <c r="R1131" i="37"/>
  <c r="S1131" i="37" s="1"/>
  <c r="R418" i="37"/>
  <c r="S418" i="37" s="1"/>
  <c r="R1536" i="37"/>
  <c r="S1536" i="37" s="1"/>
  <c r="R324" i="37"/>
  <c r="S324" i="37" s="1"/>
  <c r="R442" i="37"/>
  <c r="S442" i="37" s="1"/>
  <c r="R624" i="37"/>
  <c r="S624" i="37" s="1"/>
  <c r="R464" i="37"/>
  <c r="S464" i="37" s="1"/>
  <c r="R603" i="37"/>
  <c r="S603" i="37" s="1"/>
  <c r="R837" i="37"/>
  <c r="S837" i="37" s="1"/>
  <c r="R898" i="37"/>
  <c r="S898" i="37" s="1"/>
  <c r="R242" i="37"/>
  <c r="S242" i="37" s="1"/>
  <c r="R319" i="37"/>
  <c r="S319" i="37" s="1"/>
  <c r="R503" i="37"/>
  <c r="S503" i="37" s="1"/>
  <c r="R645" i="37"/>
  <c r="S645" i="37" s="1"/>
  <c r="R739" i="37"/>
  <c r="S739" i="37" s="1"/>
  <c r="R804" i="37"/>
  <c r="S804" i="37" s="1"/>
  <c r="R943" i="37"/>
  <c r="S943" i="37" s="1"/>
  <c r="R716" i="37"/>
  <c r="S716" i="37" s="1"/>
  <c r="R316" i="37"/>
  <c r="S316" i="37" s="1"/>
  <c r="R530" i="37"/>
  <c r="S530" i="37" s="1"/>
  <c r="R589" i="37"/>
  <c r="S589" i="37" s="1"/>
  <c r="R720" i="37"/>
  <c r="S720" i="37" s="1"/>
  <c r="R766" i="37"/>
  <c r="S766" i="37" s="1"/>
  <c r="R807" i="37"/>
  <c r="S807" i="37" s="1"/>
  <c r="R821" i="37"/>
  <c r="S821" i="37" s="1"/>
  <c r="R1122" i="37"/>
  <c r="S1122" i="37" s="1"/>
  <c r="R1250" i="37"/>
  <c r="S1250" i="37" s="1"/>
  <c r="R881" i="37"/>
  <c r="S881" i="37" s="1"/>
  <c r="R842" i="37"/>
  <c r="S842" i="37" s="1"/>
  <c r="R1167" i="37"/>
  <c r="S1167" i="37" s="1"/>
  <c r="R1292" i="37"/>
  <c r="S1292" i="37" s="1"/>
  <c r="R1340" i="37"/>
  <c r="S1340" i="37" s="1"/>
  <c r="R1475" i="37"/>
  <c r="S1475" i="37" s="1"/>
  <c r="R1038" i="37"/>
  <c r="S1038" i="37" s="1"/>
  <c r="R1204" i="37"/>
  <c r="S1204" i="37" s="1"/>
  <c r="R1454" i="37"/>
  <c r="S1454" i="37" s="1"/>
  <c r="R253" i="37"/>
  <c r="S253" i="37" s="1"/>
  <c r="R342" i="37"/>
  <c r="S342" i="37" s="1"/>
  <c r="R1126" i="37"/>
  <c r="S1126" i="37" s="1"/>
  <c r="R1363" i="37"/>
  <c r="S1363" i="37" s="1"/>
  <c r="R1428" i="37"/>
  <c r="S1428" i="37" s="1"/>
  <c r="R1332" i="37"/>
  <c r="S1332" i="37" s="1"/>
  <c r="R317" i="37"/>
  <c r="S317" i="37" s="1"/>
  <c r="R488" i="37"/>
  <c r="S488" i="37" s="1"/>
  <c r="R647" i="37"/>
  <c r="S647" i="37" s="1"/>
  <c r="R774" i="37"/>
  <c r="S774" i="37" s="1"/>
  <c r="R893" i="37"/>
  <c r="S893" i="37" s="1"/>
  <c r="R952" i="37"/>
  <c r="S952" i="37" s="1"/>
  <c r="R1058" i="37"/>
  <c r="S1058" i="37" s="1"/>
  <c r="R1159" i="37"/>
  <c r="S1159" i="37" s="1"/>
  <c r="R1388" i="37"/>
  <c r="S1388" i="37" s="1"/>
  <c r="R1491" i="37"/>
  <c r="S1491" i="37" s="1"/>
  <c r="R1353" i="37"/>
  <c r="S1353" i="37" s="1"/>
  <c r="R337" i="37"/>
  <c r="S337" i="37" s="1"/>
  <c r="R1015" i="37"/>
  <c r="S1015" i="37" s="1"/>
  <c r="R549" i="37"/>
  <c r="S549" i="37" s="1"/>
  <c r="R1189" i="37"/>
  <c r="S1189" i="37" s="1"/>
  <c r="R1471" i="37"/>
  <c r="S1471" i="37" s="1"/>
  <c r="R421" i="37"/>
  <c r="S421" i="37" s="1"/>
  <c r="R640" i="37"/>
  <c r="S640" i="37" s="1"/>
  <c r="R771" i="37"/>
  <c r="S771" i="37" s="1"/>
  <c r="R949" i="37"/>
  <c r="S949" i="37" s="1"/>
  <c r="R1061" i="37"/>
  <c r="S1061" i="37" s="1"/>
  <c r="R1154" i="37"/>
  <c r="S1154" i="37" s="1"/>
  <c r="R1307" i="37"/>
  <c r="S1307" i="37" s="1"/>
  <c r="R1405" i="37"/>
  <c r="S1405" i="37" s="1"/>
  <c r="R625" i="37"/>
  <c r="S625" i="37" s="1"/>
  <c r="R643" i="37"/>
  <c r="S643" i="37" s="1"/>
  <c r="R1209" i="37"/>
  <c r="S1209" i="37" s="1"/>
  <c r="R287" i="37"/>
  <c r="S287" i="37" s="1"/>
  <c r="R215" i="37"/>
  <c r="S215" i="37" s="1"/>
  <c r="R204" i="37"/>
  <c r="S204" i="37" s="1"/>
  <c r="R713" i="37"/>
  <c r="S713" i="37" s="1"/>
  <c r="R963" i="37"/>
  <c r="S963" i="37" s="1"/>
  <c r="R1447" i="37"/>
  <c r="S1447" i="37" s="1"/>
  <c r="R1232" i="37"/>
  <c r="S1232" i="37" s="1"/>
  <c r="R1293" i="37"/>
  <c r="S1293" i="37" s="1"/>
  <c r="R446" i="37"/>
  <c r="S446" i="37" s="1"/>
  <c r="R669" i="37"/>
  <c r="S669" i="37" s="1"/>
  <c r="R728" i="37"/>
  <c r="S728" i="37" s="1"/>
  <c r="R1303" i="37"/>
  <c r="S1303" i="37" s="1"/>
  <c r="R1348" i="37"/>
  <c r="S1348" i="37" s="1"/>
  <c r="R1275" i="37"/>
  <c r="S1275" i="37" s="1"/>
  <c r="R871" i="37"/>
  <c r="S871" i="37" s="1"/>
  <c r="R1410" i="37"/>
  <c r="S1410" i="37" s="1"/>
  <c r="R1074" i="37"/>
  <c r="S1074" i="37" s="1"/>
  <c r="R650" i="37"/>
  <c r="S650" i="37" s="1"/>
  <c r="R1321" i="37"/>
  <c r="S1321" i="37" s="1"/>
  <c r="R614" i="37"/>
  <c r="S614" i="37" s="1"/>
  <c r="R1256" i="37"/>
  <c r="S1256" i="37" s="1"/>
  <c r="R634" i="37"/>
  <c r="S634" i="37" s="1"/>
  <c r="R333" i="37"/>
  <c r="S333" i="37" s="1"/>
  <c r="R201" i="37"/>
  <c r="S201" i="37" s="1"/>
  <c r="R375" i="37"/>
  <c r="S375" i="37" s="1"/>
  <c r="R355" i="37"/>
  <c r="S355" i="37" s="1"/>
  <c r="R752" i="37"/>
  <c r="S752" i="37" s="1"/>
  <c r="R1411" i="37"/>
  <c r="S1411" i="37" s="1"/>
  <c r="R270" i="37"/>
  <c r="S270" i="37" s="1"/>
  <c r="R311" i="37"/>
  <c r="S311" i="37" s="1"/>
  <c r="R872" i="37"/>
  <c r="S872" i="37" s="1"/>
  <c r="R820" i="37"/>
  <c r="S820" i="37" s="1"/>
  <c r="R1284" i="37"/>
  <c r="S1284" i="37" s="1"/>
  <c r="R522" i="37"/>
  <c r="S522" i="37" s="1"/>
  <c r="R579" i="37"/>
  <c r="S579" i="37" s="1"/>
  <c r="R514" i="37"/>
  <c r="S514" i="37" s="1"/>
  <c r="R736" i="37"/>
  <c r="S736" i="37" s="1"/>
  <c r="R880" i="37"/>
  <c r="S880" i="37" s="1"/>
  <c r="R611" i="37"/>
  <c r="S611" i="37" s="1"/>
  <c r="R827" i="37"/>
  <c r="S827" i="37" s="1"/>
  <c r="R1121" i="37"/>
  <c r="S1121" i="37" s="1"/>
  <c r="R1125" i="37"/>
  <c r="S1125" i="37" s="1"/>
  <c r="R1193" i="37"/>
  <c r="S1193" i="37" s="1"/>
  <c r="R1272" i="37"/>
  <c r="S1272" i="37" s="1"/>
  <c r="R1229" i="37"/>
  <c r="S1229" i="37" s="1"/>
  <c r="R515" i="37"/>
  <c r="S515" i="37" s="1"/>
  <c r="R248" i="37"/>
  <c r="S248" i="37" s="1"/>
  <c r="R186" i="37"/>
  <c r="S186" i="37" s="1"/>
  <c r="R252" i="37"/>
  <c r="S252" i="37" s="1"/>
  <c r="R439" i="37"/>
  <c r="S439" i="37" s="1"/>
  <c r="R554" i="37"/>
  <c r="S554" i="37" s="1"/>
  <c r="R190" i="37"/>
  <c r="S190" i="37" s="1"/>
  <c r="R307" i="37"/>
  <c r="S307" i="37" s="1"/>
  <c r="R396" i="37"/>
  <c r="S396" i="37" s="1"/>
  <c r="R526" i="37"/>
  <c r="S526" i="37" s="1"/>
  <c r="R649" i="37"/>
  <c r="S649" i="37" s="1"/>
  <c r="R298" i="37"/>
  <c r="S298" i="37" s="1"/>
  <c r="R610" i="37"/>
  <c r="S610" i="37" s="1"/>
  <c r="R847" i="37"/>
  <c r="S847" i="37" s="1"/>
  <c r="R969" i="37"/>
  <c r="S969" i="37" s="1"/>
  <c r="R548" i="37"/>
  <c r="S548" i="37" s="1"/>
  <c r="R682" i="37"/>
  <c r="S682" i="37" s="1"/>
  <c r="R831" i="37"/>
  <c r="S831" i="37" s="1"/>
  <c r="R1002" i="37"/>
  <c r="S1002" i="37" s="1"/>
  <c r="R225" i="37"/>
  <c r="S225" i="37" s="1"/>
  <c r="R1059" i="37"/>
  <c r="S1059" i="37" s="1"/>
  <c r="R731" i="37"/>
  <c r="S731" i="37" s="1"/>
  <c r="R819" i="37"/>
  <c r="S819" i="37" s="1"/>
  <c r="R932" i="37"/>
  <c r="S932" i="37" s="1"/>
  <c r="R717" i="37"/>
  <c r="S717" i="37" s="1"/>
  <c r="R801" i="37"/>
  <c r="S801" i="37" s="1"/>
  <c r="R980" i="37"/>
  <c r="S980" i="37" s="1"/>
  <c r="R422" i="37"/>
  <c r="S422" i="37" s="1"/>
  <c r="R1194" i="37"/>
  <c r="S1194" i="37" s="1"/>
  <c r="R1376" i="37"/>
  <c r="S1376" i="37" s="1"/>
  <c r="R1011" i="37"/>
  <c r="S1011" i="37" s="1"/>
  <c r="R1174" i="37"/>
  <c r="S1174" i="37" s="1"/>
  <c r="R1347" i="37"/>
  <c r="S1347" i="37" s="1"/>
  <c r="R1420" i="37"/>
  <c r="S1420" i="37" s="1"/>
  <c r="R1505" i="37"/>
  <c r="S1505" i="37" s="1"/>
  <c r="R1493" i="37"/>
  <c r="S1493" i="37" s="1"/>
  <c r="R1158" i="37"/>
  <c r="S1158" i="37" s="1"/>
  <c r="R1249" i="37"/>
  <c r="S1249" i="37" s="1"/>
  <c r="R1182" i="37"/>
  <c r="S1182" i="37" s="1"/>
  <c r="R1285" i="37"/>
  <c r="S1285" i="37" s="1"/>
  <c r="R1368" i="37"/>
  <c r="S1368" i="37" s="1"/>
  <c r="R1472" i="37"/>
  <c r="S1472" i="37" s="1"/>
  <c r="R1088" i="37"/>
  <c r="S1088" i="37" s="1"/>
  <c r="R1441" i="37"/>
  <c r="S1441" i="37" s="1"/>
  <c r="R1214" i="37"/>
  <c r="S1214" i="37" s="1"/>
  <c r="R1443" i="37"/>
  <c r="S1443" i="37" s="1"/>
  <c r="R1095" i="37"/>
  <c r="S1095" i="37" s="1"/>
  <c r="R416" i="37"/>
  <c r="S416" i="37" s="1"/>
  <c r="R326" i="37"/>
  <c r="S326" i="37" s="1"/>
  <c r="R444" i="37"/>
  <c r="S444" i="37" s="1"/>
  <c r="R626" i="37"/>
  <c r="S626" i="37" s="1"/>
  <c r="R189" i="37"/>
  <c r="S189" i="37" s="1"/>
  <c r="R468" i="37"/>
  <c r="S468" i="37" s="1"/>
  <c r="R629" i="37"/>
  <c r="S629" i="37" s="1"/>
  <c r="R845" i="37"/>
  <c r="S845" i="37" s="1"/>
  <c r="R904" i="37"/>
  <c r="S904" i="37" s="1"/>
  <c r="R244" i="37"/>
  <c r="S244" i="37" s="1"/>
  <c r="R415" i="37"/>
  <c r="S415" i="37" s="1"/>
  <c r="R520" i="37"/>
  <c r="S520" i="37" s="1"/>
  <c r="R662" i="37"/>
  <c r="S662" i="37" s="1"/>
  <c r="R741" i="37"/>
  <c r="S741" i="37" s="1"/>
  <c r="R806" i="37"/>
  <c r="S806" i="37" s="1"/>
  <c r="R956" i="37"/>
  <c r="S956" i="37" s="1"/>
  <c r="R318" i="37"/>
  <c r="S318" i="37" s="1"/>
  <c r="R532" i="37"/>
  <c r="S532" i="37" s="1"/>
  <c r="R593" i="37"/>
  <c r="S593" i="37" s="1"/>
  <c r="R722" i="37"/>
  <c r="S722" i="37" s="1"/>
  <c r="R770" i="37"/>
  <c r="S770" i="37" s="1"/>
  <c r="R809" i="37"/>
  <c r="S809" i="37" s="1"/>
  <c r="R1012" i="37"/>
  <c r="S1012" i="37" s="1"/>
  <c r="R1147" i="37"/>
  <c r="S1147" i="37" s="1"/>
  <c r="R1254" i="37"/>
  <c r="S1254" i="37" s="1"/>
  <c r="R901" i="37"/>
  <c r="S901" i="37" s="1"/>
  <c r="R854" i="37"/>
  <c r="S854" i="37" s="1"/>
  <c r="R1237" i="37"/>
  <c r="S1237" i="37" s="1"/>
  <c r="R1296" i="37"/>
  <c r="S1296" i="37" s="1"/>
  <c r="R1344" i="37"/>
  <c r="S1344" i="37" s="1"/>
  <c r="R1477" i="37"/>
  <c r="S1477" i="37" s="1"/>
  <c r="R1040" i="37"/>
  <c r="S1040" i="37" s="1"/>
  <c r="R1206" i="37"/>
  <c r="S1206" i="37" s="1"/>
  <c r="R1456" i="37"/>
  <c r="S1456" i="37" s="1"/>
  <c r="R309" i="37"/>
  <c r="S309" i="37" s="1"/>
  <c r="R974" i="37"/>
  <c r="S974" i="37" s="1"/>
  <c r="R1141" i="37"/>
  <c r="S1141" i="37" s="1"/>
  <c r="R1366" i="37"/>
  <c r="S1366" i="37" s="1"/>
  <c r="R1430" i="37"/>
  <c r="S1430" i="37" s="1"/>
  <c r="R1413" i="37"/>
  <c r="S1413" i="37" s="1"/>
  <c r="R251" i="37"/>
  <c r="S251" i="37" s="1"/>
  <c r="R321" i="37"/>
  <c r="S321" i="37" s="1"/>
  <c r="R507" i="37"/>
  <c r="S507" i="37" s="1"/>
  <c r="R651" i="37"/>
  <c r="S651" i="37" s="1"/>
  <c r="R778" i="37"/>
  <c r="S778" i="37" s="1"/>
  <c r="R897" i="37"/>
  <c r="S897" i="37" s="1"/>
  <c r="R962" i="37"/>
  <c r="S962" i="37" s="1"/>
  <c r="R1064" i="37"/>
  <c r="S1064" i="37" s="1"/>
  <c r="R1270" i="37"/>
  <c r="S1270" i="37" s="1"/>
  <c r="R1390" i="37"/>
  <c r="S1390" i="37" s="1"/>
  <c r="R1495" i="37"/>
  <c r="S1495" i="37" s="1"/>
  <c r="R1361" i="37"/>
  <c r="S1361" i="37" s="1"/>
  <c r="R339" i="37"/>
  <c r="S339" i="37" s="1"/>
  <c r="R568" i="37"/>
  <c r="S568" i="37" s="1"/>
  <c r="R1019" i="37"/>
  <c r="S1019" i="37" s="1"/>
  <c r="R586" i="37"/>
  <c r="S586" i="37" s="1"/>
  <c r="R1191" i="37"/>
  <c r="S1191" i="37" s="1"/>
  <c r="R300" i="37"/>
  <c r="S300" i="37" s="1"/>
  <c r="R423" i="37"/>
  <c r="S423" i="37" s="1"/>
  <c r="R642" i="37"/>
  <c r="S642" i="37" s="1"/>
  <c r="R773" i="37"/>
  <c r="S773" i="37" s="1"/>
  <c r="R955" i="37"/>
  <c r="S955" i="37" s="1"/>
  <c r="R1063" i="37"/>
  <c r="S1063" i="37" s="1"/>
  <c r="R1160" i="37"/>
  <c r="S1160" i="37" s="1"/>
  <c r="R1311" i="37"/>
  <c r="S1311" i="37" s="1"/>
  <c r="R1409" i="37"/>
  <c r="S1409" i="37" s="1"/>
  <c r="R631" i="37"/>
  <c r="S631" i="37" s="1"/>
  <c r="R926" i="37"/>
  <c r="S926" i="37" s="1"/>
  <c r="Q1530" i="37"/>
  <c r="T1530" i="37" s="1"/>
  <c r="Y349" i="37"/>
  <c r="X349" i="37"/>
  <c r="Y340" i="37"/>
  <c r="X340" i="37"/>
  <c r="Y331" i="37"/>
  <c r="X331" i="37"/>
  <c r="Y322" i="37"/>
  <c r="X322" i="37"/>
  <c r="Y313" i="37"/>
  <c r="X313" i="37"/>
  <c r="Y304" i="37"/>
  <c r="X304" i="37"/>
  <c r="Y295" i="37"/>
  <c r="X295" i="37"/>
  <c r="Y286" i="37"/>
  <c r="X286" i="37"/>
  <c r="Y277" i="37"/>
  <c r="X277" i="37"/>
  <c r="Y268" i="37"/>
  <c r="X268" i="37"/>
  <c r="Y259" i="37"/>
  <c r="X259" i="37"/>
  <c r="Y250" i="37"/>
  <c r="X250" i="37"/>
  <c r="Y241" i="37"/>
  <c r="X241" i="37"/>
  <c r="Y232" i="37"/>
  <c r="X232" i="37"/>
  <c r="Y223" i="37"/>
  <c r="X223" i="37"/>
  <c r="Y214" i="37"/>
  <c r="X214" i="37"/>
  <c r="Y205" i="37"/>
  <c r="X205" i="37"/>
  <c r="Y196" i="37"/>
  <c r="X196" i="37"/>
  <c r="Y187" i="37"/>
  <c r="X187" i="37"/>
  <c r="Y178" i="37"/>
  <c r="X178" i="37"/>
  <c r="Y169" i="37"/>
  <c r="X169" i="37"/>
  <c r="Y160" i="37"/>
  <c r="X160" i="37"/>
  <c r="Y151" i="37"/>
  <c r="X151" i="37"/>
  <c r="Y142" i="37"/>
  <c r="X142" i="37"/>
  <c r="Y133" i="37"/>
  <c r="X133" i="37"/>
  <c r="Y124" i="37"/>
  <c r="X124" i="37"/>
  <c r="Y115" i="37"/>
  <c r="X115" i="37"/>
  <c r="Y106" i="37"/>
  <c r="X106" i="37"/>
  <c r="Y97" i="37"/>
  <c r="X97" i="37"/>
  <c r="Y88" i="37"/>
  <c r="X88" i="37"/>
  <c r="Y79" i="37"/>
  <c r="X79" i="37"/>
  <c r="Y70" i="37"/>
  <c r="X70" i="37"/>
  <c r="O69" i="37"/>
  <c r="N69" i="37"/>
  <c r="M69" i="37"/>
  <c r="L69" i="37"/>
  <c r="O68" i="37"/>
  <c r="N68" i="37"/>
  <c r="M68" i="37"/>
  <c r="L68" i="37"/>
  <c r="O67" i="37"/>
  <c r="N67" i="37"/>
  <c r="M67" i="37"/>
  <c r="L67" i="37"/>
  <c r="O66" i="37"/>
  <c r="N66" i="37"/>
  <c r="M66" i="37"/>
  <c r="L66" i="37"/>
  <c r="O65" i="37"/>
  <c r="N65" i="37"/>
  <c r="M65" i="37"/>
  <c r="L65" i="37"/>
  <c r="O64" i="37"/>
  <c r="N64" i="37"/>
  <c r="M64" i="37"/>
  <c r="L64" i="37"/>
  <c r="Z61" i="37"/>
  <c r="Y61" i="37"/>
  <c r="X61" i="37"/>
  <c r="Z52" i="37"/>
  <c r="Y52" i="37"/>
  <c r="X52" i="37"/>
  <c r="O51" i="37"/>
  <c r="N51" i="37"/>
  <c r="M51" i="37"/>
  <c r="L51" i="37"/>
  <c r="O50" i="37"/>
  <c r="N50" i="37"/>
  <c r="M50" i="37"/>
  <c r="L50" i="37"/>
  <c r="O49" i="37"/>
  <c r="N49" i="37"/>
  <c r="M49" i="37"/>
  <c r="L49" i="37"/>
  <c r="O48" i="37"/>
  <c r="N48" i="37"/>
  <c r="M48" i="37"/>
  <c r="L48" i="37"/>
  <c r="O47" i="37"/>
  <c r="N47" i="37"/>
  <c r="M47" i="37"/>
  <c r="L47" i="37"/>
  <c r="O46" i="37"/>
  <c r="N46" i="37"/>
  <c r="M46" i="37"/>
  <c r="L46" i="37"/>
  <c r="O45" i="37"/>
  <c r="N45" i="37"/>
  <c r="M45" i="37"/>
  <c r="L45" i="37"/>
  <c r="Z43" i="37"/>
  <c r="Y43" i="37"/>
  <c r="X43" i="37"/>
  <c r="O42" i="37"/>
  <c r="N42" i="37"/>
  <c r="M42" i="37"/>
  <c r="L42" i="37"/>
  <c r="O41" i="37"/>
  <c r="N41" i="37"/>
  <c r="M41" i="37"/>
  <c r="L41" i="37"/>
  <c r="O40" i="37"/>
  <c r="N40" i="37"/>
  <c r="M40" i="37"/>
  <c r="L40" i="37"/>
  <c r="O39" i="37"/>
  <c r="N39" i="37"/>
  <c r="M39" i="37"/>
  <c r="L39" i="37"/>
  <c r="O38" i="37"/>
  <c r="N38" i="37"/>
  <c r="M38" i="37"/>
  <c r="L38" i="37"/>
  <c r="O37" i="37"/>
  <c r="N37" i="37"/>
  <c r="M37" i="37"/>
  <c r="L37" i="37"/>
  <c r="O36" i="37"/>
  <c r="N36" i="37"/>
  <c r="M36" i="37"/>
  <c r="L36" i="37"/>
  <c r="O35" i="37"/>
  <c r="N35" i="37"/>
  <c r="M35" i="37"/>
  <c r="L35" i="37"/>
  <c r="Z34" i="37"/>
  <c r="Y34" i="37"/>
  <c r="X34" i="37"/>
  <c r="O33" i="37"/>
  <c r="N33" i="37"/>
  <c r="M33" i="37"/>
  <c r="L33" i="37"/>
  <c r="O32" i="37"/>
  <c r="N32" i="37"/>
  <c r="M32" i="37"/>
  <c r="L32" i="37"/>
  <c r="O31" i="37"/>
  <c r="N31" i="37"/>
  <c r="M31" i="37"/>
  <c r="L31" i="37"/>
  <c r="O30" i="37"/>
  <c r="N30" i="37"/>
  <c r="M30" i="37"/>
  <c r="L30" i="37"/>
  <c r="O29" i="37"/>
  <c r="N29" i="37"/>
  <c r="M29" i="37"/>
  <c r="L29" i="37"/>
  <c r="O28" i="37"/>
  <c r="N28" i="37"/>
  <c r="M28" i="37"/>
  <c r="L28" i="37"/>
  <c r="O27" i="37"/>
  <c r="N27" i="37"/>
  <c r="M27" i="37"/>
  <c r="L27" i="37"/>
  <c r="O26" i="37"/>
  <c r="N26" i="37"/>
  <c r="M26" i="37"/>
  <c r="L26" i="37"/>
  <c r="Z25" i="37"/>
  <c r="Y25" i="37"/>
  <c r="X25" i="37"/>
  <c r="O24" i="37"/>
  <c r="N24" i="37"/>
  <c r="M24" i="37"/>
  <c r="L24" i="37"/>
  <c r="O23" i="37"/>
  <c r="N23" i="37"/>
  <c r="M23" i="37"/>
  <c r="L23" i="37"/>
  <c r="O22" i="37"/>
  <c r="N22" i="37"/>
  <c r="M22" i="37"/>
  <c r="L22" i="37"/>
  <c r="O21" i="37"/>
  <c r="N21" i="37"/>
  <c r="M21" i="37"/>
  <c r="L21" i="37"/>
  <c r="O20" i="37"/>
  <c r="N20" i="37"/>
  <c r="M20" i="37"/>
  <c r="L20" i="37"/>
  <c r="O19" i="37"/>
  <c r="N19" i="37"/>
  <c r="M19" i="37"/>
  <c r="L19" i="37"/>
  <c r="O18" i="37"/>
  <c r="N18" i="37"/>
  <c r="M18" i="37"/>
  <c r="L18" i="37"/>
  <c r="O17" i="37"/>
  <c r="N17" i="37"/>
  <c r="M17" i="37"/>
  <c r="L17" i="37"/>
  <c r="Z16" i="37"/>
  <c r="Y16" i="37"/>
  <c r="X16" i="37"/>
  <c r="AG15" i="37"/>
  <c r="O15" i="37"/>
  <c r="N15" i="37"/>
  <c r="M15" i="37"/>
  <c r="L15" i="37"/>
  <c r="AG14" i="37"/>
  <c r="O14" i="37"/>
  <c r="N14" i="37"/>
  <c r="M14" i="37"/>
  <c r="L14" i="37"/>
  <c r="AG13" i="37"/>
  <c r="O13" i="37"/>
  <c r="N13" i="37"/>
  <c r="M13" i="37"/>
  <c r="L13" i="37"/>
  <c r="AG12" i="37"/>
  <c r="O12" i="37"/>
  <c r="N12" i="37"/>
  <c r="M12" i="37"/>
  <c r="L12" i="37"/>
  <c r="AG11" i="37"/>
  <c r="O11" i="37"/>
  <c r="N11" i="37"/>
  <c r="M11" i="37"/>
  <c r="L11" i="37"/>
  <c r="AG10" i="37"/>
  <c r="O10" i="37"/>
  <c r="N10" i="37"/>
  <c r="M10" i="37"/>
  <c r="L10" i="37"/>
  <c r="AG9" i="37"/>
  <c r="O9" i="37"/>
  <c r="N9" i="37"/>
  <c r="M9" i="37"/>
  <c r="L9" i="37"/>
  <c r="AG8" i="37"/>
  <c r="O8" i="37"/>
  <c r="N8" i="37"/>
  <c r="M8" i="37"/>
  <c r="L8" i="37"/>
  <c r="Z7" i="37"/>
  <c r="Y7" i="37"/>
  <c r="X7" i="37"/>
  <c r="T2" i="37"/>
  <c r="AD1" i="37"/>
  <c r="E1" i="37"/>
  <c r="M1541" i="37" l="1"/>
  <c r="O1541" i="37"/>
  <c r="N1541" i="37"/>
  <c r="L1541" i="37"/>
  <c r="R1530" i="37"/>
  <c r="S1530" i="37" s="1"/>
  <c r="P26" i="37"/>
  <c r="Q26" i="37" s="1"/>
  <c r="P50" i="37"/>
  <c r="Q50" i="37" s="1"/>
  <c r="T50" i="37" s="1"/>
  <c r="P17" i="37"/>
  <c r="Q17" i="37" s="1"/>
  <c r="T17" i="37" s="1"/>
  <c r="P68" i="37"/>
  <c r="Q68" i="37" s="1"/>
  <c r="T68" i="37" s="1"/>
  <c r="P64" i="37"/>
  <c r="Q64" i="37" s="1"/>
  <c r="P12" i="37"/>
  <c r="Q12" i="37" s="1"/>
  <c r="R12" i="37" s="1"/>
  <c r="S12" i="37" s="1"/>
  <c r="P21" i="37"/>
  <c r="Q21" i="37" s="1"/>
  <c r="T21" i="37" s="1"/>
  <c r="P14" i="37"/>
  <c r="Q14" i="37" s="1"/>
  <c r="T14" i="37" s="1"/>
  <c r="P18" i="37"/>
  <c r="Q18" i="37" s="1"/>
  <c r="T18" i="37" s="1"/>
  <c r="P20" i="37"/>
  <c r="Q20" i="37" s="1"/>
  <c r="T20" i="37" s="1"/>
  <c r="P69" i="37"/>
  <c r="Q69" i="37" s="1"/>
  <c r="T69" i="37" s="1"/>
  <c r="P30" i="37"/>
  <c r="Q30" i="37" s="1"/>
  <c r="T30" i="37" s="1"/>
  <c r="P37" i="37"/>
  <c r="Q37" i="37" s="1"/>
  <c r="T37" i="37" s="1"/>
  <c r="P15" i="37"/>
  <c r="Q15" i="37" s="1"/>
  <c r="R15" i="37" s="1"/>
  <c r="S15" i="37" s="1"/>
  <c r="P27" i="37"/>
  <c r="Q27" i="37" s="1"/>
  <c r="P38" i="37"/>
  <c r="Q38" i="37" s="1"/>
  <c r="T38" i="37" s="1"/>
  <c r="P46" i="37"/>
  <c r="Q46" i="37" s="1"/>
  <c r="T46" i="37" s="1"/>
  <c r="P48" i="37"/>
  <c r="Q48" i="37" s="1"/>
  <c r="T48" i="37" s="1"/>
  <c r="P36" i="37"/>
  <c r="Q36" i="37" s="1"/>
  <c r="T36" i="37" s="1"/>
  <c r="P22" i="37"/>
  <c r="Q22" i="37" s="1"/>
  <c r="P10" i="37"/>
  <c r="Q10" i="37" s="1"/>
  <c r="T10" i="37" s="1"/>
  <c r="P35" i="37"/>
  <c r="Q35" i="37" s="1"/>
  <c r="T35" i="37" s="1"/>
  <c r="P41" i="37"/>
  <c r="Q41" i="37" s="1"/>
  <c r="T41" i="37" s="1"/>
  <c r="P24" i="37"/>
  <c r="Q24" i="37" s="1"/>
  <c r="T24" i="37" s="1"/>
  <c r="P9" i="37"/>
  <c r="Q9" i="37" s="1"/>
  <c r="R9" i="37" s="1"/>
  <c r="S9" i="37" s="1"/>
  <c r="P31" i="37"/>
  <c r="Q31" i="37" s="1"/>
  <c r="P33" i="37"/>
  <c r="Q33" i="37" s="1"/>
  <c r="P45" i="37"/>
  <c r="Q45" i="37" s="1"/>
  <c r="P47" i="37"/>
  <c r="Q47" i="37" s="1"/>
  <c r="P49" i="37"/>
  <c r="Q49" i="37" s="1"/>
  <c r="P51" i="37"/>
  <c r="Q51" i="37" s="1"/>
  <c r="T51" i="37" s="1"/>
  <c r="P65" i="37"/>
  <c r="Q65" i="37" s="1"/>
  <c r="P28" i="37"/>
  <c r="Q28" i="37" s="1"/>
  <c r="T28" i="37" s="1"/>
  <c r="P40" i="37"/>
  <c r="Q40" i="37" s="1"/>
  <c r="P42" i="37"/>
  <c r="Q42" i="37" s="1"/>
  <c r="T42" i="37" s="1"/>
  <c r="P67" i="37"/>
  <c r="Q67" i="37" s="1"/>
  <c r="P23" i="37"/>
  <c r="Q23" i="37" s="1"/>
  <c r="P29" i="37"/>
  <c r="Q29" i="37" s="1"/>
  <c r="T29" i="37" s="1"/>
  <c r="P11" i="37"/>
  <c r="Q11" i="37" s="1"/>
  <c r="T11" i="37" s="1"/>
  <c r="P13" i="37"/>
  <c r="Q13" i="37" s="1"/>
  <c r="T13" i="37" s="1"/>
  <c r="P19" i="37"/>
  <c r="Q19" i="37" s="1"/>
  <c r="P32" i="37"/>
  <c r="Q32" i="37" s="1"/>
  <c r="T32" i="37" s="1"/>
  <c r="P39" i="37"/>
  <c r="Q39" i="37" s="1"/>
  <c r="P66" i="37"/>
  <c r="Q66" i="37" s="1"/>
  <c r="T66" i="37" s="1"/>
  <c r="P8" i="37"/>
  <c r="R35" i="37" l="1"/>
  <c r="R49" i="37"/>
  <c r="S49" i="37" s="1"/>
  <c r="T49" i="37"/>
  <c r="R31" i="37"/>
  <c r="S31" i="37" s="1"/>
  <c r="T31" i="37"/>
  <c r="R18" i="37"/>
  <c r="S18" i="37" s="1"/>
  <c r="R23" i="37"/>
  <c r="S23" i="37" s="1"/>
  <c r="T23" i="37"/>
  <c r="R47" i="37"/>
  <c r="S47" i="37" s="1"/>
  <c r="T47" i="37"/>
  <c r="R64" i="37"/>
  <c r="S64" i="37" s="1"/>
  <c r="T64" i="37"/>
  <c r="R27" i="37"/>
  <c r="S27" i="37" s="1"/>
  <c r="T27" i="37"/>
  <c r="R67" i="37"/>
  <c r="S67" i="37" s="1"/>
  <c r="T67" i="37"/>
  <c r="R45" i="37"/>
  <c r="S45" i="37" s="1"/>
  <c r="T45" i="37"/>
  <c r="R22" i="37"/>
  <c r="S22" i="37" s="1"/>
  <c r="T22" i="37"/>
  <c r="R19" i="37"/>
  <c r="S19" i="37" s="1"/>
  <c r="T19" i="37"/>
  <c r="R39" i="37"/>
  <c r="S39" i="37" s="1"/>
  <c r="T39" i="37"/>
  <c r="R33" i="37"/>
  <c r="S33" i="37" s="1"/>
  <c r="T33" i="37"/>
  <c r="R40" i="37"/>
  <c r="S40" i="37" s="1"/>
  <c r="T40" i="37"/>
  <c r="R26" i="37"/>
  <c r="S26" i="37" s="1"/>
  <c r="U26" i="37" s="1"/>
  <c r="T26" i="37"/>
  <c r="R65" i="37"/>
  <c r="S65" i="37" s="1"/>
  <c r="T65" i="37"/>
  <c r="S35" i="37"/>
  <c r="U34" i="37" s="1"/>
  <c r="P1541" i="37"/>
  <c r="R68" i="37"/>
  <c r="S68" i="37" s="1"/>
  <c r="R21" i="37"/>
  <c r="S21" i="37" s="1"/>
  <c r="R66" i="37"/>
  <c r="S66" i="37" s="1"/>
  <c r="R69" i="37"/>
  <c r="S69" i="37" s="1"/>
  <c r="Q8" i="37"/>
  <c r="Q1541" i="37" s="1"/>
  <c r="T15" i="37"/>
  <c r="T12" i="37"/>
  <c r="R37" i="37"/>
  <c r="S37" i="37" s="1"/>
  <c r="R20" i="37"/>
  <c r="S20" i="37" s="1"/>
  <c r="R46" i="37"/>
  <c r="S46" i="37" s="1"/>
  <c r="R50" i="37"/>
  <c r="S50" i="37" s="1"/>
  <c r="R51" i="37"/>
  <c r="S51" i="37" s="1"/>
  <c r="R29" i="37"/>
  <c r="S29" i="37" s="1"/>
  <c r="R48" i="37"/>
  <c r="S48" i="37" s="1"/>
  <c r="R13" i="37"/>
  <c r="S13" i="37" s="1"/>
  <c r="R42" i="37"/>
  <c r="S42" i="37" s="1"/>
  <c r="U43" i="37"/>
  <c r="R24" i="37"/>
  <c r="S24" i="37" s="1"/>
  <c r="R17" i="37"/>
  <c r="S17" i="37" s="1"/>
  <c r="R30" i="37"/>
  <c r="S30" i="37" s="1"/>
  <c r="R28" i="37"/>
  <c r="S28" i="37" s="1"/>
  <c r="R10" i="37"/>
  <c r="S10" i="37" s="1"/>
  <c r="R38" i="37"/>
  <c r="S38" i="37" s="1"/>
  <c r="R14" i="37"/>
  <c r="S14" i="37" s="1"/>
  <c r="R32" i="37"/>
  <c r="S32" i="37" s="1"/>
  <c r="R36" i="37"/>
  <c r="S36" i="37" s="1"/>
  <c r="R11" i="37"/>
  <c r="S11" i="37" s="1"/>
  <c r="R41" i="37"/>
  <c r="S41" i="37" s="1"/>
  <c r="T9" i="37"/>
  <c r="W107" i="37"/>
  <c r="V107" i="37" l="1"/>
  <c r="T8" i="37"/>
  <c r="T1541" i="37" s="1"/>
  <c r="R8" i="37"/>
  <c r="R1541" i="37" s="1"/>
  <c r="S8" i="37" l="1"/>
  <c r="S1541" i="37" s="1"/>
  <c r="U2" i="37" l="1"/>
  <c r="AD2" i="3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PS. Maria Alejandra Barrera Castro</author>
  </authors>
  <commentList>
    <comment ref="P5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 xml:space="preserve">DESVIACION ESTANDAR SE TOMA CON BASE EN LA MEDIANA
</t>
        </r>
      </text>
    </comment>
  </commentList>
</comments>
</file>

<file path=xl/sharedStrings.xml><?xml version="1.0" encoding="utf-8"?>
<sst xmlns="http://schemas.openxmlformats.org/spreadsheetml/2006/main" count="13315" uniqueCount="4528">
  <si>
    <t>PROMEDIOS ESTADISTICOS</t>
  </si>
  <si>
    <t xml:space="preserve">MENOR VALOR COTIZADO </t>
  </si>
  <si>
    <t xml:space="preserve">PROMEDIO </t>
  </si>
  <si>
    <t xml:space="preserve">MEDIANA </t>
  </si>
  <si>
    <t xml:space="preserve">MEDIA GEOMETRICA </t>
  </si>
  <si>
    <t>DESVIACIÓN ESTANDAR</t>
  </si>
  <si>
    <t>ITEM</t>
  </si>
  <si>
    <t>UNIDAD DE MEDIDA</t>
  </si>
  <si>
    <t>CANT.</t>
  </si>
  <si>
    <t xml:space="preserve">PRECIO DE REFERENCIA UNITARIO </t>
  </si>
  <si>
    <t xml:space="preserve">% DISPERSION </t>
  </si>
  <si>
    <t>PRESUPUESTO</t>
  </si>
  <si>
    <t>Dispersion</t>
  </si>
  <si>
    <t xml:space="preserve">ARRASTRE </t>
  </si>
  <si>
    <t>CONCEPTO VALOR DE REFERENCIA</t>
  </si>
  <si>
    <t xml:space="preserve">DESCRIPCION DEL SUMINISTRO </t>
  </si>
  <si>
    <t>CODIGOS CUPS</t>
  </si>
  <si>
    <t>C1 / C2</t>
  </si>
  <si>
    <t>C1 / C3</t>
  </si>
  <si>
    <t>C1 / C4</t>
  </si>
  <si>
    <t>PRECIOS DE REFERENCIA CON REDONDEO</t>
  </si>
  <si>
    <t>SERVICIO</t>
  </si>
  <si>
    <t>VALOR PRECIO HISTORICO 2022</t>
  </si>
  <si>
    <t>COTIZACION 3 INCLUIDO IMPUESTOS</t>
  </si>
  <si>
    <t>INFUSIÓN O ADMINISTRACIÓN DE SOLUCIONES DE LÍQUIDOS Y ELECTROLITOS SOD</t>
  </si>
  <si>
    <t>CLINICOS FLORENCIA ZOMAC NIT. 901.160.407-8</t>
  </si>
  <si>
    <t>VALOR PRECIOS HISTORICO ACTUALIZADO  2023</t>
  </si>
  <si>
    <t>N/A</t>
  </si>
  <si>
    <t>NO COTIZO</t>
  </si>
  <si>
    <t>CLINICA CREAR VISION S.A.S</t>
  </si>
  <si>
    <t xml:space="preserve">LOTE 1: LA PRESTACIÓN DE LOS SERVICIOS MÉDICOS AMBULATORIOS, QUIRÚRGICOS, APOYO DIAGNÓSTICO Y TERAPÉUTICO DE MEDIANA COMPLEJIDAD EN SALUD DE ACUERDO A LOS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EN EL MUNICIPIO DE MOCOA PUTUMAYO, PERTENECIENTES A LA DIRECCIÓN DE SANIDAD EJÉRCITO – CENTRAL ADMINISTRATIVA Y CONTABLE “CENAC FLORENCIA”. </t>
  </si>
  <si>
    <t>ESCISIÓN DE QUISTE SINOVIAL FACETARIO VÍA POSTERIOR</t>
  </si>
  <si>
    <t>NEUROLISIS EN NERVIO DE MANO VÍA ABIERTA</t>
  </si>
  <si>
    <t>DESCOMPRESIÓN DE NERVIO EN TÚNEL DEL CARPO VÍA ABIERTA</t>
  </si>
  <si>
    <t>DESCOMPRESIÓN DE NERVIO EN TÚNEL DEL CARPO CON NEUROLISIS VÍA ABIERTA</t>
  </si>
  <si>
    <t>DESCOMPRESIÓN DE NERVIO EN TÚNEL DEL TARSO VÍA ABIERTA</t>
  </si>
  <si>
    <t>DESCOMPRESIÓN DE NERVIO EN MANO VÍA ABIERTA</t>
  </si>
  <si>
    <t>INYECCIÓN DE AGENTE ANESTÉSICO PARA NERVIO PERIFÉRICO</t>
  </si>
  <si>
    <t>RESECCIÓN DE CHALAZIÓN VÍA ANTERIOR</t>
  </si>
  <si>
    <t>RESECCIÓN DE CHALAZIÓN VÍA POSTERIOR</t>
  </si>
  <si>
    <t>RESECCIÓN DE TUMOR BENIGNO O MALIGNO DE PÁRPADO, ESPESOR PARCIAL, UN TERCIO</t>
  </si>
  <si>
    <t>082302</t>
  </si>
  <si>
    <t>RESECCIÓN DE TUMOR BENIGNO O MALIGNO DE PÁRPADO, ESPESOR PARCIAL, DOS TERCIOS</t>
  </si>
  <si>
    <t>082404</t>
  </si>
  <si>
    <t>RESECCIÓN DE TUMOR BENIGNO O MALIGNO DE PÁRPADO, ESPESOR TOTAL, DOS TERCIOS</t>
  </si>
  <si>
    <t>083802</t>
  </si>
  <si>
    <t>CANTORRAFIA</t>
  </si>
  <si>
    <t>083804</t>
  </si>
  <si>
    <t>BLEFAROPLASTIA SUPERIOR</t>
  </si>
  <si>
    <t>083805</t>
  </si>
  <si>
    <t>BLEFAROPLASTIA INFERIOR VÍA EXTERNA</t>
  </si>
  <si>
    <t>094201</t>
  </si>
  <si>
    <t>SONDEO Y LAVADO DE LAS VÍAS LAGRIMALES VÍA EXTERNA</t>
  </si>
  <si>
    <t>095002</t>
  </si>
  <si>
    <t>DRENAJE DEL CANALÍCULO LAGRIMAL</t>
  </si>
  <si>
    <t>097101</t>
  </si>
  <si>
    <t>PLASTIA EN CANALÍCULOS LAGRIMALES</t>
  </si>
  <si>
    <t>100101</t>
  </si>
  <si>
    <t>EXTRACCIÓN DE CUERPO EXTRAÑO SUBCONJUNTIVAL</t>
  </si>
  <si>
    <t>102101</t>
  </si>
  <si>
    <t xml:space="preserve">BIOPSIA DE CONJUNTIVA </t>
  </si>
  <si>
    <t>103101</t>
  </si>
  <si>
    <t>RESECCIÓN DE LESIÓN O TUMOR BENIGNO DE CONJUNTIVA</t>
  </si>
  <si>
    <t>103102</t>
  </si>
  <si>
    <t>RESECCIÓN DE LESIÓN O TUMOR BENIGNO DE CONJUNTIVA CON INJERTO</t>
  </si>
  <si>
    <t>103103</t>
  </si>
  <si>
    <t>RESECCIÓN SIMPLE DE PTERIGIÓN (NASAL O TEMPORAL)</t>
  </si>
  <si>
    <t>103104</t>
  </si>
  <si>
    <t>RESECCIÓN DE PTERIGIÓN (NASAL O TEMPORAL) CON INJERTO</t>
  </si>
  <si>
    <t>103105</t>
  </si>
  <si>
    <t>RESECCIÓN DE PTERIGIÓN REPRODUCIDO (NASAL O TEMPORAL) CON INJERTO</t>
  </si>
  <si>
    <t>103108</t>
  </si>
  <si>
    <t>PERITOMÍA TOTAL</t>
  </si>
  <si>
    <t>103204</t>
  </si>
  <si>
    <t>ABLACIÓN DE LESIÓN O TEJIDO DE CONJUNTIVA</t>
  </si>
  <si>
    <t>104001</t>
  </si>
  <si>
    <t>REPARACIÓN SIMPLE DE SIMBLÉFARON</t>
  </si>
  <si>
    <t>104002</t>
  </si>
  <si>
    <t>REPARACIÓN DE SIMBLÉFARON CON INJERTO LIBRE EN CONJUNTIVA</t>
  </si>
  <si>
    <t>104003</t>
  </si>
  <si>
    <t>REPARACIÓN DE SIMBLÉFARON CON INJERTO DE TEJIDO EXTRAOCULAR</t>
  </si>
  <si>
    <t>106101</t>
  </si>
  <si>
    <t>SUTURA EN LA CONJUNTIVA</t>
  </si>
  <si>
    <t>110001</t>
  </si>
  <si>
    <t>EXTRACCIÓN DE CUERPO EXTRAÑO SUPERFICIAL EN CÓRNEA</t>
  </si>
  <si>
    <t>110002</t>
  </si>
  <si>
    <t>EXTRACCIÓN DE CUERPO EXTRAÑO PROFUNDO EN CÓRNEA</t>
  </si>
  <si>
    <t>120001</t>
  </si>
  <si>
    <t>EXTRACCIÓN DE CUERPO EXTRAÑO INTRAOCULAR DEL SEGMENTO ANTERIOR DE OJO</t>
  </si>
  <si>
    <t>122301</t>
  </si>
  <si>
    <t>BIOPSIA DE ESCLERÓTICA</t>
  </si>
  <si>
    <t>122401</t>
  </si>
  <si>
    <t>BIOPSIA DE CUERPO CILIAR</t>
  </si>
  <si>
    <t>123202</t>
  </si>
  <si>
    <t>LISIS DE SINEQUIAS ANTERIORES</t>
  </si>
  <si>
    <t>123203</t>
  </si>
  <si>
    <t xml:space="preserve">LISIS DE SINEQUIAS POSTERIORES </t>
  </si>
  <si>
    <t>129101</t>
  </si>
  <si>
    <t>PARACENTESIS TERAPÉUTICA DE CÁMARA ANTERIOR DEL OJO</t>
  </si>
  <si>
    <t>LAVADO DE CÁMARA ANTERIOR DEL OJO</t>
  </si>
  <si>
    <t>130001</t>
  </si>
  <si>
    <t>EXTRACCIÓN INTRACAPSULAR DE CRISTALINO</t>
  </si>
  <si>
    <t>130003</t>
  </si>
  <si>
    <t xml:space="preserve">EXTRACCIÓN EXTRACAPSULAR ASISTIDA DE CRISTALINO </t>
  </si>
  <si>
    <t>CAPSULOTOMÍA MANUAL</t>
  </si>
  <si>
    <t>137003</t>
  </si>
  <si>
    <t>INSERCIÓN DE LENTE INTRAOCULAR EN CÁMARA POSTERIOR SOBRE RESTOS CAPSULARES</t>
  </si>
  <si>
    <t>137005</t>
  </si>
  <si>
    <t>INSERCIÓN DE LENTE INTRAOCULAR EN CÁMARA POSTERIOR FIJADO A ESCLERA</t>
  </si>
  <si>
    <t>169003</t>
  </si>
  <si>
    <t>INYECCIÓN SUBCONJUNTIVAL DE SUSTANCIA TERAPÉUTICA</t>
  </si>
  <si>
    <t>169202</t>
  </si>
  <si>
    <t>RESECCIÓN DE TUMOR BENIGNO DE ÓRBITA</t>
  </si>
  <si>
    <t>169203</t>
  </si>
  <si>
    <t>DRENAJE DE COLECCIÓN ANTERIOR DE ÓRBITA</t>
  </si>
  <si>
    <t>169204</t>
  </si>
  <si>
    <t>DRENAJE DE COLECCIÓN POSTERIOR DE ÓRBITA</t>
  </si>
  <si>
    <t>180100</t>
  </si>
  <si>
    <t>DRENAJE DE COLECCIÓN DE PABELLÓN AURICULAR SOD</t>
  </si>
  <si>
    <t>180200</t>
  </si>
  <si>
    <t>DRENAJE DE COLECCIÓN DE CONDUCTO AUDITIVO EXTERNO SOD</t>
  </si>
  <si>
    <t>180301</t>
  </si>
  <si>
    <t xml:space="preserve">EXTRACCIÓN DE CUERPO EXTRAÑO DE CONDUCTO AUDITIVO EXTERNO, CON INCISIÓN </t>
  </si>
  <si>
    <t>180302</t>
  </si>
  <si>
    <t>EXTRACCIÓN DE CERUMEN O CUERPO EXTRAÑO DEL CONDUCTO AUDITIVO EXTERNO BAJO VISIÓN MICROSCÓPICA O ENDOSCÓPICA</t>
  </si>
  <si>
    <t>181101</t>
  </si>
  <si>
    <t>BIOPSIA DE AURÍCULA (PABELLÓN AURICULAR)</t>
  </si>
  <si>
    <t>181102</t>
  </si>
  <si>
    <t>BIOPSIA DE CONDUCTO AUDITIVO EXTERNO</t>
  </si>
  <si>
    <t>181103</t>
  </si>
  <si>
    <t>BIOPSIA DE OÍDO EXTERNO</t>
  </si>
  <si>
    <t>182100</t>
  </si>
  <si>
    <t>RESECCIÓN DE FÍSTULA O QUISTE PREAURICULAR SOD</t>
  </si>
  <si>
    <t>182200</t>
  </si>
  <si>
    <t>RESECCIÓN DE APÉNDICE PREAURICULAR SOD</t>
  </si>
  <si>
    <t>182300</t>
  </si>
  <si>
    <t>RESECCIÓN DE QUISTE DE PABELLÓN AURICULAR SOD</t>
  </si>
  <si>
    <t>182501</t>
  </si>
  <si>
    <t>TOMA DE INJERTO CONDRAL DE PABELLÓN AURICULAR</t>
  </si>
  <si>
    <t>183101</t>
  </si>
  <si>
    <t>RESECCIÓN DE TUMOR BENIGNO DE CONDUCTO AUDITIVO EXTERNO</t>
  </si>
  <si>
    <t>184100</t>
  </si>
  <si>
    <t>SUTURA DE LACERACIÓN DE PABELLÓN AURICULAR SOD</t>
  </si>
  <si>
    <t>185104</t>
  </si>
  <si>
    <t>PLASTIA EN LÓBULO DE OREJA</t>
  </si>
  <si>
    <t>186202</t>
  </si>
  <si>
    <t>RECONSTRUCCIÓN DE MEATO AUDITIVO EXTERNO</t>
  </si>
  <si>
    <t>186203</t>
  </si>
  <si>
    <t>RECONSTRUCCIÓN DE MEATO AUDITIVO EXTERNO VÍA ENDOSCÓPICA</t>
  </si>
  <si>
    <t>187107</t>
  </si>
  <si>
    <t>RECONSTRUCCIÓN DE PABELLÓN AURICULAR</t>
  </si>
  <si>
    <t>194105</t>
  </si>
  <si>
    <t>CIERRE DE PERFORACIÓN DE MEMBRANA TIMPÁNICA [MIRINGOPLASTIA]</t>
  </si>
  <si>
    <t>194106</t>
  </si>
  <si>
    <t>CIERRE DE PERFORACIÓN DE MEMBRANA TIMPÁNICA [MIRINGOPLASTIA] VÍA ENDOSCÓPICA</t>
  </si>
  <si>
    <t>194107</t>
  </si>
  <si>
    <t>TIMPANOPLASTIA CON REVISIÓN DE LA CADENA OSICULAR</t>
  </si>
  <si>
    <t>194108</t>
  </si>
  <si>
    <t>TIMPANOPLASTIA CON REVISIÓN DE LA CADENA OSICULAR VÍA ENDOSCÓPICA</t>
  </si>
  <si>
    <t>202101</t>
  </si>
  <si>
    <t>DRENAJE DE COLECCIÓN DE MASTOIDES</t>
  </si>
  <si>
    <t>202402</t>
  </si>
  <si>
    <t>ASPIRACIÓN DE OÍDO MEDIO O CAVIDAD MASTOIDEA VÍA ENDOSCÓPICA</t>
  </si>
  <si>
    <t>202501</t>
  </si>
  <si>
    <t>INYECCIÓN DE SUSTANCIA TERAPÉUTICA INTRATIMPÁNICA</t>
  </si>
  <si>
    <t>203101</t>
  </si>
  <si>
    <t>BIOPSIA DE OÍDO MEDIO E INTERNO</t>
  </si>
  <si>
    <t>203102</t>
  </si>
  <si>
    <t>BIOPSIA DE OÍDO MEDIO E INTERNO VÍA ENDOSCÓPICA</t>
  </si>
  <si>
    <t>210001</t>
  </si>
  <si>
    <t>CONTROL DE EPISTAXIS POR ABLACIÓN VÍA TRANSNASAL</t>
  </si>
  <si>
    <t>210002</t>
  </si>
  <si>
    <t>CONTROL DE EPISTAXIS POR ABLACIÓN VÍA TRANSNASAL ENDOSCÓPICA</t>
  </si>
  <si>
    <t>210901</t>
  </si>
  <si>
    <t>CONTROL DE EPISTAXIS POR DERMOPLASTIA VÍA TRANSNASAL</t>
  </si>
  <si>
    <t>210902</t>
  </si>
  <si>
    <t>CONTROL DE EPISTAXIS POR DERMOPLASTIA VÍA TRANSNASAL ENDOSCÓPICA</t>
  </si>
  <si>
    <t>211202</t>
  </si>
  <si>
    <t>EXTRACCIÓN DE CUERPO EXTRAÑO DE NARIZ CON INCISIÓN VÍA TRANSNASAL</t>
  </si>
  <si>
    <t>211203</t>
  </si>
  <si>
    <t>EXTRACCIÓN DE CUERPO EXTRAÑO DE NARIZ CON INCISIÓN VÍA TRANSNASAL ENDOSCÓPICA</t>
  </si>
  <si>
    <t>211204</t>
  </si>
  <si>
    <t>EXTRACCIÓN DE CUERPO EXTRAÑO DE NARIZ VÍA ABIERTA</t>
  </si>
  <si>
    <t>211301</t>
  </si>
  <si>
    <t>DRENAJE DE LESIÓN (COLECCIÓN) EN PIRÁMIDE NASAL</t>
  </si>
  <si>
    <t>212001</t>
  </si>
  <si>
    <t>BIOPSIA NASAL VÍA TRANSNASAL</t>
  </si>
  <si>
    <t>212101</t>
  </si>
  <si>
    <t>BIOPSIA NASAL VÍA ABIERTA</t>
  </si>
  <si>
    <t>212201</t>
  </si>
  <si>
    <t>BIOPSIA NASAL VÍA ENDOSCÓPICA</t>
  </si>
  <si>
    <t>218001</t>
  </si>
  <si>
    <t>RESECCIÓN O ABLACIÓN DE LESIÓN DE PIRÁMIDE NASAL</t>
  </si>
  <si>
    <t>SUTURA DE LACERACIÓN DE NARIZ</t>
  </si>
  <si>
    <t>218201</t>
  </si>
  <si>
    <t>FISTULECTOMÍA GINGIVONASAL</t>
  </si>
  <si>
    <t>218403</t>
  </si>
  <si>
    <t>SEPTORRINOPLASTIA PRIMARIA VÍA TRANSNASAL</t>
  </si>
  <si>
    <t>218404</t>
  </si>
  <si>
    <t>SEPTORRINOPLASTIA PRIMARIA VÍA ABIERTA</t>
  </si>
  <si>
    <t>218405</t>
  </si>
  <si>
    <t>SEPTORRINOPLASTIA SECUNDARIA VÍA TRANSNASAL</t>
  </si>
  <si>
    <t>218406</t>
  </si>
  <si>
    <t>SEPTORRINOPLASTIA SECUNDARIA VÍA ABIERTA</t>
  </si>
  <si>
    <t>218603</t>
  </si>
  <si>
    <t>RINOPLASTIA VÍA TRANSNASAL</t>
  </si>
  <si>
    <t>218604</t>
  </si>
  <si>
    <t>RINOPLASTIA VÍA ABIERTA</t>
  </si>
  <si>
    <t>218914</t>
  </si>
  <si>
    <t>REDUCCIÓN CERRADA DE FRACTURA NASAL</t>
  </si>
  <si>
    <t>218915</t>
  </si>
  <si>
    <t>REDUCCIÓN ABIERTA DE FRACTURA NASAL</t>
  </si>
  <si>
    <t>219002</t>
  </si>
  <si>
    <t>RESECCIÓN DE TUMOR BENIGNO DE FOSA NASAL VÍA TRANSNASAL ENDOSCÓPICA</t>
  </si>
  <si>
    <t>219003</t>
  </si>
  <si>
    <t>RESECCIÓN DE TUMOR BENIGNO DE FOSA NASAL VÍA ABIERTA</t>
  </si>
  <si>
    <t>219009</t>
  </si>
  <si>
    <t>ESCISIÓN O ABLACIÓN DE LESIÓN INTRANASAL</t>
  </si>
  <si>
    <t>219201</t>
  </si>
  <si>
    <t>TURBINECTOMÍA VÍA TRANSNASAL</t>
  </si>
  <si>
    <t>219202</t>
  </si>
  <si>
    <t>TURBINECTOMÍA VÍA TRANSNASAL ENDOSCÓPICA</t>
  </si>
  <si>
    <t>219302</t>
  </si>
  <si>
    <t>TURBINOPLASTIA VÍA TRANSNASAL</t>
  </si>
  <si>
    <t>219303</t>
  </si>
  <si>
    <t>TURBINOPLASTIA VÍA TRANSNASAL ENDOSCÓPICA</t>
  </si>
  <si>
    <t>219501</t>
  </si>
  <si>
    <t>SEPTOPLASTIA PRIMARIA TRANSNASAL</t>
  </si>
  <si>
    <t>219502</t>
  </si>
  <si>
    <t>SEPTOPLASTIA PRIMARIA VÍA TRANSNASAL ENDOSCÓPICA</t>
  </si>
  <si>
    <t>219503</t>
  </si>
  <si>
    <t>SEPTOPLASTIA EXTRACORPÓREA</t>
  </si>
  <si>
    <t>219504</t>
  </si>
  <si>
    <t>SEPTOPLASTIA REVISIONAL TRANSNASAL</t>
  </si>
  <si>
    <t>219505</t>
  </si>
  <si>
    <t>SEPTOPLASTIA REVISIONAL VÍA TRANSNASAL ENDOSCÓPICA</t>
  </si>
  <si>
    <t>BIOPSIA DE SENO PARANASAL VÍA OROANTRAL</t>
  </si>
  <si>
    <t>BIOPSIA DE SENO PARANASAL VÍA TRANSNASAL</t>
  </si>
  <si>
    <t>BIOPSIA DE SENO PARANASAL VÍA ENDOSCÓPICA</t>
  </si>
  <si>
    <t>NASOSINUSCOPIA</t>
  </si>
  <si>
    <t>CURACIÓN DE SENOS PARANASALES VÍA TRANSNASAL</t>
  </si>
  <si>
    <t>CURACIÓN DE SENOS PARANASALES VÍA TRANSNASAL ENDOSCÓPICA</t>
  </si>
  <si>
    <t>CIERRE DE FÍSTULA OROANTRAL</t>
  </si>
  <si>
    <t>BIOPSIA CERRADA (PUNCIÓN O ASPIRACIÓN) DE LENGUA</t>
  </si>
  <si>
    <t>BIOPSIA INCISIONAL DE LENGUA (EN CUÑA)</t>
  </si>
  <si>
    <t>RESECCIÓN DE LENGUA EN CUÑA</t>
  </si>
  <si>
    <t>PLASTIA DE FRENILLO LINGUAL</t>
  </si>
  <si>
    <t>DRENAJE DE COLECCIÓN EN LENGUA</t>
  </si>
  <si>
    <t>SUTURA DE LACERACIÓN DE LENGUA (GLOSORRAFIA) VÍA ABIERTA</t>
  </si>
  <si>
    <t>SIALOLITOTOMÍA VÍA ABIERTA</t>
  </si>
  <si>
    <t>EXPLORACIÓN DE GLÁNDULA SALIVAL VÍA ABIERTA</t>
  </si>
  <si>
    <t>EXPLORACIÓN DE GLÁNDULA SALIVAL VÍA ENDOSCÓPICA</t>
  </si>
  <si>
    <t>DRENAJE DE GLÁNDULA SALIVAL VÍA ABIERTA</t>
  </si>
  <si>
    <t>DRENAJE DE GLÁNDULA SALIVAL VÍA ENDOSCÓPICA</t>
  </si>
  <si>
    <t>BIOPSIA CERRADA DE GLÁNDULA O CONDUCTO SALIVAL (PUNCIÓN O ASPIRACIÓN CON AGUJA FINA O TRUCUT)</t>
  </si>
  <si>
    <t>BIOPSIA ABIERTA DE GLÁNDULA SALIVAL MENOR (CON CONDUCTO SALIVAL)</t>
  </si>
  <si>
    <t>BIOPSIA ABIERTA DE GLÁNDULA SALIVAL MAYOR (CON CONDUCTO SALIVAL)</t>
  </si>
  <si>
    <t>MARSUPIALIZACIÓN DE LA RÁNULA</t>
  </si>
  <si>
    <t>RESECCIÓN DE MUCOCELE DE GLÁNDULA SALIVAL</t>
  </si>
  <si>
    <t>INCISIÓN Y DRENAJE INTRAORAL EN CAVIDAD BUCAL</t>
  </si>
  <si>
    <t>INCISIÓN Y DRENAJE EXTRAORAL EN CAVIDAD BUCAL</t>
  </si>
  <si>
    <t>INCISIÓN Y DRENAJE EN CAVIDAD BUCAL</t>
  </si>
  <si>
    <t>DRENAJE DE COLECCIÓN DE PALADAR VÍA ABIERTA</t>
  </si>
  <si>
    <t>BIOPSIA DE ÚVULA</t>
  </si>
  <si>
    <t>BIOPSIA INCISIONAL DE PALADAR</t>
  </si>
  <si>
    <t>BIOPSIA ESCISIONAL DE PALADAR</t>
  </si>
  <si>
    <t>BIOPSIA INCISIONAL DE LABIO</t>
  </si>
  <si>
    <t>BIOPSIA ESCISIONAL DE LABIO</t>
  </si>
  <si>
    <t>BIOPSIA DE PARED DE CAVIDAD BUCAL</t>
  </si>
  <si>
    <t>ESCISIÓN O RESECCIÓN O ABLACIÓN DE LESIÓN SUPERFICIAL DE PALADAR ÓSEO</t>
  </si>
  <si>
    <t>ESCISIÓN O RESECCIÓN O ABLACIÓN DE LESIÓN PROFUNDA DE PALADAR ÓSEO</t>
  </si>
  <si>
    <t>ESCISIÓN O RESECCIÓN O ABLACIÓN DE LESIÓN SUPERFICIAL DE PALADAR BLANDO</t>
  </si>
  <si>
    <t>FRENILLECTOMÍA LABIAL VÍA ABIERTA</t>
  </si>
  <si>
    <t>RESECCIÓN PARCIAL DE LABIO</t>
  </si>
  <si>
    <t>RESECCIÓN PARCIAL DE LABIO CON ROTACIÓN DE COLGAJO</t>
  </si>
  <si>
    <t>RESECCIÓN DE LESIÓN BENIGNA DE LA MUCOSA ORAL, HASTA DE DOS CENTÍMETROS DE DIÁMETRO</t>
  </si>
  <si>
    <t>RESECCIÓN DE LESIÓN BENIGNA DE LA MUCOSA ORAL, MAYOR DE DOS CENTÍMETROS DE DIÁMETRO</t>
  </si>
  <si>
    <t>RESECCIÓN DE LESIÓN EN MUCOSA ORAL</t>
  </si>
  <si>
    <t>REMOCIÓN DE CUERPO EXTRAÑO EN TEJIDOS BLANDOS DE LA BOCA</t>
  </si>
  <si>
    <t>CORRECCIÓN SECUNDARIA DE LABIO FISURADO UNILATERAL</t>
  </si>
  <si>
    <t>REPARACIÓN DE LABIO FISURADO (QUEILOPLASTIA)</t>
  </si>
  <si>
    <t>PALATORRAFIA EN Z</t>
  </si>
  <si>
    <t>SUTURA DE LACERACIÓN DE PALADAR</t>
  </si>
  <si>
    <t>INCISIÓN DE LA ÚVULA</t>
  </si>
  <si>
    <t>RESECCIÓN PARCIAL DE ÚVULA</t>
  </si>
  <si>
    <t>RESECCIÓN TOTAL DE ÚVULA</t>
  </si>
  <si>
    <t>RESECCIÓN DE ÚVULA POR ABLACIÓN</t>
  </si>
  <si>
    <t>UVULORRAFIA</t>
  </si>
  <si>
    <t>DRENAJE EN AMÍGDALAS O ESTRUCTURAS PERIAMIGDALINAS VÍA TRANSORAL</t>
  </si>
  <si>
    <t>AMIGDALECTOMÍA VÍA ABIERTA</t>
  </si>
  <si>
    <t>RESECCIÓN DE RESTOS ADENOAMIGDALINOS</t>
  </si>
  <si>
    <t>ADENOIDECTOMÍA VÍA ABIERTA</t>
  </si>
  <si>
    <t>ADENOIDECTOMÍA VÍA ENDOSCÓPICA</t>
  </si>
  <si>
    <t>CONTROL DE HEMORRAGIA POS AMIGDALECTOMÍA</t>
  </si>
  <si>
    <t>CONTROL DE HEMORRAGIA POS ADENOIDECTOMÍA VÍA ABIERTA</t>
  </si>
  <si>
    <t>CONTROL DE HEMORRAGIA POS ADENOIDECTOMÍA VÍA ENDOSCÓPICA</t>
  </si>
  <si>
    <t>BIOPSIA DE AMÍGDALAS O VEGETACIONES ADENOIDES</t>
  </si>
  <si>
    <t>BIOPSIA DE ADENOIDES VÍA ENDOSCÓPICA</t>
  </si>
  <si>
    <t>EXTRACCIÓN DE CUERPO EXTRAÑO ENCLAVADO EN FARINGE VÍA ABIERTA</t>
  </si>
  <si>
    <t>EXTRACCIÓN DE CUERPO EXTRAÑO ENCLAVADO EN FARINGE VÍA ENDOSCÓPICA</t>
  </si>
  <si>
    <t>DRENAJE DE FARINGE VÍA ABIERTA</t>
  </si>
  <si>
    <t>DRENAJE DE FARINGE VÍA ENDOSCÓPICA</t>
  </si>
  <si>
    <t>FARINGOSCOPIA DIAGNÓSTICA</t>
  </si>
  <si>
    <t>BIOPSIA DE NASOFARINGE</t>
  </si>
  <si>
    <t>BIOPSIA DE OROFARINGE</t>
  </si>
  <si>
    <t>BIOPSIA DE HIPOFARINGE</t>
  </si>
  <si>
    <t>FARINGOPLASTIA CON COLGAJO FARÍNGEO</t>
  </si>
  <si>
    <t>NASOLARINGOSCOPIA</t>
  </si>
  <si>
    <t>MICROENDOSCOPIA LARÍNGEA</t>
  </si>
  <si>
    <t>LARINGOSCOPIA</t>
  </si>
  <si>
    <t>EXTRACCIÓN DE CUERPO EXTRAÑO DE TRÁQUEA VÍA ABIERTA</t>
  </si>
  <si>
    <t>EXTRACCIÓN DE CUERPO EXTRAÑO DE TRÁQUEA VÍA ENDOSCÓPICA</t>
  </si>
  <si>
    <t>LIGADURA Y ESCISIÓN SUPRAPATELAR DE VENAS VARICOSAS</t>
  </si>
  <si>
    <t>LIGADURA Y ESCISIÓN INFRAPATELAR DE VENAS VARICOSAS</t>
  </si>
  <si>
    <t>LIGADURA Y ESCISIÓN DE SAFENA EXTERNA</t>
  </si>
  <si>
    <t>LIGADURA Y ESCISIÓN DE SAFENA INTERNA</t>
  </si>
  <si>
    <t>LIGADURA Y ESCISIÓN DE VENAS VARICOSAS DE MIEMBROS INFERIORES</t>
  </si>
  <si>
    <t>INYECCIÓN DE AGENTE ESCLEROSANTE EN VENA (ESCLEROTERAPIA) SOD</t>
  </si>
  <si>
    <t>ESCISIÓN DE HIGROMA QUÍSTICO DE CUELLO SOD</t>
  </si>
  <si>
    <t>ESCISIÓN DE LINFANGIOMA DE CUELLO SOD</t>
  </si>
  <si>
    <t>ESOFAGOSCOPIA VÍA ORAL EXPLORATORIA O DIAGNÓSTICA SIN BIOPSIA</t>
  </si>
  <si>
    <t>BIOPSIA DE ESÓFAGO VÍA ABIERTA</t>
  </si>
  <si>
    <t>BIOPSIA DE ESÓFAGO VÍA ENDOSCÓPICA</t>
  </si>
  <si>
    <t>EXTRACCIÓN ENDOSCÓPICA DE CUERPO EXTRAÑO EN ESÓFAGO</t>
  </si>
  <si>
    <t>ESOFAGOGASTRODUODENOSCOPIA [EGD] CON O SIN BIOPSIA</t>
  </si>
  <si>
    <t>COLONOSCOPIA TOTAL</t>
  </si>
  <si>
    <t>COLONOSCOPIA TOTAL CON O SIN BIOPSIA</t>
  </si>
  <si>
    <t>SIGMOIDOSCOPIA FLEXIBLE O RÍGIDA</t>
  </si>
  <si>
    <t>EXTRACCIÓN ENDOSCÓPICA DE CUERPO EXTRAÑO EN INTESTINO DELGADO</t>
  </si>
  <si>
    <t>EXTRACCIÓN ENDOSCÓPICA DE CUERPO EXTRAÑO EN INTESTINO GRUESO</t>
  </si>
  <si>
    <t>APENDICECTOMÍA VÍA ABIERTA</t>
  </si>
  <si>
    <t>EXTRACCIÓN DE CUERPO EXTRAÑO EN RECTO, VÍA RECTAL ABIERTA</t>
  </si>
  <si>
    <t>EXTRACCIÓN DE CUERPO EXTRAÑO EN RECTO, VÍA ABDOMINAL</t>
  </si>
  <si>
    <t>DRENAJE DE COLECCIÓN PERIRRECTAL, RETRORECTAL O PÉLVICA VÍA ABIERTA</t>
  </si>
  <si>
    <t>DRENAJE DE COLECCIÓN PERIANAL VÍA ABIERTA</t>
  </si>
  <si>
    <t>ANOSCOPIA CON MAPEO</t>
  </si>
  <si>
    <t>BIOPSIA DE TEJIDO PERIANAL SOD</t>
  </si>
  <si>
    <t>BIOPSIA DE ANO SOD</t>
  </si>
  <si>
    <t>LIGADURA DE HEMORROIDES</t>
  </si>
  <si>
    <t>HEMORROIDOPEXIA</t>
  </si>
  <si>
    <t>RESECCIÓN DE HEMORROIDES INTERNAS</t>
  </si>
  <si>
    <t>RESECCIÓN DE HEMORROIDES EXTERNAS</t>
  </si>
  <si>
    <t>CAUTERIZACIÓN DE HEMORROIDES SOD</t>
  </si>
  <si>
    <t>ABLACIÓN DE HEMORROIDES POR CRIOTERAPIA SOD</t>
  </si>
  <si>
    <t>EVACUACIÓN EN HEMORROIDES TROMBOSADAS</t>
  </si>
  <si>
    <t>BIOPSIA POR LAPAROSCOPIA DE HÍGADO</t>
  </si>
  <si>
    <t>COLECISTOSTOMÍA VÍA ABIERTA</t>
  </si>
  <si>
    <t>COLECISTECTOMÍA VÍA ABIERTA</t>
  </si>
  <si>
    <t>COLECISTECTOMÍA VÍA LAPAROSCÓPICA</t>
  </si>
  <si>
    <t>HERNIORRAFIA INGUINAL UNILATERAL VÍA ABIERTA</t>
  </si>
  <si>
    <t>HERNIORRAFIA INGUINAL UNILATERAL VÍA LAPAROSCÓPICA</t>
  </si>
  <si>
    <t>HERNIORRAFIA INGUINAL ENCARCELADA VÍA ABIERTA</t>
  </si>
  <si>
    <t>HERNIORRAFIA INGUINAL REPRODUCIDA VÍA ABIERTA</t>
  </si>
  <si>
    <t>HERNIORRAFIA INGUINAL BILATERAL VÍA ABIERTA</t>
  </si>
  <si>
    <t>HERNIORRAFIA BILATERAL INGUINAL REPRODUCIDA VÍA ABIERTA</t>
  </si>
  <si>
    <t>HERNIORRAFIA BILATERAL INGUINAL ENCARCELADA VÍA ABIERTA</t>
  </si>
  <si>
    <t>HERNIORRAFIA BILATERAL INGUINO ESCROTAL VÍA ABIERTA</t>
  </si>
  <si>
    <t>HERNIORRAFIA UMBILICAL VÍA ABIERTA</t>
  </si>
  <si>
    <t>HERNIORRAFIA UMBILICAL REPRODUCIDA VÍA ABIERTA</t>
  </si>
  <si>
    <t>HERNIORRAFIA UMBILICAL ENCARCELADA VÍA ABIERTA</t>
  </si>
  <si>
    <t>REPARACIÓN DE HERNIA INCISIONAL (EVENTRACIÓN) ENCARCELADA VÍA ABIERTA</t>
  </si>
  <si>
    <t>REPARACIÓN DE HERNIA INCISIONAL (EVENTRACIÓN) VÍA ABIERTA</t>
  </si>
  <si>
    <t>HERNIORRAFIA EPIGÁSTRICA VÍA ABIERTA</t>
  </si>
  <si>
    <t>HERNIORRAFIA EPIGÁSTRICA ENCARCELADA VÍA ABIERTA</t>
  </si>
  <si>
    <t>DRENAJE DE COLECCIÓN DE LA PARED ABDOMINAL VÍA ABIERTA</t>
  </si>
  <si>
    <t>LAPAROTOMÍA EXPLORATORIA</t>
  </si>
  <si>
    <t>RESECCIÓN DE TUMOR RETROPERITONEAL VÍA ABIERTA</t>
  </si>
  <si>
    <t>RESECCIÓN DE LESIÓN BENIGNA O MALIGNA EN EPIPLÓN O EN MESENTERIO VÍA ABIERTA</t>
  </si>
  <si>
    <t>LAVADO PERITONEAL TERAPÉUTICO VÍA ABIERTA</t>
  </si>
  <si>
    <t>LAVADO PERITONEAL DIAGNÓSTICO VÍA ABIERTA</t>
  </si>
  <si>
    <t>LAPAROSCOPIA EXPLORATORIA</t>
  </si>
  <si>
    <t>RESECCIÓN DE TUMOR BENIGNO EN LA PARED ABDOMINAL VÍA ABIERTA</t>
  </si>
  <si>
    <t>RESECCIÓN DE LESIÓN AMPLIA EN LA PARED ABDOMINAL</t>
  </si>
  <si>
    <t>LISIS DE ADHERENCIAS PERITONEALES VÍA ABIERTA</t>
  </si>
  <si>
    <t>LISIS DE ADHERENCIAS PERITONEALES VÍA LAPAROSCÓPICA</t>
  </si>
  <si>
    <t>EVENTRORRAFIA CON COLOCACIÓN DE MALLA</t>
  </si>
  <si>
    <t>EVENTRORRAFIA VÍA ABIERTA</t>
  </si>
  <si>
    <t>REPARACIÓN DE DIASTASIS DE RECTOS ABDOMINALES VÍA ABIERTA</t>
  </si>
  <si>
    <t>MARSUPIALIZACIÓN DE QUISTE RENAL POR NEFROTOMÍA POR VÍA ABIERTA</t>
  </si>
  <si>
    <t>MARSUPIALIZACIÓN DE QUISTE RENAL POR LAPAROSCOPIA</t>
  </si>
  <si>
    <t>RESECCIÓN DE RIÑÓN UNILATERAL TOTAL [NEFRECTOMÍA SIMPLE] POR LAPAROTOMÍA</t>
  </si>
  <si>
    <t>RESECCIÓN DE RIÑÓN UNILATERAL TOTAL [NEFRECTOMÍA SIMPLE] VÍA LAPAROSCÓPICA</t>
  </si>
  <si>
    <t>NEFRECTOMÍA RADICAL POR LAPAROSCOPIA</t>
  </si>
  <si>
    <t>PIELOPLASTIA VÍA ABIERTA</t>
  </si>
  <si>
    <t>COLOCACIÓN DE DISPOSITIVO (CATÉTER DOBLE J) ANTERÓGRADO DE RIÑÓN A VEJIGA</t>
  </si>
  <si>
    <t>REEMPLAZO DE CATÉTER DE NEFROSTOMÍA SOD</t>
  </si>
  <si>
    <t>MEATOTOMÍA URETERAL VÍA ABIERTA</t>
  </si>
  <si>
    <t>URETEROSCOPIA ANTERÓGRADA DIAGNÓSTICA</t>
  </si>
  <si>
    <t>URETEROSCOPIA RETRÓGRADA DIAGNÓSTICA</t>
  </si>
  <si>
    <t>BIOPSIA DE URÉTER ANTERÓGRADA VÍA ENDOSCÓPICA</t>
  </si>
  <si>
    <t>BIOPSIA DE URÉTER RETRÓGRADA VÍA ENDOSCÓPICA</t>
  </si>
  <si>
    <t>DILATACIÓN DE MEATO URETERAL</t>
  </si>
  <si>
    <t>DILATACIÓN URETERAL VÍA ENDOSCÓPICA</t>
  </si>
  <si>
    <t>HEMOSTASIA O CONTROL DE HEMORRAGIA VESICAL VÍA ENDOSCÓPICA</t>
  </si>
  <si>
    <t>CISTOSCOPIA TRANSURETRAL</t>
  </si>
  <si>
    <t>BIOPSIA ÚNICA DE VEJIGA TRANSURETRAL</t>
  </si>
  <si>
    <t>BIOPSIA MÚLTIPLE DE VEJIGA TRANSURETRAL</t>
  </si>
  <si>
    <t>FULGURACIÓN ENDOSCÓPICA DE LESIÓN VESICAL</t>
  </si>
  <si>
    <t>ABLACIÓN DE LESIÓN VESICAL VÍA ENDOSCÓPICA</t>
  </si>
  <si>
    <t>RESECCIÓN DE CUELLO VESICAL TRANSVESICAL</t>
  </si>
  <si>
    <t>RESECCIÓN TRANSURETRAL (ENDOSCÓPICA) DE CUELLO VESICAL</t>
  </si>
  <si>
    <t>CISTOPEXIA (SUSPENSIÓN VESICAL)</t>
  </si>
  <si>
    <t>DILATACIÓN DE CUELLO VESICAL SOD</t>
  </si>
  <si>
    <t>INSERCIÓN DE DISPOSITIVO URINARIO (VESICAL)</t>
  </si>
  <si>
    <t>REEMPLAZO DE DISPOSITIVO URINARIO (VESICAL)</t>
  </si>
  <si>
    <t>URETROTOMÍA INTERNA ENDOSCÓPICA</t>
  </si>
  <si>
    <t>MEATOTOMÍA URETRAL EXTERNA</t>
  </si>
  <si>
    <t>BIOPSIA DE URETRA VÍA ABIERTA</t>
  </si>
  <si>
    <t>RESECCIÓN O ABLACIÓN ENDOSCÓPICA DE LESIÓN O TEJIDO URETRAL</t>
  </si>
  <si>
    <t>MARSUPIALIZACIÓN DE DIVERTÍCULO URETRAL</t>
  </si>
  <si>
    <t>DILATACIÓN DE URETRA POR URETROTOMÍA EXTERNA</t>
  </si>
  <si>
    <t>DILATACIÓN DE URETRA POR URETROTOMÍA INTERNA</t>
  </si>
  <si>
    <t>DILATACIÓN DE URETRA POR SONDEO SOD</t>
  </si>
  <si>
    <t>NEFROLITOTOMÍA O EXTRACCIÓN DE CUERPO EXTRAÑO EN RIÑÓN VÍA PERCUTÁNEA</t>
  </si>
  <si>
    <t>NEFROLITOTOMÍA O EXTRACCIÓN DE CUERPO EXTRAÑO EN RIÑÓN VÍA LAPAROSCÓPICA</t>
  </si>
  <si>
    <t>NEFROLITOTOMÍA O EXTRACCIÓN DE CUERPO EXTRAÑO EN RIÑÓN VÍA ENDOSCÓPICA RETRÓGADA</t>
  </si>
  <si>
    <t>URETEROLITOTOMÍA O EXTRACCIÓN DE CUERPO EXTRAÑO EN URÉTER VÍA ABIERTA</t>
  </si>
  <si>
    <t>URETEROLITOTOMÍA O EXTRACCIÓN DE CUERPO EXTRAÑO EN URÉTER VÍA LAPAROSCÓPICA</t>
  </si>
  <si>
    <t>URETEROLITOTOMÍA O EXTRACCIÓN DE CUERPO EXTRAÑO EN URÉTER VÍA ENDOSCÓPICA</t>
  </si>
  <si>
    <t>CISTOLITOTOMÍA O EXTRACCIÓN DE CUERPO EXTRAÑO EN VEJIGA VÍA ABIERTA</t>
  </si>
  <si>
    <t>CISTOLITOTOMÍA O EXTRACCIÓN DE CUERPO EXTRAÑO EN VEJIGA VÍA ENDOSCÓPICA</t>
  </si>
  <si>
    <t>URETROLITOTOMÍA O EXTRACCIÓN DE CUERPO EXTRAÑO EN URETRA VÍA ABIERTA</t>
  </si>
  <si>
    <t>LITOTRICIA (FRAGMENTACIÓN) INTRACORPÓREA DE CÁLCULOS EN VÍA URINARIA</t>
  </si>
  <si>
    <t>LITOTRICIA (FRAGMENTACIÓN) EXTRACORPÓREA DE CÁLCULOS SIMPLES EN VÍA URINARIA</t>
  </si>
  <si>
    <t>LITOTRICIA (FRAGMENTACIÓN) EXTRACORPÓREA DE CÁLCULOS COMPLEJOS EN VÍA URINARIA</t>
  </si>
  <si>
    <t>CISTOURETROPEXIA CON DISPOSITIVO (SUSPENSIÓN DEL MÚSCULO ELEVADOR)</t>
  </si>
  <si>
    <t>CISTOURETROPEXIA VAGINAL</t>
  </si>
  <si>
    <t>URETROPLASTIA DE AMPLIACIÓN</t>
  </si>
  <si>
    <t>URETROCOLPOPEXIA VÍA VAGINAL O ABDOMINAL</t>
  </si>
  <si>
    <t>URETROCOLPOPEXIA REPRODUCIDA VÍA VAGINAL O ABDOMINAL</t>
  </si>
  <si>
    <t>CATETERISMO URETERAL DE AUTORETENCIÓN VÍA ENDOSCÓPICA</t>
  </si>
  <si>
    <t>CATETERISMO URETERAL DE AUTORETENCIÓN VÍA PERCUTÁNEA</t>
  </si>
  <si>
    <t>REEMPLAZO DE DISPOSITIVO DE URETEROSTOMÍA</t>
  </si>
  <si>
    <t>BIOPSIA CERRADA DE PRÓSTATA POR ABORDAJE TRANSRECTAL</t>
  </si>
  <si>
    <t>BIOPSIA CERRADA DE PRÓSTATA POR ABORDAJE PERINEAL</t>
  </si>
  <si>
    <t>BIOPSIA CERRADA DE PRÓSTATA POR SATURACIÓN ABORDAJE TRANSRECTAL</t>
  </si>
  <si>
    <t>BIOPSIA DE PRÓSTATA VÍA ABIERTA</t>
  </si>
  <si>
    <t>RESECCIÓN O ENUCLEACIÓN TRANSURETRAL DE ADENOMA DE PRÓSTATA [RTUP] O ADENOMECTOMÍA</t>
  </si>
  <si>
    <t>ADENOMECTOMÍA O PROSTATECTOMÍA TRANSVESICAL</t>
  </si>
  <si>
    <t>ADENOMECTOMÍA O PROSTATECTOMÍA POR LAPAROSCOPIA</t>
  </si>
  <si>
    <t>CONTROL DE HEMORRAGIA (POSQUIRÚRGICA) DE PRÓSTATA VÍA ABIERTA</t>
  </si>
  <si>
    <t>CONTROL DE HEMORRAGIA PROSTÁTICA VÍA ENDOSCÓPICA</t>
  </si>
  <si>
    <t>INCISIÓN Y DRENAJE DE ESCROTO Y TÚNICA VAGINALIS</t>
  </si>
  <si>
    <t>BIOPSIA DE ESCROTO</t>
  </si>
  <si>
    <t>BIOPSIA DE TÚNICA VAGINALIS</t>
  </si>
  <si>
    <t>REPARACIÓN O ESCISIÓN DE HIDROCELE [HIDROCELECTOMÍA] DE TÚNICA VAGINALIS SOD</t>
  </si>
  <si>
    <t>RESECCIÓN DE QUISTE SEBÁCEO EN ESCROTO</t>
  </si>
  <si>
    <t>FULGURACIÓN DE LESIÓN ESCROTAL</t>
  </si>
  <si>
    <t>RESECCIÓN O ABLACIÓN DE LESIÓN EN ESCROTO</t>
  </si>
  <si>
    <t>RESECCIÓN PARCIAL DEL ESCROTO</t>
  </si>
  <si>
    <t>RESECCIÓN TOTAL DEL ESCROTO</t>
  </si>
  <si>
    <t>FISTULECTOMÍA DEL ESCROTO SOD</t>
  </si>
  <si>
    <t>BIOPSIA CERRADA (PERCUTÁNEA) (AGUJA) DE TESTÍCULO SOD</t>
  </si>
  <si>
    <t>BIOPSIA ABIERTA DE TESTÍCULO SOD</t>
  </si>
  <si>
    <t>EXPLORACIÓN ABDOMINAL DE TESTÍCULO NO DESCENDIDO POR LAPAROSCOPIA</t>
  </si>
  <si>
    <t>RESECCIÓN DE LESIÓN TESTICULAR SOD</t>
  </si>
  <si>
    <t>ORQUIECTOMÍA CON EPIDIDIDECTOMÍA (RADICAL)</t>
  </si>
  <si>
    <t>RESECCIÓN DE TESTÍCULO [ORQUIECTOMÍA]</t>
  </si>
  <si>
    <t>ORQUIDOPEXIA CON DESTORSIÓN DE TESTÍCULO O DE CORDÓN ESPERMÁTICO</t>
  </si>
  <si>
    <t>FIJACIÓN TESTICULAR PROFILÁCTICA</t>
  </si>
  <si>
    <t>ORQUIDOPEXIA UNILATERAL VÍA ABIERTA</t>
  </si>
  <si>
    <t>ORQUIDOPEXIA BILATERAL VÍA ABIERTA</t>
  </si>
  <si>
    <t>ORQUIDORRAFIA O SUTURA DE TESTÍCULO SOD</t>
  </si>
  <si>
    <t>EXTRACCIÓN DE CUERPO EXTRAÑO DEL TESTÍCULO SOD</t>
  </si>
  <si>
    <t>BIOPSIA DE EPIDÍDIMO SOD</t>
  </si>
  <si>
    <t>BIOPSIA DE CORDÓN ESPERMÁTICO SOD</t>
  </si>
  <si>
    <t>BIOPSIA DE CONDUCTO DEFERENTE SOD</t>
  </si>
  <si>
    <t>VARICOCELECTOMÍA CON LIGADURA ALTA DE VENA ESPERMÁTICA</t>
  </si>
  <si>
    <t>VARICOCELECTOMÍA CON PRESERVACÍON DE ARTERIA</t>
  </si>
  <si>
    <t>HIDROCELECTOMÍA DE CORDÓN ESPERMÁTICO VÍA INGUINAL</t>
  </si>
  <si>
    <t>DRENAJE DE LÍQUIDO [HIDROCELECTOMÍA] DE CORDÓN ESPERMÁTICO</t>
  </si>
  <si>
    <t>ESPERMATOCELECTOMÍA O RESECCIÓN QUISTE DEL EPIDÍDIMO SOD</t>
  </si>
  <si>
    <t>RESECCIÓN DE HEMATOCELE DE CORDÓN ESPERMÁTICO SOD</t>
  </si>
  <si>
    <t>EPIDIDIMECTOMÍA SOD</t>
  </si>
  <si>
    <t>REDUCCIÓN DE TORSIÓN TESTICULAR O CORDÓN ESPERMÁTICO SOD</t>
  </si>
  <si>
    <t>LIGADURA O SECCIÓN DE CONDUCTO DEFERENTE SOD</t>
  </si>
  <si>
    <t>VASECTOMÍA SOD</t>
  </si>
  <si>
    <t>RECONSTRUCCIÓN DEL CONDUCTO DEFERENTE SECCIONADO O VASO-VASOSTOMÍA VÍA ABIERTA</t>
  </si>
  <si>
    <t>EPIDIDIMOVASOSTOMÍA SOD</t>
  </si>
  <si>
    <t>INCISIÓN DEL EPIDÍDIMO [EPIDIDIMOTOMÍA] Y DRENAJE VÍA ABIERTA</t>
  </si>
  <si>
    <t>EXTRACCIÓN DE CUERPO EXTRAÑO DE CORDÓN ESPERMÁTICO Y EPIDÍDIMO SOD</t>
  </si>
  <si>
    <t>CIRCUNCISIÓN SOD</t>
  </si>
  <si>
    <t>BIOPSIA DE PENE SOD</t>
  </si>
  <si>
    <t>FULGURACIÓN O RESECCIÓN DE LESIÓN EN PENE SOD</t>
  </si>
  <si>
    <t>PLASTIA DE FRENILLO PENEAL</t>
  </si>
  <si>
    <t>CORTE DORSAL O LATERAL EN PREPUCIO SOD</t>
  </si>
  <si>
    <t>IRRIGACIÓN, PUNCIÓN O DRENAJE DE CUERPO CAVERNOSO</t>
  </si>
  <si>
    <t>CORRECCIÓN DE ANGULACIÓN PENEANA</t>
  </si>
  <si>
    <t>INCISIÓN Y DRENAJE DE FLEGMÓN PENEANO</t>
  </si>
  <si>
    <t>BIOPSIA EN OVARIO POR LAPAROTOMÍA</t>
  </si>
  <si>
    <t>BIOPSIA EN OVARIO POR LAPAROSCOPIA</t>
  </si>
  <si>
    <t>CISTECTOMÍA DE OVARIO POR LAPAROTOMÍA</t>
  </si>
  <si>
    <t>CISTECTOMÍA DE OVARIO POR LAPAROSCOPIA</t>
  </si>
  <si>
    <t>RESECCIÓN PARCIAL DE OVARIO POR LAPAROTOMÍA</t>
  </si>
  <si>
    <t>RESECCIÓN DE TUMOR DE OVARIO POR LAPAROTOMÍA</t>
  </si>
  <si>
    <t>RESECCIÓN DE TUMOR DE OVARIO POR LAPAROSCOPIA</t>
  </si>
  <si>
    <t>CITORREDUCCIÓN DE TUMOR DE OVARIO POR LAPAROTOMÍA</t>
  </si>
  <si>
    <t>PUNCIÓN Y DRENAJE DE LESIÓN DE OVARIO POR LAPAROTOMÍA</t>
  </si>
  <si>
    <t>PUNCIÓN Y DRENAJE DE LESIÓN DE OVARIO POR LAPAROSCOPIA</t>
  </si>
  <si>
    <t>PUNCIÓN Y DRENAJE DE LESIÓN DE OVARIO VÍA VAGINAL</t>
  </si>
  <si>
    <t>OFOROSTOMIA</t>
  </si>
  <si>
    <t>FULGURACIÓN EN OVARIO POR LAPAROSCOPIA</t>
  </si>
  <si>
    <t>RESECCIÓN DE QUISTE PARAOVÁRICO POR LAPAROTOMÍA</t>
  </si>
  <si>
    <t>RESECCIÓN DE QUISTE PARAOVÁRICO POR LAPAROSCOPIA</t>
  </si>
  <si>
    <t>LIBERACIÓN O LISIS DE ADHERENCIAS (LEVES, MODERADAS O SEVERAS) DE OVARIO POR LAPAROTOMÍA</t>
  </si>
  <si>
    <t>LIBERACIÓN O LISIS DE ADHERENCIAS (LEVES, MODERADAS O SEVERAS) DE OVARIO POR LAPAROSCOPIA</t>
  </si>
  <si>
    <t>OOFORECTOMÍA UNILATERAL POR LAPAROTOMÍA</t>
  </si>
  <si>
    <t>OOFORECTOMÍA UNILATERAL POR LAPAROSCOPIA</t>
  </si>
  <si>
    <t>OOFORECTOMÍA BILATERAL POR LAPAROTOMÍA</t>
  </si>
  <si>
    <t>OOFORECTOMÍA BILATERAL POR LAPAROSCOPIA</t>
  </si>
  <si>
    <t>OFOROPLASTIA POR LAPAROTOMÍA</t>
  </si>
  <si>
    <t>OOFOROPEXIA UNILATERAL POR LAPAROTOMÍA</t>
  </si>
  <si>
    <t>OOFOROPEXIA UNILATERAL POR LAPAROSCOPIA</t>
  </si>
  <si>
    <t>OOFOROPEXIA BILATERAL POR LAPAROTOMÍA</t>
  </si>
  <si>
    <t>OOFOROPEXIA BILATERAL POR LAPAROSCOPIA</t>
  </si>
  <si>
    <t>ESCISIÓN DE EMBARAZO ECTÓPICO OVÁRICO SIN OOFORECTOMÍA POR LAPAROTOMÍA</t>
  </si>
  <si>
    <t>ESCISIÓN DE EMBARAZO ECTÓPICO OVÁRICO SIN OOFORECTOMÍA POR LAPAROSCOPIA</t>
  </si>
  <si>
    <t>LIBERACIÓN DE TORSIÓN DE OVARIO POR LAPAROSCOPIA</t>
  </si>
  <si>
    <t>SALPINGOSTOMÍA POR LAPAROTOMÍA</t>
  </si>
  <si>
    <t>SALPINGOSTOMÍA POR LAPAROSCOPIA</t>
  </si>
  <si>
    <t>BIOPSIA DE TROMPAS DE FALOPIO POR LAPAROTOMÍA</t>
  </si>
  <si>
    <t>BIOPSIA DE TROMPAS DE FALOPIO POR LAPAROSCOPIA</t>
  </si>
  <si>
    <t>ABLACIÓN U OCLUSIÓN DE TROMPA DE FALOPIO BILATERAL POR LAPAROTOMÍA</t>
  </si>
  <si>
    <t>ABLACIÓN U OCLUSIÓN DE TROMPA DE FALOPIO BILATERAL POR LAPAROSCOPIA</t>
  </si>
  <si>
    <t>SALPINGECTOMÍA UNILATERAL TOTAL POR LAPAROTOMÍA</t>
  </si>
  <si>
    <t>SALPINGECTOMÍA UNILATERAL TOTAL POR LAPAROSCOPIA</t>
  </si>
  <si>
    <t>SALPINGECTOMÍA BILATERAL TOTAL POR LAPAROTOMÍA</t>
  </si>
  <si>
    <t>SALPINGECTOMÍA BILATERAL TOTAL POR LAPAROSCOPIA</t>
  </si>
  <si>
    <t>RESECCIÓN DE LESIÓN EN TROMPA DE FALOPIO POR LAPAROSCOPIA</t>
  </si>
  <si>
    <t>ESCISIÓN DE LESIÓN CON SALPINGECTOMÍA PARCIAL, POR LAPAROSCOPIA</t>
  </si>
  <si>
    <t>RESECCIÓN DE LESIÓN EN MESOSALPINX POR LAPAROTOMÍA</t>
  </si>
  <si>
    <t>RESECCIÓN DE LESIÓN EN MESOSALPINX POR LAPAROSCOPIA</t>
  </si>
  <si>
    <t>SUTURA SIMPLE DE TROMPA DE FALOPIO POR LAPAROTOMÍA</t>
  </si>
  <si>
    <t>SALPINGO-SALPINGOSTOMÍA POR LAPAROTOMÍA</t>
  </si>
  <si>
    <t>SALPINGO-SALPINGOSTOMÍA POR LAPAROSCOPIA</t>
  </si>
  <si>
    <t>SALPINGOLISIS POR LAPAROTOMÍA</t>
  </si>
  <si>
    <t>SALPINGOLISIS POR LAPAROSCOPIA</t>
  </si>
  <si>
    <t>SALPINGOPLASTIA (FIMBRIOPLASTIA) POR LAPAROTOMÍA</t>
  </si>
  <si>
    <t>SALPINGOPLASTIA (FIMBRIOPLASTIA) POR LAPAROSCOPIA</t>
  </si>
  <si>
    <t>INSUFLACIÓN DE TROMPAS DE FALOPIO VÍA VAGINAL</t>
  </si>
  <si>
    <t>SALPINGO-OOFORECTOMÍA UNILATERAL POR LAPAROTOMÍA</t>
  </si>
  <si>
    <t>SALPINGO-OOFORECTOMÍA UNILATERAL POR LAPAROSCOPIA</t>
  </si>
  <si>
    <t>SALPINGO-OOFORECTOMÍA BILATERAL POR LAPAROTOMÍA</t>
  </si>
  <si>
    <t>SALPINGO-OOFORECTOMÍA BILATERAL POR LAPAROSCOPIA</t>
  </si>
  <si>
    <t>SALPINGO-OOFOROPLASTIA [OPERACIÓN DE ESTES]</t>
  </si>
  <si>
    <t>LIBERACIÓN O LISIS DE ADHERENCIAS DE OVARIO Y TROMPAS DE FALOPIO POR LAPAROTOMÍA</t>
  </si>
  <si>
    <t>LIBERACIÓN O LISIS DE ADHERENCIAS DE OVARIO Y TROMPAS DE FALOPIO POR LAPAROSCOPIA</t>
  </si>
  <si>
    <t>BIOPSIA EN SACABOCADO DE CUELLO UTERINO</t>
  </si>
  <si>
    <t>BIOPSIA DE CUELLO UTERINO CIRCUNFERENCIAL</t>
  </si>
  <si>
    <t>CONIZACIÓN CERVICAL</t>
  </si>
  <si>
    <t>ESCISIÓN DE PÓLIPO EN CUELLO UTERINO [CÉRVIX]</t>
  </si>
  <si>
    <t>RESECCIÓN DE LESIÓN CUELLO UTERINO</t>
  </si>
  <si>
    <t>ABLACIÓN DE LESIÓN O TEJIDO DE CUELLO UTERINO</t>
  </si>
  <si>
    <t>CERCLAJE DE ISTMO UTERINO POR LAPAROTOMÍA</t>
  </si>
  <si>
    <t>CERCLAJE DE ISTMO UTERINO POR VÍA VAGINAL</t>
  </si>
  <si>
    <t>SUTURA DE LACERACIÓN O DESGARRO DE CUELLO UTERINO [CÉRVIX] VÍA VAGINAL</t>
  </si>
  <si>
    <t>CORRECCIÓN DE DESGARRO OBSTÉTRICO ANTIGUO DE CUELLO UTERINO</t>
  </si>
  <si>
    <t>HISTEROTOMÍA</t>
  </si>
  <si>
    <t>BIOPSIA DE ÚTERO POR LAPAROTOMÍA</t>
  </si>
  <si>
    <t>BIOPSIA DE ENDOMETRIO</t>
  </si>
  <si>
    <t>HISTEROSCOPIA</t>
  </si>
  <si>
    <t>LIBERACIÓN DE ADHERENCIAS INTRALUMINALES DEL ÚTERO</t>
  </si>
  <si>
    <t>RESECCIÓN DE PÓLIPO ENDOMETRIAL POR HISTEROSCOPIA</t>
  </si>
  <si>
    <t>ESCISIÓN DE PÓLIPO ENDOMETRIAL POR LEGRADO</t>
  </si>
  <si>
    <t>MIOMECTOMÍA UTERINA ÚNICA O MÚLTIPLE POR LAPAROTOMÍA</t>
  </si>
  <si>
    <t>MIOMECTOMÍA UTERINA ÚNICA O MÚLTIPLE POR VÍA VAGINAL</t>
  </si>
  <si>
    <t>MIOMECTOMÍA UTERINA ÚNICA O MÚLTIPLE POR LAPAROSCOPIA</t>
  </si>
  <si>
    <t>MIOMECTOMÍA UTERINA ÚNICA O MÚLTIPLE POR HISTEROSCOPIA</t>
  </si>
  <si>
    <t>HISTERECTOMÍA SUBTOTAL O SUPRACERVICAL POR LAPAROTOMÍA</t>
  </si>
  <si>
    <t>HISTERECTOMÍA SUBTOTAL O SUPRACERVICAL, POR LAPAROSCOPIA</t>
  </si>
  <si>
    <t>HISTERECTOMÍA TOTAL ABDOMINAL CON REMOCIÓN DE MOLA O FETO MUERTO POR LAPAROTOMÍA</t>
  </si>
  <si>
    <t>HISTERECTOMÍA TOTAL POR LAPAROTOMÍA</t>
  </si>
  <si>
    <t>HISTERECTOMÍA TOTAL POR LAPAROSCOPIA</t>
  </si>
  <si>
    <t>HISTERECTOMÍA TOTAL ABDOMINAL AMPLIADA POR LAPAROTOMÍA</t>
  </si>
  <si>
    <t>HISTERECTOMÍA TOTAL ABDOMINAL AMPLIADA POR LAPAROSCOPIA</t>
  </si>
  <si>
    <t>HISTERECTOMÍA POR VÍA VAGINAL</t>
  </si>
  <si>
    <t>HISTERECTOMÍA RADICAL POR LAPAROTOMÍA</t>
  </si>
  <si>
    <t>HISTERECTOMÍA RADICAL POR LAPAROSCOPIA</t>
  </si>
  <si>
    <t>HISTERECTOMÍA RADICAL MODIFICADA POR LAPAROTOMÍA</t>
  </si>
  <si>
    <t>HISTERECTOMÍA RADICAL MODIFICADA POR LAPAROSCOPIA</t>
  </si>
  <si>
    <t>HISTERECTOMÍA RADICAL POR VÍA VAGINAL</t>
  </si>
  <si>
    <t>LEGRADO UTERINO GINECOLÓGICO</t>
  </si>
  <si>
    <t>ESCISIÓN Y ABLACIÓN DE ENDOMETRIOSIS POR LAPAROTOMÍA</t>
  </si>
  <si>
    <t>ESCISIÓN O ABLACIÓN DE ENDOMETRIOSIS PROFUNDA POR LAPAROTOMÍA</t>
  </si>
  <si>
    <t>RESECCIÓN DE TUMOR DE LIGAMENTO ANCHO POR LAPAROTOMÍA</t>
  </si>
  <si>
    <t>SECCIÓN DE LIGAMENTO ÚTERO SACRO POR LAPAROTOMÍA</t>
  </si>
  <si>
    <t>ESCISIÓN Y ABLACIÓN DE ENDOMETROSIS ESTADOS I Y II POR LAPAROSCOPIA</t>
  </si>
  <si>
    <t>ESCISIÓN Y ABLACIÓN DE ENDOMETROSIS ESTADOS III Y IV POR LAPAROSCOPIA</t>
  </si>
  <si>
    <t>ESCISIÓN O ABLACIÓN DE ENDOMETRIOSIS PROFUNDA POR LAPAROSCOPIA</t>
  </si>
  <si>
    <t>SECCIÓN DE LIGAMENTO ÚTERO SACRO POR LAPAROSCOPIA</t>
  </si>
  <si>
    <t>SECCIÓN DE ADHERENCIAS UTERINAS A PARED ABDOMINAL VÍA LAPAROTOMÍA</t>
  </si>
  <si>
    <t>SECCIÓN DE ADHERENCIAS UTERINAS A PARED ABDOMINAL VÍA LAPAROSCOPICA</t>
  </si>
  <si>
    <t>DRENAJE DE COLECCIÓN DE LIGAMENTO ANCHO POR LAPAROTOMÍA</t>
  </si>
  <si>
    <t>HISTEROPEXIA POR LAPAROTOMÍA</t>
  </si>
  <si>
    <t>HISTEROPEXIA POR VÍA VAGINAL</t>
  </si>
  <si>
    <t>HISTERORRAFIA POR LAPAROTOMÍA</t>
  </si>
  <si>
    <t>HISTERORRAFIA POR LAPAROSCOPIA</t>
  </si>
  <si>
    <t>CIERRE DE FÍSTULA DE ÚTERO (ISTMOCELE) POR VÍA VAGINAL</t>
  </si>
  <si>
    <t>HISTEROPLASTIA [OPERACIÓN DE STRASMAN] POR LAPAROTOMÍA</t>
  </si>
  <si>
    <t>INSERCIÓN DE DISPOSITIVO INTRAUTERINO ANTICONCEPTIVO [DIU]</t>
  </si>
  <si>
    <t>EXTRACCIÓN DE CUERPO EXTRAÑO INTRAUTERINO POR HISTEROSCOPIA</t>
  </si>
  <si>
    <t>EXTRACCIÓN DE CUERPO EXTRAÑO INTRAUTERINO POR LEGRADO</t>
  </si>
  <si>
    <t xml:space="preserve">INSERCIÓN DE DISPOSITIVO TERAPÉUTICO NO ANTICONCEPTIVO EN EL ÚTERO </t>
  </si>
  <si>
    <t>RETIRO DE MATERIAL DE CERCLAJE DE CUELLO UTERINO VÍA VAGINAL</t>
  </si>
  <si>
    <t>RETIRO CUERPO EXTRAÑO PENETRANTE EN CUELLO UTERINO VÍA VAGINAL</t>
  </si>
  <si>
    <t>SECCIÓN O INCISIÓN DE TABIQUE VAGINAL</t>
  </si>
  <si>
    <t>DRENAJE DE COLECCIÓN DE FONDO DE SACO (CÚPULA VAGINAL)</t>
  </si>
  <si>
    <t>VAGINOPERINEOTOMÍA</t>
  </si>
  <si>
    <t>VAGINOSCOPIA</t>
  </si>
  <si>
    <t>COLPOSCOPIA</t>
  </si>
  <si>
    <t>BIOPSIA DE VAGINA</t>
  </si>
  <si>
    <t>HIMENECTOMÍA</t>
  </si>
  <si>
    <t>RESECCIÓN DEL TABIQUE VAGINAL</t>
  </si>
  <si>
    <t>RESECCIÓN O ABLACIÓN DE LESIÓN O TEJIDO VAGINAL</t>
  </si>
  <si>
    <t>VAGINECTOMÍA O COLPECTOMÍA TOTAL</t>
  </si>
  <si>
    <t>OBLITERACIÓN VAGINAL [COLPOCLEISIS]</t>
  </si>
  <si>
    <t>COLPORRAFIA ANTERIOR CON PLASTIA O REPARACIÓN DE URETROCELE</t>
  </si>
  <si>
    <t>COLPORRAFIA POSTERIOR</t>
  </si>
  <si>
    <t>COLPORRAFIA ANTERIOR Y POSTERIOR</t>
  </si>
  <si>
    <t>COLPORRAFIA ANTERIOR Y POSTERIOR CON REPARACIÓN DE ENTEROCELE</t>
  </si>
  <si>
    <t>COLPORRAFIA ANTERIOR Y POSTERIOR CON AMPUTACIÓN DE CUELLO</t>
  </si>
  <si>
    <t>RECONSTRUCCIÓN DE VAGINA</t>
  </si>
  <si>
    <t>VAGINOPLASTIA VÍA PERINEAL</t>
  </si>
  <si>
    <t>VAGINOPLASTIA VÍA ABDOMINOPERINEAL</t>
  </si>
  <si>
    <t>VAGINOPLASTIA POR LAPAROTOMÍA</t>
  </si>
  <si>
    <t>CORRECCIÓN DE FÍSTULA COLOVAGINAL</t>
  </si>
  <si>
    <t>CORRECCIÓN DE FÍSTULA RECTO-VAGINAL O PERINEAL</t>
  </si>
  <si>
    <t>CIERRE DE FÍSTULA URETROVAGINAL O VESICO VAGINAL POR LAPAROTOMÍA</t>
  </si>
  <si>
    <t>COLPOPEXIA POR LAPAROTOMÍA</t>
  </si>
  <si>
    <t>COLPOPEXIA VÍA VAGINAL</t>
  </si>
  <si>
    <t>COLPOPEXIA POR LAPAROSCOPIA</t>
  </si>
  <si>
    <t>EXTRACCIÓN DE DISPOSITIVO O CUERPO EXTRAÑO EN VAGINA CON INCISIÓN</t>
  </si>
  <si>
    <t>LISIS DE ADHERENCIAS EN LA VULVA</t>
  </si>
  <si>
    <t>INCISIÓN Y DRENAJE DE COLECCIÓN DE VULVA O DE GLÁNDULA DE SKENE</t>
  </si>
  <si>
    <t>MARSUPIALIZACIÓN O DRENAJE EN GLÁNDULA DE SKENE</t>
  </si>
  <si>
    <t>BIOPSIA DE LABIO MAYOR VULVA</t>
  </si>
  <si>
    <t>BIOPSIA DE CLÍTORIS</t>
  </si>
  <si>
    <t>BIOPSIA DE GLÁNDULA DE BARTHOLIN</t>
  </si>
  <si>
    <t>BIOPSIA EN PERINÉ</t>
  </si>
  <si>
    <t>DRENAJE POR PUNCIÓN DE LA GLÁNDULA DE BARTHOLIN</t>
  </si>
  <si>
    <t>INCISIÓN Y DRENAJE DE LA GLÁNDULA DE BARTHOLIN</t>
  </si>
  <si>
    <t>MARSUPIALIZACIÓN O DRENAJE EN LA GLÁNDULA DE BARTHOLIN</t>
  </si>
  <si>
    <t>RESECCIÓN O ABLACIÓN DE GLÁNDULA DE BARTHOLIN</t>
  </si>
  <si>
    <t>RESECCIÓN O ABLACIÓN DE GLÁNDULA DE SKENE</t>
  </si>
  <si>
    <t>RESECCIÓN DE ENDOMETRIOMA EN PERINÉ</t>
  </si>
  <si>
    <t>RESECCIÓN DE GRANULOMA VULVO-PERINEAL</t>
  </si>
  <si>
    <t>RESECCIÓN DE LESIÓN VULVO-PERINEAL</t>
  </si>
  <si>
    <t>RESECCIÓN TOTAL DE CLÍTORIS</t>
  </si>
  <si>
    <t>RESECCIÓN PARCIAL DE CLÍTORIS</t>
  </si>
  <si>
    <t>VULVECTOMÍA SUPERFICIAL UNILATERAL</t>
  </si>
  <si>
    <t>VULVECTOMÍA SIMPLE BILATERAL</t>
  </si>
  <si>
    <t>VULVECTOMÍA RADICAL</t>
  </si>
  <si>
    <t>CORRECCIÓN DE FÍSTULA DE VULVA</t>
  </si>
  <si>
    <t>CORRECCIÓN DE DESGARRO ANTIGUO EN VULVA Y PERINÉ</t>
  </si>
  <si>
    <t>EXTRACCIÓN DE CUERPO EXTRAÑO DE VULVA O PERINÉ CON INCISIÓN</t>
  </si>
  <si>
    <t>CESÁREA SEGMENTARIA TRANSPERITONEAL</t>
  </si>
  <si>
    <t>CESÁREA EXTRAPERITONEAL</t>
  </si>
  <si>
    <t>REMOCIÓN DE EMBARAZO ECTÓPICO ABDOMINAL POR LAPAROTOMÍA</t>
  </si>
  <si>
    <t>LEGRADO UTERINO OBSTÉTRICO POSPARTO O POSABORTO POR DILATACIÓN Y CURETAJE</t>
  </si>
  <si>
    <t>REMOCIÓN MANUAL DE PLACENTA RETENIDA O REVISIÓN UTERINA, SIN ATENCIÓN DEL PARTO</t>
  </si>
  <si>
    <t>SECUESTRECTOMÍA, DRENAJE, DESBRIDAMIENTO O CURETAJE DE ESCÁPULA, CLAVÍCULA O TÓRAX (COSTILLAS Y ESTERNÓN) SOD</t>
  </si>
  <si>
    <t>SECUESTRECTOMÍA, DRENAJE, DESBRIDAMIENTO DE HÚMERO SOD</t>
  </si>
  <si>
    <t>SECUESTRECTOMÍA, DRENAJE, DESBRIDAMIENTO DE RADIO O CÚBITO</t>
  </si>
  <si>
    <t>SECUESTRECTOMÍA, DRENAJE, DESBRIDAMIENTO DE RADIO Y CÚBITO</t>
  </si>
  <si>
    <t>DRENAJE, CURETAJE O SECUESTRECTOMÍA EN HUESOS DEL CARPO (UNO O MÁS)</t>
  </si>
  <si>
    <t>DRENAJE, CURETAJE O SECUESTRECTOMÍA EN METACARPIANOS (UNO O MÁS)</t>
  </si>
  <si>
    <t>SECUESTRECTOMÍA, DRENAJE, DESBRIDAMIENTO DE FÉMUR VÍA ABIERTA</t>
  </si>
  <si>
    <t>SECUESTRECTOMÍA, DRENAJE, DESBRIDAMIENTO DE RÓTULA VÍA ABIERTA</t>
  </si>
  <si>
    <t>SECUESTRECTOMÍA, DRENAJE, DESBRIDAMIENTO DE TIBIA O PERONÉ</t>
  </si>
  <si>
    <t>SECUESTRECTOMÍA, DRENAJE, DESBRIDAMIENTO DE TIBIA Y PERONÉ</t>
  </si>
  <si>
    <t>SECUESTRECTOMÍA, DRENAJE, DESBRIDAMIENTO DE TARSO O METATARSO (CADA UNO)</t>
  </si>
  <si>
    <t>SECUESTRECTOMÍA, DRENAJE, DESBRIDAMIENTO DE TARSIANOS Y METATARSIANOS (CADA UNO)</t>
  </si>
  <si>
    <t>SECUESTRECTOMÍA, DRENAJE, DESBRIDAMIENTO DE ARTEJO O DE FALANGE DE PIE (CADA UNO)</t>
  </si>
  <si>
    <t>SECUESTRECTOMÍA, DRENAJE, DESBRIDAMIENTO DE FALANGES DE MANO (UNA O MÁS)</t>
  </si>
  <si>
    <t>SECUESTRECTOMÍA, DRENAJE, DESBRIDAMIENTO DE HUESOS PELVIANOS</t>
  </si>
  <si>
    <t>DRENAJE, CURETAJE, SECUESTRECTOMÍA DE COLUMNA VERTEBRAL, VÍA ANTERIOR</t>
  </si>
  <si>
    <t>DRENAJE, CURETAJE, SECUESTRECTOMÍA DE COLUMNA VERTEBRAL VÍA POSTERIOR O POSTEROLATERAL</t>
  </si>
  <si>
    <t>OSTEOTOMÍA DE HUESO DEL TARSO SIN FIJACIÓN</t>
  </si>
  <si>
    <t>CORRECCIÓN HALLUX VALGUS CON OSTEOTOMÍA DISTAL DEL PRIMER METATARSIANO CON FIJACIÓN INTERNA</t>
  </si>
  <si>
    <t>CORRECCIÓN HALLUX VALGUS CON OSTEOTOMÍA DIAFISIARIA DEL PRIMER METATARSIANO CON FIJACIÓN INTERNA</t>
  </si>
  <si>
    <t>CORRECCIÓN HALLUX VALGUS CON OSTEOTOMÍA PROXIMAL DEL PRIMER METATARSIANO CON FIJACIÓN INTERNA</t>
  </si>
  <si>
    <t>CORRECCIÓN HALLUX VALGUS CON OSTEOTOMÍA COMBINADA DEL PRIMER METATARSIANO CON FIJACIÓN INTERNA</t>
  </si>
  <si>
    <t>REPARACIÓN DE DEDO DE PIE EN MARTILLO O EN GARRA CON ARTRODESIS O ARTROPLASTIA (CADA ARTEJO) VÍA ABIERTA</t>
  </si>
  <si>
    <t>ESCISIÓN TUMOR BENIGNO DE CLAVÍCULA</t>
  </si>
  <si>
    <t>ESCISIÓN TUMOR BENIGNO DE ESCÁPULA</t>
  </si>
  <si>
    <t>RESECCIÓN TUMOR BENIGNO DE TÓRAX (REJA COSTAL Y ESTERNÓN)</t>
  </si>
  <si>
    <t>ESCISIÓN TUMOR BENIGNO EN HÚMERO</t>
  </si>
  <si>
    <t>ESCISIÓN TUMOR BENIGNO EN HÚMERO CON INJERTO</t>
  </si>
  <si>
    <t>RESECCIÓN DE LESIÓN ÓSEA EN HÚMERO</t>
  </si>
  <si>
    <t>ESCISIÓN TUMOR BENIGNO EN RADIO O CÚBITO</t>
  </si>
  <si>
    <t>ESCISIÓN TUMOR BENIGNO EN FÉMUR</t>
  </si>
  <si>
    <t>ESCISIÓN TUMOR BENIGNO EN FÉMUR CON FIJACIÓN INTERNA (DISPOSITIVOS DE FIJACIÓN U OSTEOSÍNTESIS)</t>
  </si>
  <si>
    <t>ESCISIÓN TUMOR BENIGNO EN RÓTULA</t>
  </si>
  <si>
    <t>ESCISIÓN TUMOR BENIGNO EN TIBIA O PERONÉ</t>
  </si>
  <si>
    <t>RESECCIÓN DE LESIÓN MALIGNA ÓSEA EN TARSIANOS O METATARSIANOS</t>
  </si>
  <si>
    <t>RESECCIÓN DE TUMOR BENIGNO EN TARSIANOS O METATARSIANOS</t>
  </si>
  <si>
    <t>ESCISIÓN DE TUMOR BENIGNO EN FALANGES DE PIE O DE MANO</t>
  </si>
  <si>
    <t>ESCISIÓN DE TUMOR BENIGNO EN HUESOS PELVIANOS</t>
  </si>
  <si>
    <t>TOMA DE INJERTO ÓSEO DE TARSO O METATARSO SOD</t>
  </si>
  <si>
    <t>RESECCIÓN DE EPICÓNDILO O EPITRÓCLEA HUMERAL</t>
  </si>
  <si>
    <t>HEMI O DIAFISECTOMÍA DE HÚMERO</t>
  </si>
  <si>
    <t>RESECCIÓN PARCIAL DE DIÁFISIS EN CÚBITO (HEMIDIAFISECTOMÍA)</t>
  </si>
  <si>
    <t>RESECCIÓN DE OLÉCRANON</t>
  </si>
  <si>
    <t>RESECCIÓN DE CABEZA DE RADIO</t>
  </si>
  <si>
    <t>HEMIDIAFISECTOMÍA EN FÉMUR</t>
  </si>
  <si>
    <t>RESECCIÓN PARCIAL DE RÓTULA O HEMIPATELECTOMÍA SOD</t>
  </si>
  <si>
    <t>RESECCIÓN PARCIAL DE LA TIBIA (HEMIDIAFISECTOMÍA)</t>
  </si>
  <si>
    <t>RESECCIÓN PARCIAL DE PERONÉ (HEMIDIAFISECTOMÍA)</t>
  </si>
  <si>
    <t>HEMIDIAFISECTOMÍA EN TIBIA Y PERONÉ</t>
  </si>
  <si>
    <t>RESECCIÓN PARCIAL DE TARSIANOS O METATARSIANOS (UNO O MÁS) SOD</t>
  </si>
  <si>
    <t>HEMIDIAFISECTOMÍA FALANGES DE MANO (UNA O MÁS)</t>
  </si>
  <si>
    <t>RESECCIÓN CABEZA DE FALANGE DE MANO (UNA O MÁS)</t>
  </si>
  <si>
    <t>HEMIDIAFISECTOMÍA FALANGES DE PIE (UNA O MÁS)</t>
  </si>
  <si>
    <t>RESECCIÓN CABEZA DE FALANGE DE PIE (UNA O MÁS)</t>
  </si>
  <si>
    <t>CERVICOTOMÍA CERVICAL ANTERIOR</t>
  </si>
  <si>
    <t>CARPECTOMÍA (CADA UNO) VÍA ABIERTA</t>
  </si>
  <si>
    <t>RESECCIÓN TOTAL DE HUESO DE METACARPO VÍA ABIERTA</t>
  </si>
  <si>
    <t>ASTRAGALECTOMÍA</t>
  </si>
  <si>
    <t>INJERTO ÓSEO EN CLAVÍCULA</t>
  </si>
  <si>
    <t>INJERTO ÓSEO EN CÚBITO O RADIO SOD</t>
  </si>
  <si>
    <t>INJERTO ÓSEO EN HUESOS DEL CARPO (EXCEPTO ESCAFOIDES)</t>
  </si>
  <si>
    <t>INJERTO ÓSEO EN ESCAFOIDES</t>
  </si>
  <si>
    <t>INJERTO ÓSEO EN METACARPIANOS (UNO O MÁS)</t>
  </si>
  <si>
    <t>INJERTO ÓSEO EN TIBIA O PERONÉ</t>
  </si>
  <si>
    <t>APLICACIÓN DE ALOINJERTO ESTRUCTURAL EN DIÁFISIS DE TIBIA</t>
  </si>
  <si>
    <t>APLICACIÓN DE ALOINJERTO ESTRUCTURAL OSTEOCONDRAL EN TIBIA</t>
  </si>
  <si>
    <t>APLICACIÓN DE ALOINJERTO ESTRUCTURAL EN DIÁFISIS DE PERONÉ</t>
  </si>
  <si>
    <t>INJERTO ÓSEO EN HUESOS TARSIANOS O METATARSIANOS SOD</t>
  </si>
  <si>
    <t>APLICACIÓN DE INJERTO ÓSEO EN FALANGE DE LA MANO</t>
  </si>
  <si>
    <t>INJERTO ÓSEO EN FALANGES DEL PIE (UNA O MÁS)</t>
  </si>
  <si>
    <t>APLICACIÓN DE TUTORES EXTERNOS EN HÚMERO</t>
  </si>
  <si>
    <t>COLOCACIÓN DE DISPOSITIVO DE FIJACIÓN EN CODO</t>
  </si>
  <si>
    <t>APLICACIÓN DE TUTOR EXTERNO EN RADIO O CÚBITO</t>
  </si>
  <si>
    <t>APLICACIÓN DE TUTORES EXTERNOS EN RADIO Y CÚBITO</t>
  </si>
  <si>
    <t>APLICACIÓN DE TUTORES EXTERNOS EN PUÑO O MUÑECA</t>
  </si>
  <si>
    <t>APLICACIÓN DE TUTOR EXTERNO EN MANO</t>
  </si>
  <si>
    <t>APLICACION DE TUTOR EXTERNO EN FÉMUR</t>
  </si>
  <si>
    <t>APLICACIÓN DE TUTORES EXTERNOS EN MUSLO</t>
  </si>
  <si>
    <t>APLICACIÓN DE TUTOR EXTERNO RODILLA</t>
  </si>
  <si>
    <t>APLICACIÓN DE TUTORES EXTERNOS EN TIBIA O PERONÉ</t>
  </si>
  <si>
    <t>APLICACIÓN DE TUTORES EXTERNOS EN TIBIA Y PERONÉ</t>
  </si>
  <si>
    <t>APLICACIÓN DE TUTOR EXTERNO EN CUELLO DE PIE</t>
  </si>
  <si>
    <t>APLICACIÓN DE TUTOR EXTERNO PIE</t>
  </si>
  <si>
    <t>COLOCACIÓN DE DISPOSITIVO EXTERNO EN PIE (CALCÁNEO)</t>
  </si>
  <si>
    <t>APLICACIÓN DE DISPOSITIVO EXTERNO DE FIJACIÓN DE FALANGES DE MANO</t>
  </si>
  <si>
    <t>APLICACIÓN DE DISPOSITIVO EXTERNO DE FIJACIÓN DE FALANGES DE PIE</t>
  </si>
  <si>
    <t>EXTRACCIÓN DE CUERPO EXTRAÑO EN HUESO NO ESPECIFICADO, VÍA ABIERTA</t>
  </si>
  <si>
    <t>EXTRACCIÓN DE DISPOSITIVO IMPLANTADO EN ESCÁPULA, CLAVÍCULA O TÓRAX (COSTILLAS Y ESTERNÓN)</t>
  </si>
  <si>
    <t>EXTRACCIÓN DE CUERPO EXTRAÑO EN ESCÁPULA, CLAVÍCULA O TÓRAX (COSTILLAS Y ESTERNÓN), VÍA ABIERTA</t>
  </si>
  <si>
    <t>EXTRACCIÓN DE DISPOSITIVO IMPLANTADO EN HÚMERO</t>
  </si>
  <si>
    <t>EXTRACCIÓN DE CUERPO EXTRAÑO EN HÚMERO, VÍA ABIERTA</t>
  </si>
  <si>
    <t>EXTRACCIÓN DE DISPOSITIVO IMPLANTADO EN RADIO O CÚBITO</t>
  </si>
  <si>
    <t>EXTRACCIÓN DE DISPOSITIVO IMPLANTADO EN CARPIANOS O METACARPIANOS (UNO O MÁS)</t>
  </si>
  <si>
    <t>EXTRACCIÓN DE DISPOSITIVO IMPLANTADO EN FÉMUR</t>
  </si>
  <si>
    <t>EXTRACCIÓN DE CUERPO EXTRAÑO EN FÉMUR, VÍA ABIERTA</t>
  </si>
  <si>
    <t>EXTRACCIÓN DE DISPOSITIVO IMPLANTADO EN RÓTULA</t>
  </si>
  <si>
    <t>EXTRACCIÓN DE CUERPO EXTRAÑO EN RÓTULA, VÍA ABIERTA</t>
  </si>
  <si>
    <t>EXTRACCIÓN DE DISPOSITIVO IMPLANTADO EN TIBIA O PERONÉ</t>
  </si>
  <si>
    <t>EXTRACCIÓN DE CUERPO EXTRAÑO EN TIBIA O PERONÉ, VÍA ABIERTA</t>
  </si>
  <si>
    <t>EXTRACCIÓN DE DISPOSITIVO IMPLANTADO EN FALANGES (UNO O MÁS) DE MANO</t>
  </si>
  <si>
    <t>EXTRACCIÓN DE CUERPO EXTRAÑO EN FALANGES (UNO O MÁS) DE MANO, VÍA ABIERTA</t>
  </si>
  <si>
    <t>EXTRACCIÓN DE DISPOSITIVO IMPLANTADO EN FALANGES (UNO O MÁS) DE PIE</t>
  </si>
  <si>
    <t>EXTRACCIÓN DE CUERPO EXTRAÑO EN FALANGES (UNO O MÁS) DE PIE, VÍA ABIERTA</t>
  </si>
  <si>
    <t>EXTRACCIÓN DE DISPOSITIVO IMPLANTADO EN HUESOS PELVIANOS</t>
  </si>
  <si>
    <t>EXTRACCIÓN DE CUERPO EXTRAÑO EN HUESOS PELVIANOS, VÍA ABIERTA</t>
  </si>
  <si>
    <t>REDUCCIÓN CERRADA DE FRACTURA SIN FIJACIÓN INTERNA DE HÚMERO SOD</t>
  </si>
  <si>
    <t>REDUCCIÓN CERRADA SIN FIJACIÓN DE FRACTURA DE RADIO Y CÚBITO (RADIOCUBITAL PROXIMAL O DISTAL)</t>
  </si>
  <si>
    <t>REDUCCIÓN CERRADA DE FRACTURA SIN FIJACIÓN INTERNA DE CÚBITO O RADIO</t>
  </si>
  <si>
    <t>REDUCCIÓN CERRADA DE FRACTURA SIN FIJACIÓN DE FRACTURA DE HUESOS DEL CARPO (UNO O MÁS)</t>
  </si>
  <si>
    <t>REDUCCIÓN CERRADA DE FRACTURA SIN FIJACIÓN DE FRACTURA DE METACARPIANOS (UNO O MÁS)</t>
  </si>
  <si>
    <t>REDUCCIÓN CERRADA DE FRACTURA DE FÉMUR SIN FIJACIÓN INTERNA SOD</t>
  </si>
  <si>
    <t>REDUCCIÓN CERRADA DE FRACTURA SIN FIJACIÓN INTERNA DE RÓTULA SOD</t>
  </si>
  <si>
    <t>REDUCCIÓN CERRADA DE FRACTURA DE TIBIA</t>
  </si>
  <si>
    <t>REDUCCIÓN CERRADA SIN FIJACIÓN INTERNA FRACTURA TARSO O METATARSO</t>
  </si>
  <si>
    <t>REDUCCIÓN CERRADA DE FRACTURA SIN FIJACIÓN INTERNA DE FALANGES DE MANO (UNA O MÁS)</t>
  </si>
  <si>
    <t>REDUCCIÓN CERRADA DE FRACTURA SIN FIJACIÓN INTERNA DE FALANGES DE PIE (UNA O MÁS)</t>
  </si>
  <si>
    <t>REDUCCIÓN INDIRECTA DE FRACTURA CON FIJACIÓN INTERNA DE HÚMERO (EPÍFISIS O DIÁFISIS), PERCUTÁNEA CON PINES</t>
  </si>
  <si>
    <t>REDUCCIÓN INDIRECTA DE FRACTURA DE CÚBITO O RADIO CON FIJACIÓN</t>
  </si>
  <si>
    <t>REDUCCIÓN INDIRECTA DE FRACTURA DE METACARPIANOS Y FIJACIÓN PERCUTÁNEA CON DISPOSITIVO</t>
  </si>
  <si>
    <t>REDUCCIÓN DE FRACTURA DE HUESOS DE CARPO Y FIJACIÓN PERCUTÁNEA CON DISPOSITIVO</t>
  </si>
  <si>
    <t>REDUCCIÓN INDIRECTA CON FIJACIÓN INTERNA DE CUELLO DE FÉMUR O INTERTROCANTÉRICA</t>
  </si>
  <si>
    <t>REDUCCIÓN INDIRECTA DE FRACTURA DE FÉMUR SUPRACONDÍLEA CON FIJACIÓN INTERNA</t>
  </si>
  <si>
    <t>REDUCCIÓN INDIRECTA DE FRACTURA DE FÉMUR SUPRACONDÍLEA E INTERCONDÍLEA CON FIJACIÓN INTERNA</t>
  </si>
  <si>
    <t>REDUCCIÓN INDIRECTA DE FRACTURA CON FIJACIÓN INTERNA DE RÓTULA</t>
  </si>
  <si>
    <t>REDUCCIÓN INDIRECTA DE FRACTURAS OSTEOCONDRALES O DE LA ESPINA TIBIAL CON FIJACIÓN INTERNA VÍA ARTROSCÓPICA</t>
  </si>
  <si>
    <t>REDUCCIÓN INDIRECTA DE FRACTURAS DEL TERCIO PROXIMAL DE LA TIBIA CON FIJACIÓN INTERNA</t>
  </si>
  <si>
    <t>REDUCCIÓN INDIRECTA DE FRACTURA CON FIJACIÓN PERCUTÁNEA CON DISPOSITIVO DE FALANGES DE PIE O DE MANO</t>
  </si>
  <si>
    <t>REDUCCIÓN ABIERTA SIN FIJACIÓN INTERNA DE FRACTURA DE ESCÁPULA O CLAVÍCULA</t>
  </si>
  <si>
    <t>REDUCCIÓN ABIERTA DE FRACTURA SIN FIJACIÓN INTERNA DE HÚMERO SOD</t>
  </si>
  <si>
    <t>REDUCCIÓN ABIERTA DE FRACTURA SIN FIJACIÓN INTERNA DE RADIO O CÚBITO</t>
  </si>
  <si>
    <t>REDUCCIÓN ABIERTA DE FRACTURA SIN FIJACIÓN INTERNA DE RADIO Y CÚBITO</t>
  </si>
  <si>
    <t>REDUCCIÓN ABIERTA SIN FIJACIÓN DE FRACTURA DE HUESO DEL CARPO O METACARPO</t>
  </si>
  <si>
    <t>REDUCCIÓN ABIERTA DE FRACTURA DE FÉMUR SIN FIJACIÓN INTERNA SOD</t>
  </si>
  <si>
    <t>REDUCCIÓN ABIERTA DE FRACTURA DE RÓTULA SIN FIJACIÓN INTERNA SOD</t>
  </si>
  <si>
    <t>REDUCCIÓN ABIERTA FRACTURA SIN FIJACIÓN INTERNA, DE HUESOS DEL TARSO O METATARSO (UNO O MÁS)</t>
  </si>
  <si>
    <t>REDUCCIÓN ABIERTA DE FRACTURA SIN FIJACIÓN INTERNA DE FALANGES DE MANO</t>
  </si>
  <si>
    <t>REDUCCIÓN ABIERTA DE FRACTURA SIN FIJACIÓN INTERNA DE FALANGES DE PIE</t>
  </si>
  <si>
    <t>REDUCCIÓN ABIERTA DE FRACTURA CON FIJACIÓN INTERNA (DISPOSITIVOS DE FIJACIÓN U OSTEOSÍNTESIS) DE CLAVÍCULA</t>
  </si>
  <si>
    <t>REDUCCIÓN ABIERTA DE FRACTURA CON FIJACIÓN INTERNA DE ESCÁPULA</t>
  </si>
  <si>
    <t>REDUCCIÓN ABIERTA DE FRACTURA SUBCAPITAL DE HÚMERO CON FIJACIÓN INTERNA (DISPOSITIVOS DE FIJACIÓN U OSTEOSÍNTESIS)</t>
  </si>
  <si>
    <t>REDUCCIÓN ABIERTA DE FRACTURA DE TUBEROSIDAD PROXIMAL DE HÚMERO CON FIJACIÓN INTERNA (DISPOSITIVOS DE FIJACIÓN U OSTEOSÍNTESIS)</t>
  </si>
  <si>
    <t>REDUCCIÓN ABIERTA DE FRACTURA CONMINUTA DE TERCIO PROXIMAL HÚMERO CON FIJACIÓN INTERNA (DISPOSITIVOS DE FIJACIÓN U OSTEOSÍNTESIS)</t>
  </si>
  <si>
    <t>REDUCCIÓN ABIERTA DE FRACTURA SUPRACONDÍLEA DE HÚMERO CON FIJACIÓN INTERNA (DISPOSITIVOS DE FIJACIÓN U OSTEOSÍNTESIS)</t>
  </si>
  <si>
    <t>REDUCCIÓN ABIERTA DE FRACTURA SUPRACONDÍLEA E INTERCONDÍLEA DE HÚMERO CON FIJACIÓN INTERNA (DISPOSITIVOS DE FIJACIÓN U OSTEOSÍNTESIS)</t>
  </si>
  <si>
    <t>REDUCCIÓN ABIERTA DE FRACTURA DE EPICÓNDILO O EPITRÓCLEA DE HÚMERO CON FIJACIÓN INTERNA (DISPOSITIVOS DE FIJACIÓN U OSTEOSÍNTESIS)</t>
  </si>
  <si>
    <t>REDUCCIÓN ABIERTA DE FRACTURA EN DIÁFISIS DE HÚMERO CON FIJACIÓN INTERNA (DISPOSITIVOS DE FIJACIÓN U OSTEOSÍNTESIS)</t>
  </si>
  <si>
    <t>REDUCCIÓN ABIERTA DE FRACTURA EN DIÁFISIS DE CÚBITO O RADIO CON FIJACIÓN INTERNA</t>
  </si>
  <si>
    <t>REDUCCIÓN ABIERTA DE FRACTURA EN SEGMENTO PROXIMAL DE CÚBITO O DE OLÉCRANON CON FIJACIÓN INTERNA</t>
  </si>
  <si>
    <t>REDUCCIÓN ABIERTA DE FRACTURA EN SEGMENTO DISTAL DE CÚBITO O RADIO CON FIJACIÓN INTERNA</t>
  </si>
  <si>
    <t>REDUCCIÓN ABIERTA DE FRACTURA EN SEGMENTO PROXIMAL DE RADIO (CÚPULA RADIAL) CON FIJACIÓN INTERNA</t>
  </si>
  <si>
    <t>REDUCCIÓN ABIERTA DE FRACTURA EN SEGMENTO PROXIMAL DE RADIO Y CÚBITO CON FIJACIÓN INTERNA</t>
  </si>
  <si>
    <t>REDUCCIÓN ABIERTA DE FRACTURA EN SEGMENTO DISTAL DE RADIO Y CÚBITO CON FIJACIÓN INTERNA</t>
  </si>
  <si>
    <t>REDUCCIÓN ABIERTA DE FRACTURA EN DIÁFISIS DE CÚBITO Y RADIO CON FIJACIÓN INTERNA</t>
  </si>
  <si>
    <t>REDUCCIÓN ABIERTA DE FRACTURA DE HUESOS DE CARPO CON FIJACIÓN INTERNA</t>
  </si>
  <si>
    <t>REDUCCIÓN ABIERTA DE FRACTURA EN FÉMUR (CUELLO, INTERTROCANTÉRICA, SUPRACONDÍLEA) CON FIJACIÓN INTERNA (DISPOSITIVOS DE FIJACIÓN U OSTEOSÍNTESIS)</t>
  </si>
  <si>
    <t>REDUCCIÓN ABIERTA DE FRACTURA EN DIÁFISIS DE FÉMUR CON FIJACIÓN INTERNA (DISPOSITIVOS DE FIJACIÓN U OSTEOSÍNTESIS)</t>
  </si>
  <si>
    <t>REDUCCIÓN ABIERTA DE FRACTURA EN RÓTULA CON FIJACIÓN INTERNA (DISPOSITIVOS DE FIJACIÓN U OSTEOSÍNTESIS) SOD</t>
  </si>
  <si>
    <t>REDUCCIÓN ABIERTA DE FRACTURA DE PERONÉ DIAFISIARIO CON FIJACIÓN INTERNA</t>
  </si>
  <si>
    <t>REDUCCIÓN ABIERTA DE FRACTURA DE PERONÉ DISTAL CON FIJACIÓN INTERNA</t>
  </si>
  <si>
    <t>REDUCCIÓN ABIERTA DE FRACTURA DE PERONÉ DISTAL CON FIJACIÓN EXTERNA</t>
  </si>
  <si>
    <t>REDUCCIÓN ABIERTA DE FRACTURA DE TIBIA PROXIMAL CON FIJACIÓN INTERNA</t>
  </si>
  <si>
    <t>REDUCCIÓN ABIERTA DE FRACTURA DE TIBIA DIAFISIARIA CON FIJACIÓN INTERNA</t>
  </si>
  <si>
    <t>REDUCCIÓN ABIERTA DE FRACTURA DE TIBIA DIAFISIARIA CON FIJACIÓN EXTERNA</t>
  </si>
  <si>
    <t>REDUCCIÓN ABIERTA DE FRACTURA DE TIBIA DISTAL CON FIJACIÓN INTERNA</t>
  </si>
  <si>
    <t>REDUCCIÓN ABIERTA DE FRACTURA DE TIBIA DISTAL CON FIJACIÓN EXTERNA</t>
  </si>
  <si>
    <t>REDUCCIÓN ABIERTA DE FRACTURA DE TARSO (CADA UNO) CON FIJACIÓN INTERNA (DISPOSITIVOS DE FIJACIÓN U OSTEOSÍNTESIS)</t>
  </si>
  <si>
    <t>REDUCCIÓN ABIERTA DE FRACTURA DE METATARSIANO (CADA UNO) CON FIJACIÓN INTERNA (DISPOSITIVOS DE FIJACIÓN U OSTEOSÍNTESIS)</t>
  </si>
  <si>
    <t>REDUCCIÓN ABIERTA DE FRACTURA EN FALANGES DE MANO (UNA O MÁS) CON FIJACIÓN INTERNA</t>
  </si>
  <si>
    <t>REDUCCIÓN ABIERTA DE FRACTURA EN FALANGES DE PIE (UNA O MÁS) CON FIJACIÓN INTERNA</t>
  </si>
  <si>
    <t>REDUCCIÓN CERRADA DE EPÍFISIS SEPARADA EN HÚMERO SIN FIJACIÓN</t>
  </si>
  <si>
    <t>REDUCCIÓN CERRADA DE EPÍFISIS SEPARADA EN HÚMERO CON FIJACIÓN</t>
  </si>
  <si>
    <t>REDUCCIÓN CERRADA DE EPÍFISIS SEPARADA EN CÚBITO O RADIO SIN FIJACIÓN</t>
  </si>
  <si>
    <t>REDUCCIÓN CERRADA DE EPÍFISIS SEPARADA EN CÚBITO O RADIO CON FIJACIÓN</t>
  </si>
  <si>
    <t>REDUCCIÓN CERRADA DE EPÍFISIS SEPARADA EN RADIO Y CÚBITO SIN FIJACIÓN</t>
  </si>
  <si>
    <t>REDUCCIÓN CERRADA DE EPÍFISIS SEPARADA EN RADIO Y CÚBITO CON FIJACIÓN</t>
  </si>
  <si>
    <t>REDUCCIÓN CERRADA DE EPÍFISIS SEPARADA EN FÉMUR SIN FIJACIÓN</t>
  </si>
  <si>
    <t>REDUCCIÓN CERRADA DE EPÍFISIS SEPARADA EN FÉMUR CON FIJACIÓN</t>
  </si>
  <si>
    <t>REDUCCIÓN CERRADA DE EPÍFISIS SEPARADA DE TIBIA O PERONÉ SIN FIJACIÓN</t>
  </si>
  <si>
    <t>REDUCCIÓN INDIRECTA DE EPÍFISIS SEPARADA DE TIBIA O PERONÉ CON FIJACIÓN</t>
  </si>
  <si>
    <t>REDUCCIÓN CERRADA DE EPÍFISIS SEPARADA DE TIBIA Y PERONÉ SIN FIJACIÓN</t>
  </si>
  <si>
    <t>REDUCCIÓN INDIRECTA DE EPÍFISIS SEPARADA DE TIBIA Y PERONÉ CON FIJACIÓN</t>
  </si>
  <si>
    <t>REDUCCIÓN ABIERTA SIN FIJACIÓN INTERNA DE EPÍFISIS SEPARADA DE HÚMERO</t>
  </si>
  <si>
    <t>REDUCCIÓN ABIERTA CON FIJACIÓN INTERNA DE EPÍFISIS SEPARADA DE HÚMERO</t>
  </si>
  <si>
    <t>REDUCCIÓN ABIERTA DE EPÍFISIS SEPARADA DE RADIO O CÚBITO SIN FIJACIÓN</t>
  </si>
  <si>
    <t>REDUCCIÓN ABIERTA DE EPÍFISIS SEPARADA DE RADIO O CÚBITO CON FIJACIÓN</t>
  </si>
  <si>
    <t>REDUCCIÓN ABIERTA DE EPÍFISIS SEPARADA DE RADIO Y CÚBITO SIN FIJACIÓN</t>
  </si>
  <si>
    <t>REDUCCIÓN ABIERTA DE EPÍFISIS SEPARADA DE RADIO Y CÚBITO CON FIJACIÓN</t>
  </si>
  <si>
    <t>REDUCCIÓN ABIERTA SIN FIJACIÓN INTERNA DE EPÍFISIS SEPARADA DE FÉMUR</t>
  </si>
  <si>
    <t>REDUCCIÓN ABIERTA CON FIJACIÓN INTERNA DE EPÍFISIS SEPARADA DE FÉMUR</t>
  </si>
  <si>
    <t>REDUCCIÓN ABIERTA DE EPÍFISIS SEPARADA DE TIBIA O PERONÉ SIN FIJACIÓN</t>
  </si>
  <si>
    <t>REDUCCIÓN ABIERTA DE EPÍFISIS SEPARADA DE TIBIA O PERONÉ CON FIJACIÓN</t>
  </si>
  <si>
    <t>REDUCCIÓN ABIERTA DE EPÍFISIS SEPARADA DE TIBIA Y PERONÉ SIN FIJACIÓN</t>
  </si>
  <si>
    <t>REDUCCIÓN ABIERTA DE EPÍFISIS SEPARADA DE TIBIA Y PERONÉ CON FIJACIÓN</t>
  </si>
  <si>
    <t>796100</t>
  </si>
  <si>
    <t>LAVADO Y DESBRIDAMIENTO DE FRACTURA ABIERTA DE HÚMERO SOD</t>
  </si>
  <si>
    <t>796201</t>
  </si>
  <si>
    <t>LAVADO Y DESBRIDAMIENTO DE FRACTURA ABIERTA DE CÚBITO O RADIO</t>
  </si>
  <si>
    <t>796400</t>
  </si>
  <si>
    <t>LAVADO Y DESBRIDAMIENTO DE FRACTURAS EXPUESTAS DE FALANGES EN MANO SOD</t>
  </si>
  <si>
    <t>796500</t>
  </si>
  <si>
    <t>LAVADO Y DESBRIDAMIENTO DE FRACTURA ABIERTA DE FÉMUR SOD</t>
  </si>
  <si>
    <t>LAVADO Y DESBRIDAMIENTO DE FRACTURA ABIERTA DE TIBIA O PERONÉ SOD</t>
  </si>
  <si>
    <t>796700</t>
  </si>
  <si>
    <t>LAVADO Y DESBRIDAMIENTO DE FRACTURA ABIERTA DE TARSIANOS O METATARSIANOS SOD</t>
  </si>
  <si>
    <t>796800</t>
  </si>
  <si>
    <t>LAVADO Y DESBRIDAMIENTO DE FRACTURA ABIERTA DE DEDOS DE PIE SOD</t>
  </si>
  <si>
    <t>797100</t>
  </si>
  <si>
    <t>REDUCCIÓN CERRADA DE LUXACIÓN EN HOMBRO SOD</t>
  </si>
  <si>
    <t>797200</t>
  </si>
  <si>
    <t>REDUCCIÓN CERRADA DE LUXACIÓN EN CODO SOD</t>
  </si>
  <si>
    <t>797401</t>
  </si>
  <si>
    <t>REDUCCIÓN CERRADA DE LUXACIÓN CARPIANA</t>
  </si>
  <si>
    <t>797402</t>
  </si>
  <si>
    <t>REDUCCIÓN CERRADA DE LUXACIÓN CARPOMETACARPIANA</t>
  </si>
  <si>
    <t>797403</t>
  </si>
  <si>
    <t>REDUCCIÓN CERRADA DE LUXACIÓN METACARPOFALÁNGICA (UNA O MÁS)</t>
  </si>
  <si>
    <t>797404</t>
  </si>
  <si>
    <t>REDUCCIÓN CERRADA DE LUXACIÓN INTERFALÁNGICA (UNA O MÁS)</t>
  </si>
  <si>
    <t>797602</t>
  </si>
  <si>
    <t>REDUCCIÓN CERRADA DE LUXACIÓN TIBIOPERONERA PROXIMAL</t>
  </si>
  <si>
    <t>797603</t>
  </si>
  <si>
    <t>REDUCCIÓN CERRADA DE LUXACIÓN TRAUMÁTICA DE RÓTULA</t>
  </si>
  <si>
    <t>797701</t>
  </si>
  <si>
    <t>REDUCCIÓN CERRADA DE LUXACIÓN TRAUMÁTICA TOBILLO (CUELLO DE PIE)</t>
  </si>
  <si>
    <t>797801</t>
  </si>
  <si>
    <t>REDUCCIÓN CERRADA DE LUXACIÓN TARSO-METATARSIANOS</t>
  </si>
  <si>
    <t>797802</t>
  </si>
  <si>
    <t>REDUCCIÓN CERRADA DE LUXACIÓN TARSO-METATARSIANOS CON FIJACIÓN PERCUTÁNEA</t>
  </si>
  <si>
    <t>797803</t>
  </si>
  <si>
    <t>REDUCCIÓN CERRADA DE LUXACIÓNES METATARSO-FALÁNGICAS O INTERFALANGICAS EN PIE</t>
  </si>
  <si>
    <t>798101</t>
  </si>
  <si>
    <t>REDUCCIÓN ABIERTA DE LUXACIÓN ACROMIOCLAVICULAR</t>
  </si>
  <si>
    <t>798701</t>
  </si>
  <si>
    <t>REDUCCIÓN ABIERTA DE LUXACIÓN DE TOBILLO (TIBIOASTRAGALINA)</t>
  </si>
  <si>
    <t>798801</t>
  </si>
  <si>
    <t>REDUCCIÓN ABIERTA DE LUXACIÓN TARSO-METATARSIANOS (UNO O MÁS) CON DISPOSITIVO DE FIJACIÓN</t>
  </si>
  <si>
    <t>799202</t>
  </si>
  <si>
    <t>REDUCCIÓN CERRADA DE FRACTURA DE CODO</t>
  </si>
  <si>
    <t>799203</t>
  </si>
  <si>
    <t>REDUCCIÓN ABIERTA FRACTURA CODO SIN FIJACIÓN INTERNA (DISPOSITIVOS DE FIJACIÓN U OSTEOSÍNTESIS)</t>
  </si>
  <si>
    <t>799204</t>
  </si>
  <si>
    <t>REDUCCIÓN ABIERTA FRACTURA O LUXOFRACTURA CODO CON FIJACIÓN INTERNA (DISPOSITIVOS DE FIJACIÓN U OSTEOSÍNTESIS)</t>
  </si>
  <si>
    <t>799401</t>
  </si>
  <si>
    <t>REDUCCIÓN ABIERTA CON FIJACIÓN DE FRACTURA INTRAARTICULAR DE MANO (UNA O MÁS ARTICULACIONES)</t>
  </si>
  <si>
    <t>799601</t>
  </si>
  <si>
    <t>REDUCCIÓN DE FRACTURAS INTRAARTICULARES Y LUXOFRACTURAS EN RODILLA POR ARTROTOMÍA</t>
  </si>
  <si>
    <t>799602</t>
  </si>
  <si>
    <t>REDUCCIÓN DE LAS FRACTURAS INTRAARTICULARES DE RODILLA CON FIJACIÓN INTERNA POR ARTROSCOPIA</t>
  </si>
  <si>
    <t>799701</t>
  </si>
  <si>
    <t>REDUCCIÓN ABIERTA DE LUXO-FRACTURA TOBILLO SIN FIJACIÓN INTERNA (DISPOSITIVOS DE FIJACIÓN U OSTEOSÍNTESIS)</t>
  </si>
  <si>
    <t>799702</t>
  </si>
  <si>
    <t>REDUCCIÓN CERRADA DE LUXOFRACTURA DE CUELLO DE PIE O TOBILLO</t>
  </si>
  <si>
    <t>799703</t>
  </si>
  <si>
    <t>REDUCCIÓN ABIERTA CON FIJACIÓN DE LUXO FRACTURA O FRACTURA (UNI O BIMALEOLAR) DE TOBILLO</t>
  </si>
  <si>
    <t>799710</t>
  </si>
  <si>
    <t>REDUCCIÓN CON FIJACIÓN DE LAS FRACTURAS DE TOBILLO POR ARTROSCOPIA</t>
  </si>
  <si>
    <t>799803</t>
  </si>
  <si>
    <t>REDUCCIÓN ABIERTA DE LUXOFRACTURA CON FIJACIÓN DE HUESOS DEL TARSO (CADA UNO)</t>
  </si>
  <si>
    <t>799804</t>
  </si>
  <si>
    <t>REDUCCIÓN ABIERTA DE LUXOFRACTURA CON FIJACIÓN DE HUESOS DEL METATARSO (CADA UNO)</t>
  </si>
  <si>
    <t>800101</t>
  </si>
  <si>
    <t>EXTRACCIÓN DE DISPOSITIVO IMPLANTADO EN HOMBRO POR ARTROTOMÍA</t>
  </si>
  <si>
    <t>800102</t>
  </si>
  <si>
    <t>EXTRACCIÓN DE CUERPO EXTRAÑO INTRAARTICULAR EN HOMBRO POR ARTROTOMÍA</t>
  </si>
  <si>
    <t>800201</t>
  </si>
  <si>
    <t>EXTRACCIÓN DE DISPOSITIVO IMPLANTADO EN CODO POR ARTROTOMÍA</t>
  </si>
  <si>
    <t>800202</t>
  </si>
  <si>
    <t>EXTRACCIÓN DE CUERPO EXTRAÑO INTRAARTICULAR EN CODO POR ARTROTOMÍA</t>
  </si>
  <si>
    <t>800301</t>
  </si>
  <si>
    <t>EXTRACCIÓN DE DISPOSITIVO IMPLANTADO EN MUÑECA POR ARTROTOMÍA</t>
  </si>
  <si>
    <t>800302</t>
  </si>
  <si>
    <t>EXTRACCIÓN DE CUERPO EXTRAÑO INTRAARTICULAR EN MUÑECA POR ARTROTOMÍA</t>
  </si>
  <si>
    <t>800402</t>
  </si>
  <si>
    <t>EXTRACCIÓN DE CUERPO EXTRAÑO EN ARTICULACIÓN DE MANO POR ARTROTOMÍA</t>
  </si>
  <si>
    <t>800501</t>
  </si>
  <si>
    <t>EXTRACCIÓN DE DISPOSITIVO IMPLANTADO EN CADERA POR ARTROTOMÍA</t>
  </si>
  <si>
    <t>800502</t>
  </si>
  <si>
    <t>EXTRACCIÓN DE CUERPO EXTRAÑO INTRAARTICULAR EN CADERA POR ARTROTOMÍA</t>
  </si>
  <si>
    <t>800601</t>
  </si>
  <si>
    <t>EXTRACCIÓN DE DISPOSITIVO IMPLANTADO EN RODILLA POR ARTROTOMÍA</t>
  </si>
  <si>
    <t>800602</t>
  </si>
  <si>
    <t>EXTRACCIÓN DE CUERPO EXTRAÑO INTRAARTICULAR EN RODILLA POR ARTROTOMÍA</t>
  </si>
  <si>
    <t>800701</t>
  </si>
  <si>
    <t>EXTRACCIÓN DE DISPOSITIVO IMPLANTADO EN TOBILLO POR ARTROTOMÍA</t>
  </si>
  <si>
    <t>800702</t>
  </si>
  <si>
    <t>EXTRACCIÓN DE CUERPO EXTRAÑO INTRAARTICULAR EN TOBILLO POR ARTROTOMÍA</t>
  </si>
  <si>
    <t>800801</t>
  </si>
  <si>
    <t>EXTRACCIÓN DE DISPOSITIVO IMPLANTADO EN PIE Y ARTEJOS POR ARTROTOMÍA</t>
  </si>
  <si>
    <t>800802</t>
  </si>
  <si>
    <t>EXTRACCIÓN DE CUERPO EXTRAÑO EN PIE O ARTEJOS POR ARTROTOMÍA</t>
  </si>
  <si>
    <t>801101</t>
  </si>
  <si>
    <t>ARTROTOMÍA DE HOMBRO CON EXPLORACIÓN DE ARTICULACIÓN ACROMIOCLAVICULAR O ESTERNO CLAVICULAR</t>
  </si>
  <si>
    <t>801200</t>
  </si>
  <si>
    <t>ARTROTOMÍA DE CODO SOD</t>
  </si>
  <si>
    <t>801300</t>
  </si>
  <si>
    <t>ARTROTOMÍA DE MUÑECA SOD</t>
  </si>
  <si>
    <t>801400</t>
  </si>
  <si>
    <t>ARTROTOMÍA EN MANO SOD</t>
  </si>
  <si>
    <t>801600</t>
  </si>
  <si>
    <t>ARTROTOMÍA DE RODILLA SOD</t>
  </si>
  <si>
    <t>801700</t>
  </si>
  <si>
    <t>ARTROTOMÍA DE TOBILLO O CUELLO DE PIE SOD</t>
  </si>
  <si>
    <t>801800</t>
  </si>
  <si>
    <t>ARTROTOMÍA EN PIE SOD</t>
  </si>
  <si>
    <t>802101</t>
  </si>
  <si>
    <t>ARTROSCOPIA DIAGNÓSTICA DE HOMBRO</t>
  </si>
  <si>
    <t>802201</t>
  </si>
  <si>
    <t>ARTROSCOPIA DIAGNÓSTICA DE CODO</t>
  </si>
  <si>
    <t>802301</t>
  </si>
  <si>
    <t>ARTROSCOPIA DIAGNÓSTICA DE MUÑECA</t>
  </si>
  <si>
    <t>802401</t>
  </si>
  <si>
    <t>ARTROSCOPIA DIAGNÓSTICA DE FALANGES (UNA O MÁS) DE MANO</t>
  </si>
  <si>
    <t>802501</t>
  </si>
  <si>
    <t>ARTROSCOPIA DE PELVIS</t>
  </si>
  <si>
    <t>802601</t>
  </si>
  <si>
    <t>ARTROSCOPIA DIAGNÓSTICA DE RODILLA</t>
  </si>
  <si>
    <t>802701</t>
  </si>
  <si>
    <t>ARTROSCOPIA DE TOBILLO</t>
  </si>
  <si>
    <t>802801</t>
  </si>
  <si>
    <t>ARTROSCOPIA EN PIE O ARTEJOS (CADA UNO)</t>
  </si>
  <si>
    <t>803101</t>
  </si>
  <si>
    <t>BIOPSIA ARTICULAR DE HOMBRO VÍA ABIERTA</t>
  </si>
  <si>
    <t>803201</t>
  </si>
  <si>
    <t>BIOPSIA ARTICULAR DE CODO VÍA ABIERTA</t>
  </si>
  <si>
    <t>803301</t>
  </si>
  <si>
    <t>BIOPSIA ARTICULAR DE MUÑECA VÍA ABIERTA</t>
  </si>
  <si>
    <t>803401</t>
  </si>
  <si>
    <t>BIOPSIA ARTICULAR EN MANO Y DEDO VÍA ABIERTA</t>
  </si>
  <si>
    <t>803501</t>
  </si>
  <si>
    <t>BIOPSIA ARTICULAR DE CADERA VÍA ABIERTA</t>
  </si>
  <si>
    <t>803601</t>
  </si>
  <si>
    <t>BIOPSIA ARTICULAR DE RODILLA VÍA ABIERTA</t>
  </si>
  <si>
    <t>803701</t>
  </si>
  <si>
    <t>BIOPSIA ARTICULAR DE TOBILLO VÍA ABIERTA</t>
  </si>
  <si>
    <t>803801</t>
  </si>
  <si>
    <t>BIOPSIA ARTICULAR EN PIE Y ARTEJOS VÍA ABIERTA</t>
  </si>
  <si>
    <t>804301</t>
  </si>
  <si>
    <t>CAPSULOTOMÍA METACARPOFALÁNGICA (UNA O MÁS)</t>
  </si>
  <si>
    <t>804302</t>
  </si>
  <si>
    <t>CAPSULOTOMÍA INTERFALÁNGICA (UNA O MÁS)</t>
  </si>
  <si>
    <t>804303</t>
  </si>
  <si>
    <t>DESBRIDAMIENTO DE FIBROCARTÍLAGO TRIANGULAR O EXTRACCIÓN DE CUERPO EXTRAÑO EN MUÑECA POR ARTROSCOPIA</t>
  </si>
  <si>
    <t>806101</t>
  </si>
  <si>
    <t>MENISCECTOMÍA SIMPLE MEDIAL O LATERAL DE RODILLA VÍA ABIERTA</t>
  </si>
  <si>
    <t>806103</t>
  </si>
  <si>
    <t>MENISCECTOMÍA MEDIAL O LATERAL POR ARTROSCOPIA</t>
  </si>
  <si>
    <t>806104</t>
  </si>
  <si>
    <t>MENISCECTOMÍA MEDIAL Y LATERAL POR ARTROSCOPIA</t>
  </si>
  <si>
    <t>807101</t>
  </si>
  <si>
    <t>SINOVECTOMÍA DE HOMBRO PARCIAL VÍA ABIERTA</t>
  </si>
  <si>
    <t>807103</t>
  </si>
  <si>
    <t>SINOVECTOMÍA DE HOMBRO PARCIAL POR ARTROSCOPIA</t>
  </si>
  <si>
    <t>807104</t>
  </si>
  <si>
    <t>SINOVECTOMÍA DE HOMBRO TOTAL POR ARTROSCOPIA</t>
  </si>
  <si>
    <t>807201</t>
  </si>
  <si>
    <t>SINOVECTOMÍA DE CODO PARCIAL VÍA ABIERTA</t>
  </si>
  <si>
    <t>807202</t>
  </si>
  <si>
    <t>SINOVECTOMÍA DE CODO TOTAL VÍA ABIERTA</t>
  </si>
  <si>
    <t>807203</t>
  </si>
  <si>
    <t>SINOVECTOMÍA DE CODO PARCIAL POR ARTROSCOPIA</t>
  </si>
  <si>
    <t>807204</t>
  </si>
  <si>
    <t>SINOVECTOMÍA DE CODO TOTAL POR ARTROSCOPIA</t>
  </si>
  <si>
    <t>807301</t>
  </si>
  <si>
    <t>SINOVECTOMÍA DE MUÑECA PARCIAL VÍA ABIERTA</t>
  </si>
  <si>
    <t>807302</t>
  </si>
  <si>
    <t>SINOVECTOMÍA DE MUÑECA TOTAL VÍA ABIERTA</t>
  </si>
  <si>
    <t>807303</t>
  </si>
  <si>
    <t>SINOVECTOMÍA DE MUÑECA PARCIAL POR ARTROSCOPIA</t>
  </si>
  <si>
    <t>807304</t>
  </si>
  <si>
    <t>SINOVECTOMÍA DE MUÑECA TOTAL POR ARTROSCOPIA</t>
  </si>
  <si>
    <t>807401</t>
  </si>
  <si>
    <t>SINOVECTOMÍA INTERFALÁNGICA (UNA O MÁS) VÍA ABIERTA</t>
  </si>
  <si>
    <t>807402</t>
  </si>
  <si>
    <t>SINOVECTOMÍA EN CARPO VÍA ABIERTA</t>
  </si>
  <si>
    <t>807403</t>
  </si>
  <si>
    <t>SINOVECTOMÍA METACARPOFALÁNGICA (UNA O MÁS) VÍA ABIERTA</t>
  </si>
  <si>
    <t>807404</t>
  </si>
  <si>
    <t>SINOVECTOMÍA DE FALANGES (UNA O MÁS) POR ARTROSCOPIA</t>
  </si>
  <si>
    <t>807601</t>
  </si>
  <si>
    <t>SINOVECTOMÍA DE RODILLA PARCIAL VÍA ABIERTA</t>
  </si>
  <si>
    <t>807602</t>
  </si>
  <si>
    <t>SINOVECTOMÍA DE RODILLA TOTAL VÍA ABIERTA</t>
  </si>
  <si>
    <t>807603</t>
  </si>
  <si>
    <t>SINOVECTOMÍA DE RODILLA PARCIAL POR ARTROSCOPIA</t>
  </si>
  <si>
    <t>807604</t>
  </si>
  <si>
    <t>SINOVECTOMÍA DE RODILLA TOTAL POR ARTROSCOPIA</t>
  </si>
  <si>
    <t>807705</t>
  </si>
  <si>
    <t>SINOVECTOMÍA DE TOBILLO ANTERIOR VÍA ABIERTA</t>
  </si>
  <si>
    <t>807707</t>
  </si>
  <si>
    <t>SINOVECTOMÍA DE TOBILLO ANTERIOR VÍA ARTROSCÓPICA</t>
  </si>
  <si>
    <t>807801</t>
  </si>
  <si>
    <t>SINOVECTOMIA DE ARTICULACIONES DEL TARSO (CADA UNA) VÍA ABIERTA</t>
  </si>
  <si>
    <t>807803</t>
  </si>
  <si>
    <t>SINOVECTOMIA DE ARTICULACIONES METATARSOFALÁNGICA (CADA UNA) VÍA ABIERTA</t>
  </si>
  <si>
    <t>DESBRIDAMIENTO, LAVADO Y LIMPIEZA DE ARTICULACIÓN DE HOMBRO VÍA ABIERTA</t>
  </si>
  <si>
    <t>808012</t>
  </si>
  <si>
    <t>DESBRIDAMIENTO, LAVADO Y LIMPIEZA DE ARTICULACIÓN DE HOMBRO POR ARTROSCOPIA</t>
  </si>
  <si>
    <t>808021</t>
  </si>
  <si>
    <t>DESBRIDAMIENTO, LAVADO Y LIMPIEZA DE ARTICULACIÓN DE CODO VÍA ABIERTA</t>
  </si>
  <si>
    <t>808022</t>
  </si>
  <si>
    <t>DESBRIDAMIENTO, LAVADO Y LIMPIEZA DE ARTICULACIÓN DE CODO POR ARTROSCOPIA</t>
  </si>
  <si>
    <t>808031</t>
  </si>
  <si>
    <t>DESBRIDAMIENTO, LAVADO Y LIMPIEZA DE ARTICULACIÓN DE MUÑECA O PUÑO VÍA ABIERTA</t>
  </si>
  <si>
    <t>808032</t>
  </si>
  <si>
    <t>DESBRIDAMIENTO, LAVADO Y LIMPIEZA DE ARTICULACIÓN DE MUÑECA POR ARTROSCOPIA</t>
  </si>
  <si>
    <t>808041</t>
  </si>
  <si>
    <t>DESBRIDAMIENTO, LAVADO Y LIMPIEZA DE ARTICULACIÓN EN MANO O DEDOS VÍA ABIERTA</t>
  </si>
  <si>
    <t>808042</t>
  </si>
  <si>
    <t>DESBRIDAMIENTO, LAVADO Y LIMPIEZA DE ARTICULACIÓN EN MANO O DEDOS POR ARTROSCOPIA</t>
  </si>
  <si>
    <t>808061</t>
  </si>
  <si>
    <t>DESBRIDAMIENTO, LAVADO Y LIMPIEZA DE RODILLA VÍA ABIERTA</t>
  </si>
  <si>
    <t>808062</t>
  </si>
  <si>
    <t>LAVADO O DESBRIDAMIENTO DE RODILLA POR ARTROSCOPIA</t>
  </si>
  <si>
    <t>808071</t>
  </si>
  <si>
    <t>DESBRIDAMIENTO, LAVADO Y LIMPIEZA DE TOBILLO VÍA ABIERTA</t>
  </si>
  <si>
    <t>808072</t>
  </si>
  <si>
    <t>DESBRIDAMIENTO, LAVADO Y LIMPIEZA DE TOBILLO VÍA ARTROSCÓPICA</t>
  </si>
  <si>
    <t>808073</t>
  </si>
  <si>
    <t>DESBRIDAMIENTO, LAVADO Y LIMPIEZA DEL TARSO VÍA ABIERTA</t>
  </si>
  <si>
    <t>808077</t>
  </si>
  <si>
    <t>DESBRIDAMIENTO, LAVADO Y LIMPIEZA DE FALANGES DE DEDO DEL PIE (CADA UNO) VÍA ABIERTA</t>
  </si>
  <si>
    <t>812801</t>
  </si>
  <si>
    <t>ARTRODESIS INTERFALÁNGICA EN MANO SIN INJERTO (UNA O MÁS)</t>
  </si>
  <si>
    <t>814221</t>
  </si>
  <si>
    <t>CAPSULORRAFIA DE RODILLA</t>
  </si>
  <si>
    <t>814502</t>
  </si>
  <si>
    <t>RECONSTRUCCIÓN DE LIGAMENTO CRUZADO ANTERIOR CON AUTOINJERTO O ALOINJERTO VÍA ABIERTA</t>
  </si>
  <si>
    <t>814503</t>
  </si>
  <si>
    <t>RECONSTRUCCIÓN DE LIGAMENTO CRUZADO POSTERIOR CON AUTOINJERTO O ALOINJERTO VÍA ABIERTA</t>
  </si>
  <si>
    <t>814504</t>
  </si>
  <si>
    <t>RECONSTRUCCIÓN DE LIGAMENTO CRUZADO ANTERIOR CON INJERTO AUTÓLOGO O CON ALOINJERTO POR ARTROSCOPIA</t>
  </si>
  <si>
    <t>814505</t>
  </si>
  <si>
    <t>RECONSTRUCCIÓN DE LIGAMENTO CRUZADO POSTERIOR CON INJERTO AUTÓLOGO O CON ALOINJERTO POR ARTROSCOPIA</t>
  </si>
  <si>
    <t>814705</t>
  </si>
  <si>
    <t>RELAJACIÓN DE RETINÁCULO LATERAL, MÁS OSTEOTOMÍA DE REALÍNEACIÓN, MÁS PLICATURA DE RETINÁCULO MEDIAL POR ARTROSCOPIA</t>
  </si>
  <si>
    <t>814706</t>
  </si>
  <si>
    <t>RELAJACIÓN DE RETINÁCULO LATERAL POR ARTROSCOPIA</t>
  </si>
  <si>
    <t>814707</t>
  </si>
  <si>
    <t>RELAJACIÓN DE RETINÁCULO LATERAL MÁS REALINEACIÓN DISTAL O PROXIMAL POR ARTROSCOPIA</t>
  </si>
  <si>
    <t>814711</t>
  </si>
  <si>
    <t>SUTURA DE MENISCO MEDIAL O LATERAL, ABIERTA</t>
  </si>
  <si>
    <t>814712</t>
  </si>
  <si>
    <t>SUTURA DE MENISCO MEDIAL O LATERAL, POR ARTROSCOPIA</t>
  </si>
  <si>
    <t>814721</t>
  </si>
  <si>
    <t>SUTURA DE MENISCO MEDIAL Y LATERAL ABIERTA</t>
  </si>
  <si>
    <t>814722</t>
  </si>
  <si>
    <t>SUTURA DE MENISCO MEDIAL Y LATERAL POR ARTROSCOPIA</t>
  </si>
  <si>
    <t>814723</t>
  </si>
  <si>
    <t>LIBERACIÓN DE ADHERENCIAS DE RODILLA POR ARTROSCOPIA</t>
  </si>
  <si>
    <t>814725</t>
  </si>
  <si>
    <t>CONDROPLASTIA DE ABRASIÓN PARA ZONA PATELAR POR ARTROSCOPIA</t>
  </si>
  <si>
    <t>814727</t>
  </si>
  <si>
    <t>REPARACIÓN AGUDA DE LIGAMENTO CRUZADO</t>
  </si>
  <si>
    <t>814728</t>
  </si>
  <si>
    <t>REPARACIÓN O FIJACIÓN DE RAÍZ DEL MENISCO MEDIAL O LATERAL POR ARTROSCOPIA</t>
  </si>
  <si>
    <t>814731</t>
  </si>
  <si>
    <t>CONDROPLASTIA DE RODILLA POR ARTROSCOPIA</t>
  </si>
  <si>
    <t>814907</t>
  </si>
  <si>
    <t>RECONSTRUCCIÓN PRIMARIA DE LIGAMENTOS DEL TOBILLO VÍA ABIERTA</t>
  </si>
  <si>
    <t>814908</t>
  </si>
  <si>
    <t>RECONSTRUCCIÓN SECUNDARIA DE LIGAMENTOS DE TOBILLO CON AUTO O ALOINJERTO O DISPOSTIVO VÍA ABIERTA</t>
  </si>
  <si>
    <t>814909</t>
  </si>
  <si>
    <t>RECONSTRUCCIÓN PRIMARIA DE LIGAMENTOS DEL TOBILLO VÍA ARTROSCÓPICA</t>
  </si>
  <si>
    <t>LIGAMENTORRAFIA O REINSERCIÓN DE LIGAMENTOS VÍA ABIERTA</t>
  </si>
  <si>
    <t>817207</t>
  </si>
  <si>
    <t>CONDROPLASTIA DE ABRASIÓN DE FALANGES POR ARTROSCOPIA</t>
  </si>
  <si>
    <t>818301</t>
  </si>
  <si>
    <t>ACROMIOPLASTIA VÍA ABIERTA</t>
  </si>
  <si>
    <t>818302</t>
  </si>
  <si>
    <t>ACROMIOPLASTIA POR ARTROSCOPIA</t>
  </si>
  <si>
    <t>818305</t>
  </si>
  <si>
    <t>ARTROPLASTIA ACROMIO-CLAVICULAR</t>
  </si>
  <si>
    <t>818606</t>
  </si>
  <si>
    <t>CONDROPLASTIA DEL CODO, VÍA ARTROSCÓPICA</t>
  </si>
  <si>
    <t>819101</t>
  </si>
  <si>
    <t>ASPIRACIÓN ARTICULAR</t>
  </si>
  <si>
    <t>819331</t>
  </si>
  <si>
    <t>CAPSULORRAFIA ARTICULAR EN MUÑECA VÍA ABIERTA</t>
  </si>
  <si>
    <t>819401</t>
  </si>
  <si>
    <t>RECONSTRUCCIÓN PRIMARIA DE TENDÓN DE AQUILES VÍA ABIERTA</t>
  </si>
  <si>
    <t>RESECCIÓN DE GANGLIÓN EN DEDOS DE MANO</t>
  </si>
  <si>
    <t>822104</t>
  </si>
  <si>
    <t>RESECCIÓN DE GANGLIÓN DORSAL DE MUÑECA VÍA ABIERTA</t>
  </si>
  <si>
    <t>822106</t>
  </si>
  <si>
    <t>RESECCIÓN DE GANGLIÓN PALMAR DE MUÑECA VÍA ABIERTA</t>
  </si>
  <si>
    <t>822201</t>
  </si>
  <si>
    <t>ESCISIÓN DE TUMOR BENIGNO EN MÚSCULO DE MANO</t>
  </si>
  <si>
    <t>823301</t>
  </si>
  <si>
    <t>TENOSINOVECTOMÍA EN EXTENSORES DE MANO (UNO O MÁS)</t>
  </si>
  <si>
    <t>823303</t>
  </si>
  <si>
    <t>TENOSINOVECTOMÍA FLEXORES MANO (UNO O MÁS)</t>
  </si>
  <si>
    <t>823307</t>
  </si>
  <si>
    <t>TENOSINOVECTOMÍA EN COMPARTIMENTO EXTENSOR</t>
  </si>
  <si>
    <t>823311</t>
  </si>
  <si>
    <t>TENOSINOVECTOMÍA EN DEDOS DE MANO (UNO O MÁS)</t>
  </si>
  <si>
    <t>824201</t>
  </si>
  <si>
    <t>TENORRAFIA DE FLEXORES DE DEDOS (CADA UNO) CON NEURORRAFIA</t>
  </si>
  <si>
    <t>824202</t>
  </si>
  <si>
    <t>TENORRAFIA DE FLEXORES DE DEDOS (CADA UNO) CON NEURORRAFIA Y VASCULARIZACIÓN</t>
  </si>
  <si>
    <t>824203</t>
  </si>
  <si>
    <t>TENORRAFIA DE FLEXORES DE DEDOS (CADA UNO) SIN NEURORRAFIA</t>
  </si>
  <si>
    <t>824211</t>
  </si>
  <si>
    <t>TENORRAFIA DE FLEXORES DE MANO (UNO O MÁS) CON NEURORRAFIA Y VASCULARIZACIÓN</t>
  </si>
  <si>
    <t>824213</t>
  </si>
  <si>
    <t>TENORRAFIA DE FLEXORES DE MANO (UNO O MÁS) CON NEURORRAFIA</t>
  </si>
  <si>
    <t>824215</t>
  </si>
  <si>
    <t>TENORRAFIA DE FLEXORES DE MANO (UNO O MÁS) SIN NEURORRAFIA</t>
  </si>
  <si>
    <t>824301</t>
  </si>
  <si>
    <t>TENORRAFIA DE EXTENSORES DE DEDOS (CADA UNO)</t>
  </si>
  <si>
    <t>824321</t>
  </si>
  <si>
    <t>TENORRAFIA DE EXTENSORES DE MANO (UNO O MÁS)</t>
  </si>
  <si>
    <t>824601</t>
  </si>
  <si>
    <t>MIORRAFIA DE EXTENSORES DE MANO (UNO O MÁS)</t>
  </si>
  <si>
    <t>824611</t>
  </si>
  <si>
    <t>MIORRAFIA DE FLEXORES DE MANO (UNO O MÁS)</t>
  </si>
  <si>
    <t>828403</t>
  </si>
  <si>
    <t>CORRECCIÓN QUIRÚRGICA DE DEDO EN MARTILLO</t>
  </si>
  <si>
    <t>828404</t>
  </si>
  <si>
    <t>CORRECCIÓN QUIRÚRGICA DE DEDO EN GATILLO [DEDO DE RESORTE]</t>
  </si>
  <si>
    <t>828501</t>
  </si>
  <si>
    <t>TENODESIS EN MANO (UNO O MÁS)</t>
  </si>
  <si>
    <t>829111</t>
  </si>
  <si>
    <t>TENOLISIS EN EXTENSORES DE DEDO (UNO O MÁS)</t>
  </si>
  <si>
    <t>829115</t>
  </si>
  <si>
    <t>TENOLISIS EN FLEXORES DE DEDOS (UNO O MÁS)</t>
  </si>
  <si>
    <t>829121</t>
  </si>
  <si>
    <t>TENOLISIS EN EXTENSORES DE MANO (UNO O MÁS)</t>
  </si>
  <si>
    <t>829125</t>
  </si>
  <si>
    <t>TENOLISIS EN FLEXORES DE MANO (UNO O MÁS)</t>
  </si>
  <si>
    <t>829901</t>
  </si>
  <si>
    <t>DESBRIDAMIENTO DE MÚSCULO, TENDÓN Y FASCIA EN MANO</t>
  </si>
  <si>
    <t>829910</t>
  </si>
  <si>
    <t>EXTRACCIÓN DE CUERPO EXTRAÑO EN TEJIDOS BLANDOS DE DEDOS DE LA MANO</t>
  </si>
  <si>
    <t>829911</t>
  </si>
  <si>
    <t>EXTRACCIÓN DE CUERPO EXTRAÑO EN REGIÓN TENAR O TÚNEL CARPIANO</t>
  </si>
  <si>
    <t>831101</t>
  </si>
  <si>
    <t>TENOTOMÍAS EN PIE (UNA O MÁS)</t>
  </si>
  <si>
    <t>831401</t>
  </si>
  <si>
    <t>FASCIOTOMÍA O INCISIÓN DE FASCIA</t>
  </si>
  <si>
    <t>831450</t>
  </si>
  <si>
    <t>FASCIOTOMÍA EN ANTEBRAZO, CON LIBERACIÓN EN CODO Y MUÑECA</t>
  </si>
  <si>
    <t>831451</t>
  </si>
  <si>
    <t>FASCIOTOMÍA DESCOMPRESIVA DE LA ARTERIA BRAQUIAL</t>
  </si>
  <si>
    <t>831461</t>
  </si>
  <si>
    <t>FASCIOTOMÍA EN MUSLO, POR UNA O MÁS INCISIONES</t>
  </si>
  <si>
    <t>831471</t>
  </si>
  <si>
    <t>FASCIOTOMÍA EN PIERNA POR UNA O MÁS INCISIONES</t>
  </si>
  <si>
    <t>832101</t>
  </si>
  <si>
    <t>BIOPSIA DE TEJIDO BLANDO: MÚSCULOS, TENDÓN, FASCIA Y BURSA (INCLUYENDO MANO) VÍA ABIERTA</t>
  </si>
  <si>
    <t>832102</t>
  </si>
  <si>
    <t>BIOPSIA DE TEJIDO BLANDO: MÚSCULOS, TENDÓN, FASCIA Y BURSA (INCLUYENDO MANO) VÍA PERCUTÁNEA</t>
  </si>
  <si>
    <t>833001</t>
  </si>
  <si>
    <t>RESECCIÓN DE TUMOR BENIGNO DE FASCIA, MÚSCULO, TENDÓN O SINOVIAL</t>
  </si>
  <si>
    <t>833101</t>
  </si>
  <si>
    <t>ESCISIÓN DE GANGLIÓN DE ENVOLTURA DE TENDÓN, EXCEPTO DE MANO</t>
  </si>
  <si>
    <t>833901</t>
  </si>
  <si>
    <t>ESCISIÓN DE QUISTE POPLÍTEO [DE BAKER]</t>
  </si>
  <si>
    <t>834202</t>
  </si>
  <si>
    <t>TENOSINOVECTOMÍA</t>
  </si>
  <si>
    <t>834203</t>
  </si>
  <si>
    <t>DESBRIDAMIENTO DE MÚSCULO, TENDÓN Y FASCIA EXCEPTO MANO</t>
  </si>
  <si>
    <t>834601</t>
  </si>
  <si>
    <t>RESECCIÓN DE VAINA TENDINOSA, FASCIA, MÚSCULO O TENDÓN; EXCEPTO MANO Y PIE VÍA ABIERTA</t>
  </si>
  <si>
    <t>834930</t>
  </si>
  <si>
    <t>LIMPIEZA Y DESBRIDAMIENTO QUIRÚRGICOS DE MÚSCULOS, TENDONES Y FASCIA EN MUSLO</t>
  </si>
  <si>
    <t>835500</t>
  </si>
  <si>
    <t>BURSECTOMÍA POR ARTROSCOPIA SOD</t>
  </si>
  <si>
    <t>836201</t>
  </si>
  <si>
    <t>TENORRAFIA DE FLEXORES DE ANTEBRAZO (UNO O MÁS)</t>
  </si>
  <si>
    <t>836302</t>
  </si>
  <si>
    <t>SUTURA DEL MANGUITO ROTADOR VÍA ENDOSCÓPICA</t>
  </si>
  <si>
    <t>838502</t>
  </si>
  <si>
    <t>ALARGAMIENTO O ACORTAMIENTO DEL TENDÓN DE AQUILES</t>
  </si>
  <si>
    <t>838505</t>
  </si>
  <si>
    <t>REPARACIÓN DEL TENDÓN DEL CUÁDRICEPS CON FIJACIÓN</t>
  </si>
  <si>
    <t>839101</t>
  </si>
  <si>
    <t>LISIS DE ADHERENCIAS DE TENDÓN [TENOLISIS]</t>
  </si>
  <si>
    <t>839901</t>
  </si>
  <si>
    <t>EXTRACCIÓN DE CUERPO EXTRAÑO EN TEJIDOS BLANDOS DE HOMBRO (MÚSCULOS, TENDÓN, SINOVIAL)</t>
  </si>
  <si>
    <t>839902</t>
  </si>
  <si>
    <t>EXTRACCIÓN DE CUERPO EXTRAÑO EN TEJIDOS BLANDOS DE BRAZO (MÚSCULOS, TENDÓN, SINOVIAL)</t>
  </si>
  <si>
    <t>839903</t>
  </si>
  <si>
    <t>EXTRACCIÓN DE CUERPO EXTRAÑO EN TEJIDOS BLANDOS DE ANTEBRAZO (MÚSCULO, TENDÓN, SINOVIAL)</t>
  </si>
  <si>
    <t>839906</t>
  </si>
  <si>
    <t>EXTRACCIÓN DE CUERPO EXTRAÑO EN TEJIDOS BLANDOS DE CADERA (MÚSCULO, TENDÓN, SINOVIAL)</t>
  </si>
  <si>
    <t>839907</t>
  </si>
  <si>
    <t>EXTRACCIÓN DE CUERPO EXTRAÑO EN TEJIDOS BLANDOS DE MUSLO (MÚSCULO, TENDÓN, SINOVIAL)</t>
  </si>
  <si>
    <t>839908</t>
  </si>
  <si>
    <t>EXTRACCIÓN DE CUERPO EXTRAÑO EN TEJIDOS BLANDOS DE PIERNA (MÚSCULO, TENDÓN, SINOVIAL)</t>
  </si>
  <si>
    <t>839909</t>
  </si>
  <si>
    <t>EXTRACCIÓN DE CUERPO EXTRAÑO EN TEJIDOS BLANDOS DE PIE (MÚSCULO, TENDÓN, SINOVIAL)</t>
  </si>
  <si>
    <t>843200</t>
  </si>
  <si>
    <t>REMODELACIÓN [RECONSTRUCCIÓN] (REVISIÓN) DEL MUÑÓN DE AMPUTACIÓN DE ANTEBRAZO SOD</t>
  </si>
  <si>
    <t>843300</t>
  </si>
  <si>
    <t>REMODELACIÓN [RECONSTRUCCIÓN] (REVISIÓN) DEL MUÑÓN DE AMPUTACIÓN DE BRAZO SOD</t>
  </si>
  <si>
    <t>843400</t>
  </si>
  <si>
    <t>REMODELACIÓN [RECONSTRUCCIÓN] (REVISIÓN) DEL MUÑÓN DE AMPUTACIÓN DE MANO SOD</t>
  </si>
  <si>
    <t>843500</t>
  </si>
  <si>
    <t>REMODELACIÓN [RECONSTRUCCIÓN] (REVISIÓN) DEL MUÑÓN DE AMPUTACIÓN DE DEDOS DE MANO (UNO O MÁS) SOD</t>
  </si>
  <si>
    <t>843600</t>
  </si>
  <si>
    <t>REMODELACIÓN [RECONSTRUCCIÓN] (REVISIÓN) DEL MUÑÓN DE AMPUTACIÓN DE MUSLO SOD</t>
  </si>
  <si>
    <t>843700</t>
  </si>
  <si>
    <t>REMODELACIÓN [RECONSTRUCCIÓN] (REVISIÓN) DEL MUÑÓN DE AMPUTACIÓN DE LA PIERNA SOD</t>
  </si>
  <si>
    <t>851101</t>
  </si>
  <si>
    <t>BIOPSIA POR PUNCIÓN CON AGUJA FINA DE MAMA</t>
  </si>
  <si>
    <t>851102</t>
  </si>
  <si>
    <t>BIOPSIA DE MAMA CON AGUJA (TRUCUT)</t>
  </si>
  <si>
    <t>851103</t>
  </si>
  <si>
    <t>BIOPSIA DE MAMA POR ESTEREOTAXIA</t>
  </si>
  <si>
    <t>851200</t>
  </si>
  <si>
    <t>BIOPSIA ABIERTA DE MAMA SOD</t>
  </si>
  <si>
    <t>852100</t>
  </si>
  <si>
    <t>RESECCIÓN LOCAL DE LESIÓN DE MAMA SOD</t>
  </si>
  <si>
    <t>852201</t>
  </si>
  <si>
    <t>RESECCIÓN DE CUADRANTE DE MAMA</t>
  </si>
  <si>
    <t>852202</t>
  </si>
  <si>
    <t>RESECCIÓN DE CUADRANTE DE MAMA CON CONDUCTOS TERMINALES</t>
  </si>
  <si>
    <t>852300</t>
  </si>
  <si>
    <t>MASTECTOMÍA SUBTOTAL SOD</t>
  </si>
  <si>
    <t>852401</t>
  </si>
  <si>
    <t>ESCISIÓN DE PEZÓN ACCESORIO O SUPERNUMERARIO</t>
  </si>
  <si>
    <t>853103</t>
  </si>
  <si>
    <t>MAMOPLASTIA DE REDUCCIÓN UNILATERAL</t>
  </si>
  <si>
    <t>853104</t>
  </si>
  <si>
    <t>MAMOPLASTIA DE REDUCCIÓN BILATERAL</t>
  </si>
  <si>
    <t>854002</t>
  </si>
  <si>
    <t>EXTIRPACIÓN DE TEJIDO MAMARIO [MASTECTOMÍA] SUBCUTÁNEA</t>
  </si>
  <si>
    <t>854101</t>
  </si>
  <si>
    <t>MASTECTOMÍA SIMPLE UNILATERAL</t>
  </si>
  <si>
    <t>854102</t>
  </si>
  <si>
    <t>MASTECTOMÍA SIMPLE UNILATERAL POR GLÁNDULA SUPERNUMERARIA</t>
  </si>
  <si>
    <t>854201</t>
  </si>
  <si>
    <t>MASTECTOMÍA SIMPLE BILATERAL</t>
  </si>
  <si>
    <t>854202</t>
  </si>
  <si>
    <t>MASTECTOMÍA SIMPLE BILATERAL POR GLÁNDULA SUPERNUMERARIA</t>
  </si>
  <si>
    <t>854501</t>
  </si>
  <si>
    <t>ESCISIÓN DE MAMA, MÚSCULOS PECTORALES Y GANGLIO LINFÁTICO REGIONALES</t>
  </si>
  <si>
    <t>857101</t>
  </si>
  <si>
    <t>RECONSTRUCCIÓN DE MAMA UNILATERAL CON DISPOSITIVO</t>
  </si>
  <si>
    <t>857102</t>
  </si>
  <si>
    <t>RECONSTRUCCIÓN DE MAMA BILATERAL CON DISPOSITIVO</t>
  </si>
  <si>
    <t>857201</t>
  </si>
  <si>
    <t>RECONSTRUCCIÓN DE MAMA UNILATERAL CON COLGAJO</t>
  </si>
  <si>
    <t>857202</t>
  </si>
  <si>
    <t>RECONSTRUCCIÓN DE MAMA BILATERAL CON COLGAJO</t>
  </si>
  <si>
    <t>857203</t>
  </si>
  <si>
    <t>RECONSTRUCCIÓN DE MAMA UNILATERAL CON TEJIDO AUTÓLOGO</t>
  </si>
  <si>
    <t>857204</t>
  </si>
  <si>
    <t>RECONSTRUCCIÓN DE MAMA BILATERAL CON TEJIDO AUTÓLOGO</t>
  </si>
  <si>
    <t>858401</t>
  </si>
  <si>
    <t>COLGAJO LOCAL EN LA MAMA</t>
  </si>
  <si>
    <t>858701</t>
  </si>
  <si>
    <t>RECONSTRUCCIÓN DEL COMPLEJO AREOLA PEZÓN</t>
  </si>
  <si>
    <t>859401</t>
  </si>
  <si>
    <t>EXTRACCIÓN DE DISPOSITIVO DE MAMA UNILATERAL</t>
  </si>
  <si>
    <t>860101</t>
  </si>
  <si>
    <t>BIOPSIA DE PIEL CON SACABOCADO Y SUTURA SIMPLE</t>
  </si>
  <si>
    <t>860102</t>
  </si>
  <si>
    <t>BIOPSIA INCISIONAL O ESCISIONAL DE PIEL, TEJIDO CELULAR SUBCUTÁNEO O MUCOSA (CON SUTURA)</t>
  </si>
  <si>
    <t>861101</t>
  </si>
  <si>
    <t>DRENAJE DE COLECCIÓN SUPERFICIAL DE PIEL O TEJIDO CELULAR SUBCUTÁNEO POR INCISIÓN O ASPIRACIÓN</t>
  </si>
  <si>
    <t>861102</t>
  </si>
  <si>
    <t>DRENAJE DE COLECCIÓN PROFUNDA EN PIEL O TEJIDO CELULAR SUBCUTÁNEO POR INCISIÓN O ASPIRACIÓN</t>
  </si>
  <si>
    <t>861103</t>
  </si>
  <si>
    <t>DRENAJE DE HEMATOMA SUBUNGUEAL POR INCISIÓN O ASPIRACIÓN</t>
  </si>
  <si>
    <t>861104</t>
  </si>
  <si>
    <t>DRENAJE DE COLECCIÓN PROFUNDA DE TEJIDOS BLANDOS</t>
  </si>
  <si>
    <t>861201</t>
  </si>
  <si>
    <t>EXTRACCIÓN DE CUERPO EXTRAÑO EN PIEL O TEJIDO CELULAR SUBCUTÁNEO DE ÁREA GENERAL POR INCISIÓN</t>
  </si>
  <si>
    <t>861202</t>
  </si>
  <si>
    <t>EXTRACCIÓN DE CUERPO EXTRAÑO EN PIEL O TEJIDO CELULAR SUBCUTÁNEO DE ÁREA ESPECIAL POR INCISIÓN</t>
  </si>
  <si>
    <t>861203</t>
  </si>
  <si>
    <t>EXTRACCIÓN DE ANTICONCEPTIVOS SUBDÉRMICOS POR INCISIÓN</t>
  </si>
  <si>
    <t>861401</t>
  </si>
  <si>
    <t>INFILTRACIÓN INTRALESIONAL CON MEDICAMENTO HASTA DE CINCO LESIONES</t>
  </si>
  <si>
    <t>861402</t>
  </si>
  <si>
    <t>INFILTRACIÓN INTRALESIONAL CON MEDICAMENTO ENTRE CINCO A DIEZ LESIONES</t>
  </si>
  <si>
    <t>861403</t>
  </si>
  <si>
    <t>INFILTRACIÓN INTRALESIONAL CON MEDICAMENTO DE MÁS DE DIEZ LESIONES</t>
  </si>
  <si>
    <t>861411</t>
  </si>
  <si>
    <t>INYECCIÓN DE MATERIAL MIORELAJANTE (TOXINA BOTULÍNICA)</t>
  </si>
  <si>
    <t>861801</t>
  </si>
  <si>
    <t>INSERCIÓN DE ANTICONCEPTIVOS SUBDÉRMICOS</t>
  </si>
  <si>
    <t>862001</t>
  </si>
  <si>
    <t>DESBRIDAMIENTO ESCISIONAL EN ÁREA ESPECIAL EN CARA Y CUELLO</t>
  </si>
  <si>
    <t>862004</t>
  </si>
  <si>
    <t>DESBRIDAMIENTO ESCISIONAL EN ÁREA ESPECIAL EN TOBILLOS O PIES</t>
  </si>
  <si>
    <t>862006</t>
  </si>
  <si>
    <t>DESBRIDAMIENTO ESCISIONAL MENOR DEL 10% DE SUPERFICIE CORPORAL EN ÁREA GENERAL</t>
  </si>
  <si>
    <t>862101</t>
  </si>
  <si>
    <t>DRENAJE DE QUISTE PILONIDAL</t>
  </si>
  <si>
    <t>862102</t>
  </si>
  <si>
    <t>MARSUPIALIZACIÓN DE QUISTE PILONIDAL</t>
  </si>
  <si>
    <t>862103</t>
  </si>
  <si>
    <t>RESECCIÓN QUISTE PILONIDAL (CIERRE PARCIAL O ESCISIÓN ABIERTA)</t>
  </si>
  <si>
    <t>862104</t>
  </si>
  <si>
    <t>RESECCIÓN QUISTE PILONIDAL CON RECONSTRUCCIÓN CON COLGAJO</t>
  </si>
  <si>
    <t>862701</t>
  </si>
  <si>
    <t>ONICECTOMÍA</t>
  </si>
  <si>
    <t>863101</t>
  </si>
  <si>
    <t>RESECCIÓN DE LESIONES CUTÁNEAS POR CAUTERIZACIÓN, FULGURACIÓN O CRIOTERAPIA EN ÁREA GENERAL, HASTA SEIS LESIONES</t>
  </si>
  <si>
    <t>863102</t>
  </si>
  <si>
    <t>RESECCIÓN DE LESIONES CUTÁNEAS POR CAUTERIZACIÓN, FULGURACIÓN O CRIOTERAPIA EN ÁREA GENERAL, MÁS DE SEIS LESIONES</t>
  </si>
  <si>
    <t>863103</t>
  </si>
  <si>
    <t>RESECCIÓN DE LESIONES CUTÁNEAS POR CAUTERIZACIÓN, FULGURACIÓN O CRIOTERAPIA EN ÁREA ESPECIAL, HASTA TRES LESIONES</t>
  </si>
  <si>
    <t>863104</t>
  </si>
  <si>
    <t>RESECCIÓN DE LESIONES CUTÁNEAS POR CAUTERIZACIÓN, FULGURACIÓN O CRIOTERAPIA EN ÁREA ESPECIAL, ENTRE TRES A DIEZ LESIONES</t>
  </si>
  <si>
    <t>863105</t>
  </si>
  <si>
    <t>RESECCIÓN DE LESIONES CUTÁNEAS POR CAUTERIZACIÓN, FULGURACIÓN O CRIOTERAPIA EN ÁREA ESPECIAL, MÁS DE DIEZ LESIONES</t>
  </si>
  <si>
    <t>864101</t>
  </si>
  <si>
    <t>RESECCIÓN DE TUMOR BENIGNO O MALIGNO DE PIEL O TEJIDO CELULAR SUBCUTÁNEO ÁREA GENERAL HASTA TRES CENTÍMETROS</t>
  </si>
  <si>
    <t>864102</t>
  </si>
  <si>
    <t>RESECCIÓN DE TUMOR BENIGNO O MALIGNO DE PIEL O TEJIDO CELULAR SUBCUTÁNEO ÁREA GENERAL, ENTRE TRES A CINCO CENTÍMETROS</t>
  </si>
  <si>
    <t>864103</t>
  </si>
  <si>
    <t>RESECCIÓN DE TUMOR BENIGNO O MALIGNO DE PIEL O TEJIDO CELULAR SUBCUTÁNEO ÁREA GENERAL, ENTRE CINCO A DIEZ CENTÍMETROS</t>
  </si>
  <si>
    <t>864104</t>
  </si>
  <si>
    <t>RESECCIÓN DE TUMOR BENIGNO O MALIGNO DE PIEL O TEJIDO CELULAR SUBCUTÁNEO ÁREA GENERAL, DE MÁS DE DIEZ CENTÍMETROS</t>
  </si>
  <si>
    <t>864105</t>
  </si>
  <si>
    <t>RESECCIÓN DE TUMOR BENIGNO DE PIEL O TEJIDO CELULAR SUBCUTÁNEO ÁREA GENERAL, CON REPARACIÓN (COLGAJO O INJERTO)</t>
  </si>
  <si>
    <t>864201</t>
  </si>
  <si>
    <t>RESECCIÓN DE TUMOR BENIGNO O MALIGNO DE PIEL O TEJIDO CELULAR SUBCUTÁNEO DE ÁREA ESPECIAL, HASTA UN CENTÍMETRO</t>
  </si>
  <si>
    <t>RESECCIÓN DE TUMOR BENIGNO O MALIGNO DE PIEL O TEJIDO CELULAR SUBCUTÁNEO DE ÁREA ESPECIAL, ENTRE UNO A DOS CENTÍMETROS</t>
  </si>
  <si>
    <t>RESECCIÓN DE TUMOR BENIGNO O MALIGNO DE PIEL O TEJIDO CELULAR SUBCUTÁNEO DE ÁREA ESPECIAL, ENTRE DOS A TRES CENTÍMETROS</t>
  </si>
  <si>
    <t>RESECCIÓN DE TUMOR BENIGNO O MALIGNO DE PIEL O TEJIDO CELULAR SUBCUTÁNEO DE ÁREA ESPECIAL, ENTRE TRES A CINCO CENTÍMETROS</t>
  </si>
  <si>
    <t>RESECCIÓN DE TUMOR BENIGNO O MALIGNO DE PIEL O TEJIDO CELULAR SUBCUTÁNEO DE ÁREA ESPECIAL, DE MÁS DE CINCO CENTÍMETROS</t>
  </si>
  <si>
    <t>SUTURA DE MATRIZ UNGUEAL</t>
  </si>
  <si>
    <t>COLGAJO LOCAL SIMPLE DE PIEL HASTA DE DOS CENTÍMETROS CUADRADOS</t>
  </si>
  <si>
    <t>COLGAJO LOCAL SIMPLE DE PIEL ENTRE DOS A CINCO CENTÍMETROS CUADRADOS</t>
  </si>
  <si>
    <t>COLGAJO LOCAL SIMPLE DE PIEL DE CINCO A DIEZ CENTÍMETROS CUADRADOS</t>
  </si>
  <si>
    <t>867004</t>
  </si>
  <si>
    <t>COLGAJO LOCAL SIMPLE DE PIEL DE MÁS DE DIEZ CENTÍMETROS CUADRADOS</t>
  </si>
  <si>
    <t>867103</t>
  </si>
  <si>
    <t>COLGAJO CUTÁNEO A DISTANCIA, EN VARIOS TIEMPOS</t>
  </si>
  <si>
    <t>867104</t>
  </si>
  <si>
    <t>COLGAJO COMPUESTO A DISTANCIA, EN VARIOS TIEMPOS</t>
  </si>
  <si>
    <t>867202</t>
  </si>
  <si>
    <t>COLGAJO LOCAL DE PIEL COMPUESTO DE VECINDAD ENTRE DOS A CINCO CENTÍMETROS CUADRADOS</t>
  </si>
  <si>
    <t>867203</t>
  </si>
  <si>
    <t>COLGAJO LOCAL DE PIEL COMPUESTO DE VECINDAD ENTRE CINCO A DIEZ CENTÍMETROS CUADRADOS</t>
  </si>
  <si>
    <t>868103</t>
  </si>
  <si>
    <t>RESECCIÓN DE CICATRIZ HIPERTRÓFICA O QUELOIDE, EN ÁREA GENERAL</t>
  </si>
  <si>
    <t>868104</t>
  </si>
  <si>
    <t>RESECCIÓN DE CICATRIZ HIPERTRÓFICA O QUELOIDE, EN ÁREA ESPECIAL</t>
  </si>
  <si>
    <t>868311</t>
  </si>
  <si>
    <t>REDUCCIÓN DE TEJIDO ADIPOSO DE PARED ABDOMINAL, POR LIPECTOMÍA</t>
  </si>
  <si>
    <t>868313</t>
  </si>
  <si>
    <t>REDUCCIÓN DE TEJIDO ADIPOSO EN MUSLOS, PELVIS, GLÚTEOS O BRAZOS, POR LIPECTOMÍA</t>
  </si>
  <si>
    <t>868402</t>
  </si>
  <si>
    <t>PLASTIA EN Z O W EN ÁREA GENERAL, ENTRE TRES A CINCO</t>
  </si>
  <si>
    <t>868501</t>
  </si>
  <si>
    <t>PLASTIA EN Z O W EN ÁREA ESPECIAL (CARA, CUELLO, MANOS, PIES, PLIEGUES DE FLEXIÓN, GENITALES), ENTRE UNO A DOS</t>
  </si>
  <si>
    <t>868503</t>
  </si>
  <si>
    <t>PLASTIA EN Z O W EN ÁREA ESPECIAL (CARA, CUELLO, MANOS, PIES, PLIEGUES DE FLEXIÓN, GENITALES), MÁS DE CINCO</t>
  </si>
  <si>
    <t>868507</t>
  </si>
  <si>
    <t>PLASTIA EN Z, EN CADA DEDO DE LA MANO O DEL PIE</t>
  </si>
  <si>
    <t>868510</t>
  </si>
  <si>
    <t>PLASTIA EN Z O W, EN ZONAS DE FLEXIÓN</t>
  </si>
  <si>
    <t>869400</t>
  </si>
  <si>
    <t>RETIRO DE SUTURA EN PIEL O TEJIDO CELULAR SUBCUTÁNEO SOD</t>
  </si>
  <si>
    <t>869500</t>
  </si>
  <si>
    <t>CURACIÓN DE LESIÓN EN PIEL O TEJIDO CELULAR SUBCUTÁNEO SOD</t>
  </si>
  <si>
    <t>873501</t>
  </si>
  <si>
    <t>FLUOROSCOPIA COMO GUÍA PARA PROCEDIMIENTOS</t>
  </si>
  <si>
    <t>881202</t>
  </si>
  <si>
    <t>ECOCARDIOGRAMA TRANSTORÁCICO</t>
  </si>
  <si>
    <t>881203</t>
  </si>
  <si>
    <t>ECOCARDIOGRAMA TRANSTORÁCICO CON CONTRASTE</t>
  </si>
  <si>
    <t>881210</t>
  </si>
  <si>
    <t>ECOCARDIOGRAMA DE STRESS CON PRUEBA DE ESFUERZO O CON PRUEBA FARMACOLÓGICA</t>
  </si>
  <si>
    <t>881360</t>
  </si>
  <si>
    <t>ECOGRAFÍA PELVICA CON ANÁLISIS DOPPLER</t>
  </si>
  <si>
    <t>881401</t>
  </si>
  <si>
    <t>ECOGRAFÍA PÉLVICA GINECOLÓGICA TRANSVAGINAL</t>
  </si>
  <si>
    <t>881402</t>
  </si>
  <si>
    <t>ECOGRAFÍA PÉLVICA GINECOLÓGICA TRANSABDOMINAL</t>
  </si>
  <si>
    <t>881410</t>
  </si>
  <si>
    <t>ECOGRAFÍA PÉLVICA GINECOLÓGICA (HISTEROSONOGRAFÍA O HISTEROSALPINGOSONOGRAFÍA)</t>
  </si>
  <si>
    <t>881431</t>
  </si>
  <si>
    <t>ECOGRAFÍA OBSTÉTRICA TRANSABDOMINAL</t>
  </si>
  <si>
    <t>881432</t>
  </si>
  <si>
    <t>ECOGRAFÍA OBSTÉTRICA TRANSVAGINAL</t>
  </si>
  <si>
    <t>881434</t>
  </si>
  <si>
    <t>PERFIL BIOFÍSICO</t>
  </si>
  <si>
    <t>881435</t>
  </si>
  <si>
    <t>ECOGRAFÍA OBSTÉTRICA CON EVALUACIÓN DE CIRCULACIÓN PLACENTARIA Y FETAL</t>
  </si>
  <si>
    <t>881436</t>
  </si>
  <si>
    <t>ECOGRAFÍA OBSTETRICA CON TRANSLUCENCIA NUCAL</t>
  </si>
  <si>
    <t>881437</t>
  </si>
  <si>
    <t>ECOGRAFÍA OBSTETRICA CON DETALLE ANATOMICO</t>
  </si>
  <si>
    <t>881502</t>
  </si>
  <si>
    <t>ECOGRAFÍA DE PRÓSTATA TRANSRECTAL</t>
  </si>
  <si>
    <t>882298</t>
  </si>
  <si>
    <t>ECOGRAFÍA DOPPLER OBSTETRICA CON EVALUACIÓN DE CIRCULACIÓN PLACENTARIA</t>
  </si>
  <si>
    <t>890202</t>
  </si>
  <si>
    <t>CONSULTA DE PRIMERA VEZ POR OTRAS ESPECIALIDADES MÉDICAS</t>
  </si>
  <si>
    <t>890206</t>
  </si>
  <si>
    <t>CONSULTA DE PRIMERA VEZ POR NUTRICIÓN Y DIETÉTICA</t>
  </si>
  <si>
    <t>890208</t>
  </si>
  <si>
    <t>CONSULTA DE PRIMERA VEZ POR PSICOLOGÍA</t>
  </si>
  <si>
    <t>890210</t>
  </si>
  <si>
    <t>CONSULTA DE PRIMERA VEZ POR FONOAUDIOLOGÍA</t>
  </si>
  <si>
    <t>890211</t>
  </si>
  <si>
    <t>CONSULTA DE PRIMERA VEZ POR FISIOTERAPIA</t>
  </si>
  <si>
    <t>890212</t>
  </si>
  <si>
    <t>CONSULTA DE PRIMERA VEZ POR TERAPIA RESPIRATORIA</t>
  </si>
  <si>
    <t>890226</t>
  </si>
  <si>
    <t>CONSULTA DE PRIMERA VEZ POR ESPECIALISTA EN ANESTESIOLOGÍA</t>
  </si>
  <si>
    <t>890228</t>
  </si>
  <si>
    <t>CONSULTA DE PRIMERA VEZ POR ESPECIALISTA EN CARDIOLOGÍA</t>
  </si>
  <si>
    <t>890235</t>
  </si>
  <si>
    <t>CONSULTA DE PRIMERA VEZ POR ESPECIALISTA EN CIRUGÍA GENERAL</t>
  </si>
  <si>
    <t>890239</t>
  </si>
  <si>
    <t>CONSULTA DE PRIMERA VEZ POR ESPECIALISTA EN CIRUGÍA PLÁSTICA, ESTÉTICA Y RECONSTRUCTIVA</t>
  </si>
  <si>
    <t>890242</t>
  </si>
  <si>
    <t>CONSULTA DE PRIMERA VEZ POR ESPECIALISTA EN DERMATOLOGÍA</t>
  </si>
  <si>
    <t>890250</t>
  </si>
  <si>
    <t>CONSULTA DE PRIMERA VEZ POR ESPECIALISTA EN GINECOLOGÍA Y OBSTETRICIA</t>
  </si>
  <si>
    <t>890266</t>
  </si>
  <si>
    <t>CONSULTA DE PRIMERA VEZ POR ESPECIALISTA EN MEDICINA INTERNA</t>
  </si>
  <si>
    <t>890276</t>
  </si>
  <si>
    <t>CONSULTA DE PRIMERA VEZ POR ESPECIALISTA EN OFTALMOLOGÍA</t>
  </si>
  <si>
    <t>890280</t>
  </si>
  <si>
    <t>CONSULTA DE PRIMERA VEZ POR ESPECIALISTA EN ORTOPEDIA Y TRAUMATOLOGÍA</t>
  </si>
  <si>
    <t>890282</t>
  </si>
  <si>
    <t>CONSULTA DE PRIMERA VEZ POR ESPECIALISTA EN OTORRINOLARINGOLOGÍA</t>
  </si>
  <si>
    <t>890283</t>
  </si>
  <si>
    <t>CONSULTA DE PRIMERA VEZ POR ESPECIALISTA EN PEDIATRÍA</t>
  </si>
  <si>
    <t>890294</t>
  </si>
  <si>
    <t>CONSULTA DE PRIMERA VEZ POR ESPECIALISTA EN UROLOGÍA</t>
  </si>
  <si>
    <t>890302</t>
  </si>
  <si>
    <t>CONSULTA DE CONTROL O DE SEGUIMIENTO POR OTRAS ESPECIALIDADES MÉDICAS</t>
  </si>
  <si>
    <t>890306</t>
  </si>
  <si>
    <t>CONSULTA DE CONTROL O DE SEGUIMIENTO POR NUTRICIÓN Y DIETÉTICA</t>
  </si>
  <si>
    <t>890308</t>
  </si>
  <si>
    <t>CONSULTA DE CONTROL O DE SEGUIMIENTO POR PSICOLOGÍA</t>
  </si>
  <si>
    <t>890311</t>
  </si>
  <si>
    <t>CONSULTA DE CONTROL O DE SEGUIMIENTO POR FISIOTERAPIA</t>
  </si>
  <si>
    <t>890312</t>
  </si>
  <si>
    <t>CONSULTA DE CONTROL O DE SEGUIMIENTO POR TERAPIA RESPIRATORIA</t>
  </si>
  <si>
    <t>890326</t>
  </si>
  <si>
    <t>CONSULTA DE CONTROL O DE SEGUIMIENTO POR ESPECIALISTA EN ANESTESIOLOGÍA</t>
  </si>
  <si>
    <t>890328</t>
  </si>
  <si>
    <t>CONSULTA DE CONTROL O DE SEGUIMIENTO POR ESPECIALISTA EN CARDIOLOGÍA</t>
  </si>
  <si>
    <t>890335</t>
  </si>
  <si>
    <t>CONSULTA DE CONTROL O DE SEGUIMIENTO POR ESPECIALISTA EN CIRUGÍA GENERAL</t>
  </si>
  <si>
    <t>890339</t>
  </si>
  <si>
    <t>CONSULTA DE CONTROL O DE SEGUIMIENTO POR ESPECIALISTA EN CIRUGÍA PLÁSTICA, ESTÉTICA Y RECONSTRUCTIVA</t>
  </si>
  <si>
    <t>890342</t>
  </si>
  <si>
    <t>CONSULTA DE CONTROL O DE SEGUIMIENTO POR ESPECIALISTA EN DERMATOLOGÍA</t>
  </si>
  <si>
    <t>890350</t>
  </si>
  <si>
    <t>CONSULTA DE CONTROL O DE SEGUIMIENTO POR ESPECIALISTA EN GINECOLOGÍA Y OBSTETRICIA</t>
  </si>
  <si>
    <t>890366</t>
  </si>
  <si>
    <t>CONSULTA DE CONTROL O DE SEGUIMIENTO POR ESPECIALISTA EN MEDICINA INTERNA</t>
  </si>
  <si>
    <t>890376</t>
  </si>
  <si>
    <t>CONSULTA DE CONTROL O DE SEGUIMIENTO POR ESPECIALISTA EN OFTALMOLOGÍA</t>
  </si>
  <si>
    <t>890380</t>
  </si>
  <si>
    <t>CONSULTA DE CONTROL O DE SEGUIMIENTO POR ESPECIALISTA EN ORTOPEDIA Y TRAUMATOLOGÍA</t>
  </si>
  <si>
    <t>890382</t>
  </si>
  <si>
    <t>CONSULTA DE CONTROL O DE SEGUIMIENTO POR ESPECIALISTA EN OTORRINOLARINGOLOGÍA</t>
  </si>
  <si>
    <t>890383</t>
  </si>
  <si>
    <t>CONSULTA DE CONTROL O DE SEGUIMIENTO POR ESPECIALISTA EN PEDIATRÍA</t>
  </si>
  <si>
    <t>890394</t>
  </si>
  <si>
    <t>CONSULTA DE CONTROL O DE SEGUIMIENTO POR ESPECIALISTA EN UROLOGÍA</t>
  </si>
  <si>
    <t>890402</t>
  </si>
  <si>
    <t>INTERCONSULTA POR OTRAS ESPECIALIDADES MÉDICAS</t>
  </si>
  <si>
    <t>890428</t>
  </si>
  <si>
    <t>INTERCONSULTA POR ESPECIALISTA EN CARDIOLOGÍA</t>
  </si>
  <si>
    <t>890435</t>
  </si>
  <si>
    <t>INTERCONSULTA POR ESPECIALISTA EN CIRUGÍA GENERAL</t>
  </si>
  <si>
    <t>890442</t>
  </si>
  <si>
    <t>INTERCONSULTA POR ESPECIALISTA EN DERMATOLOGÍA</t>
  </si>
  <si>
    <t>890450</t>
  </si>
  <si>
    <t>INTERCONSULTA POR ESPECIALISTA EN GINECOLOGÍA Y OBSTETRICIA</t>
  </si>
  <si>
    <t>890466</t>
  </si>
  <si>
    <t>INTERCONSULTA POR ESPECIALISTA EN MEDICINA INTERNA</t>
  </si>
  <si>
    <t>890476</t>
  </si>
  <si>
    <t>INTERCONSULTA POR ESPECIALISTA EN OFTALMOLOGÍA</t>
  </si>
  <si>
    <t>890480</t>
  </si>
  <si>
    <t>INTERCONSULTA POR ESPECIALISTA EN ORTOPEDIA Y TRAUMATOLOGÍA</t>
  </si>
  <si>
    <t>890482</t>
  </si>
  <si>
    <t>INTERCONSULTA POR ESPECIALISTA EN OTORRINOLARINGOLOGÍA</t>
  </si>
  <si>
    <t>890483</t>
  </si>
  <si>
    <t>INTERCONSULTA POR ESPECIALISTA EN PEDIATRÍA</t>
  </si>
  <si>
    <t>890494</t>
  </si>
  <si>
    <t>INTERCONSULTA POR ESPECIALISTA EN UROLOGÍA</t>
  </si>
  <si>
    <t>890602</t>
  </si>
  <si>
    <t>CUIDADO (MANEJO) INTRAHOSPITALARIO POR MEDICINA ESPECIALIZADA</t>
  </si>
  <si>
    <t>892001</t>
  </si>
  <si>
    <t>URODINAMIA ESTÁNDAR</t>
  </si>
  <si>
    <t>892400</t>
  </si>
  <si>
    <t>UROFLUJOMETRÍA SOD</t>
  </si>
  <si>
    <t>893703</t>
  </si>
  <si>
    <t>ESPIROMETRÍA</t>
  </si>
  <si>
    <t>893805</t>
  </si>
  <si>
    <t>ESPIROMETRÍA O CURVA DE FLUJO VOLUMEN PRE Y POST BRONCODILATADORES</t>
  </si>
  <si>
    <t>893808</t>
  </si>
  <si>
    <t>ESPIROMETRÍA O CURVA DE FLUJO VOLUMEN SIMPLE</t>
  </si>
  <si>
    <t>895001</t>
  </si>
  <si>
    <t>MONITOREO ELECTROCARDIOGRÁFICO CONTINUO (HOLTER)</t>
  </si>
  <si>
    <t>895004</t>
  </si>
  <si>
    <t>MONITOREO AMBULATORIO DE PRESIÓN ARTERIAL SISTÉMICA</t>
  </si>
  <si>
    <t>895100</t>
  </si>
  <si>
    <t>ELECTROCARDIOGRAMA DE RITMO O DE SUPERFICIE SOD</t>
  </si>
  <si>
    <t>897011</t>
  </si>
  <si>
    <t>MONITORIA FETAL ANTEPARTO</t>
  </si>
  <si>
    <t>898003</t>
  </si>
  <si>
    <t>ESTUDIO DE COLORACIÓN BÁSICA EN CITOLOGÍA POR ASPIRACIÓN DE CUALQUIER TEJIDO U ÓRGANO [BACAF]</t>
  </si>
  <si>
    <t>898101</t>
  </si>
  <si>
    <t>ESTUDIO DE COLORACIÓN BÁSICA EN BIOPSIA</t>
  </si>
  <si>
    <t>898102</t>
  </si>
  <si>
    <t>ESTUDIO DE COLORACIÓN HISTOQUÍMICA EN BIOPSIA</t>
  </si>
  <si>
    <t>898103</t>
  </si>
  <si>
    <t>ESTUDIO DE COLORACIÓN INMUNOHISTOQUÍMICA EN BIOPSIA</t>
  </si>
  <si>
    <t>898201</t>
  </si>
  <si>
    <t>ESTUDIO DE COLORACIÓN BÁSICA EN ESPÉCIMEN DE RECONOCIMIENTO</t>
  </si>
  <si>
    <t>898203</t>
  </si>
  <si>
    <t>ESTUDIO DE COLORACIÓN INMUNOHISTOQUÍMICA EN ESPÉCIMEN DE RECONOCIMIENTO</t>
  </si>
  <si>
    <t>898241</t>
  </si>
  <si>
    <t>ESTUDIO DE COLORACIÓN BÁSICA EN ESPÉCIMEN CON RESECCIÓN DE MÁRGENES</t>
  </si>
  <si>
    <t>ANTIBIOGRAMA (DISCO)</t>
  </si>
  <si>
    <t>HONGOS PRUEBAS DE SENSIBILIDAD</t>
  </si>
  <si>
    <t>BACILOSCOPIA COLORACIÓN ÁCIDO ALCOHOL-RESISTENTE [ZIEHL-NEELSEN]</t>
  </si>
  <si>
    <t>COLORACIÓN GIEMSA Y LECTURA</t>
  </si>
  <si>
    <t>COLORACIÓN GRAM Y LECTURA PARA CUALQUIER MUESTRA</t>
  </si>
  <si>
    <t>BACILOSCOPIA COLORACIÓN ÁCIDO ALCOHOL RESISTENTE [ZIELH-NEELSEN] LECTURA SERIADA TRES MUESTRAS</t>
  </si>
  <si>
    <t>COPROCULTIVO</t>
  </si>
  <si>
    <t>CULTIVO ESPECIAL PARA OTROS MICROORGANISMOS EN CUALQUIER MUESTRA</t>
  </si>
  <si>
    <t>CULTIVO PARA HONGOS MICOSIS PROFUNDA</t>
  </si>
  <si>
    <t>CULTIVO PARA HONGOS MICOSIS SUPERFICIAL</t>
  </si>
  <si>
    <t>CULTIVO PARA MICROORGANISMOS EN CUALQUIER MUESTRA DIFERENTE A MÉDULA ÓSEA ORINA Y HECES</t>
  </si>
  <si>
    <t>Mycobacterium tuberculosis CULTIVO</t>
  </si>
  <si>
    <t>Neisseria gonorrhoeae CULTIVO</t>
  </si>
  <si>
    <t>UROCULTIVO (ANTIBIOGRAMA DE DISCO)</t>
  </si>
  <si>
    <t>UROCULTIVO (ANTIBIOGRAMA CONCENTRACIÓN MÍNIMA INHIBITORIA AUTOMATIZADO)</t>
  </si>
  <si>
    <t>UROCULTIVO (ANTIBIOGRAMA CONCENTRACIÓN MÍNIMA INHIBITORIA MANUAL)</t>
  </si>
  <si>
    <t>EXAMEN DIRECTO FRESCO DE CUALQUIER MUESTRA</t>
  </si>
  <si>
    <t>EXAMEN DIRECTO PARA HONGOS (KOH)</t>
  </si>
  <si>
    <t>EXAMEN DIRECTO DE CUALQUIER MUESTRA</t>
  </si>
  <si>
    <t>ANTICOAGULANTE LÚPICO</t>
  </si>
  <si>
    <t>PRUEBA CONFIRMATORIA TIEMPO VENENO DE VÍBORA DE RUSSELL</t>
  </si>
  <si>
    <t>ANTÍGENO ANTITROMBINA III (CONCENTRACIÓN) AUTOMATIZADA</t>
  </si>
  <si>
    <t>ANTÍGENO ANTITROMBINA III (CONCENTRACIÓN) MANUAL</t>
  </si>
  <si>
    <t>ANTITROMBINA III FUNCIONAL MANUAL</t>
  </si>
  <si>
    <t>DILUCIONES DE TIEMPO DE TROMBOPLASTINA PARCIAL (TTP CRUZADO O ANTICOAGULANTE CIRCULANTE)</t>
  </si>
  <si>
    <t>FACTOR II DE LA COAGULACIÓN CUANTIFICACIÓN [PROTROMBINA]</t>
  </si>
  <si>
    <t>FACTOR IX DE LA COAGULACIÓN [CHRISTMAS O PTC]</t>
  </si>
  <si>
    <t>FACTOR V DE LA COAGULACIÓN [LÁBIL O PROACELERINA]</t>
  </si>
  <si>
    <t>FACTOR VII DE LA COAGULACIÓN [ESTABLE O PROCONVERTINA]</t>
  </si>
  <si>
    <t>FACTOR VIII DE LA COAGULACIÓN</t>
  </si>
  <si>
    <t>ANTÍGENO DEL FACTOR VON WILLEBRAND</t>
  </si>
  <si>
    <t>FACTOR X [STUART PROWER]</t>
  </si>
  <si>
    <t>FACTOR XI [PTA]</t>
  </si>
  <si>
    <t>FACTOR XII [FACTOR DE HAGEMAN]</t>
  </si>
  <si>
    <t>FACTOR XIII [FSF FACTOR ESTABILIZANTE DE LA FIBRINA O TIEMPO DE LISIS COÁGULO]</t>
  </si>
  <si>
    <t>FIBRINÓGENO</t>
  </si>
  <si>
    <t>PLASMINÓGENO</t>
  </si>
  <si>
    <t>PROTEÍNA C DE LA COAGULACIÓN ACTIVIDAD</t>
  </si>
  <si>
    <t>PROTEÍNA C DE LA COAGULACIÓN ANTÍGENO</t>
  </si>
  <si>
    <t>PROTEÍNA S DE LA COAGULACIÓN ACTIVIDAD</t>
  </si>
  <si>
    <t>PROTEÍNA S DE LA COAGULACIÓN ANTÍGENO TOTAL</t>
  </si>
  <si>
    <t>PROTEÍNA S DE LA COAGULACIÓN ANTÍGENO LIBRE</t>
  </si>
  <si>
    <t>RETRACCIÓN DE COÁGULO</t>
  </si>
  <si>
    <t>TIEMPO DE COAGULACIÓN</t>
  </si>
  <si>
    <t>TIEMPO DE PROTROMBINA [TP]</t>
  </si>
  <si>
    <t>TIEMPO DE SANGRÍA ESTANDARIZADO</t>
  </si>
  <si>
    <t>TIEMPO DE TROMBINA</t>
  </si>
  <si>
    <t>TIEMPO DE TROMBOPLASTINA PARCIAL [TTP]</t>
  </si>
  <si>
    <t>CÉLULAS L.E.</t>
  </si>
  <si>
    <t>DIMERO D AUTOMATIZADO</t>
  </si>
  <si>
    <t>ERITROPOYETINA</t>
  </si>
  <si>
    <t>GLUCOSA 6 FOSFATO DESHIDROGENASA CUALITATIVA</t>
  </si>
  <si>
    <t>GLUCOSA 6 FOSFATO DESHIDROGENASA CUANTITATIVA</t>
  </si>
  <si>
    <t>HEMOGLOBINA A 2</t>
  </si>
  <si>
    <t>METAHEMOGLOBINA CUANTITATIVA</t>
  </si>
  <si>
    <t>ERITROSEDIMENTACIÓN [VELOCIDAD SEDIMENTACIÓN GLOBULAR - VSG] MANUAL</t>
  </si>
  <si>
    <t>ERITROSEDIMENTACIÓN [VELOCIDAD SEDIMENTACIÓN GLOBULAR - VSG] AUTOMATIZADA</t>
  </si>
  <si>
    <t>EXTENDIDO DE SANGRE PERIFÉRICA ESTUDIO DE MORFOLOGÍA</t>
  </si>
  <si>
    <t>HEMOGRAMA I (HEMOGLOBINA HEMATOCRITO Y LEUCOGRAMA) MANUAL</t>
  </si>
  <si>
    <t>HEMOGRAMA II (HEMOGLOBINA HEMATOCRITO RECUENTO DE ERITROCITOS ÍNDICES ERITROCITARIOS LEUCOGRAMA RECUENTO DE PLAQUETAS E ÍNDICES PLAQUETARIOS) SEMIAUTOMATIZADO</t>
  </si>
  <si>
    <t>HEMOGRAMA III (HEMOGLOBINA HEMATOCRITO RECUENTO DE ERITROCITOS ÍNDICES ERITROCITARIOS LEUCOGRAMA RECUENTO DE PLAQUETAS ÍNDICES PLAQUETARIOS Y MORFOLOGÍA ELECTRÓNICA) AUTOMATIZADO</t>
  </si>
  <si>
    <t>HEMOGRAMA IV (HEMOGLOBINA HEMATOCRITO RECUENTO DE ERITROCITOS ÍNDICES ERITROCITARIOS LEUCOGRAMA RECUENTO DE PLAQUETAS ÍNDICES PLAQUETARIOS Y MORFOLOGÍA ELECTRÓNICA E HISTOGRAMA) AUTOMATIZADO</t>
  </si>
  <si>
    <t>HEMATOCRITO</t>
  </si>
  <si>
    <t>HEMOGLOBINA</t>
  </si>
  <si>
    <t>HEMOPARÁSITOS EXTENDIDO DE GOTA GRUESA</t>
  </si>
  <si>
    <t>HEMOPARÁSITOS EXTENDIDO DE SANGRE PERIFÉRICA</t>
  </si>
  <si>
    <t>RECUENTO DE EOSINÓFILO EN CUALQUIER MUESTRA</t>
  </si>
  <si>
    <t>RECUENTO DE PLAQUETAS AUTOMATIZADO</t>
  </si>
  <si>
    <t>RECUENTO DE PLAQUETAS MANUAL</t>
  </si>
  <si>
    <t>RECUENTO DE RETICULOCITOS METODO MANUAL</t>
  </si>
  <si>
    <t>RECUENTO DE RETICULOCITOS AUTOMATIZADO</t>
  </si>
  <si>
    <t>CAROTENOS</t>
  </si>
  <si>
    <t>CATECOLAMINAS FRACCIONADAS O DIFERENCIADAS (ADRENALINA [EPINEFRINA] Y NORADRENALINA [NOREPINEFRINA]) EN ORINA DE 24 H</t>
  </si>
  <si>
    <t>CATECOLAMINAS FRACCIONADAS O DIFERENCIADAS (ADRENALINA [EPINEFRINA] Y NORADRENALINA [NOREPINEFRINA]) EN PLASMA</t>
  </si>
  <si>
    <t>CATECOLAMINAS TOTALES EN PLASMA</t>
  </si>
  <si>
    <t>DEOXIPIRIDINOLINA</t>
  </si>
  <si>
    <t>FERRITINA</t>
  </si>
  <si>
    <t>HOMOCISTEÍNA</t>
  </si>
  <si>
    <t>METANEFRINAS TOTALES EN ORINA DE 24 HORAS</t>
  </si>
  <si>
    <t>MICROALBUMINURIA AUTOMATIZADA EN ORINA PARCIAL</t>
  </si>
  <si>
    <t>MICROALBUMINURIA AUTOMATIZADA EN ORINA DE 24 HORAS</t>
  </si>
  <si>
    <t>MICROALBUMINURIA SEMIAUTOMATIZADA</t>
  </si>
  <si>
    <t>MIOGLOBINA EN ORINA O EN SUERO</t>
  </si>
  <si>
    <t>OSMOLARIDAD EN ORINA</t>
  </si>
  <si>
    <t>PROTEÍNA TRANSPORTADORA DE HORMONAS SEXUALES [PTHS]</t>
  </si>
  <si>
    <t>SATURACIÓN DE TRANSFERRINA</t>
  </si>
  <si>
    <t>TRANSFERRINA SEMIAUTOMATIZADA</t>
  </si>
  <si>
    <t>TRANSFERRINA AUTOMATIZADA</t>
  </si>
  <si>
    <t>CITRATOS EN ORINA DE 24 HORAS</t>
  </si>
  <si>
    <t>METANEFRINAS LIBRES EN PLASMA SEMIAUTOMATIZADO O AUTOMATIZADO</t>
  </si>
  <si>
    <t>ÁCIDOS BILIARES TOTALES</t>
  </si>
  <si>
    <t>ÁCIDO DELTA AMINOLEVULÍNICO [ALA] EN ORINA DE 24 HORAS</t>
  </si>
  <si>
    <t>ÁCIDO FÓLICO [FOLATOS] EN SUERO</t>
  </si>
  <si>
    <t>ÁCIDO FóLICO EN ERITROCITOS</t>
  </si>
  <si>
    <t>ÁCIDO HOMOVALÍNICO EN ORINA DE 24 HORAS</t>
  </si>
  <si>
    <t>ÁCIDO LÁCTICO [L-LACTATO] SEMIAUTOMATIZADO</t>
  </si>
  <si>
    <t>FENILALANINA CUALITATIVA</t>
  </si>
  <si>
    <t>ALDOLASA</t>
  </si>
  <si>
    <t>ALFA 1 GLICOPROTEÍNA ÁCIDA U OROMUCOIDE</t>
  </si>
  <si>
    <t>CERULOPLASMINA AUTOMATIZADA</t>
  </si>
  <si>
    <t>FRUCTOSAMINA</t>
  </si>
  <si>
    <t>HEMOGLOBINA GLICOSILADA AUTOMATIZADA</t>
  </si>
  <si>
    <t>HEMOGLOBINA GLICOSILADA MANUAL O SEMIAUTOMATIZADA</t>
  </si>
  <si>
    <t>HEMOSIDERINA EN ORINA</t>
  </si>
  <si>
    <t>LIPOPROTEÍNA A</t>
  </si>
  <si>
    <t>PROTOPORFIRINA ZINC ERITROCITARIA</t>
  </si>
  <si>
    <t>TROPONINA I CUANTITATIVA</t>
  </si>
  <si>
    <t>TROPONINA T CUALITATIVA</t>
  </si>
  <si>
    <t>TROPONINA T CUANTITATIVA</t>
  </si>
  <si>
    <t>CALCIO AUTOMATIZADO</t>
  </si>
  <si>
    <t>CALCIO IÓNICO</t>
  </si>
  <si>
    <t>IONOGRAMA [CLORO SODIO POTASIO Y BICARBONATO O CALCIO]</t>
  </si>
  <si>
    <t>ZINC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</si>
  <si>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</si>
  <si>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</si>
  <si>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</si>
  <si>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</si>
  <si>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</si>
  <si>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D 25 HIDROXI TOTAL [D2-D3] [CALCIFEROL]</t>
  </si>
  <si>
    <t>VITAMINA D 125 DIHIDROXI [D2-D3] [CALCIFIDOL]</t>
  </si>
  <si>
    <t>VITAMINA E [TOCOFEROL]</t>
  </si>
  <si>
    <t>VITAMINA C [ÁCIDO ASCÓRBICO]</t>
  </si>
  <si>
    <t>ÁCIDO ÚRICO EN SUERO U OTROS FLUIDOS</t>
  </si>
  <si>
    <t>ÁCIDO ÚRICO EN ORINA DE 24 HORAS</t>
  </si>
  <si>
    <t>ALBUMINA EN SUERO U OTROS FLUIDOS</t>
  </si>
  <si>
    <t>ALBUMINA EN ORINA DE 24 HORAS</t>
  </si>
  <si>
    <t>AMILASA EN SUERO U OTROS FLUIDOS</t>
  </si>
  <si>
    <t>BILIRRUBINAS TOTAL Y DIRECTA</t>
  </si>
  <si>
    <t>CALCIO SEMIAUTOMATIZADO</t>
  </si>
  <si>
    <t>CALCIO AUTOMATIZADO EN ORINA DE 24 HORAS</t>
  </si>
  <si>
    <t>CAPACIDAD DE COMBINACIÓN DEL HIERRO</t>
  </si>
  <si>
    <t>CLORO</t>
  </si>
  <si>
    <t>COLESTEROL DE ALTA DENSIDAD</t>
  </si>
  <si>
    <t>COLESTEROL DE BAJA DENSIDAD SEMIAUTOMATIZADO</t>
  </si>
  <si>
    <t>COLESTEROL DE BAJA DENSIDAD [LDL] AUTOMATIZADO</t>
  </si>
  <si>
    <t>COLESTEROL TOTAL</t>
  </si>
  <si>
    <t>CREATIN QUINASA (FRACCIÓN MB) SEMIAUTOMATIZADA</t>
  </si>
  <si>
    <t>CREATIN QUINASA (FRACCIÓN MB) AUTOMATIZADA</t>
  </si>
  <si>
    <t>CREATIN QUINASA TOTAL [CK-CPK]</t>
  </si>
  <si>
    <t>CREATINA</t>
  </si>
  <si>
    <t>CREATININA DEPURACIÓN</t>
  </si>
  <si>
    <t>CREATININA EN ORINA DE 24 HORAS</t>
  </si>
  <si>
    <t>DESHIDROGENASA LÁCTICA</t>
  </si>
  <si>
    <t>FOSFATASA ÁCIDA</t>
  </si>
  <si>
    <t>FOSFATASA ALCALINA</t>
  </si>
  <si>
    <t>FÓSFORO EN SUERO U OTROS FLUIDOS</t>
  </si>
  <si>
    <t>FÓSFORO EN ORINA DE 24 HORAS</t>
  </si>
  <si>
    <t>FRACCIÓN EXCRETADA DE SODIO</t>
  </si>
  <si>
    <t>GAMMA GLUTAMIL TRANSFERASA</t>
  </si>
  <si>
    <t>GLUCOSA EN SUERO U OTRO FLUIDO DIFERENTE A ORINA</t>
  </si>
  <si>
    <t>GLUCOSA PRE Y POST CARGA DE GLUCOSA</t>
  </si>
  <si>
    <t>GLUCOSA PRE Y POST PRANDIAL</t>
  </si>
  <si>
    <t>GLUCOSA CURVA DE TOLERANCIA</t>
  </si>
  <si>
    <t>GLUCOSA TEST O’ SULLIVAN</t>
  </si>
  <si>
    <t>HIERRO TOTAL</t>
  </si>
  <si>
    <t>LIPASA</t>
  </si>
  <si>
    <t>MAGNESIO EN SUERO U OTROS FLUIDOS</t>
  </si>
  <si>
    <t>MAGNESIO EN ORINA DE 24 HORAS</t>
  </si>
  <si>
    <t>NITRÓGENO UREICO</t>
  </si>
  <si>
    <t>NITRÓGENO UREICO EN ORINA DE 24 HORAS</t>
  </si>
  <si>
    <t>POTASIO EN SUERO U OTROS FLUIDOS</t>
  </si>
  <si>
    <t>POTASIO EN ORINA DE 24 HORAS</t>
  </si>
  <si>
    <t>PROTEÍNAS DIFERENCIADAS [ALBUMINA-GLOBULINA]</t>
  </si>
  <si>
    <t>PROTEÍNAS EN ORINA DE 24 HORAS</t>
  </si>
  <si>
    <t>PROTEÍNAS TOTALES EN SUERO Y OTROS FLUIDOS</t>
  </si>
  <si>
    <t>SODIO EN SUERO U OTROS FLUIDOS</t>
  </si>
  <si>
    <t>SODIO EN ORINA DE 24 HORAS</t>
  </si>
  <si>
    <t>TRANSAMINASA GLUTÁMICO-PIRÚVICA [ALANINO AMINO TRANSFERASA]</t>
  </si>
  <si>
    <t>TRANSAMINASA GLUTÁMICO OXALACÉTICA [ASPARTATO AMINO TRANSFERASA]</t>
  </si>
  <si>
    <t>TRIGLICERIDOS</t>
  </si>
  <si>
    <t>UREA EN SANGRE U OTROS FLUIDOS</t>
  </si>
  <si>
    <t>CALCIO EN ORINA PARCIAL</t>
  </si>
  <si>
    <t>PROTEÍNAS TOTALES EN ORINA PARCIAL</t>
  </si>
  <si>
    <t>FÓSFORO EN ORINA PARCIAL</t>
  </si>
  <si>
    <t>CREATININA EN ORINA PARCIAL</t>
  </si>
  <si>
    <t>CREATINA EN ORINA DE 24 HORAS</t>
  </si>
  <si>
    <t>GLUCOSA SEMIAUTOMATIZADA [GLUCOMETRÍA]</t>
  </si>
  <si>
    <t>CREATININA EN SUERO U OTROS FLUIDOS</t>
  </si>
  <si>
    <t>SOMATOMEDINA C [FACTOR I DE CRECIMIENTO SIMILAR A LA INSULINA O IGF-1]</t>
  </si>
  <si>
    <t>HORMONA ANTIDIURÉTICA</t>
  </si>
  <si>
    <t>HORMONA ADRENOCORTICOTRÓPICA</t>
  </si>
  <si>
    <t>HORMONA DE CRECIMIENTO [SOMATOTRÓPICA]</t>
  </si>
  <si>
    <t>HORMONA FOLÍCULO ESTIMULANTE</t>
  </si>
  <si>
    <t>HORMONA LUTEINIZANTE</t>
  </si>
  <si>
    <t>PROLACTINA</t>
  </si>
  <si>
    <t>PROLACTINA (MEZCLA DE TRES MUESTRAS)</t>
  </si>
  <si>
    <t>PROLACTINA PRE Y POST ESTIMULACIÓN</t>
  </si>
  <si>
    <t>HORMONA DEL CRECIMIENTO [SOMATOTRÓPICA] PRE Y POST ESTÍMULO GLUCOSA CADA MUESTRA</t>
  </si>
  <si>
    <t>CORTISOL Y GLUCOSA PRE Y POST INSULINA HASTA 4 MUESTRAS</t>
  </si>
  <si>
    <t>ANDROSTENEDIONA</t>
  </si>
  <si>
    <t>ESTRADIOL</t>
  </si>
  <si>
    <t>ESTRÓGENOS (ESTRADIOL 17 BETA)</t>
  </si>
  <si>
    <t>GONADOTROPINA CORIÓNICA SUBUNIDAD BETA CUALITATIVA PRUEBA DE EMBARAZO EN ORINA O SUERO</t>
  </si>
  <si>
    <t>HIDROXIPROGESTERONA 17 ALFA</t>
  </si>
  <si>
    <t>PROGESTERONA</t>
  </si>
  <si>
    <t>HORMONA ANTIMULLERIANA</t>
  </si>
  <si>
    <t>TESTOSTERONA LIBRE</t>
  </si>
  <si>
    <t>TESTOSTERONA TOTAL</t>
  </si>
  <si>
    <t>INSULINA PRE Y POST GLUCOSA</t>
  </si>
  <si>
    <t>INSULINA CURVA (CINCO MUESTRAS)</t>
  </si>
  <si>
    <t>INSULINA (CADA MUESTRA)</t>
  </si>
  <si>
    <t>INSULINA LIBRE</t>
  </si>
  <si>
    <t>PÉPTIDO C</t>
  </si>
  <si>
    <t>INSULINA CURVA DE 2 HORAS (3 MUESTRAS: 0 60 Y 120 MINUTOS)</t>
  </si>
  <si>
    <t>ALDOSTERONA</t>
  </si>
  <si>
    <t>CETOESTEROIDES 17</t>
  </si>
  <si>
    <t>CORTISOL DIFERENTES MUESTRAS</t>
  </si>
  <si>
    <t>CORTISOL (DOS MUESTRAS AM-PM)</t>
  </si>
  <si>
    <t>CORTISOL LIBRE EN ORINA DE 24 HORAS</t>
  </si>
  <si>
    <t>DEHIDROEPINANDROSTERONA</t>
  </si>
  <si>
    <t>DEHIDROEPINANDROSTERONA SULFATO [EPINANDROSTERONA - DHEA-SO4] CADA MUESTRA</t>
  </si>
  <si>
    <t>HIDROXICORTICOSTEROIDES 17</t>
  </si>
  <si>
    <t>CORTISOL AM</t>
  </si>
  <si>
    <t>CORTISOL PM</t>
  </si>
  <si>
    <t>GLOBULINA TRANSPORTADORA DE TIROXINA</t>
  </si>
  <si>
    <t>HORMONA ESTIMULANTE DEL TIROIDES</t>
  </si>
  <si>
    <t>HORMONA ESTIMULANTE DEL TIROIDES ULTRASENSIBLE</t>
  </si>
  <si>
    <t>HORMONA PARATIROIDEA MOLÉCULA INTACTA</t>
  </si>
  <si>
    <t>TIROGLOBULINA</t>
  </si>
  <si>
    <t>TIROXINA LIBRE</t>
  </si>
  <si>
    <t>TIROXINA TOTAL</t>
  </si>
  <si>
    <t>TRIYODOTIRONINA (CAPTACIÓN)</t>
  </si>
  <si>
    <t>TRIYODOTIRONINA LIBRE</t>
  </si>
  <si>
    <t>TRIYODOTIRONINA TOTAL</t>
  </si>
  <si>
    <t>ÁCIDO VALPROICO AUTOMATIZADO</t>
  </si>
  <si>
    <t>ÁCIDO VALPROICO LIBRE AUTOMATIZADO</t>
  </si>
  <si>
    <t>BARBITÚRICOS CUANTITATIVO SEMIAUTOMATIZADO O AUTOMATIZADO</t>
  </si>
  <si>
    <t>CARBAMAZEPINA CUANTITATIVA SEMIAUTOMATIZADA</t>
  </si>
  <si>
    <t>CARBAMAZEPINA CUANTITATIVA AUTOMATIZADA</t>
  </si>
  <si>
    <t>FENOBARBITAL NIVELES SÉRICOS AUTOMATIZADO</t>
  </si>
  <si>
    <t>ANFETAMINAS Y METANFETAMINAS CUANTITATIVAS AUTOMATIZADO</t>
  </si>
  <si>
    <t>GENTAMICINA AUTOMATIZADA</t>
  </si>
  <si>
    <t>TACROLIMUS SEMIAUTOMATIZADO O AUTOMATIZADO</t>
  </si>
  <si>
    <t>ACETAMINOFEN AUTOMATIZADO</t>
  </si>
  <si>
    <t>ALCOHOL ETÍLICO SEMIAUTOMATIZADO</t>
  </si>
  <si>
    <t>CAFEÍNA AUTOMATIZADO</t>
  </si>
  <si>
    <t>CANNABINOIDES AUTOMATIZADO</t>
  </si>
  <si>
    <t>CANNABINOIDES MANUAL O SEMIAUTOMATIZADO</t>
  </si>
  <si>
    <t>COCAÍNA O METABOLITOS MANUAL</t>
  </si>
  <si>
    <t>COCAÍNA O METABOLITOS SEMIAUTOMATIZADO</t>
  </si>
  <si>
    <t>COCAÍNA O METABOLITOS AUTOMATIZADO</t>
  </si>
  <si>
    <t>DROGAS DE ABUSO</t>
  </si>
  <si>
    <t>MONÓXIDO DE CARBONO [CARBOXIHEMOGLOBINA] SEMIAUTOMATIZADO</t>
  </si>
  <si>
    <t>OPIÁCEOS SEMIAUTOMATIZADO O AUTOMATIZADO</t>
  </si>
  <si>
    <t>SUSTANCIAS ALUCINOGENAS</t>
  </si>
  <si>
    <t>ANTIESTREPTOLISINA AUTOMATIZADO</t>
  </si>
  <si>
    <t>ANTIESTREPTOLISINA MANUAL</t>
  </si>
  <si>
    <t>Chlamydia trachomatis ANTICUERPOS Ig G SEMIAUTOMATIZADO O AUTOMATIZADO</t>
  </si>
  <si>
    <t>Chlamydia trachomatis ANTICUERPOS Ig M SEMIAUTOMATIZADO O AUTOMATIZADO</t>
  </si>
  <si>
    <t>Helicobacter pylori ANTICUERPOS Ig G SEMIAUTOMATIZADO O AUTOMATIZADO</t>
  </si>
  <si>
    <t>Leptospira ANTICUERPOS Ig G SEMIAUTOMATIZADO O AUTOMATIZADO</t>
  </si>
  <si>
    <t>Treponema pallidum ANTICUERPOS (PRUEBA TREPONEMICA) MANUAL O SEMIAUTOMATIZADA O AUTOMATIZADA</t>
  </si>
  <si>
    <t>Treponema pallidum ANTICUERPOS Ig G SEMIAUTOMATIZADO O AUTOMATIZADO</t>
  </si>
  <si>
    <t>Treponema pallidum ANTICUERPOS Ig M SEMIAUTOMATIZADO O AUTOMATIZADO</t>
  </si>
  <si>
    <t>Toxoplasma gondii ANTICUERPOS Ig A SEMIAUTOMATIZADO O AUTOMATIZADO</t>
  </si>
  <si>
    <t>Toxoplasma gondii ANTICUERPOS Ig G AUTOMATIZADO</t>
  </si>
  <si>
    <t>Toxoplasma gondii ANTICUERPOS Ig G MANUAL O SEMIAUTOMATIZADO</t>
  </si>
  <si>
    <t>Toxoplasma gondii ANTICUERPOS Ig M AUTOMATIZADO</t>
  </si>
  <si>
    <t>Toxoplasma gondii ANTICUERPOS Ig M MANUAL O SEMIAUTOMATIZADO</t>
  </si>
  <si>
    <t>Trypanosoma cruzi ANTICUERPOS Ig G SEMIAUTOMATIZADO O AUTOMATIZADO</t>
  </si>
  <si>
    <t>Trypanosoma cruzi ANTICUERPOS MANUAL</t>
  </si>
  <si>
    <t>Trypanosoma cruzi ANTICUERPOS Ig M SEMIAUTOMATIZADO O AUTOMATIZADO</t>
  </si>
  <si>
    <t>TEST DE AVIDEZ ANTICUERPOS Ig G Toxoplasma SEMIAUTOMATIZADO O AUTOMATIZADO</t>
  </si>
  <si>
    <t>Citomegalovirus ANTICUERPOS Ig G SEMIAUTOMATIZADO O AUTOMATIZADO</t>
  </si>
  <si>
    <t>Citomegalovirus ANTICUERPOS Ig M SEMIAUTOMATIZADO O AUTOMATIZADO</t>
  </si>
  <si>
    <t>Dengue ANTICUERPOS Ig G</t>
  </si>
  <si>
    <t>Dengue ANTICUERPOS Ig M</t>
  </si>
  <si>
    <t>Dengue ANTICUERPOS TOTALES</t>
  </si>
  <si>
    <t>Epstein-Barr ANTICUERPOS Ig A (CÁPSULA EB-VCA-A) SEMIAUTOMATIZADO O AUTOMATIZADO</t>
  </si>
  <si>
    <t>Epstein-Barr ANTICUERPOS Ig G (NUCLEARES EBNA-G) SEMIAUTOMATIZADO O AUTOMATIZADO</t>
  </si>
  <si>
    <t>Epstein-Barr ANTICUERPOS Ig G (TEMPRANOS G) SEMIAUTOMATIZADO O AUTOMATIZADO</t>
  </si>
  <si>
    <t>Epstein-Barr ANTICUERPOS Ig M (CÁPSULA EB-VCA-M) SEMIAUTOMATIZADO O AUTOMATIZADO</t>
  </si>
  <si>
    <t>Epstein-Barr ANTICUERPOS Ig A (TEMPRANOS A) SEMIAUTOMATIZADO O AUTOMATIZADO</t>
  </si>
  <si>
    <t>Hepatitis A ANTICUERPOS Ig M SEMIAUTOMATIZADO O AUTOMATIZADO</t>
  </si>
  <si>
    <t>Hepatitis A ANTICUERPOS TOTALES SEMIAUTOMATIZADO O AUTOMATIZADO</t>
  </si>
  <si>
    <t>Hepatitis B ANTICUERPOS CENTRAL Ig M [ANTI-CORE HBC-M] SEMIAUTOMATIZADO O AUTOMATIZADO</t>
  </si>
  <si>
    <t>Hepatitis B ANTICUERPOS CENTRAL TOTALES [ANTI-CORE HBc] SEMIAUTOMATIZADO O AUTOMATIZADO</t>
  </si>
  <si>
    <t>Hepatitis B ANTICUERPOS E [ANTI-HBe] SEMIAUTOMATIZADO O AUTOMATIZADO</t>
  </si>
  <si>
    <t>Hepatitis B ANTICUERPOS S [ANTI-HBs] SEMIAUTOMATIZADO O AUTOMATIZADO</t>
  </si>
  <si>
    <t>Hepatitis B ANTICUERPOS DNA POLIMERASA AUTOMATIZADA</t>
  </si>
  <si>
    <t>Hepatitis C ANTICUERPO SEMIAUTOMATIZADO O AUTOMATIZADO</t>
  </si>
  <si>
    <t>Hepatitis delta ANTICUERPOS SEMIAUTOMATIZADO O AUTOMATIZADO</t>
  </si>
  <si>
    <t>Herpes I ANTICUERPOS Ig G MANUAL, SEMIAUTOMATIZADO O AUTOMATIZADO</t>
  </si>
  <si>
    <t>Herpes I ANTICUERPOS Ig M MANUAL, SEMIAUTOMATIZADO O AUTOMATIZADO</t>
  </si>
  <si>
    <t>Herpes II ANTICUERPOS Ig G MANUAL, SEMIAUTOMATIZADO O AUTOMATIZADO</t>
  </si>
  <si>
    <t>Rubeola ANTICUERPOS Ig G AUTOMATIZADO</t>
  </si>
  <si>
    <t>Rubeola ANTICUERPOS Ig G SEMIAUTOMATIZADO</t>
  </si>
  <si>
    <t>Rubeola ANTICUERPOS Ig M AUTOMATIZADO</t>
  </si>
  <si>
    <t>Rubeola ANTICUERPOS Ig M SEMIAUTOMATIZADO</t>
  </si>
  <si>
    <t>Varicela zoster ANTICUERPOS Ig G SEMIAUTOMATIZADO O AUTOMATIZADO</t>
  </si>
  <si>
    <t>Varicela zoster ANTICUERPOS Ig M SEMIAUTOMATIZADO O AUTOMATIZADO</t>
  </si>
  <si>
    <t>Virus de Inmunodeficiencia Humana 1 Y 2 ANTICUERPOS</t>
  </si>
  <si>
    <t>Virus de Inmunodeficiencia Humana PRUEBA CONFIRMATORIA</t>
  </si>
  <si>
    <t>Helicobacter pylori ANTÍGENO</t>
  </si>
  <si>
    <t>Citomegalovirus ANTICUERPOS Ig G MANUAL</t>
  </si>
  <si>
    <t>Citomegalovirus ANTICUERPOS Ig M MANUAL</t>
  </si>
  <si>
    <t>Hepatitis C ANTICUERPOS MANUAL</t>
  </si>
  <si>
    <t>ANTÍGENO P 24 Virus de Inmunodeficiencia Humana 1</t>
  </si>
  <si>
    <t>ANTÍGENOS FEBRILES MANUAL O SEMIAUTOMATIZADO</t>
  </si>
  <si>
    <t>Hepatitis B ANTÍGENO DE SUPERFICIE [Ag HBs]</t>
  </si>
  <si>
    <t>Hepatitis B ANTÍGENO e [Ag HBe] SEMIAUTOMATIZADO O AUTOMATIZADO</t>
  </si>
  <si>
    <t>Hepatitis delta ANTÍGENO [Ag HVD] SEMIAUTOMATIZADO O AUTOMATIZADO</t>
  </si>
  <si>
    <t>Herpes simplex ANTÍGENO SEMIAUTOMATIZADO O AUTOMATIZADO</t>
  </si>
  <si>
    <t>Hepatitis B [HBsAg] ANTÍGENO DE SUPERFICIE PRUEBA DE NEUTRALIZACIÓN AUTOMATIZADA</t>
  </si>
  <si>
    <t>SARS CoV 2 [COVID-19] ANTÍGENO</t>
  </si>
  <si>
    <t>ANTICUERPOS NUCLEARES EXTRACTABLES TOTALES [ENA] SS-A [Ro] SS-B [La] RNP y Sm SEMIAUTOMATIZADO O AUTOMATIZADO</t>
  </si>
  <si>
    <t>CARDIOLIPINA ANTICUERPOS Ig A SEMIAUTOMATIZADO O AUTOMATIZADO</t>
  </si>
  <si>
    <t>CARDIOLIPINA ANTICUERPOS Ig G SEMIAUTOMATIZADO O AUTOMATIZADO</t>
  </si>
  <si>
    <t>CARDIOLIPINA ANTICUERPOS Ig M SEMIAUTOMATIZADO O AUTOMATIZADO</t>
  </si>
  <si>
    <t>CÉLULAS PARIETALES ANTICUERPOS SEMIAUTOMATIZADO O AUTOMATIZADO</t>
  </si>
  <si>
    <t>CENTROMERO ANTICUERPOS SEMIAUTOMATIZADO O AUTOMATIZADO</t>
  </si>
  <si>
    <t>CITOPLASMA DE NEUTRÓFILOS ANTICUERPOS TOTALES [C-ANCA O P-ANCA] MANUAL O SEMIAUTOMATIZADO</t>
  </si>
  <si>
    <t>CITOPLASMA DE NEUTRÓFILOS ANTICUERPOS TOTALES [C ANCA O P ANCA] AUTOMATIZADO</t>
  </si>
  <si>
    <t>DNA n ANTICUERPOS SEMIAUTOMATIZADO O AUTOMATIZADO</t>
  </si>
  <si>
    <t>DNA n ANTICUERPOS MANUAL</t>
  </si>
  <si>
    <t>FOSFOLÍPIDOS ANTICUERPOS Ig G SEMIAUTOMATIZADO O AUTOMATIZADO</t>
  </si>
  <si>
    <t>FOSFOLÍPIDOS ANTICUERPOS Ig M SEMIAUTOMATIZADO O AUTOMATIZADO</t>
  </si>
  <si>
    <t>INSULINA ANTICUERPOS SEMIAUTOMATIZADO O AUTOMATIZADO</t>
  </si>
  <si>
    <t>INSULINA ANTICUERPOS ISLOTES SEMIAUTOMATIZADO O AUTOMATIZADO</t>
  </si>
  <si>
    <t>Jo1 ANTICUERPOS SEMIAUTOMATIZADO O AUTOMATIZADO</t>
  </si>
  <si>
    <t>SSB [La] ANTICUERPOS Ig G SEMIAUTOMATIZADO O AUTOMATIZADO</t>
  </si>
  <si>
    <t>MITOCONDRIA ANTICUERPOS AUTOMATIZADO</t>
  </si>
  <si>
    <t>MITOCONDRIA ANTICUERPOS MANUAL</t>
  </si>
  <si>
    <t>MITOCONDRIA ANTICUERPOS SEMIAUTOMATIZADO</t>
  </si>
  <si>
    <t>MÚSCULO LISO ANTICUERPOS AUTOMATIZADO</t>
  </si>
  <si>
    <t>ANTICUERPOS ANTINUCLEARES AUTOMATIZADO</t>
  </si>
  <si>
    <t>ANTICUERPOS ANTINUCLEARES MANUAL</t>
  </si>
  <si>
    <t>ANTICUERPOS ANTINUCLEARES SEMIAUTOMATIZADO</t>
  </si>
  <si>
    <t>ANTICUERPOS PLAQUETARIOS DETECCIÓN MANUAL O SEMIAUTOMATIZADO</t>
  </si>
  <si>
    <t>PM/SCL ANTICUERPOS SEMIAUTOMATIZADO O AUTOMATIZADO</t>
  </si>
  <si>
    <t>RNP ANTICUERPOS SEMIAUTOMATIZADO O AUTOMATIZADO</t>
  </si>
  <si>
    <t>SSA [Ro] ANTICUERPOS SEMIAUTOMATIZADO O AUTOMATIZADO</t>
  </si>
  <si>
    <t>SCL-70 ANTICUERPOS SEMIAUTOMATIZADO O AUTOMATIZADO</t>
  </si>
  <si>
    <t>Sm ANTICUERPOS SEMIAUTOMATIZADO O AUTOMATIZADO</t>
  </si>
  <si>
    <t>TIROIDEOS COLOIDALES ANTICUERPOS</t>
  </si>
  <si>
    <t>TIROIDEOS MICROSOMALES ANTICUERPOS (TIROIDEOS PEROXIDASA ANTICUERPOS) AUTOMATIZADO</t>
  </si>
  <si>
    <t>TIROIDEOS PEROXIDASA ANTICUERPOS</t>
  </si>
  <si>
    <t>TIROIDEOS TIROGLOBULÍNICOS ANTICUERPOS AUTOMATIZADO</t>
  </si>
  <si>
    <t>TIROIDEOS TIROGLOBULÍNICOS ANTICUERPOS SEMIAUTOMATIZADO</t>
  </si>
  <si>
    <t>CITRULINA ANTICUERPOS [ANTI PÉPTIDO CÍCLICO CITRULINADO] SEMIAUTOMATIZADO O AUTOMATIZADO</t>
  </si>
  <si>
    <t>HORMONA PARATIROIDEA ANTICUERPOS SEMIAUTOMATIZADO O AUTOMATIZADO</t>
  </si>
  <si>
    <t>BETA 2 GLICOPROTEÍNA I Ig M SEMIAUTOMATIZADO O AUTOMATIZADO</t>
  </si>
  <si>
    <t>MICROSOMALES HÍGADO Y RIÑÓN ANTICUERPOS SEMIAUTOMATIZADO O AUTOMATIZADO</t>
  </si>
  <si>
    <t>GANGLIOSIDOS ANTICUERPOS Ig G SEMIAUTOMATIZADO O AUTOMATIZADO</t>
  </si>
  <si>
    <t>TIROSINASA MÚSCULO ESPECÍFICA [MUSK] ANTICUERPOS SEMIAUTOMATIZADO O AUTOMATIZADO</t>
  </si>
  <si>
    <t>ANTICUERPOS ANTI RECEPTOR DE TSH SEMIAUTOMATIZADO O AUTOMATIZADO</t>
  </si>
  <si>
    <t>ALFA FETOPROTEÍNA SEMIAUTOMATIZADO O AUTOMATIZADO</t>
  </si>
  <si>
    <t>ANTÍGENO CARCINOEMBRIONARIO SEMIAUTOMATIZADO O AUTOMATIZADO</t>
  </si>
  <si>
    <t>ANTÍGENO DE CÁNCER DE MAMA [CA 15-3] SEMIAUTOMATIZADO O AUTOMATIZADO</t>
  </si>
  <si>
    <t>ANTÍGENO DE CÁNCER DE OVARIO [CA 125] SEMIAUTOMATIZADO O AUTOMATIZADO</t>
  </si>
  <si>
    <t>ANTÍGENO DE CÁNCER DE TUBO DIGESTIVO [CA 19-9] SEMIAUTOMATIZADO O AUTOMATIZADO</t>
  </si>
  <si>
    <t>ANTÍGENO ESPECÍFICO DE PRÓSTATA SEMIAUTOMATIZADO O AUTOMATIZADO</t>
  </si>
  <si>
    <t>ANTÍGENO ESPECÍFICO DE PRÓSTATA FRACCIÓN LIBRE SEMIAUTOMATIZADO O AUTOMATIZADO</t>
  </si>
  <si>
    <t>BETA 2 MICROGLOBULINA SEMIAUTOMATIZADO O AUTOMATIZADO</t>
  </si>
  <si>
    <t>CALCITONINA SEMIAUTOMATIZADO O AUTOMATIZADO</t>
  </si>
  <si>
    <t>GASTRINA SEMIAUTOMATIZADO O AUTOMATIZADO</t>
  </si>
  <si>
    <t>GONADOTROPINA CORIÓNICA SUBUNIDAD BETA SEMIAUTOMATIZADO O AUTOMATIZADO</t>
  </si>
  <si>
    <t>LINFOCITOS B (CD19 Y CD20) SEMIAUTOMATIZADO O AUTOMATIZADO</t>
  </si>
  <si>
    <t>LINFOCITOS T CD3 SEMIAUTOMATIZADO O AUTOMATIZADO</t>
  </si>
  <si>
    <t>LINFOCITOS T CD4 SEMIAUTOMATIZADO O AUTOMATIZADO</t>
  </si>
  <si>
    <t>LINFOCITOS T CD8 SEMIAUTOMATIZADO O AUTOMATIZADO</t>
  </si>
  <si>
    <t>LINFOCITOS T CUANTIFICACIÓN CD3 CD4 CD8 SEMIAUTOMATIZADO O AUTOMATIZADO</t>
  </si>
  <si>
    <t>BETA 2 GLICOPROTEÍNA I SEMIAUTOMATIZADO O AUTOMATIZADO</t>
  </si>
  <si>
    <t>ELECTROFORESIS DE LIPOPROTEÍNAS SEMIAUTOMATIZADO Y AUTOMATIZADO</t>
  </si>
  <si>
    <t>ELECTROFORESIS DE PROTEÍNAS SEMIAUTOMATIZADO Y AUTOMATIZADO</t>
  </si>
  <si>
    <t>INMUNOGLOBULINA A [Ig A] SEMIAUTOMATIZADO</t>
  </si>
  <si>
    <t>INMUNOGLOBULINA A [Ig A] AUTOMATIZADO</t>
  </si>
  <si>
    <t>INMUNOGLOBULINA G [Ig G] SEMIAUTOMATIZADO</t>
  </si>
  <si>
    <t>INMUNOGLOBULINA G [Ig G] AUTOMATIZADO</t>
  </si>
  <si>
    <t>INMUNOGLOBULINA M [Ig M] SEMIAUTOMATIZADO</t>
  </si>
  <si>
    <t>INMUNOGLOBULINA M [Ig M] AUTOMATIZADO</t>
  </si>
  <si>
    <t>INMUNOGLOBULINA D [Ig D] SEMIAUTOMATIZADO O AUTOMATIZADO</t>
  </si>
  <si>
    <t>INMUNOGLOBULINA E [Ig E] ESPECÍFICA (DOSIFICACIÓN CADA ALERGENO) SEMIAUTOMATIZADO O AUTOMATIZADO</t>
  </si>
  <si>
    <t>INMUNOGLOBULINA E [Ig E] SEMIAUTOMATIZADO</t>
  </si>
  <si>
    <t>INMUNOGLOBULINA E [Ig E] AUTOMATIZADO</t>
  </si>
  <si>
    <t xml:space="preserve">HEMOGLOBINAS (ESPECÍFICO) CUALITATIVA O CUANTITATIVA </t>
  </si>
  <si>
    <t>COMPLEMENTO SÉRICO C3 SEMIAUTOMATIZADO</t>
  </si>
  <si>
    <t>COMPLEMENTO SÉRICO C3 AUTOMATIZADO</t>
  </si>
  <si>
    <t>COMPLEMENTO SÉRICO C4 SEMIAUTOMATIZADO</t>
  </si>
  <si>
    <t>COMPLEMENTO SÉRICO C4 AUTOMATIZADO</t>
  </si>
  <si>
    <t>FACTOR REUMATOIDEO SEMIAUTOMATIZADO O AUTOMATIZADO</t>
  </si>
  <si>
    <t>FACTOR REUMATOIDEO MANUAL</t>
  </si>
  <si>
    <t>PROTEÍNA C REACTIVA ALTA PRECISIÓN AUTOMATIZADO</t>
  </si>
  <si>
    <t>PROTEÍNA C REACTIVA MANUAL O SEMIAUTOMATIZADO</t>
  </si>
  <si>
    <t>PRUEBA NO TREPONÉMICA MANUAL</t>
  </si>
  <si>
    <t>COPROLÓGICO</t>
  </si>
  <si>
    <t>COPROLÓGICO POR CONCENTRACIÓN</t>
  </si>
  <si>
    <t>COPROSCÓPICO</t>
  </si>
  <si>
    <t>FROTIS RECTAL (IDENTIFICACIÓN DE TROFOZOITOS)</t>
  </si>
  <si>
    <t>GRASAS NEUTRAS EN HECES [SUDÁN III]</t>
  </si>
  <si>
    <t>OXIUROS IDENTIFICACIÓN PERIANAL [CINTA ADHESIVA O PRUEBA DE GRAHAM]</t>
  </si>
  <si>
    <t>SANGRE OCULTA EN MATERIA FECAL [GUAYACO O EQUIVALENTE]</t>
  </si>
  <si>
    <t>SANGRE OCULTA EN MATERIA FECAL (DETERMINACIÓN DE HEMOGLOBINA HUMANA ESPECÍFICA)</t>
  </si>
  <si>
    <t>HEMOGLOBINURIA</t>
  </si>
  <si>
    <t>PROTEÍNAS DE BENCE JONES MANUAL</t>
  </si>
  <si>
    <t>UROANÁLISIS</t>
  </si>
  <si>
    <t>UROBILINÓGENO EN ORINA PARCIAL</t>
  </si>
  <si>
    <t>GLÓBULOS ROJOS MORFOLOGÍA EN ORINA</t>
  </si>
  <si>
    <t>CARIOTIPO CON BANDEO G</t>
  </si>
  <si>
    <t>Citomegalovirus CARGA VIRAL</t>
  </si>
  <si>
    <t>Herpes simplex I y II IDENTIFICACIÓN POR PRUEBAS MOLECULARES (ESPECÍFICO)</t>
  </si>
  <si>
    <t>Mycobacterium tuberculosis PRUEBAS DE SENSIBILIDAD POR PRUEBAS MOLECULARES (ESPECÍFICO)</t>
  </si>
  <si>
    <t>DETECCIÓN Virus del Papiloma Humano POR PRUEBAS MOLECULARES (ESPECÍFICO)</t>
  </si>
  <si>
    <t>ANTICUERPOS IRREGULARES DETECCIÓN (COOMBS INDIRECTO, RASTREO ANTICUERPOS IRREGULARES, PRUEBA DE ANTIGLOBULINA INDIRECTA ESCRUTINIO DE ANTICUERPOS IRREGULARES) POR MICROTÉCNICA</t>
  </si>
  <si>
    <t>COOMBS DIRECTO FRACCIONADO MONOESPECÍFICO (INMUNOGLOBULINAS Y FRACCIONES DEL COMPLEMENTO) POR MICROTÉCNICA</t>
  </si>
  <si>
    <t>COOMBS DIRECTO CUALITATIVO POR MICROTÉCNICA</t>
  </si>
  <si>
    <t>COOMBS DIRECTO CUALITATIVO EN TUBO</t>
  </si>
  <si>
    <t>HEMOCLASIFICACIÓN SISTEMA Rh [ANTÍGENO Rh D] POR MICROTÉCNICA</t>
  </si>
  <si>
    <t>HEMOCLASIFICACIÓN SISTEMA ABO DIRECTA [HEMOCLASIFICACIÓN GLOBULAR] POR MICROTÉCNICA</t>
  </si>
  <si>
    <t>HEMOCLASIFICACIÓN SISTEMA ABO INVERSA [HEMOCLASIFICACIÓN SERICA] POR MICROTÉCNICA</t>
  </si>
  <si>
    <t>PRUEBA CRUZADA MAYOR ERITROCITARIA POR MICROTÉCNICA</t>
  </si>
  <si>
    <t>PROCESAMIENTO DE LA UNIDAD DE GLÓBULOS ROJOS ESTÁNDAR</t>
  </si>
  <si>
    <t>TRANSFUSIÓN DE LA UNIDAD DE GLÓBULOS ROJOS O ERITROCITOS</t>
  </si>
  <si>
    <t>931001</t>
  </si>
  <si>
    <t>TERAPIA FÍSICA INTEGRAL</t>
  </si>
  <si>
    <t>931501</t>
  </si>
  <si>
    <t>MODALIDADES ELECTRICAS O ELECTROMAGNÉTICAS DE TERAPIA</t>
  </si>
  <si>
    <t>935301</t>
  </si>
  <si>
    <t>APLICACIÓN O CAMBIO DE YESO PARA INMOVILIZACIÓN EN MIEMBRO SUPERIOR (EXCEPTO MANO)</t>
  </si>
  <si>
    <t>935304</t>
  </si>
  <si>
    <t>APLICACIÓN O CAMBIO DE YESO PARA INMOVILIZACIÓN EN MIEMBRO INFERIOR (MUSLO, PIERNA O TOBILLO)</t>
  </si>
  <si>
    <t>936800</t>
  </si>
  <si>
    <t>INMOVILIZACIÓN O MANIPULACIÓN ARTICULAR INESPECÍFICA SOD</t>
  </si>
  <si>
    <t>937000</t>
  </si>
  <si>
    <t>TERAPIA FONOAUDIOLÓGICA INTEGRAL SOD</t>
  </si>
  <si>
    <t>938303</t>
  </si>
  <si>
    <t>TERAPIA OCUPACIONAL INTEGRAL</t>
  </si>
  <si>
    <t>939402</t>
  </si>
  <si>
    <t>NEBULIZACIÓN</t>
  </si>
  <si>
    <t>939403</t>
  </si>
  <si>
    <t>TERAPIA RESPIRATORIA INTEGRAL</t>
  </si>
  <si>
    <t>943102</t>
  </si>
  <si>
    <t>PSICOTERAPIA INDIVIDUAL POR PSICOLOGÍA</t>
  </si>
  <si>
    <t>944002</t>
  </si>
  <si>
    <t>PSICOTERAPIA DE PAREJA POR PSICOLOGÍA</t>
  </si>
  <si>
    <t>944102</t>
  </si>
  <si>
    <t>PSICOTERAPIA FAMILIAR POR PSICOLOGÍA</t>
  </si>
  <si>
    <t>954107</t>
  </si>
  <si>
    <t>AUDIOMETRÍA DE TONOS PUROS AÉREOS Y ÓSEOS CON ENMASCARAMIENTO [AUDIOMETRÍA TONAL]</t>
  </si>
  <si>
    <t>954301</t>
  </si>
  <si>
    <t>LOGOAUDIOMETRÍA</t>
  </si>
  <si>
    <t>954302</t>
  </si>
  <si>
    <t>INMITANCIA ACÚSTICA (IMPEDANCIOMETRÍA)</t>
  </si>
  <si>
    <t>954601</t>
  </si>
  <si>
    <t>EMISIONES OTOACÚSTICAS</t>
  </si>
  <si>
    <t>964900</t>
  </si>
  <si>
    <t>INSTILACIÓN GENITOURINARIA SOD</t>
  </si>
  <si>
    <t>965201</t>
  </si>
  <si>
    <t>LAVADO E IRRIGACIÓN DE OÍDOS</t>
  </si>
  <si>
    <t>977100</t>
  </si>
  <si>
    <t>EXTRACCIÓN DE DISPOSITIVO ANTICONCEPTIVO INTRAUTERINO (DIU) SOD</t>
  </si>
  <si>
    <t>978300</t>
  </si>
  <si>
    <t>EXTRACCIÓN DE SUTURAS DE PARED ABDOMINAL SOD</t>
  </si>
  <si>
    <t>981700</t>
  </si>
  <si>
    <t>EXTRACCIÓN SIN INCISIÓN DE CUERPO EXTRAÑO INTRALUMINAL DE LA VAGINA SOD</t>
  </si>
  <si>
    <t>991800</t>
  </si>
  <si>
    <t>992200</t>
  </si>
  <si>
    <t>INYECCIÓN O INFUSIÓN DE SUSTANCIA HORMONAL SOD</t>
  </si>
  <si>
    <t>992990</t>
  </si>
  <si>
    <t>INYECCIÓN O INFUSIÓN DE OTRA SUSTANCIA TERAPÉUTICA O PROFILÁCTICA</t>
  </si>
  <si>
    <t>10M003</t>
  </si>
  <si>
    <t>INTERNACIÓN COMPLEJIDAD MEDIANA HABITACIÓN TRES CAMAS</t>
  </si>
  <si>
    <t>DERECHOS DE SALA DE YESOS</t>
  </si>
  <si>
    <t>COTIZACION 1. PRECIOS INCLUIDO IMPUESTOS</t>
  </si>
  <si>
    <t>ESE Hospital José María Hernández</t>
  </si>
  <si>
    <t>COTIZACION  2. PRECIOS INCLUIDO IMPUESTOS</t>
  </si>
  <si>
    <t>No. SAMC- 114</t>
  </si>
  <si>
    <t>PROCESO</t>
  </si>
  <si>
    <t>MODALIDAD: SELECCIÓN ABREVIADA</t>
  </si>
  <si>
    <t>048201</t>
  </si>
  <si>
    <t>nuevos codigos cups</t>
  </si>
  <si>
    <t>042314</t>
  </si>
  <si>
    <t>044303</t>
  </si>
  <si>
    <t>044304</t>
  </si>
  <si>
    <t>044401</t>
  </si>
  <si>
    <t>082101</t>
  </si>
  <si>
    <t>082102</t>
  </si>
  <si>
    <t>082301</t>
  </si>
  <si>
    <t>864202</t>
  </si>
  <si>
    <t>864203</t>
  </si>
  <si>
    <t>864204</t>
  </si>
  <si>
    <t>864205</t>
  </si>
  <si>
    <t>865210</t>
  </si>
  <si>
    <t>867001</t>
  </si>
  <si>
    <t>867002</t>
  </si>
  <si>
    <t>867003</t>
  </si>
  <si>
    <t>10M0031</t>
  </si>
  <si>
    <t>MODALIDAD: MININA CUANTIA</t>
  </si>
  <si>
    <t>CODIGOS UNSPSC</t>
  </si>
  <si>
    <t>DESCRIPCION DEL SERVICIO</t>
  </si>
  <si>
    <t>VALOR PRECIO HISTORICO 2024</t>
  </si>
  <si>
    <t>VALOR PRECIOS HISTORICO ACTUALIZADO  2025</t>
  </si>
  <si>
    <t xml:space="preserve">MENOR VALOR </t>
  </si>
  <si>
    <t xml:space="preserve">LABORATORIOS ESPECIALIZADO SERES </t>
  </si>
  <si>
    <t>LABORATORIO NANCY SANDOVAL</t>
  </si>
  <si>
    <t>21 HIDROXILASA ANTICUERPOS SEMIAUTOMATIZADO O AUTOMATIZADO</t>
  </si>
  <si>
    <t>ACETAMINOFEN SEMIAUTOMATIZADO</t>
  </si>
  <si>
    <t>ACETILCOLINA RECEPTORES ANTICUERPOS BLOQUEADORES AUTOMATIZADO</t>
  </si>
  <si>
    <t>ACETILCOLINA RECEPTORES ANTICUERPOS FIJADORES SEMIAUTOMATIZADO O AUTOMATIZADO</t>
  </si>
  <si>
    <t>ACETILCOLINA RECEPTORES ANTICUERPOS MODULADORES SEMIAUTOMATIZADO O AUTOMATIZADO</t>
  </si>
  <si>
    <t>ACIDO 5 HIDROXI INDOLACETICO EN ORINA DE 24 HORAS</t>
  </si>
  <si>
    <t>ACIDO CITRICO EN ORINA DE 24 HORAS</t>
  </si>
  <si>
    <t>ACIDO DELTA AMINOLEVULINICO [ALA] EN ORINA DE 24 HORAS</t>
  </si>
  <si>
    <t>ACIDO FOLICO [FOLATOS] EN SUERO</t>
  </si>
  <si>
    <t>ACIDO FOLICO EN ERITROCITOS</t>
  </si>
  <si>
    <t>ACIDO FORMICO EN ORINA</t>
  </si>
  <si>
    <t>ACIDO GLUTAMICO DECARBOXILASA ANTICUERPO SEMIAUTOMATIZADO O AUTOMATIZADO</t>
  </si>
  <si>
    <t>ACIDO HIPURICO SEMIAUTOMATIZADO</t>
  </si>
  <si>
    <t>ACIDO HOMOGENTESICO EN ORINA</t>
  </si>
  <si>
    <t>ACIDO HOMOVALINICO EN ORINA DE 24 HORAS</t>
  </si>
  <si>
    <t>ACIDO LACTICO [L-LACTATO] AUTOMATIZADO</t>
  </si>
  <si>
    <t>ACIDO LACTICO [L-LACTATO] SEMIAUTOMATIZADO</t>
  </si>
  <si>
    <t>ACIDO LACTICO CURVA POST GLUCOSA</t>
  </si>
  <si>
    <t>ACIDO OROTICO</t>
  </si>
  <si>
    <t>ACIDO PIRUVICO [PIRUVATO]</t>
  </si>
  <si>
    <t>ACIDO SIALICO CUANTITATIVO</t>
  </si>
  <si>
    <t>ACIDO SIALICO SEMIAUTOMATIZADO O AUTOMATIZADO</t>
  </si>
  <si>
    <t>ACIDO URICO EN ORINA DE 24 HORAS</t>
  </si>
  <si>
    <t>ACIDO URICO EN ORINA PARCIAL</t>
  </si>
  <si>
    <t>ACIDO URICO EN SUERO U OTROS FLUIDOS</t>
  </si>
  <si>
    <t>ACIDO VALPROICO AUTOMATIZADO</t>
  </si>
  <si>
    <t>ACIDO VALPROICO LIBRE AUTOMATIZADO</t>
  </si>
  <si>
    <t>ACIDO VANILMANDELICO [VMA] EN ORINA DE 24 HORAS</t>
  </si>
  <si>
    <t>ACIDOS BILIARES FRACCIONADOS</t>
  </si>
  <si>
    <t>ACIDOS BILIARES TOTALES</t>
  </si>
  <si>
    <t>ACIDOS GRASOS DE CADENA MUY LARGA CUANTITATIVO</t>
  </si>
  <si>
    <t>ACIDOS ORGANICOS DE CADENA CORTA Y MEDIA CUALITATIVO</t>
  </si>
  <si>
    <t>ACIDOS ORGANICOS DE CADENA CORTA Y MEDIA CUALITATIVO O CUANTITATIVO</t>
  </si>
  <si>
    <t>ACIDOS ORGANICOS DE CADENA CORTA Y MEDIA CUANTITATIVO</t>
  </si>
  <si>
    <t>ACILCARNITINAS CUANTITATIVAS</t>
  </si>
  <si>
    <t>ACTIVIDAD DEL FACTOR VON WILLEBAND</t>
  </si>
  <si>
    <t>ADENOSIN DEAMINASA [ADA]</t>
  </si>
  <si>
    <t>Adenovirus ANTICUERPOS Ig G MANUAL</t>
  </si>
  <si>
    <t>Adenovirus ANTICUERPOS Ig G SEMIAUTOMATIZADO O AUTOMATIZADO</t>
  </si>
  <si>
    <t>Adenovirus ANTICUERPOS Ig M MANUAL</t>
  </si>
  <si>
    <t>Adenovirus ANTICUERPOS Ig M SEMIAUTOMATIZADO O AUTOMATIZADO</t>
  </si>
  <si>
    <t>Adenovirus ANTIGENO</t>
  </si>
  <si>
    <t>Adenovirus CARGA VIRAL</t>
  </si>
  <si>
    <t>Adenovirus IDENTIFICACION POR PRUEBAS MOLECULARES (ESPECIFICO)</t>
  </si>
  <si>
    <t>ADIPONECTINA</t>
  </si>
  <si>
    <t>ADRENAL AUTOANTICUERPOS SEMIAUTOMATIZADA O AUTOMATIZADA</t>
  </si>
  <si>
    <t>AGLUTININAS AL CALOR</t>
  </si>
  <si>
    <t>AGLUTININAS AL FRIO</t>
  </si>
  <si>
    <t>ALCALOIDES AUTOMATIZADO</t>
  </si>
  <si>
    <t>ALCALOIDES SEMIAUTOMATIZADO</t>
  </si>
  <si>
    <t>ALCOHOL ETILICO AUTOMATIZADO</t>
  </si>
  <si>
    <t>ALCOHOL ETILICO SEMIAUTOMATIZADO</t>
  </si>
  <si>
    <t>ALCOHOL METILICO [FORMALDEHIDO] MANUAL</t>
  </si>
  <si>
    <t>ALCOHOL METILICO [FORMALDEHIDO] SEMIAUTOMATIZADO O AUTOMATIZADO</t>
  </si>
  <si>
    <t>ALDOSTERONA EN ORINA</t>
  </si>
  <si>
    <t>ALFA 1 ANTITRIPSINA AUTOMATIZADA</t>
  </si>
  <si>
    <t>ALFA 1 ANTITRIPSINA SEMIAUTOMATIZADO</t>
  </si>
  <si>
    <t>ALFA 1 GLICOPROTEINA ACIDA U OROMUCOIDE</t>
  </si>
  <si>
    <t>ALFA 2 ANTIPLASMINA FUNCIONAL</t>
  </si>
  <si>
    <t>ALFA 2 MACROGLOBULINA</t>
  </si>
  <si>
    <t>ALFA FETOPROTEINA [AFP] EN LIQUIDO AMNIOTICO</t>
  </si>
  <si>
    <t>ALFA FETOPROTEINA SEMIAUTOMATIZADO O AUTOMATIZADO</t>
  </si>
  <si>
    <t>ALFA GALACTOSIDASA ACTIVIDAD</t>
  </si>
  <si>
    <t>ALFA GLUCOSIDASA ACTIVIDAD</t>
  </si>
  <si>
    <t>ALFA L IDURONIDASA ACTIVIDAD</t>
  </si>
  <si>
    <t>ALFA N ACETIL NEURAMINIDASA ACTIVIDAD</t>
  </si>
  <si>
    <t>ALFAFETOPROTEINA [AFP] BETAGONADOTROPINA CORIONICA LIBRE [BHCG LIBRE] Y ESTRIOL TRIPLE MARCADOR</t>
  </si>
  <si>
    <t>ALUMINIO EN ORINA DE 24 HORAS</t>
  </si>
  <si>
    <t>ALUMINIO EN ORINA PARCIAL</t>
  </si>
  <si>
    <t>ALUMINIO EN SUERO</t>
  </si>
  <si>
    <t>AMIKACINA AUTOMATIZADO</t>
  </si>
  <si>
    <t>AMILASA EN ORINA DE 24 HORAS</t>
  </si>
  <si>
    <t>AMILASA EN ORINA PARCIAL</t>
  </si>
  <si>
    <t>AMINOACIDOS CUALITATIVOS</t>
  </si>
  <si>
    <t>AMINOACIDOS CUANTITATIVOS</t>
  </si>
  <si>
    <t>AMINOACIDOS POR CLORURO FERRICO</t>
  </si>
  <si>
    <t>AMINOACIDOS POR DINITROFENILHIDRACINA</t>
  </si>
  <si>
    <t>AMINOACIDOS POR NITROPRUSIATO</t>
  </si>
  <si>
    <t>AMINOACIDOS POR NITROSONAFTOL</t>
  </si>
  <si>
    <t>AMONIO</t>
  </si>
  <si>
    <t>ANDROSTENEDIOL GLUCURONIDO 3 ALFA</t>
  </si>
  <si>
    <t xml:space="preserve">ANDROSTERONA </t>
  </si>
  <si>
    <t>ANFETAMINAS Y METANFETAMINAS SEMICUANTITATIVA MANUAL O SEMIAUTOMATIZADO</t>
  </si>
  <si>
    <t>ANGIOTENSINA II</t>
  </si>
  <si>
    <t>ANTIBIOGRAMA CONCENTRACION MINIMA INHIBITORIA METODO AUTOMATIZADO</t>
  </si>
  <si>
    <t>ANTIBIOGRAMA CONCENTRACION MINIMA INHIBITORIA METODO MANUAL</t>
  </si>
  <si>
    <t>ANTICUERPOS ACUAPORINA 4 SEMIAUTOMATIZADO O AUTOMATIZADO</t>
  </si>
  <si>
    <t>ANTICUERPOS ANTI HLA ANTIGENO AISLADO CLASE I</t>
  </si>
  <si>
    <t>ANTICUERPOS ANTI HLA ANTIGENO AISLADO CLASE II</t>
  </si>
  <si>
    <t>ANTICUERPOS ANTI HLA CLASE I (P.R.A) CUALITATIVO</t>
  </si>
  <si>
    <t>ANTICUERPOS ANTI HLA CLASE I (P.R.A) CUANTITATIVO</t>
  </si>
  <si>
    <t>ANTICUERPOS ANTI HLA CLASE II (P.R.A) CUALITATIVO</t>
  </si>
  <si>
    <t>ANTICUERPOS ANTI HLA CLASE II (P.R.A) CUANTITATIVO</t>
  </si>
  <si>
    <t>ANTICUERPOS ANTIFOSFOLIPASA A2</t>
  </si>
  <si>
    <t>ANTICUERPOS CITOTOXICOS ANTI HLA</t>
  </si>
  <si>
    <t>ANTICUERPOS DONANTE ESPECIFICO (DONANTE - RECEPTOR TRASPLANTE)</t>
  </si>
  <si>
    <t>ANTICUERPOS HETEROFILOS MANUAL SEMIAUTOMATIZADO O AUTOMATIZADO</t>
  </si>
  <si>
    <t>ANTICUERPOS IRREGULARES DETECCIÓN (COOMBS INDIRECTO, RASTREO ANTICUERPOS IRREGULARES, PRUEBA DE ANTIGLOBULINA INDIRECTA, ESCRUTINIO DE ANTICUERPOS IRREGULARES) EN TUBO</t>
  </si>
  <si>
    <t>ANTICUERPOS PLAQUETARIOS DETECCION AUTOMATIZADO</t>
  </si>
  <si>
    <t>ANTICUERPOS PLAQUETARIOS DETECCION MANUAL O SEMIAUTOMATIZADO</t>
  </si>
  <si>
    <t>ANTIDEPRESIVOS TRICICLICOS CUANTITATIVO AUTOMATIZADO</t>
  </si>
  <si>
    <t>ANTIDEPRESIVOS TRICICLICOS SEMICUANTITATIVO MANUAL O SEMIAUTOMATIZADO</t>
  </si>
  <si>
    <t>ANTIGENO ANTITROMBINA III (CONCENTRACION) AUTOMATIZADA</t>
  </si>
  <si>
    <t>ANTIGENO ANTITROMBINA III (CONCENTRACION) MANUAL</t>
  </si>
  <si>
    <t>ANTIGENO CARCINOEMBRIONARIO SEMIAUTOMATIZADO O AUTOMATIZADO</t>
  </si>
  <si>
    <t>ANTIGENO DE CANCER DE MAMA [CA 15-3] SEMIAUTOMATIZADO O AUTOMATIZADO</t>
  </si>
  <si>
    <t>ANTIGENO DE CANCER DE OVARIO [CA 125] SEMIAUTOMATIZADO O AUTOMATIZADO</t>
  </si>
  <si>
    <t>ANTIGENO DE CANCER DE TUBO DIGESTIVO [CA 19-9] SEMIAUTOMATIZADO O AUTOMATIZADO</t>
  </si>
  <si>
    <t>ANTIGENO DEL FACTOR VON WILLEBRAND</t>
  </si>
  <si>
    <t>ANTIGENO ESPECIFICO DE PROSTATA FRACCION LIBRE SEMIAUTOMATIZADO O AUTOMATIZADO</t>
  </si>
  <si>
    <t>ANTIGENO ESPECIFICO DE PROSTATA SEMIAUTOMATIZADO O AUTOMATIZADO</t>
  </si>
  <si>
    <t>ANTIGENO ESPECIFICO DE PROSTATA VELOCIDAD DE CAMBIO 2 MUESTRAS SEMIAUTOMATIZADO O AUTOMATIZADO</t>
  </si>
  <si>
    <t>ANTIGENO P 24 Virus de Inmunodeficiencia Humana 1</t>
  </si>
  <si>
    <t>ANTIGENO POLIPEPTIDO DE TEJIDO O ANTIGENO DE PROLIFERACION CELULAR AUTOMATIZADO</t>
  </si>
  <si>
    <t>ANTIGENO POLIPEPTIDO DE TEJIDO O ANTIGENO DE PROLIFERACION CELULAR SEMIAUTOMATIZADO</t>
  </si>
  <si>
    <t xml:space="preserve">ANTIGENO SOLUBLE DE HIGADO ANTICUERPOS SEMIAUTOMATIZADO O AUTOMATIZADO  </t>
  </si>
  <si>
    <t>ANTIGENO TUMORAL DE VEJIGA SEMIAUTOMATIZADO O AUTOMATIZADO</t>
  </si>
  <si>
    <t>ANTIGENOS BACTERIANOS MANUAL O SEMIAUTOMATIZADO</t>
  </si>
  <si>
    <t>ANTIGENOS FEBRILES MANUAL O SEMIAUTOMATIZADO</t>
  </si>
  <si>
    <t>ANTIOXIDANTES TOTALES</t>
  </si>
  <si>
    <t>ANTITROMBINA III FUNCIONAL AUTOMATIZADA</t>
  </si>
  <si>
    <t>APOLIPOPROTEINAS A1 AUTOMATIZADA</t>
  </si>
  <si>
    <t>APOLIPOPROTEINAS A1 SEMIAUTOMATIZADA</t>
  </si>
  <si>
    <t>APOLIPOPROTEINAS B AUTOMATIZADA</t>
  </si>
  <si>
    <t>APOLIPOPROTEINAS B SEMIAUTOMATIZADA</t>
  </si>
  <si>
    <t>ARILSULFATASA A ACTIVIDAD</t>
  </si>
  <si>
    <t>ARILSULFATASA B ACTIVIDAD</t>
  </si>
  <si>
    <t>ARSENICO SEMIAUTOMATIZADO</t>
  </si>
  <si>
    <t>Aspergillus ANTICUERPOS Ig G SEMIAUTOMATIZADO O AUTOMATIZADO</t>
  </si>
  <si>
    <t>Aspergillus ANTICUERPOS Ig M SEMIAUTOMATIZADO O AUTOMATIZADO</t>
  </si>
  <si>
    <t>Aspergillus ANTICUERPOS MANUAL</t>
  </si>
  <si>
    <t>Aspergillus spp ANTIGENO (GALACTOMANAN) SEMIAUTOMATIZADO O AUTOMATIZADO</t>
  </si>
  <si>
    <t>ATROPINICOS AUTOMATIZADO</t>
  </si>
  <si>
    <t>ATROPINICOS SEMIAUTOMATIZADO</t>
  </si>
  <si>
    <t>AZUCARES REDUCTORES EN HECES</t>
  </si>
  <si>
    <t>AZUCARES REDUCTORES EN ORINA</t>
  </si>
  <si>
    <t>BACILOSCOPIA COLORACION ACIDO ALCOHOL RESISTENTE [ZIELH-NEELSEN] LECTURA SERIADA TRES MUESTRAS</t>
  </si>
  <si>
    <t>BACILOSCOPIA COLORACION ACIDO ALCOHOL-RESISTENTE [ZIEHL-NEELSEN]</t>
  </si>
  <si>
    <t>BALANCE NITROGENADO [INDICE CATABOLICO]</t>
  </si>
  <si>
    <t>BARBITURICOS CUANTITATIVO SEMIAUTOMATIZADO O AUTOMATIZADO</t>
  </si>
  <si>
    <t>BARBITURICOS SEMICUANTITATIVO MANUAL O SEMIAUTOMATIZADO</t>
  </si>
  <si>
    <t>Bartonella henselae ANTICUERPOS Ig G SEMIAUTOMATIZADO O AUTOMATIZADO</t>
  </si>
  <si>
    <t>Bartonella henselae ANTICUERPOS Ig M SEMIAUTOMATIZADO O AUTOMATIZADO</t>
  </si>
  <si>
    <t>Bartonella quintana ANTICUERPOS SEMIAUTOMATIZADO O AUTOMATIZADO</t>
  </si>
  <si>
    <t>BENZODIACEPINAS CUANTITATIVAS AUTOMATIZADO</t>
  </si>
  <si>
    <t>BENZODIACEPINAS SEMICUANTITATIVO MANUAL O SEMIAUTOMATIZADO</t>
  </si>
  <si>
    <t>BETA 2 GLICOPROTEINA I Ig A SEMIAUTOMATIZADO O AUTOMATIZADO</t>
  </si>
  <si>
    <t>BETA 2 GLICOPROTEINA I Ig G SEMIAUTOMATIZADO O AUTOMATIZADO</t>
  </si>
  <si>
    <t>BETA 2 GLICOPROTEINA I Ig M SEMIAUTOMATIZADO O AUTOMATIZADO</t>
  </si>
  <si>
    <t>BETA 2 GLICOPROTEINA I SEMIAUTOMATIZADO O AUTOMATIZADO</t>
  </si>
  <si>
    <t>BETA GALACTOCIDASA ACTIVIDAD</t>
  </si>
  <si>
    <t>BETA GLUCOCEREBROSIDASA ACTIVIDAD</t>
  </si>
  <si>
    <t>BETA GLUCORONIDASA ACTIVIDAD</t>
  </si>
  <si>
    <t>BICARBONATO</t>
  </si>
  <si>
    <t>BIOTINIDASA ACTIVIDAD</t>
  </si>
  <si>
    <t>BK POLIOMAVIRUS CARGA VIRAL</t>
  </si>
  <si>
    <t>Blastomyces ANTICUERPOS SEMIAUTOMATIZADO O AUTOMATIZADO</t>
  </si>
  <si>
    <t>Bordetella pertussi ANTICUERPOS Ig A SEMIAUTOMATIZADO O AUTOMATIZADO</t>
  </si>
  <si>
    <t>Bordetella pertussi ANTICUERPOS Ig G AUTOMATIZADO</t>
  </si>
  <si>
    <t>Bordetella pertussi ANTICUERPOS Ig G SEMIAUTOMATIZADO</t>
  </si>
  <si>
    <t>Bordetella pertussi ANTICUERPOS Ig M AUTOMATIZADO</t>
  </si>
  <si>
    <t>Bordetella pertussi ANTICUERPOS Ig M SEMIAUTOMATIZADO</t>
  </si>
  <si>
    <t>Borrelia burgdorferi ANTICUERPOS Ig G SEMIAUTOMATIZADO O AUTOMATIZADO</t>
  </si>
  <si>
    <t>Borrelia burgdorferi ANTICUERPOS Ig M SEMIAUTOMATIZADO O AUTOMATIZADO</t>
  </si>
  <si>
    <t>Brucella abortus ANTICUERPOS Ig G SEMIAUTOMATIZADA O AUTOMATIZADA</t>
  </si>
  <si>
    <t>Brucella abortus ANTICUERPOS Ig M SEMIAUTOMATIZADA O AUTOMATIZADO</t>
  </si>
  <si>
    <t>Brucella CULTIVO</t>
  </si>
  <si>
    <t>Brucella spp ANTICUERPOS MANUAL</t>
  </si>
  <si>
    <t>Brucella spp ANTICUERPOS SEMIAUTOMATIZADO</t>
  </si>
  <si>
    <t>CAFEINA AUTOMATIZADO</t>
  </si>
  <si>
    <t>CAFEINA SEMIAUTOMATIZADO</t>
  </si>
  <si>
    <t>CALCIO IONICO</t>
  </si>
  <si>
    <t>CALCULO BILIAR ANALISIS FISICO-QUIMICO CUANTITATIVO</t>
  </si>
  <si>
    <t>CALCULO RENAL ANALISIS FISICO-QUIMICO CUANTITATIVO</t>
  </si>
  <si>
    <t>CALPROTECTINA SEMIAUTOMATIZADO O AUTOMATIZADO</t>
  </si>
  <si>
    <t>Campylobacter jejuni ANTICUERPOS Ig G SEMIAUTOMATIZADO O AUTOMATIZADO</t>
  </si>
  <si>
    <t>Cándida albicans ANTICUERPOS Ig A SEMIAUTOMATIZADO O AUTOMATIZADO</t>
  </si>
  <si>
    <t>Cándida albicans ANTICUERPOS Ig G SEMIAUTOMATIZADO O AUTOMATIZADO</t>
  </si>
  <si>
    <t>Cándida albicans ANTICUERPOS Ig M SEMIAUTOMATIZADO O AUTOMATIZADO</t>
  </si>
  <si>
    <t>Cándida spp ANTIGENO</t>
  </si>
  <si>
    <t>CAPACIDAD DE COMBINACION DEL HIERRO</t>
  </si>
  <si>
    <t>CARBAMATOS O METABOLITOS AUTOMATIZADO</t>
  </si>
  <si>
    <t>CARBAMATOS O METABOLITOS SEMIAUTOMATIZADO</t>
  </si>
  <si>
    <t>CARBOHIDRATOS CUALITATIVOS</t>
  </si>
  <si>
    <t>CARBOHIDRATOS CUANTITATIVOS</t>
  </si>
  <si>
    <t>CARIOTIPO CON BANDEO C</t>
  </si>
  <si>
    <t>CARIOTIPO CON BANDEO Q</t>
  </si>
  <si>
    <t>CARIOTIPO CON BANDEO RT</t>
  </si>
  <si>
    <t>CARIOTIPO CON FRAGILIDAD CROMOSOMICA</t>
  </si>
  <si>
    <t>CARIOTIPO DE INTERCAMBIO DE CROMATIDES HERMANAS [SCE]</t>
  </si>
  <si>
    <t>CARIOTIPO EN RESTOS OVULARES O MATERIAL DE ABORTO</t>
  </si>
  <si>
    <t>CARIOTIPO PARA ANEMIA DE FANCONI</t>
  </si>
  <si>
    <t>CARIOTIPO PARA CROMOSOMA FILADELFIA</t>
  </si>
  <si>
    <t>CARIOTIPO PARA CROMOSOMA X FRAGIL</t>
  </si>
  <si>
    <t>CARIOTIPO PARA ESTADOS LEUCEMICOS</t>
  </si>
  <si>
    <t>CARNITINA TOTAL Y LIBRE CUANTITATIVA</t>
  </si>
  <si>
    <t>CATECOLAMINAS TOTALES EN ORINA DE 24 H</t>
  </si>
  <si>
    <t>CELULAS DE PURKINGE ANTICUERPOS SEMIAUTOMATIZADO O AUTOMATIZADO</t>
  </si>
  <si>
    <t>CELULAS L.E.</t>
  </si>
  <si>
    <t>CELULAS PARIETALES ANTICUERPOS SEMIAUTOMATIZADO O AUTOMATIZADO</t>
  </si>
  <si>
    <t>CERULOPLASMINA SEMIAUTOMATIZADA</t>
  </si>
  <si>
    <t>Chlamydia IDENTIFICACION POR PRUEBAS MOLECULARES (ESPECIFICO)</t>
  </si>
  <si>
    <t>Chlamydia pneumoniae ANTICUERPOS SEMIAUTOMATIZADO O AUTOMATIZADO</t>
  </si>
  <si>
    <t>Chlamydia psittaci ANTICUERPOS Ig M SEMIAUTOMATIZADO O AUTOMATIZADO</t>
  </si>
  <si>
    <t>Chlamydia trachomatis ANTICUERPOS Ig A SEMIAUTOMATIZADO O AUTOMATIZADO</t>
  </si>
  <si>
    <t>Chlamydia trachomatis ANTIGENO MANUAL</t>
  </si>
  <si>
    <t>Chlamydia trachomatis ANTIGENO SEMIAUTOMATIZADO O AUTOMATIZADO</t>
  </si>
  <si>
    <t>CIANUROS AUTOMATIZADO</t>
  </si>
  <si>
    <t>CIANUROS SEMIAUTOMATIZADO</t>
  </si>
  <si>
    <t>CICLOSPORINA A O METABOLITOS SEMIAUTOMATIZADO O AUTOMATIZADO</t>
  </si>
  <si>
    <t>Cisticerco ANTICUERPOS Ig G CONFIRMATORIO MANUAL O SEMIAUTOMATIZADO</t>
  </si>
  <si>
    <t>Cisticerco ANTICUERPOS Ig G SEMIAUTOMATIZADO O AUTOMATIZADO</t>
  </si>
  <si>
    <t>CISTINA CUANTITATIVA</t>
  </si>
  <si>
    <t>Citomegalovirus IDENTIFICACION POR PRUEBAS MOLECULARES (ESPECIFICO)</t>
  </si>
  <si>
    <t>CITOPLASMA DE NEUTROFILOS ANTICUERPOS TOTALES [C ANCA O P ANCA] AUTOMATIZADO</t>
  </si>
  <si>
    <t>CITOPLASMA DE NEUTROFILOS ANTICUERPOS TOTALES [C-ANCA O P-ANCA] MANUAL O SEMIAUTOMATIZADO</t>
  </si>
  <si>
    <t>CITRATOS EN ORINA PARCIAL</t>
  </si>
  <si>
    <t>CITRULINA ANTICUERPOS [ANTI PEPTIDO CICLICO CITRULINADO] SEMIAUTOMATIZADO O AUTOMATIZADO</t>
  </si>
  <si>
    <t>CLORO EN ORINA DE 24 HORAS</t>
  </si>
  <si>
    <t>CLORO EN ORINA PARCIAL</t>
  </si>
  <si>
    <t>CLORPROMAZINA</t>
  </si>
  <si>
    <t>Clostridium difficile IDENTIFICACION POR PRUEBAS MOLECULARES (ESPECIFICO)</t>
  </si>
  <si>
    <t>Clostridium TOXINA</t>
  </si>
  <si>
    <t>COCAINA O METABOLITOS AUTOMATIZADO</t>
  </si>
  <si>
    <t>COCAINA O METABOLITOS MANUAL</t>
  </si>
  <si>
    <t>COCAINA O METABOLITOS SEMIAUTOMATIZADO</t>
  </si>
  <si>
    <t>Coccidioides ANTICUERPOS</t>
  </si>
  <si>
    <t>COLINESTERASA EN ERITROCITOS [ACETILCOLINESTERASA]</t>
  </si>
  <si>
    <t>COLINESTERASA SERICA</t>
  </si>
  <si>
    <t>COLORACION ACIDO ALCOHOL RESISTENTE MODIFICADA Y LECTURA</t>
  </si>
  <si>
    <t>COLORACION ALBERT [LOEFFLER] Y LECTURA</t>
  </si>
  <si>
    <t>COLORACION AZUL DE METILENO Y LECTURA PARA CUALQUIER MUESTRA</t>
  </si>
  <si>
    <t>COLORACION FLUORESCENTE NARANJA DE ACRIDINA Y LECTURA</t>
  </si>
  <si>
    <t>COLORACION GIEMSA Y LECTURA</t>
  </si>
  <si>
    <t>COLORACION GRAM Y LECTURA PARA CUALQUIER MUESTRA</t>
  </si>
  <si>
    <t>COLORACION ROMANOWSKY Y LECTURA</t>
  </si>
  <si>
    <t>COLORACION TINTA CHINA Y LECTURA</t>
  </si>
  <si>
    <t>COLORACION TRICROMICA MODIFICADA Y LECTURA</t>
  </si>
  <si>
    <t>COMPLEMENTO C1Q SEMIAUTOMATIZADO O AUTOMATIZADO</t>
  </si>
  <si>
    <t>COMPLEMENTO HEMOLITICO AL 50% [CH 50] MANUAL O SEMIAUTOMATIZADO</t>
  </si>
  <si>
    <t>COMPLEMENTO SERICO C3 AUTOMATIZADO</t>
  </si>
  <si>
    <t>COMPLEMENTO SERICO C3 SEMIAUTOMATIZADO</t>
  </si>
  <si>
    <t>COMPLEMENTO SERICO C4 AUTOMATIZADO</t>
  </si>
  <si>
    <t>COMPLEMENTO SERICO C4 SEMIAUTOMATIZADO</t>
  </si>
  <si>
    <t>COPROLOGICO</t>
  </si>
  <si>
    <t>COPROLOGICO POR CONCENTRACION</t>
  </si>
  <si>
    <t>COPROLOGICO SERIADO TRES MUESTRAS</t>
  </si>
  <si>
    <t>COPROPORFIRINAS EN ORINA DE 24 HORAS</t>
  </si>
  <si>
    <t>COPROPORFIRINAS EN ORINA DE 24 HORAS AUTOMATIZADA</t>
  </si>
  <si>
    <t>COPROSCOPICO</t>
  </si>
  <si>
    <t>COPROSCOPICO SERIADO TRES MUESTRAS</t>
  </si>
  <si>
    <t>CORTISOL PRE Y POST ESTIMULACION 2 MUESTRAS</t>
  </si>
  <si>
    <t>Corynebacterium difteriae CULTIVO</t>
  </si>
  <si>
    <t>Coxiella burnetii ANTICUERPOS Ig G SEMIAUTOMATIZADO O AUTOMATIZADO</t>
  </si>
  <si>
    <t>Coxiella burnetii ANTICUERPOS Ig M SEMIAUTOMATIZADO O AUTOMATIZADO</t>
  </si>
  <si>
    <t>CREATIN QUINASA (FRACCION MB) AUTOMATIZADA</t>
  </si>
  <si>
    <t>CREATIN QUINASA (FRACCION MB) SEMIAUTOMATIZADA</t>
  </si>
  <si>
    <t>CREATININA DEPURACION</t>
  </si>
  <si>
    <t>CRIOFIBRINOGENO</t>
  </si>
  <si>
    <t>CRIOGLOBULINAS</t>
  </si>
  <si>
    <t>CROMOGRANINA A SEMIAUTOMATIZADO O AUTOMATIZADO</t>
  </si>
  <si>
    <t>Cryptococcus neoformans ANTICUERPOS MANUAL</t>
  </si>
  <si>
    <t>Cryptococcus neoformans ANTIGENO</t>
  </si>
  <si>
    <t>C-TELOPEPTIDO</t>
  </si>
  <si>
    <t xml:space="preserve">CUANTIFICACION DE OTRA ENZIMA (ESPECIFICA) </t>
  </si>
  <si>
    <t>CUERPOS CETONICOS O CETONAS EN ORINA</t>
  </si>
  <si>
    <t>CUERPOS CETONICOS O CETONAS EN SANGRE</t>
  </si>
  <si>
    <t>CULTIVO DE LIQUIDOS CORPORALES (BILIS L.C.R PERITONEAL PLEURAL ASCITICO SINOVIAL OTROS DIFERENTE A ORINA)</t>
  </si>
  <si>
    <t>CULTIVO PARA HONGOS EN MEDULA OSEA</t>
  </si>
  <si>
    <t>CULTIVO PARA MICOBACTERIAS EN MEDULA OSEA</t>
  </si>
  <si>
    <t>CULTIVO PARA MICROORGANISMOS AEROBIOS EN MEDULA OSEA</t>
  </si>
  <si>
    <t>CULTIVO PARA MICROORGANISMOS EN CUALQUIER MUESTRA DIFERENTE A MEDULA OSEA ORINA Y HECES</t>
  </si>
  <si>
    <t>D- XILOSA PRUEBA DE ABSORCION</t>
  </si>
  <si>
    <t>DENSIDAD URINARIA</t>
  </si>
  <si>
    <t>DEOXICORTISOL 11</t>
  </si>
  <si>
    <t>DEOXIRRIBONUCLEASA B AUTOANTICUERPOS [ANTI ADN B] AUTOMATIZADO</t>
  </si>
  <si>
    <t>DESHIDROGENASA HIDROXIBUTIRICA</t>
  </si>
  <si>
    <t>DESHIDROGENASA LACTICA</t>
  </si>
  <si>
    <t>DESHIDROGENASA LACTICA ISOENZIMAS</t>
  </si>
  <si>
    <t>DETECCION DE CARBAPENEMASAS (EDTA, TEST DE HODGE MODIFICADO, ACIDO BORONICO)</t>
  </si>
  <si>
    <t>DETECCION Virus del Papiloma Humano POR PRUEBAS MOLECULARES (ESPECIFICO)</t>
  </si>
  <si>
    <t>DIGITOXINA AUTOMATIZADO</t>
  </si>
  <si>
    <t>DIGITOXINA SEMIAUTOMATIZADO</t>
  </si>
  <si>
    <t>DIGOXINA AUTOMATIZADO</t>
  </si>
  <si>
    <t>DIGOXINA SEMIAUTOMATIZADO</t>
  </si>
  <si>
    <t>DIHIDROTESTOSTERONA</t>
  </si>
  <si>
    <t>DIMERO D MANUAL</t>
  </si>
  <si>
    <t>Echinococcus ANTICUERPOS</t>
  </si>
  <si>
    <t>ELASTASA PANCREATICA</t>
  </si>
  <si>
    <t>ELECTROFORESIS DE LIPOPROTEINAS SEMIAUTOMATIZADO Y AUTOMATIZADO</t>
  </si>
  <si>
    <t>ELECTROFORESIS DE PROTEINAS DE LIQUIDO CEFALORRAQUIDEO [DETECCION DE BANDAS OLIGOCLONALES] SEMIAUTOMATIZADO Y AUTOMATIZADO</t>
  </si>
  <si>
    <t>ELECTROFORESIS DE PROTEINAS SEMIAUTOMATIZADO Y AUTOMATIZADO</t>
  </si>
  <si>
    <t>ENDOMISIO ANTICUERPOS Ig A SEMIAUTOMATIZADO O AUTOMATIZADO</t>
  </si>
  <si>
    <t>ENDOMISIO ANTICUERPOS Ig G SEMIAUTOMATIZADO O AUTOMATIZADO</t>
  </si>
  <si>
    <t>ENDOMISIO ANTICUERPOS Ig M SEMIAUTOMATIZADO O AUTOMATIZADO</t>
  </si>
  <si>
    <t>ENOLASA NEURONAL ESPECIFICA SEMIAUTOMATIZADO O AUTOMATIZADO</t>
  </si>
  <si>
    <t>ENZIMA CONVERTIDORA DE ANGIOTENSINA</t>
  </si>
  <si>
    <t>ENZIMAS LISOSOMALES, MEDICION DE CADA UNA</t>
  </si>
  <si>
    <t>EOSINOFILOS EN MOCO NASAL</t>
  </si>
  <si>
    <t>Epstein Barr IDENTIFICACION POR PRUEBAS MOLECULARES (ESPECIFICO)</t>
  </si>
  <si>
    <t>Epstein-Barr ANTICUERPOS Ig A (CAPSULA EB-VCA-A) SEMIAUTOMATIZADO O AUTOMATIZADO</t>
  </si>
  <si>
    <t>Epstein-Barr ANTICUERPOS Ig G (CAPSULA EB-VCA-G) SEMIAUTOMATIZADO O AUTOMATIZADO</t>
  </si>
  <si>
    <t>Epstein-Barr ANTICUERPOS Ig M (CAPSULA EB-VCA-M) SEMIAUTOMATIZADO O AUTOMATIZADO</t>
  </si>
  <si>
    <t>Epstein-Barr ANTICUERPOS Ig M (NUCLEARES EBNA-M) SEMIAUTOMATIZADO O AUTOMATIZADO</t>
  </si>
  <si>
    <t>Epstein-Barr CARGA VIRAL</t>
  </si>
  <si>
    <t>ERITROSEDIMENTACION [VELOCIDAD SEDIMENTACION GLOBULAR - VSG] AUTOMATIZADA</t>
  </si>
  <si>
    <t>ERITROSEDIMENTACION [VELOCIDAD SEDIMENTACION GLOBULAR - VSG] MANUAL</t>
  </si>
  <si>
    <t>Escherichia coli ENTEROPATOGENA EN MATERIA FECAL POR SEROTIPIFICACION</t>
  </si>
  <si>
    <t>ESPERMATOZOIDES ANTICUERPOS AUTOMATIZADO</t>
  </si>
  <si>
    <t>ESPERMATOZOIDES ANTICUERPOS MANUAL O SEMIAUTOMATIZADO</t>
  </si>
  <si>
    <t>ESPERMOGRAMA BASICO</t>
  </si>
  <si>
    <t>ESTEATOCRITO ACIDO</t>
  </si>
  <si>
    <t>ESTRIOL LIBRE</t>
  </si>
  <si>
    <t>ESTROGENOS (ESTRADIOL 17 BETA)</t>
  </si>
  <si>
    <t>ESTRONA SEMIAUTOMATIZADO O AUTOMATIZADO</t>
  </si>
  <si>
    <t>ESTUDIO ANATOMOPATOLÓGICO BÁSICO EN CITOLOGÍA CERVICOVAGINAL MANUAL</t>
  </si>
  <si>
    <t>ESTUDIO ANATOMOPATOLÓGICO BÁSICO EN CITOLOGÍA CERVICOVAGINAL SEMIAUTOMATIZADO O AUTOMATIZADO</t>
  </si>
  <si>
    <t>ESTUDIO DE ANTICOAGULANTE LUPICO</t>
  </si>
  <si>
    <t>ANTICOAGULANTE LUPICO [DRVVT: DILUTE RUSSEL-CONFIRMATORIA</t>
  </si>
  <si>
    <t>ETOSUXIMIDA CUANTITATIVA AUTOMATIZADA</t>
  </si>
  <si>
    <t>EUGLOBULINA TIEMPO DE LISIS</t>
  </si>
  <si>
    <t>EVEROLIMUS SEMIAUTOMATIZADO O AUTOMATIZADO</t>
  </si>
  <si>
    <t>EXTENDIDO DE SANGRE PERIFERICA ESTUDIO DE MORFOLOGIA</t>
  </si>
  <si>
    <t>EXTRACCION DE ACIDOS NUCLEICOS</t>
  </si>
  <si>
    <t>F2 (FACTOR II O PROTROMBINA) MUTACION G20210A</t>
  </si>
  <si>
    <t>FACTOR ALFA DE NECROSIS TUMORAL SEMIAUTOMATIZADO O AUTOMATIZADO</t>
  </si>
  <si>
    <t>FACTOR DE CRECIMIENTO PLACENTARIO (PGIF)</t>
  </si>
  <si>
    <t>FACTOR DE LEIDEN MUTACION</t>
  </si>
  <si>
    <t>FACTOR II DE LA COAGULACION CUANTIFICACION [PROTROMBINA]</t>
  </si>
  <si>
    <t>FACTOR INTRINSECO ANTICUERPOS SEMIAUTOMATIZADO Y AUTOMATIZADO</t>
  </si>
  <si>
    <t>FACTOR IX DE LA COAGULACION [CHRISTMAS O PTC]</t>
  </si>
  <si>
    <t>FACTOR V DE LA COAGULACION [LABIL O PROACELERINA]</t>
  </si>
  <si>
    <t>FACTOR VII DE LA COAGULACION [ESTABLE O PROCONVERTINA]</t>
  </si>
  <si>
    <t>FACTOR VIII DE LA COAGULACION</t>
  </si>
  <si>
    <t>FACTOR VON WILLEBRAND PROTEASA DE CLIVAJE</t>
  </si>
  <si>
    <t>FACTOR XIII [FSF FACTOR ESTABILIZANTE DE LA FIBRINA O TIEMPO DE LISIS COAGULO]</t>
  </si>
  <si>
    <t>FAGOCITOSIS ESTUDIO</t>
  </si>
  <si>
    <t>FENCICLIDINA</t>
  </si>
  <si>
    <t>FENILALANINA CUANTITATIVA</t>
  </si>
  <si>
    <t>FENITOINA LIBRE AUTOMATIZADA</t>
  </si>
  <si>
    <t>FENITOINA TOTAL AUTOMATIZADA</t>
  </si>
  <si>
    <t>FENOBARBITAL NIVELES SERICOS AUTOMATIZADO</t>
  </si>
  <si>
    <t>FENOL SEMIAUTOMATIZADO</t>
  </si>
  <si>
    <t>FENOTIAZINAS AUTOMATIZADO</t>
  </si>
  <si>
    <t>FENOTIAZINAS MANUAL O SEMIAUTOMATIZADO</t>
  </si>
  <si>
    <t>FIBRINOGENO</t>
  </si>
  <si>
    <t>Filaria EXAMEN DIRECTO</t>
  </si>
  <si>
    <t>FOSFATASA ACIDA</t>
  </si>
  <si>
    <t>FOSFATASA ACIDA FRACCION PROSTATICA AUTOMATIZADA</t>
  </si>
  <si>
    <t>FOSFATASA ACIDA FRACCION PROSTATICA SEMIAUTOMATIZADA</t>
  </si>
  <si>
    <t>FOSFATASA ALCALINA ESPECIFICA DE HUESO</t>
  </si>
  <si>
    <t>FOSFATASA ALCALINA ISOENZIMA</t>
  </si>
  <si>
    <t>FOSFOLIPIDOS ANTICUERPOS Ig G SEMIAUTOMATIZADO O AUTOMATIZADO</t>
  </si>
  <si>
    <t>FOSFOLIPIDOS ANTICUERPOS Ig M SEMIAUTOMATIZADO O AUTOMATIZADO</t>
  </si>
  <si>
    <t>FOSFORO EN ORINA DE 24 HORAS</t>
  </si>
  <si>
    <t>FOSFORO EN ORINA PARCIAL</t>
  </si>
  <si>
    <t>FOSFORO EN SUERO U OTROS FLUIDOS</t>
  </si>
  <si>
    <t>FRACCION EXCRETADA DE SODIO</t>
  </si>
  <si>
    <t>FRAGILIDAD OSMOTICA DE ERITROCITOS</t>
  </si>
  <si>
    <t>FROTIS RECTAL (IDENTIFICACION DE TROFOZOITOS)</t>
  </si>
  <si>
    <t>GALACTOSA 1 - FOSFATO URIDIL TRANSFERASA ACTIVIDAD</t>
  </si>
  <si>
    <t>GALACTOSA 1 FOSFATO</t>
  </si>
  <si>
    <t>GALACTOSA 6 SULFATO SULFATASA ACTIVIDAD</t>
  </si>
  <si>
    <t>GALACTOSA CUANTITATIVA</t>
  </si>
  <si>
    <t>GALACTOSILCEREBROSIDASA ACTIVIDAD</t>
  </si>
  <si>
    <t xml:space="preserve">GANGLIOSIDOS ANTICUERPOS Ig G SEMIAUTOMATIZADO O AUTOMATIZADO  </t>
  </si>
  <si>
    <t xml:space="preserve">GANGLIOSIDOS ANTICUERPOS Ig M SEMIAUTOMATIZADO O AUTOMATIZADO  </t>
  </si>
  <si>
    <t>Giardia lamblia ANTICUERPO Ig A SEMIAUTOMATIZADO O AUTOMATIZADO</t>
  </si>
  <si>
    <t>Giardia lamblia ANTICUERPO Ig G SEMIAUTOMATIZADO O AUTOMATIZADO</t>
  </si>
  <si>
    <t>Giardia lamblia ANTICUERPO Ig M SEMIAUTOMATIZADO O AUTOMATIZADO</t>
  </si>
  <si>
    <t>Giardia lamblia ANTIGENO SEMIAUTOMATIZADO O AUTOMATIZADO</t>
  </si>
  <si>
    <t>Giardia lamblia MANUAL</t>
  </si>
  <si>
    <t>GLIADINA ANTICUERPOS Ig A SEMIAUTOMATIZADO O AUTOMATIZADO</t>
  </si>
  <si>
    <t>GLIADINA ANTICUERPOS Ig G SEMIAUTOMATIZADO O AUTOMATIZADO</t>
  </si>
  <si>
    <t>GLIADINA ANTICUERPOS Ig M SEMIAUTOMATIZADO O AUTOMATIZADO</t>
  </si>
  <si>
    <t>GLICOSAMINOGLICANOS [MUCOPOLISACARIDOS] CUALITATIVOS</t>
  </si>
  <si>
    <t>GLICOSAMINOGLICANOS [MUCOPOLISACARIDOS] CUANTITATIVOS</t>
  </si>
  <si>
    <t>GLOBULOS ROJOS MORFOLOGIA EN ORINA</t>
  </si>
  <si>
    <t>GLUCAGON</t>
  </si>
  <si>
    <t>GLUCOSA EN ORINA</t>
  </si>
  <si>
    <t>GONADOTROPINA CORIONICA SUBUNIDAD BETA CUALITATIVA PRUEBA DE EMBARAZO EN ORINA O SUERO</t>
  </si>
  <si>
    <t>GONADOTROPINA CORIONICA SUBUNIDAD BETA FRACCION LIBRE SEMIAUTOMATIZADO O AUTOMATIZADO</t>
  </si>
  <si>
    <t>GONADOTROPINA CORIONICA SUBUNIDAD BETA SEMIAUTOMATIZADO O AUTOMATIZADO</t>
  </si>
  <si>
    <t>GRASAS NEUTRAS EN HECES [SUDAN III]</t>
  </si>
  <si>
    <t>Haemophilus influenzae IDENTIFICACION POR PRUEBAS MOLECULARES (ESPECIFICO)</t>
  </si>
  <si>
    <t>HAPTOGLOBINA AUTOMATIZADA</t>
  </si>
  <si>
    <t>HAPTOGLOBINA SEMIAUTOMATIZADA</t>
  </si>
  <si>
    <t>Helicobacter pylori ANTICUERPOS Ig A SEMIAUTOMATIZADO O AUTOMATIZADO</t>
  </si>
  <si>
    <t>Helicobacter pylori ANTICUERPOS Ig M SEMIAUTOMATIZADO O AUTOMATIZADO</t>
  </si>
  <si>
    <t>Helicobacter pylori ANTICUERPOS TOTALES SEMIAUTOMATIZADO O AUTOMATIZADO</t>
  </si>
  <si>
    <t>Helicobacter pylori ANTIGENO</t>
  </si>
  <si>
    <t>HEMOCLASIFICACIÓN SISTEMA ABO DIRECTA [HEMOCLASIFICACIÓN GLOBULAR] EN TUBO</t>
  </si>
  <si>
    <t>HEMOCLASIFICACIÓN SISTEMA ABO INVERSA [HEMOCLASIFICACIÓN SERICA] EN TUBO</t>
  </si>
  <si>
    <t>HEMOCLASIFICACIÓN SISTEMA Rh [ANTÍGENO Rh D] EN TUBO</t>
  </si>
  <si>
    <t>HEMOGLOBINA FETAL AUTOMATIZADA</t>
  </si>
  <si>
    <t>HEMOGLOBINA FETAL SEMIAUTOMATIZADA</t>
  </si>
  <si>
    <t>HEMOGLOBINA MATERNA Y FETAL</t>
  </si>
  <si>
    <t>HEMOGLOBINA PLASMATICA</t>
  </si>
  <si>
    <t xml:space="preserve">HEMOGLOBINAS (ESPECIFICO) CUALITATIVA O CUANTITATIVA </t>
  </si>
  <si>
    <t>HEMOGRAMA IV (HEMOGLOBINA HEMATOCRITO RECUENTO DE ERITROCITOS INDICES ERITROCITARIOS LEUCOGRAMA RECUENTO DE PLAQUETAS INDICES PLAQUETARIOS Y MORFOLOGIA ELECTRONICA E HISTOGRAMA) AUTOMATIZADO</t>
  </si>
  <si>
    <t>HEMOGRAMA V (HEMOGLOBINA, HEMATOCRITO, RECUENTO DE ERITROCITOS, INDICE ERITROCITARIO, LEUCOGRAMA, RECUENTO DE PLAQUETAS E INDICES PLAQUETARIO, MORFOLOGIA ELECTRONICA, RECUENTO AUTOMATIZADO DE CELULAS MADURAS E INMADURAS, DISPERSOGRAMAS 2D Y 3D E HISTOGRAMAS).</t>
  </si>
  <si>
    <t>HEMOLISIS ACIDA [PRUEBA DE HAM]</t>
  </si>
  <si>
    <t>HEMOPARASITOS EXTENDIDO DE GOTA GRUESA</t>
  </si>
  <si>
    <t>HEMOPARASITOS EXTENDIDO DE SANGRE PERIFERICA</t>
  </si>
  <si>
    <t>HEMOPEXINA</t>
  </si>
  <si>
    <t>HEPARINA COFACTOR II</t>
  </si>
  <si>
    <t>Hepatitis B [HBsAg] ANTIGENO DE SUPERFICIE PRUEBA DE NEUTRALIZACION AUTOMATIZADA</t>
  </si>
  <si>
    <t>Hepatitis B ANTICUERPOS S [ANTI-HBs] MANUAL</t>
  </si>
  <si>
    <t>Hepatitis B ANTIGENO DE SUPERFICIE [Ag HBs]</t>
  </si>
  <si>
    <t>Hepatitis B ANTIGENO e [Ag HBe] SEMIAUTOMATIZADO O AUTOMATIZADO</t>
  </si>
  <si>
    <t>Hepatitis B CARGA VIRAL</t>
  </si>
  <si>
    <t>Hepatitis B GENOTIPO</t>
  </si>
  <si>
    <t>Hepatitis B IDENTIFICACION POR PRUEBAS MOLECULARES (ESPECIFICO)</t>
  </si>
  <si>
    <t>Hepatitis C CARGA VIRAL</t>
  </si>
  <si>
    <t>Hepatitis C GENOTIPO</t>
  </si>
  <si>
    <t>Hepatitis C IDENTIFICACION POR PRUEBAS MOLECULARES (ESPECIFICO)</t>
  </si>
  <si>
    <t>Hepatitis C PRUEBA CONFIRMATORIA SEMIAUTOMATIZADO O AUTOMATIZADO</t>
  </si>
  <si>
    <t>Hepatitis delta ANTICUERPOS Ig M SEMIAUTOMATIZADO O AUTOMATIZADO</t>
  </si>
  <si>
    <t>Hepatitis delta ANTIGENO [Ag HVD] SEMIAUTOMATIZADO O AUTOMATIZADO</t>
  </si>
  <si>
    <t>Hepatitis E ANTICUERPOS Ig G SEMIAUTOMATIZADO O AUTOMATIZADO</t>
  </si>
  <si>
    <t>Hepatitis E ANTICUERPOS Ig M SEMIAUTOMATIZADO O AUTOMATIZADO</t>
  </si>
  <si>
    <t>Hepatitis E IDENTIFICACION POR PRUEBAS MOLECULARES (ESPECIFICO)</t>
  </si>
  <si>
    <t>Herpes II ANTICUERPOS Ig M MANUAL, SEMIAUTOMATIZADO O AUTOMATIZADO</t>
  </si>
  <si>
    <t>Herpes simplex CARGA VIRAL</t>
  </si>
  <si>
    <t>Herpes simplex I y II IDENTIFICACION POR PRUEBAS MOLECULARES (ESPECIFICO)</t>
  </si>
  <si>
    <t>HEXOSAMINIDASA A Y B ACTIVIDAD</t>
  </si>
  <si>
    <t>HIDROCARBUROS AUTOMATIZADO</t>
  </si>
  <si>
    <t>HIDROCARBUROS SEMIAUTOMATIZADO</t>
  </si>
  <si>
    <t>HIDROXIPROLINA EN ORINA</t>
  </si>
  <si>
    <t>HISTAMINA SEMIAUTOMATIZADO O AUTOMATIZADO</t>
  </si>
  <si>
    <t>HISTONA ANTICUERPOS SEMIAUTOMATIZADO O AUTOMATIZADO</t>
  </si>
  <si>
    <t>Histoplasma capsulatum ANTICUERPOS SEMIAUTOMATIZADO O AUTOMATIZADO</t>
  </si>
  <si>
    <t>Histoplasma capsulatum ANTIGENO SEMIAUTOMATIZADO O AUTOMATIZADO</t>
  </si>
  <si>
    <t>Histoplasma IDENTIFICACION POR PRUEBAS MOLECULARES (ESPECIFICO)</t>
  </si>
  <si>
    <t>HOMOCISTEINA</t>
  </si>
  <si>
    <t>HONGOS ANTICUERPOS TOTALES MANUAL</t>
  </si>
  <si>
    <t>HONGOS ANTICUERPOS TOTALES SEMIAUTOMATIZADO O AUTOMATIZADO</t>
  </si>
  <si>
    <t>HORMONA ADRENOCORTICOTROPICA</t>
  </si>
  <si>
    <t>HORMONA ANTIDIURETICA</t>
  </si>
  <si>
    <t>HORMONA DE CRECIMIENTO [SOMATOTROPICA]</t>
  </si>
  <si>
    <t>HORMONA DE CRECIMIENTO [SOMATOTROPICA] PRE Y POST ESTIMULACION CADA MUESTRA</t>
  </si>
  <si>
    <t>HORMONA DEL CRECIMIENTO [SOMATOTROPICA] PRE Y POST ESTIMULO CLONIDINA CADA MUESTRA</t>
  </si>
  <si>
    <t>HORMONA DEL CRECIMIENTO [SOMATOTROPICA] PRE Y POST ESTIMULO GLUCOSA CADA MUESTRA</t>
  </si>
  <si>
    <t>HORMONA FOLICULO ESTIMULANTE</t>
  </si>
  <si>
    <t>HORMONA PARATIROIDEA MOLECULA INTACTA</t>
  </si>
  <si>
    <t>HORMONA PARATIROIDEA</t>
  </si>
  <si>
    <t>HORMONA PARATIROIDEA ANTICUERPOS</t>
  </si>
  <si>
    <t>HTLV-I Y II ANTICUERPOS TOTALES CONFIRMATORIO SEMIAUTOMATIZADO O AUTOMATIZADO</t>
  </si>
  <si>
    <t>HTLV-I Y II ANTICUERPOS TOTALES SEMIAUTOMATIZADO O AUTOMATIZADO</t>
  </si>
  <si>
    <t>IDENTIFICACION DE OTRA BACTERIA (ESPECIFICA) POR PRUEBAS MOLECULARES</t>
  </si>
  <si>
    <t>IDENTIFICACION DE OTRO HONGO (ESPECIFICO) POR PRUEBAS MOLECULARES</t>
  </si>
  <si>
    <t>IDENTIFICACION DE OTRO PARASITO (ESPECIFICO) POR PRUEBAS MOLECULARES</t>
  </si>
  <si>
    <t>IDENTIFICACION DE OTROS ANTICUERPOS (ESPECIFICO) SEMIAUTOMATIZADO O AUTOMATIZADO</t>
  </si>
  <si>
    <t>IDENTIFICACION SIMULTANEA DE MULTIPLES PATOGENOS POR PRUEBAS MOLECULARES</t>
  </si>
  <si>
    <t>IDURONATO 2 SULFATO SULFATASA ACTIVIDAD</t>
  </si>
  <si>
    <t>Influenza ANTIGENO</t>
  </si>
  <si>
    <t>Influenza TIPO A ANTICUERPOS Ig G</t>
  </si>
  <si>
    <t>Influenza TIPO A ANTICUERPOS Ig M</t>
  </si>
  <si>
    <t>Influenza TIPO B ANTICUERPOS Ig G</t>
  </si>
  <si>
    <t>Influenza TIPO B ANTICUERPOS Ig M</t>
  </si>
  <si>
    <t>INHIBIDOR C1 ESTERASA CONCENTRACION O FUNCIONAL SEMIAUTOMATIZADO O AUTOMATIZADO</t>
  </si>
  <si>
    <t>INHIBIDOR DE FACTOR II</t>
  </si>
  <si>
    <t>INHIBIDOR DE FACTOR IX</t>
  </si>
  <si>
    <t>INHIBIDOR DE FACTOR V</t>
  </si>
  <si>
    <t>INHIBIDOR DE FACTOR VII</t>
  </si>
  <si>
    <t>INHIBIDOR DE FACTOR VIII</t>
  </si>
  <si>
    <t>INHIBIDOR DE FACTOR VON WILLEBRAND</t>
  </si>
  <si>
    <t>INHIBIDOR DE FACTOR X</t>
  </si>
  <si>
    <t>INHIBIDOR DE FACTOR XI</t>
  </si>
  <si>
    <t>INHIBIDOR DE FACTOR XII</t>
  </si>
  <si>
    <t>INHIBIDOR DE TROMBOPLASTINA TISULAR</t>
  </si>
  <si>
    <t>INHIBIDOR DEL ACTIVADOR DE PLASMINOGENO [PAI 1]</t>
  </si>
  <si>
    <t>INHIBINA A</t>
  </si>
  <si>
    <t>INHIBINA B</t>
  </si>
  <si>
    <t>INMUNOFIJACION AUTOMATIZADA</t>
  </si>
  <si>
    <t>INMUNOFIJACION SEMIAUTOMATIZADO</t>
  </si>
  <si>
    <t>INMUNOGLOBULINA E [Ig E] ESPECIFICA (DOSIFICACION CADA ALERGENO) SEMIAUTOMATIZADO O AUTOMATIZADO</t>
  </si>
  <si>
    <t>INMUNOGLOBULINA G [Ig G] SUBCLASES 1 2 3 4 SEMIAUTOMATIZADO O AUTOMATIZADO</t>
  </si>
  <si>
    <t>INMUNOGLOBULINAS CADENAS LIVIANAS KAPPA Y LAMBDA SEMIAUTOMATIZADO O AUTOMATIZADO</t>
  </si>
  <si>
    <t>INMUNOGLOBULINAS CADENAS LIVIANAS LIBRES KAPPA SEMIAUTOMATIZADO O AUTOMATIZADO</t>
  </si>
  <si>
    <t>INMUNOGLOBULINAS CADENAS LIVIANAS LIBRES LAMBDA SEMIAUTOMATIZADO O AUTOMATIZADO</t>
  </si>
  <si>
    <t>INSERCIÓN DE DISPOSITIVO EN URETRA (SONDA O CATETER)</t>
  </si>
  <si>
    <t>INSERCION DE DISPOSITIVOS URINARIOS (VESICAL)</t>
  </si>
  <si>
    <t>INSULINA CURVA DE 2 HORAS (4 MUESTRAS: 0 30 60 Y 120 MINUTOS)</t>
  </si>
  <si>
    <t>INSULINA CURVA DE 3 HORAS (6 MUESTRAS: 0 30 60 90 120 Y 180 MINUTOS)</t>
  </si>
  <si>
    <t>INSULINA CURVA DE 4 HORAS (6 MUESTRAS: 0 30 60 120 180 Y 240 MINUTOS)</t>
  </si>
  <si>
    <t>INSULINA CURVA DE 4 HORAS (7 MUESTRAS: 0 30 60 90 120 180 Y 240 MINUTOS)</t>
  </si>
  <si>
    <t>INSULINA CURVA DE 5 HORAS (7 MUESTRAS: 0 30 60 120 180 240 Y 300 MINUTOS)</t>
  </si>
  <si>
    <t>INSULINA CURVA DE 5 HORAS (8 MUESTRAS: 0 30 60 90 120 180 240 Y 300 MINUTOS)</t>
  </si>
  <si>
    <t>INSULINA CURVA DE 6 HORAS (8 MUESTRAS: 0 30 60 120 180 240 300 Y 360)</t>
  </si>
  <si>
    <t>INTERFERON GAMMA [GAMMAINTERFERON]</t>
  </si>
  <si>
    <t>INTERLEUQUINA 1</t>
  </si>
  <si>
    <t>INTERLEUQUINA 6</t>
  </si>
  <si>
    <t>ISOLEUCOAGLUTININAS</t>
  </si>
  <si>
    <t>ITRACONAZOLE AUTOMATIZADO</t>
  </si>
  <si>
    <t>JC POLIOMAVIRUS CARGA VIRAL</t>
  </si>
  <si>
    <t>LACTOGENO PLACENTARIO</t>
  </si>
  <si>
    <t>Legionella pneumoniae ANTICUERPOS AUTOMATIZADO</t>
  </si>
  <si>
    <t>Legionella pneumoniae ANTICUERPOS SEMIAUTOMATIZADO</t>
  </si>
  <si>
    <t>Legionella spp ANTICUERPOS Ig G SEROTIPOS 1-14 SEMIAUTOMATIZADO O AUTOMATIZADO</t>
  </si>
  <si>
    <t>Legionella spp ANTIGENO</t>
  </si>
  <si>
    <t>Leishmania ANTICUERPOS AUTOMATIZADO</t>
  </si>
  <si>
    <t>Leishmania ANTICUERPOS MANUAL O SEMIAUTOMATIZADO</t>
  </si>
  <si>
    <t>Leishmania EXAMEN DIRECTO</t>
  </si>
  <si>
    <t>Leishmania IDENTIFICACION POR PRUEBAS MOLECULARES (ESPECIFICO)</t>
  </si>
  <si>
    <t>LEPTINA</t>
  </si>
  <si>
    <t>Leptospira ANTICUERPOS Ig M SEMIAUTOMATIZADO O AUTOMATIZADO</t>
  </si>
  <si>
    <t>Leptospira SEROTIPIFICACION</t>
  </si>
  <si>
    <t>LEUCINA AMINOPEPTIDASA</t>
  </si>
  <si>
    <t>LEUCOCITOS CD34 CELULAS PROGENITORAS POR INMUNOHISTOQUIMICA</t>
  </si>
  <si>
    <t>LEUCOCITOS CD34 CELULAS PROGENITORAS SEMIAUTOMATIZADO O AUTOMATIZADO</t>
  </si>
  <si>
    <t>LEUCOGRAMA (RECUENTO TOTAL Y DIFERENCIAL)</t>
  </si>
  <si>
    <t>LINFOCITOS CD16 LINFOCITOS NK POR INMUNOHISTOQUIMICA</t>
  </si>
  <si>
    <t>LINFOCITOS CD16 LINFOCITOS NK SEMIAUTOMATIZADO O AUTOMATIZADO</t>
  </si>
  <si>
    <t>LINFOCITOS CD22 SEMIAUTOMATIZADO O AUTOMATIZADO</t>
  </si>
  <si>
    <t>LINFOCITOS CD38 LINFOCITOS T ACTIVADOS Y B LINFOCITOS NK SEMIAUTOMATIZADO O AUTOMATIZADO</t>
  </si>
  <si>
    <t>LINFOCITOS CD38 LINFOCITOS T ACTIVADOS Y B, LINFOCITOS NK POR INMUNOHISTOQUIMICA</t>
  </si>
  <si>
    <t>LINFOCITOS CD56 LINFOCITOS NK POR INMUNOHISTOQUIMICA</t>
  </si>
  <si>
    <t>LINFOCITOS CD56 LINFOCITOS NK SEMIAUTOMATIZADO O AUTOMATIZADO</t>
  </si>
  <si>
    <t>LINFOCITOS CD7 LINFOCITOS T Y NK POR INMUNOHISTOQUIMICA</t>
  </si>
  <si>
    <t>LINFOCITOS CD7 LINFOCITOS T Y NK SEMIAUTOMATIZADO O AUTOMATIZADO</t>
  </si>
  <si>
    <t>LINFOCITOS T (CD3 CD4 CD8 DOBLEMENTE NEGATIVOS) SEMIAUTOMATIZADO O AUTOMATIZADO</t>
  </si>
  <si>
    <t>LINFOCITOS T (CD3 CD4 CD8 RELACION CD4/CD8) Y LINFOCITOS B (CD19 CD20) RECUENTO SEMIAUTOMATIZADO O AUTOMATIZADO</t>
  </si>
  <si>
    <t>LINFOCITOS T CD3 POR INMUNOFLUORESCENCIA</t>
  </si>
  <si>
    <t>LINFOCITOS T CD4 POR INMUNOFLUORESCENCIA</t>
  </si>
  <si>
    <t>LINFOCITOS T CD8 POR INMUNOFLUORESCENCIA</t>
  </si>
  <si>
    <t>LINFOCITOS T CUANTIFICACION CD3 CD4 CD8 SEMIAUTOMATIZADO O AUTOMATIZADO</t>
  </si>
  <si>
    <t>LINFOCITOS T DOBLEMENTE NEGATIVOS TCR ALFA-BETA</t>
  </si>
  <si>
    <t>LINFOCITOS T SUBPOBLACIONES PRINCIPALES: CD45 CD3 CD4 CD8 SEMIAUTOMATIZADO O AUTOMATIZADO</t>
  </si>
  <si>
    <t>LIPOPROTEINA A</t>
  </si>
  <si>
    <t>LIQUIDO AMNIOTICO (EXAMEN FISICO Y CITOQUIMICO: CELULAS ANARANJADAS TEST DE CLEMENS Y CREATININA)</t>
  </si>
  <si>
    <t>LIQUIDO ASCITICO (EXAMEN FISICO Y CITOQUIMICO)</t>
  </si>
  <si>
    <t>LIQUIDO CEFALORRAQUIDEO (LCR EXAMEN FISICO Y CITOQUIMICO CON GLUCOSA PROTEINAS MORFOLOGIA DE ERITROCITOS Y DIFERENCIAL DE LEUCOCITOS)</t>
  </si>
  <si>
    <t>LIQUIDO PERICARDICO (EXAMEN FISICO Y CITOQUIMICO CON DENSIDAD Y PROTEINAS)</t>
  </si>
  <si>
    <t>LIQUIDO PERITONEAL (EXAMEN FISICO Y CITOQUIMICO CON DETECCION DE ERITROCITOS RECUENTO Y MORFOLOGIA DE LEUCOCITOS GLUCOSA PROTEINAS Y AMILASA)</t>
  </si>
  <si>
    <t>LIQUIDO PLEURAL (EXAMEN FISICO Y CITOQUIMICO CON RECUENTO Y MORFOLOGIA DE LEUCOCITOS GLUCOSA Y DESHIDROGENASA LACTICA)</t>
  </si>
  <si>
    <t>LIQUIDO PROSTATICO (EXAMEN MICROSCOPICO)</t>
  </si>
  <si>
    <t>LIQUIDO SINOVIAL (EXAMEN FISICO Y CITOQUIMICO CON RECUENTO Y MORFOLOGIA DE ERITROCITOS Y LEUCOCITOS GLUCOSA PROTEINAS FACTOR R.A. COMPLEMENTO TEST DE MUCINA Y ANALISIS CON LUZ POLARIZADA)</t>
  </si>
  <si>
    <t>LIQUIDO SINOVIAL (EXAMEN FISICO Y CITOQUIMICO CON RECUENTO Y MORFOLOGIA DE ERITROCITOS Y LEUCOCITOS GLUCOSA PROTEINAS Y TEST DE MUCINA)</t>
  </si>
  <si>
    <t>LIQUIDO SINOVIAL CRISTALES</t>
  </si>
  <si>
    <t>Listeria SEROTIPIFICACION</t>
  </si>
  <si>
    <t>LITIO AUTOMATIZADO</t>
  </si>
  <si>
    <t>LITIO SEMIAUTOMATIZADO</t>
  </si>
  <si>
    <t>MACROPROLACTINA</t>
  </si>
  <si>
    <t>MAGNESIO EN ORINA PARCIAL</t>
  </si>
  <si>
    <t>MEMBRANA BASAL DEL GLOMERULO ANTICUERPOS Ig G SEMIAUTOMATIZADO O AUTOMATIZADO</t>
  </si>
  <si>
    <t>MERCURIO AUTOMATIZADO</t>
  </si>
  <si>
    <t>MERCURIO SEMIAUTOMATIZADO</t>
  </si>
  <si>
    <t>METADONA MANUAL</t>
  </si>
  <si>
    <t>METADONA SEMIAUTOMATIZADO O AUTOMATIZADO</t>
  </si>
  <si>
    <t>METALES PESADOS CADA UNO SEMIAUTOMATIZADO</t>
  </si>
  <si>
    <t>METANEFRINAS FRACCIONADAS EN ORINA DE 24 HORAS</t>
  </si>
  <si>
    <t>METANEFRINAS FRACCIONADAS EN PLASMA SEMIAUTOMATIZADO O AUTOMATIZADO</t>
  </si>
  <si>
    <t>METOTREXATO SEMIAUTOMATIZADO O AUTOMATIZADO</t>
  </si>
  <si>
    <t>MICOBACTERIAS NO TUBERCULOSAS CULTIVO</t>
  </si>
  <si>
    <t>MICROSOMALES HIGADO Y RIÑON ANTICUERPOS SEMIAUTOMATIZADO O AUTOMATIZADO</t>
  </si>
  <si>
    <t>MIELOPEROXIDASA ANTICUERPOS SEMIAUTOMATIZADO O AUTOMATIZADO</t>
  </si>
  <si>
    <t>MOCO CERVICAL ANALISIS</t>
  </si>
  <si>
    <t>MONOCITOS CD14</t>
  </si>
  <si>
    <t>MONOCITOS CD45 SEMIAUTOMATIZADO O AUTOMATIZADO</t>
  </si>
  <si>
    <t>MONOCITOS CD64 POR INMUNOHISTOQUIMICA</t>
  </si>
  <si>
    <t>MONOCITOS CD64 SEMIAUTOMATIZADO O AUTOMATIZADO</t>
  </si>
  <si>
    <t>MONOXIDO DE CARBONO [CARBOXIHEMOGLOBINA] AUTOMATIZADO</t>
  </si>
  <si>
    <t>MONOXIDO DE CARBONO [CARBOXIHEMOGLOBINA] SEMIAUTOMATIZADO</t>
  </si>
  <si>
    <t>MULTIMEROS DEL FACTOR DE VON WILLEBRAND: (VWF:MA)</t>
  </si>
  <si>
    <t>MUSCULO ESTRIADO ANTICUERPOS</t>
  </si>
  <si>
    <t>MUSCULO LISO ANTICUERPOS AUTOMATIZADO</t>
  </si>
  <si>
    <t>MUSCULO LISO ANTICUERPOS MANUAL</t>
  </si>
  <si>
    <t>MUSCULO LISO ANTICUERPOS SEMIAUTOMATIZADO</t>
  </si>
  <si>
    <t>Mycobacterium IDENTIFICACION</t>
  </si>
  <si>
    <t>Mycobacterium leprae IDENTIFICACION POR PRUEBAS MOLECULARES (ESPECIFICO)</t>
  </si>
  <si>
    <t>Mycobacterium leprae IDENTIFICACION POR PCR</t>
  </si>
  <si>
    <t>Mycobacterium no tuberculoso IDENTIFICACION POR PRUEBAS MOLECULARES (ESPECIFICO)</t>
  </si>
  <si>
    <t>Mycobacterium PRUEBAS DE SENSIBILIDAD</t>
  </si>
  <si>
    <t>Mycobacterium tuberculosis ANTICUERPOS SEMIAUTOMATIZADO O AUTOMATIZADO</t>
  </si>
  <si>
    <t>Mycobacterium tuberculosis IDENTIFICACION POR PRUEBAS MOLECULARES (ESPECIFICO)</t>
  </si>
  <si>
    <t>Mycobacterium tuberculosis PRUEBAS DE SENSIBILIDAD POR PRUEBAS MOLECULARES (ESPECIFICO)</t>
  </si>
  <si>
    <t>Mycoplasma pneumoniae ANTICUERPOS Ig A SEMIAUTOMATIZADO O AUTOMATIZADO</t>
  </si>
  <si>
    <t>Mycoplasma pneumoniae ANTICUERPOS Ig G SEMIAUTOMATIZADO O AUTOMATIZADO</t>
  </si>
  <si>
    <t>Mycoplasma pneumoniae ANTICUERPOS Ig M SEMIAUTOMATIZADO O AUTOMATIZADO</t>
  </si>
  <si>
    <t>Neisseria gonorrhoeae ANTICUERPOS</t>
  </si>
  <si>
    <t>Neisseria gonorrhoeae IDENTIFICACION POR PRUEBAS MOLECULARES (ESPECIFICO)</t>
  </si>
  <si>
    <t>Neisseria meningitidis IDENTIFICACION POR PRUEBAS MOLECULARES (ESPECIFICO)</t>
  </si>
  <si>
    <t>Neisseria meningitidis SEROTIPIFICACION POR LATEX</t>
  </si>
  <si>
    <t xml:space="preserve">NEURONALES ANTICUERPOS (ANTI-Hu Yo Ri Fifisina CV2 Ma2) SEMIAUTOMATIZADO O AUTOMATIZADO  </t>
  </si>
  <si>
    <t>NITROGENO UREICO</t>
  </si>
  <si>
    <t>NITROGENO UREICO EN ORINA DE 24 HORAS</t>
  </si>
  <si>
    <t>NIVEL DE INHIBIDORES INDIRECTOS DEL FACTOR Xa (HEPARINA DE BAJO PESO MOLECULAR)</t>
  </si>
  <si>
    <t>NIVEL DE LIDOCAINA [MONOETILGLICINEXILIDIDA-MEGX] EN SUERO SEMIAUTOMATIZADO O AUTOMATIZADO</t>
  </si>
  <si>
    <t>NIVEL DE PROCAINAMIDA METABOLITOS N-ACETIL PROCAINAMIDA SEMIAUTOMATIZADO O AUTOMATIZADO</t>
  </si>
  <si>
    <t>NIVEL DE SUSTANCIA TERAPEUTICA (ESPECIFICA)</t>
  </si>
  <si>
    <t>N-METIL ASPARTATO RECEPTOR ANTICUERPOS SEMIAUTOMATIZADO O AUTOMATIZADO</t>
  </si>
  <si>
    <t>NORMETANEFRINAS EN PLASMA SEMIAUTOMATIZADO O AUTOMATIZADO</t>
  </si>
  <si>
    <t>N-TELOPEPTIDO</t>
  </si>
  <si>
    <t>NUCLEOTIDASA 5</t>
  </si>
  <si>
    <t>OLIGOSACARIDOS CUALITATIVOS</t>
  </si>
  <si>
    <t>OPIACEOS MANUAL</t>
  </si>
  <si>
    <t>OPIACEOS SEMIAUTOMATIZADO O AUTOMATIZADO</t>
  </si>
  <si>
    <t>ORGANOCLORADOS SEMIAUTOMATIZADO</t>
  </si>
  <si>
    <t>ORGANOFOSFORADOS MANUAL</t>
  </si>
  <si>
    <t>ORGANOFOSFORADOS SEMIAUTOMATIZADO</t>
  </si>
  <si>
    <t>OSMOLARIDAD EN SUERO</t>
  </si>
  <si>
    <t>OSTEOCALCINA</t>
  </si>
  <si>
    <t>OTRAS ENZIMAS ACTIVIDAD (ESPECIFICO)</t>
  </si>
  <si>
    <t>OTRO ANTICUERPO (ESPECIFICO) PARA LA UNION NEUROMUSCULAR SEMIAUTOMATIZADO O AUTOMATIZADO</t>
  </si>
  <si>
    <t>OTROS LIQUIDOS (EXAMEN FISICO Y CITOQUIMICO CON RECUENTO Y MORFOLOGIA DE ERITROCITOS Y LEUCOCITOS GLUCOSA PROTEINAS)</t>
  </si>
  <si>
    <t>OTROS METABOLITOS DETERMINACION (ESPECIFICO)</t>
  </si>
  <si>
    <t>OXALATOS EN ORINA O EN SANGRE</t>
  </si>
  <si>
    <t>OXIUROS IDENTIFICACION PERIANAL [CINTA ADHESIVA O PRUEBA DE GRAHAM]</t>
  </si>
  <si>
    <t>Parainfluenza TIPO 1 3 ANTIGENO</t>
  </si>
  <si>
    <t>Parotiditis ANTICUERPOS Ig G SEMIAUTOMATIZADO O AUTOMATIZADO</t>
  </si>
  <si>
    <t>Parotiditis ANTICUERPOS Ig M SEMIAUTOMATIZADO O AUTOMATIZADO</t>
  </si>
  <si>
    <t>Parvovirus B19 ANTICUERPOS SEMIAUTOMATIZADO O AUTOMATIZADO</t>
  </si>
  <si>
    <t>Parvovirus CARGA VIRAL</t>
  </si>
  <si>
    <t>PEPTIDO ATRIAL NATRIURETICO [BNP] [PEPTIDO CEREBRAL NATRIURETICO]</t>
  </si>
  <si>
    <t>PEPTIDO C</t>
  </si>
  <si>
    <t>PEPTIDO INTESTINAL VASOACTIVO</t>
  </si>
  <si>
    <t>PIRETRINAS MANUAL</t>
  </si>
  <si>
    <t>PIRETRINAS SEMIAUTOMATIZADO</t>
  </si>
  <si>
    <t>PIRETROIDES MANUAL</t>
  </si>
  <si>
    <t>PIRIDINOLINA EN ORINA</t>
  </si>
  <si>
    <t>PIRUVATOCINASA ACTIVIDAD</t>
  </si>
  <si>
    <t>PLAQUETAS ANTICUERPOS CIRCULANTES Ig G Ig M e Ig A SEMIAUTOMATIZADO O AUTOMATIZADO</t>
  </si>
  <si>
    <t>PLAQUETAS FACTOR 4 SEMIAUTOMATIZADO O AUTOMATIZADO</t>
  </si>
  <si>
    <t>PLASMINOGENO</t>
  </si>
  <si>
    <t>PLASMOBLASTOS CD38: CD19 IgD CD38 SEMIAUTOMATIZADO O AUTOMATIZADO</t>
  </si>
  <si>
    <t>Plasmodium ANTICUERPOS MANUAL O SEMIAUTOMATIZADO</t>
  </si>
  <si>
    <t>PM1 ANTICUERPOS ASOCIADOS A POLIMIOSITIS AUTOMATIZADO</t>
  </si>
  <si>
    <t>Pneumocystis carinii ANTIGENO MANUAL O SEMIAUTOMATIZADO O AUTOMATIZADO</t>
  </si>
  <si>
    <t>Poliovirus ANTICUERPOS SEMIAUTOMATIZADO O AUTOMATIZADO</t>
  </si>
  <si>
    <t>PORFIRINAS CUANTITATIVAS EN ORINA 24 HORAS</t>
  </si>
  <si>
    <t>PORFIRINAS CUANTITATIVAS EN ORINA PARCIAL</t>
  </si>
  <si>
    <t>PORFIRINAS DIFERENCIADAS EN SANGRE</t>
  </si>
  <si>
    <t>PORFIRINAS TOTALES EN SANGRE</t>
  </si>
  <si>
    <t>PORFOBILINOGENO CUALITATIVO EN ORINA PARCIAL</t>
  </si>
  <si>
    <t>PORFOBILINOGENO CUANTITATIVO EN ORINA DE 24 HORAS</t>
  </si>
  <si>
    <t>POTASIO EN ORINA PARCIAL</t>
  </si>
  <si>
    <t>PREALBUMINA SEMIAUTOMATIZADO O AUTOMATIZADO</t>
  </si>
  <si>
    <t>PRECALICREINA</t>
  </si>
  <si>
    <t>PRIMIDONA MANUAL</t>
  </si>
  <si>
    <t>PRIMIDONA SEMIAUTOMATIZADO O AUTOMATIZADO</t>
  </si>
  <si>
    <t>PRO PEPTIDO ATRIAL NATRIURETICO [PRO-BNP] (PEPTIDO CEREBRAL NATRIURETICO)</t>
  </si>
  <si>
    <t>PROCALCITONINA MANUAL</t>
  </si>
  <si>
    <t>PROCALCITONINA SEMIAUTOMATIZADO O AUTOMATIZADO</t>
  </si>
  <si>
    <t>PRODUCTOS DE DEGRADACION DE FIBRINOGENO</t>
  </si>
  <si>
    <t>PROINSULINA</t>
  </si>
  <si>
    <t>PROPERDINA FACTOR B</t>
  </si>
  <si>
    <t>PROPOXIFENO AUTOMATIZADO</t>
  </si>
  <si>
    <t>PROPOXIFENO MANUAL O SEMIAUTOMATIZADO</t>
  </si>
  <si>
    <t>PROTEINA C DE LA COAGULACION ACTIVIDAD</t>
  </si>
  <si>
    <t>PROTEINA C DE LA COAGULACION ANTIGENO</t>
  </si>
  <si>
    <t>PROTEINA C REACTIVA ALTA PRECISION AUTOMATIZADO</t>
  </si>
  <si>
    <t>PROTEINA C REACTIVA MANUAL O SEMIAUTOMATIZADO</t>
  </si>
  <si>
    <t>PROTEINA EPIDIDIMAL HUMANA 4 (HE-4) SEMIAUTOMATIZADO O AUTOMATIZADO</t>
  </si>
  <si>
    <t>PROTEINA PLASMATICA ASOCIADA AL EMBARAZO [PAPPA-A]</t>
  </si>
  <si>
    <t>PROTEINA PLASMATICA ASOCIADA AL EMBARAZO [PAPPA-A] Y BETAGONADOTROPINA CORIONICA LIBRE [BHCG LIBRE] DOBLE MARCADOR</t>
  </si>
  <si>
    <t>PROTEINA RIBOSOMAL P ANTICUERPOS SEMIAUTOMATIZADO O AUTOMATIZADO</t>
  </si>
  <si>
    <t>PROTEINA S DE LA COAGULACION ACTIVIDAD</t>
  </si>
  <si>
    <t>PROTEINA S DE LA COAGULACION ANTIGENO LIBRE</t>
  </si>
  <si>
    <t>PROTEINA S DE LA COAGULACION ANTIGENO TOTAL</t>
  </si>
  <si>
    <t>PROTEINA TRANSPORTADORA DE HORMONAS SEXUALES [PTHS]</t>
  </si>
  <si>
    <t>PROTEINA TRANSPORTADORA DE LA SOMATOMEDINA C</t>
  </si>
  <si>
    <t>PROTEINAS DE BENCE JONES MANUAL</t>
  </si>
  <si>
    <t>PROTEINAS DIFERENCIADAS [ALBUMINA-GLOBULINA]</t>
  </si>
  <si>
    <t>PROTEINAS EN ORINA DE 24 HORAS</t>
  </si>
  <si>
    <t>PROTEINAS TOTALES EN ORINA PARCIAL</t>
  </si>
  <si>
    <t>PROTEINAS TOTALES EN SUERO Y OTROS FLUIDOS</t>
  </si>
  <si>
    <t>PROTEINASA 3 ANTICUERPOS SEMIAUTOMATIZADO O AUTOMATIZADO</t>
  </si>
  <si>
    <t>PROTROMBINA FRAGMENTOS 1.2</t>
  </si>
  <si>
    <t>PRUEBA DE CICLAJE [CELULAS FALCIFORMES O DREPANOCITOS]</t>
  </si>
  <si>
    <t>PRUEBA DE CROMATINA</t>
  </si>
  <si>
    <t xml:space="preserve">PRUEBA DE MEZCLAS DEL TIEMPO DE PROTOMBINA </t>
  </si>
  <si>
    <t>PRUEBA DE MEZCLAS DEL TIEMPO DE TROMBOPLASTINA PARCIAL</t>
  </si>
  <si>
    <t>PRUEBA DE NEUTRALIZACION PLAQUETARIA</t>
  </si>
  <si>
    <t>PRUEBA DE QUIMERISMO</t>
  </si>
  <si>
    <t>PRUEBA DE SUCROSA EN ERITROCITOS [TEST DE HARTMAN]</t>
  </si>
  <si>
    <t>PRUEBA DE TOLERANCIA A LA GLUCOSA POR 2 HORAS (3 MUESTRAS: 0 60 Y 120 MINUTOS)</t>
  </si>
  <si>
    <t>PRUEBA DE TOLERANCIA A LA GLUCOSA POR 2 HORAS (4 MUESTRAS: 0 30 60 Y 120 MINUTOS)</t>
  </si>
  <si>
    <t>PRUEBA DE TOLERANCIA A LA GLUCOSA POR 2 HORAS (5 MUESTRAS: 0 30 60 90 Y 120 MINUTOS)</t>
  </si>
  <si>
    <t>PRUEBA DE TOLERANCIA A LA GLUCOSA POR 3 HORAS (5 MUESTRAS: 0 30 60 120 Y 180 MINUTOS)</t>
  </si>
  <si>
    <t>PRUEBA DE TOLERANCIA A LA GLUCOSA POR 3 HORAS (6 MUESTRAS: 0 30 60 90 120 Y 180 MINUTOS)</t>
  </si>
  <si>
    <t>PRUEBA DE TOLERANCIA A LA GLUCOSA POR 4 HORAS (6 MUESTRAS: 0 30 60 120 180 Y 240 MINUTOS)</t>
  </si>
  <si>
    <t>PRUEBA DE TOLERANCIA A LA GLUCOSA POR 4 HORAS (7 MUESTRAS: 0 30 60 90 120 180 Y 240 MINUTOS)</t>
  </si>
  <si>
    <t>PRUEBA DE TOLERANCIA A LA GLUCOSA POR 5 HORAS (7 MUESTRAS: 0 30 60 120 180 240 Y 300 MINUTOS)</t>
  </si>
  <si>
    <t>PRUEBA DE TOLERANCIA A LA GLUCOSA POR 5 HORAS (8 MUESTRAS: 0 30 60 90 120 180 240 Y 300 MINUTOS)</t>
  </si>
  <si>
    <t>PRUEBA DE TOLERANCIA A LA GLUCOSA POR 6 HORAS (8 MUESTRAS: 0 30 60 120 180 240 300 Y 360)</t>
  </si>
  <si>
    <t>PRUEBA DE TORNIQUETE [FRAGILIDAD CAPILAR]</t>
  </si>
  <si>
    <t>PRUEBA NO TREPONEMICA MANUAL</t>
  </si>
  <si>
    <t>PTERINAS CUANTITATIVAS</t>
  </si>
  <si>
    <t>QUERATINA ANTICUERPOS</t>
  </si>
  <si>
    <t>RECEPTORES DE INTERLEUQUINA 2 CD25 POR INMUNOHISTOQUIMICA</t>
  </si>
  <si>
    <t>RECUENTO DE ADDIS</t>
  </si>
  <si>
    <t>RECUENTO DE EOSINOFILO EN CUALQUIER MUESTRA</t>
  </si>
  <si>
    <t>RECUENTO HAMBURGUER</t>
  </si>
  <si>
    <t>RELACION LACTATO/PIRUVATO</t>
  </si>
  <si>
    <t>RENINA ACTIVIDAD PLASMATICA</t>
  </si>
  <si>
    <t>RENINA TOTAL</t>
  </si>
  <si>
    <t>RESISTENCIA A LA PROTEINA C ACTIVADA (ASOCIADA A FACTOR V)</t>
  </si>
  <si>
    <t>RETRACCION DE COAGULO</t>
  </si>
  <si>
    <t>Rickettsia spp ANTICUERPOS Ig G SEMIAUTOMATIZADO O AUTOMATIZADO</t>
  </si>
  <si>
    <t>Rickettsia spp ANTICUERPOS Ig M SEMIAUTOMATIZADO O AUTOMATIZADO</t>
  </si>
  <si>
    <t>Rotavirus ANTIGENOS MANUAL</t>
  </si>
  <si>
    <t>Rotavirus ANTIGENOS SEMIAUTOMATIZADO O AUTOMATIZADO</t>
  </si>
  <si>
    <t>Rubeola ANTICUERPOS MANUAL</t>
  </si>
  <si>
    <t>Saccharomyces cerevisiae ANTICUERPOS Ig A SEMIAUTOMATIZADO O AUTOMATIZADO</t>
  </si>
  <si>
    <t>Saccharomyces cerevisiae ANTICUERPOS Ig G SEMIAUTOMATIZADO O AUTOMATIZADO</t>
  </si>
  <si>
    <t>SALICILATOS AUTOMATIZADO</t>
  </si>
  <si>
    <t>SALICILATOS SEMIAUTOMATIZADO</t>
  </si>
  <si>
    <t>SANGRE OCULTA EN MATERIA FECAL (DETERMINACION DE HEMOGLOBINA HUMANA ESPECIFICA)</t>
  </si>
  <si>
    <t>SANGRE OCULTA EN MATERIA FECAL [GUAYACO O EQUIVALENTE] SERIADO TRES MUESTRAS</t>
  </si>
  <si>
    <t>SANGRE OCULTA EN MATERIA FECAL CUANTITATIVA</t>
  </si>
  <si>
    <t>Sarampión ANTICUERPOS Ig G SEMIAUTOMATIZADO O AUTOMATIZADO</t>
  </si>
  <si>
    <t>Sarampión ANTICUERPOS Ig M SEMIAUTOMATIZADO O AUTOMATIZADO</t>
  </si>
  <si>
    <t>Sarampión ANTICUERPOS MANUAL</t>
  </si>
  <si>
    <t>SARS CoV2 [COVID-19] ANTICUERPOS Ig G</t>
  </si>
  <si>
    <t>SARS CoV2 [COVID-19] ANTICUERPOS Ig M</t>
  </si>
  <si>
    <t>SATURACION DE TRANSFERRINA</t>
  </si>
  <si>
    <t>SEROTONINA-5 HIDROXI-TRIPTAMINA</t>
  </si>
  <si>
    <t>SEROTONINA-5 HIDROXI-TRIPTAMINA EN ORINA DE 24HORAS</t>
  </si>
  <si>
    <t>SODIO EN ORINA PARCIAL</t>
  </si>
  <si>
    <t>SOLVENTES O METABOLITOS AUTOMATIZADO</t>
  </si>
  <si>
    <t>SOMATOSTATINA</t>
  </si>
  <si>
    <t>Streptococcus BETA HEMOLITICO GRUPO A (PRUEBA DIRECTA)</t>
  </si>
  <si>
    <t>Streptococcus pneumoniae (SEROTIPOS ESPECIFICOS) ANTICUERPOS Ig G SEMIAUTOMATIZADO O AUTOMATIZADO</t>
  </si>
  <si>
    <t>Streptococcus pneumoniae [Pneumococcus] SEROTIPIFICACION</t>
  </si>
  <si>
    <t>Streptococcus pneumoniae ANTIGENO</t>
  </si>
  <si>
    <t>TALIO SEMIAUTOMATIZADO</t>
  </si>
  <si>
    <t>TEOFILINA AUTOMATIZADO</t>
  </si>
  <si>
    <t>TEOFILINA SEMIAUTOMATIZADO</t>
  </si>
  <si>
    <t>TEST DE AVIDEZ ANTICUERPOS Ig G Citomegalovirus SEMIAUTOMATIZADO O AUTOMATIZADO</t>
  </si>
  <si>
    <t>TEST DE AVIDEZ ANTICUERPOS Ig G Rubeola SEMIAUTOMATIZADO O AUTOMATIZADO</t>
  </si>
  <si>
    <t>TEST DE O'SULLIVAN CONFIRMATORIO (CUATRO MUESTRAS)</t>
  </si>
  <si>
    <t>TIEMPO ACTIVADO DE COAGULACION</t>
  </si>
  <si>
    <t>TIEMPO DE SANGRIA ESTANDARIZADO</t>
  </si>
  <si>
    <t>TIPIFICACION ANTIGENO LEUCOCITARIO HUMANO CLASE I (A B C)</t>
  </si>
  <si>
    <t>TIPIFICACION ANTIGENO LEUCOCITARIO HUMANO CLASE I Y II (A B C DR DQ DP)</t>
  </si>
  <si>
    <t>TIPIFICACION ANTIGENO LEUCOCITARIO HUMANO CLASE II (DR DQ DP)</t>
  </si>
  <si>
    <t>TIPIFICACION ANTIGENO LEUCOCITARIO HUMANO LOCUS B</t>
  </si>
  <si>
    <t>TIPIFICACION ANTIGENO LEUCOCITARIO HUMANO LOCUS B27</t>
  </si>
  <si>
    <t>TIPIFICACION ANTIGENO LEUCOCITARIO HUMANO LOCUS DR</t>
  </si>
  <si>
    <t>TIPIFICACION DE ANTIGENO LEUCOCITARIO HUMANO LOCUS A</t>
  </si>
  <si>
    <t>TIPIFICACION DE ANTIGENO LEUCOCITARIO HUMANO LOCUS C</t>
  </si>
  <si>
    <t>TIPIFICACION DE ANTIGENO LEUCOCITARIO HUMANO LOCUS DP</t>
  </si>
  <si>
    <t>TIPIFICACION DE ANTIGENO LEUCOCITARIO HUMANO LOCUS DQ</t>
  </si>
  <si>
    <t>TIPIFICACION DE ANTIGENO LEUCOCITARIO HUMANO LOCUS DR ALTA RESOLUCION</t>
  </si>
  <si>
    <t>TIROIDEOS MICROSOMALES ANTICUERPOS (TIROIDEOS PEROXIDASA ANTICUERPOS) MANUAL</t>
  </si>
  <si>
    <t>TIROIDEOS MICROSOMALES ANTICUERPOS (TIROIDEOS PEROXIDASA ANTICUERPOS) SEMIAUTOMATIZADO</t>
  </si>
  <si>
    <t>TIROIDEOS TIROGLOBULINICOS ANTICUERPOS AUTOMATIZADO</t>
  </si>
  <si>
    <t>TIROIDEOS TIROGLOBULINICOS ANTICUERPOS MANUAL</t>
  </si>
  <si>
    <t>TIROIDEOS TIROGLOBULINICOS ANTICUERPOS SEMIAUTOMATIZADO</t>
  </si>
  <si>
    <t xml:space="preserve">TIROSINASA MUSCULO ESPECIFICA [MUSK] ANTICUERPOS SEMIAUTOMATIZADO O AUTOMATIZADO  </t>
  </si>
  <si>
    <t>TIROSINQUINASA SOLUBLE (Sflt1)</t>
  </si>
  <si>
    <t>TIROXINA NORMALIZADA</t>
  </si>
  <si>
    <t>TOBRAMICINA AUTOMATIZADO</t>
  </si>
  <si>
    <t>TOMA NO QUIRÚRGICA DE MUESTRA O TEJIDO CERVICOVAGINAL PARA ESTUDIO CITOLÓGICO</t>
  </si>
  <si>
    <t>Toxocara canis ANTICUERPOS SEMIAUTOMATIZADO O AUTOMATIZADO</t>
  </si>
  <si>
    <t>Toxocara spp ANTICUERPOS Ig G SEMIAUTOMATIZADO O AUTOMATIZADO</t>
  </si>
  <si>
    <t>Toxocara spp IDENTIFICACION POR PRUEBAS MOLECULARES (ESPECIFICO)</t>
  </si>
  <si>
    <t>TOXOIDE DIFTERICO ANTICUERPOS Ig G</t>
  </si>
  <si>
    <t>TOXOIDE TETANICO ANTICUERPOS Ig G</t>
  </si>
  <si>
    <t>Toxoplasma gondii IDENTIFICACION POR PRUEBAS MOLECULARES (ESPECIFICO)</t>
  </si>
  <si>
    <t>TRANSAMINASA GLUTAMICO OXALACETICA [ASPARTATO AMINO TRANSFERASA]</t>
  </si>
  <si>
    <t>TRANSAMINASA GLUTAMICO-PIRUVICA [ALANINO AMINO TRANSFERASA]</t>
  </si>
  <si>
    <t>TRANSGLUTAMINASA ANTICUERPOS Ig A SEMIAUTOMATIZADO O AUTOMATIZADO</t>
  </si>
  <si>
    <t>TRANSGLUTAMINASA ANTICUERPOS Ig G SEMIAUTOMATIZADO O AUTOMATIZADO</t>
  </si>
  <si>
    <t>TRANSGLUTAMINASA ANTICUERPOS SEMIAUTOMATIZADO O AUTOMATIZADO</t>
  </si>
  <si>
    <t>Trichenella ANTICUERPOS Ig G SEMIAUTOMATIZADO O AUTOMATIZADO</t>
  </si>
  <si>
    <t>TRIPSINA EN SUERO O EN MATERIA FECAL</t>
  </si>
  <si>
    <t>TRIPSINOGENO INMUNOREACTIVO</t>
  </si>
  <si>
    <t>TRIPTASA NIVELES SEMIAUTOMATIZADO O AUTOMATIZADO</t>
  </si>
  <si>
    <t>TRIYODOTIRONINA (CAPTACION)</t>
  </si>
  <si>
    <t>TRIYODOTIRONINA REVERSA</t>
  </si>
  <si>
    <t>TROPONINA I CUALITATIVA</t>
  </si>
  <si>
    <t>TUBERCULINA PRUEBA [DE MANTOUX]</t>
  </si>
  <si>
    <t>UNION DE VON WILLEBRAND A COLAGENO: (VWF:CB)</t>
  </si>
  <si>
    <t>UNION DE VON WILLEBRAND A FACTOR VIII: (VWF:FVIIIB)</t>
  </si>
  <si>
    <t>UREA EN ORINA DE 24 HORAS</t>
  </si>
  <si>
    <t>UROANALISIS</t>
  </si>
  <si>
    <t>UROBILINOGENO EN ORINA PARCIAL</t>
  </si>
  <si>
    <t>UROCULTIVO (ANTIBIOGRAMA CONCENTRACION MINIMA INHIBITORIA AUTOMATIZADO)</t>
  </si>
  <si>
    <t>UROCULTIVO (ANTIBIOGRAMA CONCENTRACION MINIMA INHIBITORIA MANUAL)</t>
  </si>
  <si>
    <t>UROPORFIRINAS CUALITATIVAS</t>
  </si>
  <si>
    <t>VANCOMICINA AUTOMATIZADO</t>
  </si>
  <si>
    <t>Varicela zoster IDENTIFICACION POR PRUEBAS MOLECULARES (ESPECIFICO)</t>
  </si>
  <si>
    <t>Virus de Encefalitis ANTICUERPOS SEMIAUTOMATIZADO O AUTOMATIZADO</t>
  </si>
  <si>
    <t>Virus de Fiebre Amarilla ANTICUERPOS Ig M SEMIAUTOMATIZADO O AUTOMATIZADO</t>
  </si>
  <si>
    <t>Virus de Inmunodeficiencia Humana 1 IDENTIFICACION POR PRUEBAS MOLECULARES (ESPECIFICO)</t>
  </si>
  <si>
    <t>Virus de Inmunodeficiencia Humana CARGA VIRAL</t>
  </si>
  <si>
    <t>Virus de Inmunodeficiencia Humana DETECCION DEL PROVIRUS POR PRUEBAS MOLECULARES (ESPECIFICO)</t>
  </si>
  <si>
    <t>Virus de Inmunodeficiencia Humana GENOTIPO</t>
  </si>
  <si>
    <t>Virus Sincitial Respiratorio ANTICUERPOS Ig G</t>
  </si>
  <si>
    <t>Virus Sincitial Respiratorio ANTICUERPOS Ig M</t>
  </si>
  <si>
    <t>VISCOCIDAD RELATIVA DEL SUERO</t>
  </si>
  <si>
    <t>VITAMINA C [ACIDO ASCORBICO]</t>
  </si>
  <si>
    <t>VITAMINA K</t>
  </si>
  <si>
    <t>WARFARINA CUALITATIVA SEMIAUTOMATIZADA O AUTOMATIZADA</t>
  </si>
  <si>
    <t>WARFARINA CUANTITATIVA SEMIAUTOMATIZADA O AUTOMATIZADA</t>
  </si>
  <si>
    <t>ZINC EN ORINA DE 24 HORAS</t>
  </si>
  <si>
    <t>905701</t>
  </si>
  <si>
    <t>905702</t>
  </si>
  <si>
    <t>906401</t>
  </si>
  <si>
    <t>906468</t>
  </si>
  <si>
    <t>906469</t>
  </si>
  <si>
    <t>903103</t>
  </si>
  <si>
    <t>903104</t>
  </si>
  <si>
    <t>903105</t>
  </si>
  <si>
    <t>903106</t>
  </si>
  <si>
    <t>903107</t>
  </si>
  <si>
    <t>906483</t>
  </si>
  <si>
    <t>905762</t>
  </si>
  <si>
    <t>903108</t>
  </si>
  <si>
    <t>903109</t>
  </si>
  <si>
    <t>903111</t>
  </si>
  <si>
    <t>903110</t>
  </si>
  <si>
    <t>908347</t>
  </si>
  <si>
    <t>908308</t>
  </si>
  <si>
    <t>903112</t>
  </si>
  <si>
    <t>908341</t>
  </si>
  <si>
    <t>906601</t>
  </si>
  <si>
    <t>903802</t>
  </si>
  <si>
    <t>903877</t>
  </si>
  <si>
    <t>903801</t>
  </si>
  <si>
    <t>905201</t>
  </si>
  <si>
    <t>905202</t>
  </si>
  <si>
    <t>903113</t>
  </si>
  <si>
    <t>903114</t>
  </si>
  <si>
    <t>903101</t>
  </si>
  <si>
    <t>908329</t>
  </si>
  <si>
    <t>908356</t>
  </si>
  <si>
    <t>908343</t>
  </si>
  <si>
    <t>908357</t>
  </si>
  <si>
    <t>908609</t>
  </si>
  <si>
    <t>902072</t>
  </si>
  <si>
    <t>903401</t>
  </si>
  <si>
    <t>906202</t>
  </si>
  <si>
    <t>906201</t>
  </si>
  <si>
    <t>906204</t>
  </si>
  <si>
    <t>906203</t>
  </si>
  <si>
    <t>906301</t>
  </si>
  <si>
    <t>908812</t>
  </si>
  <si>
    <t>908886</t>
  </si>
  <si>
    <t>904709</t>
  </si>
  <si>
    <t>906405</t>
  </si>
  <si>
    <t>906902</t>
  </si>
  <si>
    <t>906901</t>
  </si>
  <si>
    <t>903804</t>
  </si>
  <si>
    <t>903803</t>
  </si>
  <si>
    <t>905703</t>
  </si>
  <si>
    <t>905704</t>
  </si>
  <si>
    <t>905705</t>
  </si>
  <si>
    <t>905706</t>
  </si>
  <si>
    <t>905707</t>
  </si>
  <si>
    <t>905708</t>
  </si>
  <si>
    <t>903402</t>
  </si>
  <si>
    <t>904801</t>
  </si>
  <si>
    <t>904802</t>
  </si>
  <si>
    <t>903406</t>
  </si>
  <si>
    <t>903405</t>
  </si>
  <si>
    <t>903407</t>
  </si>
  <si>
    <t>903408</t>
  </si>
  <si>
    <t>903001</t>
  </si>
  <si>
    <t>903002</t>
  </si>
  <si>
    <t>906602</t>
  </si>
  <si>
    <t>908334</t>
  </si>
  <si>
    <t>908335</t>
  </si>
  <si>
    <t>908325</t>
  </si>
  <si>
    <t>908336</t>
  </si>
  <si>
    <t>903050</t>
  </si>
  <si>
    <t>903601</t>
  </si>
  <si>
    <t>903610</t>
  </si>
  <si>
    <t>903611</t>
  </si>
  <si>
    <t>905401</t>
  </si>
  <si>
    <t>903806</t>
  </si>
  <si>
    <t>903871</t>
  </si>
  <si>
    <t>903805</t>
  </si>
  <si>
    <t>908338</t>
  </si>
  <si>
    <t>908310</t>
  </si>
  <si>
    <t>908311</t>
  </si>
  <si>
    <t>908312</t>
  </si>
  <si>
    <t>908313</t>
  </si>
  <si>
    <t>903602</t>
  </si>
  <si>
    <t>904803</t>
  </si>
  <si>
    <t>904501</t>
  </si>
  <si>
    <t>904512</t>
  </si>
  <si>
    <t>905301</t>
  </si>
  <si>
    <t>905302</t>
  </si>
  <si>
    <t>904001</t>
  </si>
  <si>
    <t>901001</t>
  </si>
  <si>
    <t>901002</t>
  </si>
  <si>
    <t>906470</t>
  </si>
  <si>
    <t>906525</t>
  </si>
  <si>
    <t>906526</t>
  </si>
  <si>
    <t>906521</t>
  </si>
  <si>
    <t>906523</t>
  </si>
  <si>
    <t>906522</t>
  </si>
  <si>
    <t>906524</t>
  </si>
  <si>
    <t>906492</t>
  </si>
  <si>
    <t>906497</t>
  </si>
  <si>
    <t>906440</t>
  </si>
  <si>
    <t>906441</t>
  </si>
  <si>
    <t>906442</t>
  </si>
  <si>
    <t>906509</t>
  </si>
  <si>
    <t>906520</t>
  </si>
  <si>
    <t>906903</t>
  </si>
  <si>
    <t>911003</t>
  </si>
  <si>
    <t>911004</t>
  </si>
  <si>
    <t>906406</t>
  </si>
  <si>
    <t>906444</t>
  </si>
  <si>
    <t>906443</t>
  </si>
  <si>
    <t>905303</t>
  </si>
  <si>
    <t>905304</t>
  </si>
  <si>
    <t>906001</t>
  </si>
  <si>
    <t>906002</t>
  </si>
  <si>
    <t>902006</t>
  </si>
  <si>
    <t>902008</t>
  </si>
  <si>
    <t>906603</t>
  </si>
  <si>
    <t>906604</t>
  </si>
  <si>
    <t>906605</t>
  </si>
  <si>
    <t>906606</t>
  </si>
  <si>
    <t>902019</t>
  </si>
  <si>
    <t>906611</t>
  </si>
  <si>
    <t>906610</t>
  </si>
  <si>
    <t>906612</t>
  </si>
  <si>
    <t>906302</t>
  </si>
  <si>
    <t>906613</t>
  </si>
  <si>
    <t>906614</t>
  </si>
  <si>
    <t>906490</t>
  </si>
  <si>
    <t>906618</t>
  </si>
  <si>
    <t>906303</t>
  </si>
  <si>
    <t>906304</t>
  </si>
  <si>
    <t>903060</t>
  </si>
  <si>
    <t>902007</t>
  </si>
  <si>
    <t>902009</t>
  </si>
  <si>
    <t>903411</t>
  </si>
  <si>
    <t>903409</t>
  </si>
  <si>
    <t>903412</t>
  </si>
  <si>
    <t>903410</t>
  </si>
  <si>
    <t>908330</t>
  </si>
  <si>
    <t>908324</t>
  </si>
  <si>
    <t>905709</t>
  </si>
  <si>
    <t>906135</t>
  </si>
  <si>
    <t>906136</t>
  </si>
  <si>
    <t>906102</t>
  </si>
  <si>
    <t>906333</t>
  </si>
  <si>
    <t>905710</t>
  </si>
  <si>
    <t>905711</t>
  </si>
  <si>
    <t>907001</t>
  </si>
  <si>
    <t>907101</t>
  </si>
  <si>
    <t>901111</t>
  </si>
  <si>
    <t>901101</t>
  </si>
  <si>
    <t>903808</t>
  </si>
  <si>
    <t>905203</t>
  </si>
  <si>
    <t>905204</t>
  </si>
  <si>
    <t>906045</t>
  </si>
  <si>
    <t>906046</t>
  </si>
  <si>
    <t>906047</t>
  </si>
  <si>
    <t>905306</t>
  </si>
  <si>
    <t>906480</t>
  </si>
  <si>
    <t>906481</t>
  </si>
  <si>
    <t>906482</t>
  </si>
  <si>
    <t>906801</t>
  </si>
  <si>
    <t>906620</t>
  </si>
  <si>
    <t>908326</t>
  </si>
  <si>
    <t>908346</t>
  </si>
  <si>
    <t>908331</t>
  </si>
  <si>
    <t>903003</t>
  </si>
  <si>
    <t>903809</t>
  </si>
  <si>
    <t>908355</t>
  </si>
  <si>
    <t>908809</t>
  </si>
  <si>
    <t>906103</t>
  </si>
  <si>
    <t>906003</t>
  </si>
  <si>
    <t>906005</t>
  </si>
  <si>
    <t>906004</t>
  </si>
  <si>
    <t>906007</t>
  </si>
  <si>
    <t>906006</t>
  </si>
  <si>
    <t>906008</t>
  </si>
  <si>
    <t>906009</t>
  </si>
  <si>
    <t>906010</t>
  </si>
  <si>
    <t>906011</t>
  </si>
  <si>
    <t>901203</t>
  </si>
  <si>
    <t>906013</t>
  </si>
  <si>
    <t>906012</t>
  </si>
  <si>
    <t>905714</t>
  </si>
  <si>
    <t>905715</t>
  </si>
  <si>
    <t>903603</t>
  </si>
  <si>
    <t>903811</t>
  </si>
  <si>
    <t>903873</t>
  </si>
  <si>
    <t>903604</t>
  </si>
  <si>
    <t>903810</t>
  </si>
  <si>
    <t>906621</t>
  </si>
  <si>
    <t>903004</t>
  </si>
  <si>
    <t>903005</t>
  </si>
  <si>
    <t>906851</t>
  </si>
  <si>
    <t>906014</t>
  </si>
  <si>
    <t>906104</t>
  </si>
  <si>
    <t>906105</t>
  </si>
  <si>
    <t>906106</t>
  </si>
  <si>
    <t>906334</t>
  </si>
  <si>
    <t>905716</t>
  </si>
  <si>
    <t>905717</t>
  </si>
  <si>
    <t>903812</t>
  </si>
  <si>
    <t>905718</t>
  </si>
  <si>
    <t>905719</t>
  </si>
  <si>
    <t>905206</t>
  </si>
  <si>
    <t>905205</t>
  </si>
  <si>
    <t>908318</t>
  </si>
  <si>
    <t>908340</t>
  </si>
  <si>
    <t>906407</t>
  </si>
  <si>
    <t>906408</t>
  </si>
  <si>
    <t>906409</t>
  </si>
  <si>
    <t>908406</t>
  </si>
  <si>
    <t>908404</t>
  </si>
  <si>
    <t>908405</t>
  </si>
  <si>
    <t>908407</t>
  </si>
  <si>
    <t>908439</t>
  </si>
  <si>
    <t>908408</t>
  </si>
  <si>
    <t>908431</t>
  </si>
  <si>
    <t>908429</t>
  </si>
  <si>
    <t>908410</t>
  </si>
  <si>
    <t>908409</t>
  </si>
  <si>
    <t>908411</t>
  </si>
  <si>
    <t>908610</t>
  </si>
  <si>
    <t>903006</t>
  </si>
  <si>
    <t>903007</t>
  </si>
  <si>
    <t>903008</t>
  </si>
  <si>
    <t>903009</t>
  </si>
  <si>
    <t>903010</t>
  </si>
  <si>
    <t>906410</t>
  </si>
  <si>
    <t>902101</t>
  </si>
  <si>
    <t>906411</t>
  </si>
  <si>
    <t>906413</t>
  </si>
  <si>
    <t>903417</t>
  </si>
  <si>
    <t>903416</t>
  </si>
  <si>
    <t>904804</t>
  </si>
  <si>
    <t>908888</t>
  </si>
  <si>
    <t>906016</t>
  </si>
  <si>
    <t>906017</t>
  </si>
  <si>
    <t>906018</t>
  </si>
  <si>
    <t>906019</t>
  </si>
  <si>
    <t>906020</t>
  </si>
  <si>
    <t>906308</t>
  </si>
  <si>
    <t>906307</t>
  </si>
  <si>
    <t>905721</t>
  </si>
  <si>
    <t>905720</t>
  </si>
  <si>
    <t>905502</t>
  </si>
  <si>
    <t>906108</t>
  </si>
  <si>
    <t>906107</t>
  </si>
  <si>
    <t>908314</t>
  </si>
  <si>
    <t>906260</t>
  </si>
  <si>
    <t>906205</t>
  </si>
  <si>
    <t>906261</t>
  </si>
  <si>
    <t>906206</t>
  </si>
  <si>
    <t>908805</t>
  </si>
  <si>
    <t>908862</t>
  </si>
  <si>
    <t>906415</t>
  </si>
  <si>
    <t>906414</t>
  </si>
  <si>
    <t>903052</t>
  </si>
  <si>
    <t>903053</t>
  </si>
  <si>
    <t>906466</t>
  </si>
  <si>
    <t>903813</t>
  </si>
  <si>
    <t>903814</t>
  </si>
  <si>
    <t>903880</t>
  </si>
  <si>
    <t>905307</t>
  </si>
  <si>
    <t>908877</t>
  </si>
  <si>
    <t>901502</t>
  </si>
  <si>
    <t>905726</t>
  </si>
  <si>
    <t>905724</t>
  </si>
  <si>
    <t>905725</t>
  </si>
  <si>
    <t>906111</t>
  </si>
  <si>
    <t>903815</t>
  </si>
  <si>
    <t>903817</t>
  </si>
  <si>
    <t>903816</t>
  </si>
  <si>
    <t>903818</t>
  </si>
  <si>
    <t>903419</t>
  </si>
  <si>
    <t>903420</t>
  </si>
  <si>
    <t>901102</t>
  </si>
  <si>
    <t>901103</t>
  </si>
  <si>
    <t>901104</t>
  </si>
  <si>
    <t>901105</t>
  </si>
  <si>
    <t>901106</t>
  </si>
  <si>
    <t>901107</t>
  </si>
  <si>
    <t>901108</t>
  </si>
  <si>
    <t>901109</t>
  </si>
  <si>
    <t>901110</t>
  </si>
  <si>
    <t>906806</t>
  </si>
  <si>
    <t>906904</t>
  </si>
  <si>
    <t>906906</t>
  </si>
  <si>
    <t>906905</t>
  </si>
  <si>
    <t>906908</t>
  </si>
  <si>
    <t>906907</t>
  </si>
  <si>
    <t>911010</t>
  </si>
  <si>
    <t>911009</t>
  </si>
  <si>
    <t>901206</t>
  </si>
  <si>
    <t>907002</t>
  </si>
  <si>
    <t>907003</t>
  </si>
  <si>
    <t>907013</t>
  </si>
  <si>
    <t>903421</t>
  </si>
  <si>
    <t>903422</t>
  </si>
  <si>
    <t>907004</t>
  </si>
  <si>
    <t>907014</t>
  </si>
  <si>
    <t>904806</t>
  </si>
  <si>
    <t>904812</t>
  </si>
  <si>
    <t>904805</t>
  </si>
  <si>
    <t>904807</t>
  </si>
  <si>
    <t>904813</t>
  </si>
  <si>
    <t>904301</t>
  </si>
  <si>
    <t>901207</t>
  </si>
  <si>
    <t>906048</t>
  </si>
  <si>
    <t>906049</t>
  </si>
  <si>
    <t>903820</t>
  </si>
  <si>
    <t>903819</t>
  </si>
  <si>
    <t>903821</t>
  </si>
  <si>
    <t>903822</t>
  </si>
  <si>
    <t>903881</t>
  </si>
  <si>
    <t>903823</t>
  </si>
  <si>
    <t>903824</t>
  </si>
  <si>
    <t>903876</t>
  </si>
  <si>
    <t>903895</t>
  </si>
  <si>
    <t>902052</t>
  </si>
  <si>
    <t>906917</t>
  </si>
  <si>
    <t>906627</t>
  </si>
  <si>
    <t>906112</t>
  </si>
  <si>
    <t>906314</t>
  </si>
  <si>
    <t>903054</t>
  </si>
  <si>
    <t>903442</t>
  </si>
  <si>
    <t>903826</t>
  </si>
  <si>
    <t>903827</t>
  </si>
  <si>
    <t>901209</t>
  </si>
  <si>
    <t>901210</t>
  </si>
  <si>
    <t>901211</t>
  </si>
  <si>
    <t>901212</t>
  </si>
  <si>
    <t>901213</t>
  </si>
  <si>
    <t>901214</t>
  </si>
  <si>
    <t>901215</t>
  </si>
  <si>
    <t>901217</t>
  </si>
  <si>
    <t>903423</t>
  </si>
  <si>
    <t>904808</t>
  </si>
  <si>
    <t>904809</t>
  </si>
  <si>
    <t>906207</t>
  </si>
  <si>
    <t>906208</t>
  </si>
  <si>
    <t>907109</t>
  </si>
  <si>
    <t>904810</t>
  </si>
  <si>
    <t>903011</t>
  </si>
  <si>
    <t>906416</t>
  </si>
  <si>
    <t>903424</t>
  </si>
  <si>
    <t>903828</t>
  </si>
  <si>
    <t>903829</t>
  </si>
  <si>
    <t>901009</t>
  </si>
  <si>
    <t>908890</t>
  </si>
  <si>
    <t>905601</t>
  </si>
  <si>
    <t>905602</t>
  </si>
  <si>
    <t>905603</t>
  </si>
  <si>
    <t>905604</t>
  </si>
  <si>
    <t>904605</t>
  </si>
  <si>
    <t>902104</t>
  </si>
  <si>
    <t>902105</t>
  </si>
  <si>
    <t>906418</t>
  </si>
  <si>
    <t>906417</t>
  </si>
  <si>
    <t>905727</t>
  </si>
  <si>
    <t>906110</t>
  </si>
  <si>
    <t>904720</t>
  </si>
  <si>
    <t>906810</t>
  </si>
  <si>
    <t>906811</t>
  </si>
  <si>
    <t>906812</t>
  </si>
  <si>
    <t>906471</t>
  </si>
  <si>
    <t>906472</t>
  </si>
  <si>
    <t>906473</t>
  </si>
  <si>
    <t>906622</t>
  </si>
  <si>
    <t>904002</t>
  </si>
  <si>
    <t>908604</t>
  </si>
  <si>
    <t>902219</t>
  </si>
  <si>
    <t>908870</t>
  </si>
  <si>
    <t>906211</t>
  </si>
  <si>
    <t>906217</t>
  </si>
  <si>
    <t>906212</t>
  </si>
  <si>
    <t>906213</t>
  </si>
  <si>
    <t>906214</t>
  </si>
  <si>
    <t>906215</t>
  </si>
  <si>
    <t>906216</t>
  </si>
  <si>
    <t>908811</t>
  </si>
  <si>
    <t>902106</t>
  </si>
  <si>
    <t>902205</t>
  </si>
  <si>
    <t>902204</t>
  </si>
  <si>
    <t>901303</t>
  </si>
  <si>
    <t>906419</t>
  </si>
  <si>
    <t>906420</t>
  </si>
  <si>
    <t>907201</t>
  </si>
  <si>
    <t>907015</t>
  </si>
  <si>
    <t>904503</t>
  </si>
  <si>
    <t>904505</t>
  </si>
  <si>
    <t>904506</t>
  </si>
  <si>
    <t>904507</t>
  </si>
  <si>
    <t>898015</t>
  </si>
  <si>
    <t>898016</t>
  </si>
  <si>
    <t>902079</t>
  </si>
  <si>
    <t>902005</t>
  </si>
  <si>
    <t>905208</t>
  </si>
  <si>
    <t>902044</t>
  </si>
  <si>
    <t>905505</t>
  </si>
  <si>
    <t>901325</t>
  </si>
  <si>
    <t>901304</t>
  </si>
  <si>
    <t>901305</t>
  </si>
  <si>
    <t>902206</t>
  </si>
  <si>
    <t>908438</t>
  </si>
  <si>
    <t>908427</t>
  </si>
  <si>
    <t>906623</t>
  </si>
  <si>
    <t>906854</t>
  </si>
  <si>
    <t>908441</t>
  </si>
  <si>
    <t>902012</t>
  </si>
  <si>
    <t>906813</t>
  </si>
  <si>
    <t>902014</t>
  </si>
  <si>
    <t>906911</t>
  </si>
  <si>
    <t>906910</t>
  </si>
  <si>
    <t>902016</t>
  </si>
  <si>
    <t>902017</t>
  </si>
  <si>
    <t>902018</t>
  </si>
  <si>
    <t>902071</t>
  </si>
  <si>
    <t>902020</t>
  </si>
  <si>
    <t>902021</t>
  </si>
  <si>
    <t>902022</t>
  </si>
  <si>
    <t>902023</t>
  </si>
  <si>
    <t>906814</t>
  </si>
  <si>
    <t>905308</t>
  </si>
  <si>
    <t>903202</t>
  </si>
  <si>
    <t>908316</t>
  </si>
  <si>
    <t>905210</t>
  </si>
  <si>
    <t>905213</t>
  </si>
  <si>
    <t>905214</t>
  </si>
  <si>
    <t>905761</t>
  </si>
  <si>
    <t>905309</t>
  </si>
  <si>
    <t>905310</t>
  </si>
  <si>
    <t>903016</t>
  </si>
  <si>
    <t>902024</t>
  </si>
  <si>
    <t>901324</t>
  </si>
  <si>
    <t>903830</t>
  </si>
  <si>
    <t>903832</t>
  </si>
  <si>
    <t>903831</t>
  </si>
  <si>
    <t>903833</t>
  </si>
  <si>
    <t>903834</t>
  </si>
  <si>
    <t>903017</t>
  </si>
  <si>
    <t>906422</t>
  </si>
  <si>
    <t>906423</t>
  </si>
  <si>
    <t>903836</t>
  </si>
  <si>
    <t>903875</t>
  </si>
  <si>
    <t>903835</t>
  </si>
  <si>
    <t>903837</t>
  </si>
  <si>
    <t>902107</t>
  </si>
  <si>
    <t>907005</t>
  </si>
  <si>
    <t>903425</t>
  </si>
  <si>
    <t>908320</t>
  </si>
  <si>
    <t>908353</t>
  </si>
  <si>
    <t>908327</t>
  </si>
  <si>
    <t>903301</t>
  </si>
  <si>
    <t>908345</t>
  </si>
  <si>
    <t>903838</t>
  </si>
  <si>
    <t>906488</t>
  </si>
  <si>
    <t>906489</t>
  </si>
  <si>
    <t>906624</t>
  </si>
  <si>
    <t>905404</t>
  </si>
  <si>
    <t>906115</t>
  </si>
  <si>
    <t>906116</t>
  </si>
  <si>
    <t>906117</t>
  </si>
  <si>
    <t>906336</t>
  </si>
  <si>
    <t>906316</t>
  </si>
  <si>
    <t>906474</t>
  </si>
  <si>
    <t>906475</t>
  </si>
  <si>
    <t>906476</t>
  </si>
  <si>
    <t>908328</t>
  </si>
  <si>
    <t>908342</t>
  </si>
  <si>
    <t>904901</t>
  </si>
  <si>
    <t>907108</t>
  </si>
  <si>
    <t>904701</t>
  </si>
  <si>
    <t>902108</t>
  </si>
  <si>
    <t>902109</t>
  </si>
  <si>
    <t>903844</t>
  </si>
  <si>
    <t>903840</t>
  </si>
  <si>
    <t>903841</t>
  </si>
  <si>
    <t>903842</t>
  </si>
  <si>
    <t>903843</t>
  </si>
  <si>
    <t>903845</t>
  </si>
  <si>
    <t>904508</t>
  </si>
  <si>
    <t>906626</t>
  </si>
  <si>
    <t>906625</t>
  </si>
  <si>
    <t>907006</t>
  </si>
  <si>
    <t>908881</t>
  </si>
  <si>
    <t>903021</t>
  </si>
  <si>
    <t>903020</t>
  </si>
  <si>
    <t>906022</t>
  </si>
  <si>
    <t>906023</t>
  </si>
  <si>
    <t>906024</t>
  </si>
  <si>
    <t>906025</t>
  </si>
  <si>
    <t>906256</t>
  </si>
  <si>
    <t>902211</t>
  </si>
  <si>
    <t>911018</t>
  </si>
  <si>
    <t>911017</t>
  </si>
  <si>
    <t>911020</t>
  </si>
  <si>
    <t>911019</t>
  </si>
  <si>
    <t>911016</t>
  </si>
  <si>
    <t>911015</t>
  </si>
  <si>
    <t>902213</t>
  </si>
  <si>
    <t>902110</t>
  </si>
  <si>
    <t>902112</t>
  </si>
  <si>
    <t>902111</t>
  </si>
  <si>
    <t>903426</t>
  </si>
  <si>
    <t>903427</t>
  </si>
  <si>
    <t>902114</t>
  </si>
  <si>
    <t>902113</t>
  </si>
  <si>
    <t>906858</t>
  </si>
  <si>
    <t>907102</t>
  </si>
  <si>
    <t>902210</t>
  </si>
  <si>
    <t>902227</t>
  </si>
  <si>
    <t>902115</t>
  </si>
  <si>
    <t>902214</t>
  </si>
  <si>
    <t>902215</t>
  </si>
  <si>
    <t>903064</t>
  </si>
  <si>
    <t>903428</t>
  </si>
  <si>
    <t>902050</t>
  </si>
  <si>
    <t>906218</t>
  </si>
  <si>
    <t>906219</t>
  </si>
  <si>
    <t>906332</t>
  </si>
  <si>
    <t>906220</t>
  </si>
  <si>
    <t>906221</t>
  </si>
  <si>
    <t>906224</t>
  </si>
  <si>
    <t>906222</t>
  </si>
  <si>
    <t>906262</t>
  </si>
  <si>
    <t>906223</t>
  </si>
  <si>
    <t>906317</t>
  </si>
  <si>
    <t>906318</t>
  </si>
  <si>
    <t>908806</t>
  </si>
  <si>
    <t>908803</t>
  </si>
  <si>
    <t>908866</t>
  </si>
  <si>
    <t>906225</t>
  </si>
  <si>
    <t>906263</t>
  </si>
  <si>
    <t>908807</t>
  </si>
  <si>
    <t>908833</t>
  </si>
  <si>
    <t>908871</t>
  </si>
  <si>
    <t>906818</t>
  </si>
  <si>
    <t>906227</t>
  </si>
  <si>
    <t>906226</t>
  </si>
  <si>
    <t>906319</t>
  </si>
  <si>
    <t>906266</t>
  </si>
  <si>
    <t>906267</t>
  </si>
  <si>
    <t>908883</t>
  </si>
  <si>
    <t>906228</t>
  </si>
  <si>
    <t>906229</t>
  </si>
  <si>
    <t>906230</t>
  </si>
  <si>
    <t>906231</t>
  </si>
  <si>
    <t>908808</t>
  </si>
  <si>
    <t>908872</t>
  </si>
  <si>
    <t>908332</t>
  </si>
  <si>
    <t>905722</t>
  </si>
  <si>
    <t>905723</t>
  </si>
  <si>
    <t>904811</t>
  </si>
  <si>
    <t>904509</t>
  </si>
  <si>
    <t>903023</t>
  </si>
  <si>
    <t>903846</t>
  </si>
  <si>
    <t>906822</t>
  </si>
  <si>
    <t>906424</t>
  </si>
  <si>
    <t>906118</t>
  </si>
  <si>
    <t>906337</t>
  </si>
  <si>
    <t>908887</t>
  </si>
  <si>
    <t>903022</t>
  </si>
  <si>
    <t>906119</t>
  </si>
  <si>
    <t>906120</t>
  </si>
  <si>
    <t>904103</t>
  </si>
  <si>
    <t>904102</t>
  </si>
  <si>
    <t>904511</t>
  </si>
  <si>
    <t>904104</t>
  </si>
  <si>
    <t>904201</t>
  </si>
  <si>
    <t>904205</t>
  </si>
  <si>
    <t>904207</t>
  </si>
  <si>
    <t>904902</t>
  </si>
  <si>
    <t>904904</t>
  </si>
  <si>
    <t>904105</t>
  </si>
  <si>
    <t>904107</t>
  </si>
  <si>
    <t>904912</t>
  </si>
  <si>
    <t>904913</t>
  </si>
  <si>
    <t>906467</t>
  </si>
  <si>
    <t>906233</t>
  </si>
  <si>
    <t>906232</t>
  </si>
  <si>
    <t>908855</t>
  </si>
  <si>
    <t>908858</t>
  </si>
  <si>
    <t>908857</t>
  </si>
  <si>
    <t>906498</t>
  </si>
  <si>
    <t>908859</t>
  </si>
  <si>
    <t>908344</t>
  </si>
  <si>
    <t>906321</t>
  </si>
  <si>
    <t>906234</t>
  </si>
  <si>
    <t>906235</t>
  </si>
  <si>
    <t>906236</t>
  </si>
  <si>
    <t>906237</t>
  </si>
  <si>
    <t>906823</t>
  </si>
  <si>
    <t>902055</t>
  </si>
  <si>
    <t>902056</t>
  </si>
  <si>
    <t>902057</t>
  </si>
  <si>
    <t>902058</t>
  </si>
  <si>
    <t>902059</t>
  </si>
  <si>
    <t>902077</t>
  </si>
  <si>
    <t>902060</t>
  </si>
  <si>
    <t>902061</t>
  </si>
  <si>
    <t>902062</t>
  </si>
  <si>
    <t>902054</t>
  </si>
  <si>
    <t>902027</t>
  </si>
  <si>
    <t>904403</t>
  </si>
  <si>
    <t>904404</t>
  </si>
  <si>
    <t>906825</t>
  </si>
  <si>
    <t>906824</t>
  </si>
  <si>
    <t>906827</t>
  </si>
  <si>
    <t>906826</t>
  </si>
  <si>
    <t>906833</t>
  </si>
  <si>
    <t>906836</t>
  </si>
  <si>
    <t>906834</t>
  </si>
  <si>
    <t>906835</t>
  </si>
  <si>
    <t>906829</t>
  </si>
  <si>
    <t>906828</t>
  </si>
  <si>
    <t>906830</t>
  </si>
  <si>
    <t>906832</t>
  </si>
  <si>
    <t>906831</t>
  </si>
  <si>
    <t>906837</t>
  </si>
  <si>
    <t>906842</t>
  </si>
  <si>
    <t>906843</t>
  </si>
  <si>
    <t>961601</t>
  </si>
  <si>
    <t>579401</t>
  </si>
  <si>
    <t>904704</t>
  </si>
  <si>
    <t>906426</t>
  </si>
  <si>
    <t>906425</t>
  </si>
  <si>
    <t>904703</t>
  </si>
  <si>
    <t>904711</t>
  </si>
  <si>
    <t>904712</t>
  </si>
  <si>
    <t>904713</t>
  </si>
  <si>
    <t>904714</t>
  </si>
  <si>
    <t>904715</t>
  </si>
  <si>
    <t>904716</t>
  </si>
  <si>
    <t>904717</t>
  </si>
  <si>
    <t>904718</t>
  </si>
  <si>
    <t>904705</t>
  </si>
  <si>
    <t>904702</t>
  </si>
  <si>
    <t>906848</t>
  </si>
  <si>
    <t>906852</t>
  </si>
  <si>
    <t>906853</t>
  </si>
  <si>
    <t>903605</t>
  </si>
  <si>
    <t>906428</t>
  </si>
  <si>
    <t>905416</t>
  </si>
  <si>
    <t>908810</t>
  </si>
  <si>
    <t>906429</t>
  </si>
  <si>
    <t>903024</t>
  </si>
  <si>
    <t>906028</t>
  </si>
  <si>
    <t>906027</t>
  </si>
  <si>
    <t>906026</t>
  </si>
  <si>
    <t>906322</t>
  </si>
  <si>
    <t>901309</t>
  </si>
  <si>
    <t>906121</t>
  </si>
  <si>
    <t>901326</t>
  </si>
  <si>
    <t>908876</t>
  </si>
  <si>
    <t>904006</t>
  </si>
  <si>
    <t>906029</t>
  </si>
  <si>
    <t>906030</t>
  </si>
  <si>
    <t>901311</t>
  </si>
  <si>
    <t>903430</t>
  </si>
  <si>
    <t>906707</t>
  </si>
  <si>
    <t>906706</t>
  </si>
  <si>
    <t>902216</t>
  </si>
  <si>
    <t>906711</t>
  </si>
  <si>
    <t>906731</t>
  </si>
  <si>
    <t>906730</t>
  </si>
  <si>
    <t>906732</t>
  </si>
  <si>
    <t>906736</t>
  </si>
  <si>
    <t>906737</t>
  </si>
  <si>
    <t>906739</t>
  </si>
  <si>
    <t>906738</t>
  </si>
  <si>
    <t>906719</t>
  </si>
  <si>
    <t>906718</t>
  </si>
  <si>
    <t>906762</t>
  </si>
  <si>
    <t>906763</t>
  </si>
  <si>
    <t>906713</t>
  </si>
  <si>
    <t>906712</t>
  </si>
  <si>
    <t>906715</t>
  </si>
  <si>
    <t>906714</t>
  </si>
  <si>
    <t>906721</t>
  </si>
  <si>
    <t>906720</t>
  </si>
  <si>
    <t>906744</t>
  </si>
  <si>
    <t>906783</t>
  </si>
  <si>
    <t>906764</t>
  </si>
  <si>
    <t>903847</t>
  </si>
  <si>
    <t>903431</t>
  </si>
  <si>
    <t>903848</t>
  </si>
  <si>
    <t>903849</t>
  </si>
  <si>
    <t>903850</t>
  </si>
  <si>
    <t>903503</t>
  </si>
  <si>
    <t>903851</t>
  </si>
  <si>
    <t>903852</t>
  </si>
  <si>
    <t>907203</t>
  </si>
  <si>
    <t>903504</t>
  </si>
  <si>
    <t>903853</t>
  </si>
  <si>
    <t>903505</t>
  </si>
  <si>
    <t>901312</t>
  </si>
  <si>
    <t>905312</t>
  </si>
  <si>
    <t>905313</t>
  </si>
  <si>
    <t>904405</t>
  </si>
  <si>
    <t>903855</t>
  </si>
  <si>
    <t>903879</t>
  </si>
  <si>
    <t>903854</t>
  </si>
  <si>
    <t>906431</t>
  </si>
  <si>
    <t>905731</t>
  </si>
  <si>
    <t>905730</t>
  </si>
  <si>
    <t>905735</t>
  </si>
  <si>
    <t>905734</t>
  </si>
  <si>
    <t>902118</t>
  </si>
  <si>
    <t>905736</t>
  </si>
  <si>
    <t>903059</t>
  </si>
  <si>
    <t>903068</t>
  </si>
  <si>
    <t>903067</t>
  </si>
  <si>
    <t>903025</t>
  </si>
  <si>
    <t>905504</t>
  </si>
  <si>
    <t>901229</t>
  </si>
  <si>
    <t>903027</t>
  </si>
  <si>
    <t>903026</t>
  </si>
  <si>
    <t>903028</t>
  </si>
  <si>
    <t>906484</t>
  </si>
  <si>
    <t>906485</t>
  </si>
  <si>
    <t>903031</t>
  </si>
  <si>
    <t>906432</t>
  </si>
  <si>
    <t>906433</t>
  </si>
  <si>
    <t>906434</t>
  </si>
  <si>
    <t>907202</t>
  </si>
  <si>
    <t>906766</t>
  </si>
  <si>
    <t>906746</t>
  </si>
  <si>
    <t>906749</t>
  </si>
  <si>
    <t>906748</t>
  </si>
  <si>
    <t>905738</t>
  </si>
  <si>
    <t>905737</t>
  </si>
  <si>
    <t>902069</t>
  </si>
  <si>
    <t>906435</t>
  </si>
  <si>
    <t>906436</t>
  </si>
  <si>
    <t>906437</t>
  </si>
  <si>
    <t>906438</t>
  </si>
  <si>
    <t>901313</t>
  </si>
  <si>
    <t>908875</t>
  </si>
  <si>
    <t>908825</t>
  </si>
  <si>
    <t>908874</t>
  </si>
  <si>
    <t>901007</t>
  </si>
  <si>
    <t>906032</t>
  </si>
  <si>
    <t>901230</t>
  </si>
  <si>
    <t>908873</t>
  </si>
  <si>
    <t>908885</t>
  </si>
  <si>
    <t>906033</t>
  </si>
  <si>
    <t>906034</t>
  </si>
  <si>
    <t>906036</t>
  </si>
  <si>
    <t>906051</t>
  </si>
  <si>
    <t>908889</t>
  </si>
  <si>
    <t>908882</t>
  </si>
  <si>
    <t>901317</t>
  </si>
  <si>
    <t>906487</t>
  </si>
  <si>
    <t>903856</t>
  </si>
  <si>
    <t>903857</t>
  </si>
  <si>
    <t>905106</t>
  </si>
  <si>
    <t>905001</t>
  </si>
  <si>
    <t>905003</t>
  </si>
  <si>
    <t>905801</t>
  </si>
  <si>
    <t>906493</t>
  </si>
  <si>
    <t>903069</t>
  </si>
  <si>
    <t>903032</t>
  </si>
  <si>
    <t>903432</t>
  </si>
  <si>
    <t>908333</t>
  </si>
  <si>
    <t>905740</t>
  </si>
  <si>
    <t>905739</t>
  </si>
  <si>
    <t>905741</t>
  </si>
  <si>
    <t>905743</t>
  </si>
  <si>
    <t>905742</t>
  </si>
  <si>
    <t>903033</t>
  </si>
  <si>
    <t>903034</t>
  </si>
  <si>
    <t>903035</t>
  </si>
  <si>
    <t>908349</t>
  </si>
  <si>
    <t>906496</t>
  </si>
  <si>
    <t>903506</t>
  </si>
  <si>
    <t>908350</t>
  </si>
  <si>
    <t>903036</t>
  </si>
  <si>
    <t>907007</t>
  </si>
  <si>
    <t>906324</t>
  </si>
  <si>
    <t>906238</t>
  </si>
  <si>
    <t>906258</t>
  </si>
  <si>
    <t>906259</t>
  </si>
  <si>
    <t>908813</t>
  </si>
  <si>
    <t>903066</t>
  </si>
  <si>
    <t>904706</t>
  </si>
  <si>
    <t>904721</t>
  </si>
  <si>
    <t>905745</t>
  </si>
  <si>
    <t>905746</t>
  </si>
  <si>
    <t>905748</t>
  </si>
  <si>
    <t>903037</t>
  </si>
  <si>
    <t>908305</t>
  </si>
  <si>
    <t>906445</t>
  </si>
  <si>
    <t>906838</t>
  </si>
  <si>
    <t>902029</t>
  </si>
  <si>
    <t>906756</t>
  </si>
  <si>
    <t>906122</t>
  </si>
  <si>
    <t>906447</t>
  </si>
  <si>
    <t>906448</t>
  </si>
  <si>
    <t>906325</t>
  </si>
  <si>
    <t>906239</t>
  </si>
  <si>
    <t>903038</t>
  </si>
  <si>
    <t>903056</t>
  </si>
  <si>
    <t>903057</t>
  </si>
  <si>
    <t>903039</t>
  </si>
  <si>
    <t>903040</t>
  </si>
  <si>
    <t>903041</t>
  </si>
  <si>
    <t>903860</t>
  </si>
  <si>
    <t>903878</t>
  </si>
  <si>
    <t>903859</t>
  </si>
  <si>
    <t>906912</t>
  </si>
  <si>
    <t>902030</t>
  </si>
  <si>
    <t>905750</t>
  </si>
  <si>
    <t>905749</t>
  </si>
  <si>
    <t>903065</t>
  </si>
  <si>
    <t>906847</t>
  </si>
  <si>
    <t>906841</t>
  </si>
  <si>
    <t>902031</t>
  </si>
  <si>
    <t>904510</t>
  </si>
  <si>
    <t>904707</t>
  </si>
  <si>
    <t>904108</t>
  </si>
  <si>
    <t>904109</t>
  </si>
  <si>
    <t>902032</t>
  </si>
  <si>
    <t>905751</t>
  </si>
  <si>
    <t>905752</t>
  </si>
  <si>
    <t>902033</t>
  </si>
  <si>
    <t>902034</t>
  </si>
  <si>
    <t>906913</t>
  </si>
  <si>
    <t>906914</t>
  </si>
  <si>
    <t>906628</t>
  </si>
  <si>
    <t>903048</t>
  </si>
  <si>
    <t>903049</t>
  </si>
  <si>
    <t>906450</t>
  </si>
  <si>
    <t>902035</t>
  </si>
  <si>
    <t>902037</t>
  </si>
  <si>
    <t>902036</t>
  </si>
  <si>
    <t>903042</t>
  </si>
  <si>
    <t>904710</t>
  </si>
  <si>
    <t>907103</t>
  </si>
  <si>
    <t>903861</t>
  </si>
  <si>
    <t>903862</t>
  </si>
  <si>
    <t>903874</t>
  </si>
  <si>
    <t>903863</t>
  </si>
  <si>
    <t>906486</t>
  </si>
  <si>
    <t>903433</t>
  </si>
  <si>
    <t>902063</t>
  </si>
  <si>
    <t>902121</t>
  </si>
  <si>
    <t>908414</t>
  </si>
  <si>
    <t>902010</t>
  </si>
  <si>
    <t>902011</t>
  </si>
  <si>
    <t>902119</t>
  </si>
  <si>
    <t>906527</t>
  </si>
  <si>
    <t>902226</t>
  </si>
  <si>
    <t>903886</t>
  </si>
  <si>
    <t>903887</t>
  </si>
  <si>
    <t>903888</t>
  </si>
  <si>
    <t>903889</t>
  </si>
  <si>
    <t>903885</t>
  </si>
  <si>
    <t>903890</t>
  </si>
  <si>
    <t>903891</t>
  </si>
  <si>
    <t>903892</t>
  </si>
  <si>
    <t>903893</t>
  </si>
  <si>
    <t>903894</t>
  </si>
  <si>
    <t>902217</t>
  </si>
  <si>
    <t>906915</t>
  </si>
  <si>
    <t>906916</t>
  </si>
  <si>
    <t>908351</t>
  </si>
  <si>
    <t>906451</t>
  </si>
  <si>
    <t>906839</t>
  </si>
  <si>
    <t>907104</t>
  </si>
  <si>
    <t>902218</t>
  </si>
  <si>
    <t>902220</t>
  </si>
  <si>
    <t>902221</t>
  </si>
  <si>
    <t>902224</t>
  </si>
  <si>
    <t>902223</t>
  </si>
  <si>
    <t>907105</t>
  </si>
  <si>
    <t>908337</t>
  </si>
  <si>
    <t>904005</t>
  </si>
  <si>
    <t>904004</t>
  </si>
  <si>
    <t>902039</t>
  </si>
  <si>
    <t>902041</t>
  </si>
  <si>
    <t>906140</t>
  </si>
  <si>
    <t>906141</t>
  </si>
  <si>
    <t>906453</t>
  </si>
  <si>
    <t>906327</t>
  </si>
  <si>
    <t>906326</t>
  </si>
  <si>
    <t>906241</t>
  </si>
  <si>
    <t>906242</t>
  </si>
  <si>
    <t>906243</t>
  </si>
  <si>
    <t>906244</t>
  </si>
  <si>
    <t>906264</t>
  </si>
  <si>
    <t>906138</t>
  </si>
  <si>
    <t>906139</t>
  </si>
  <si>
    <t>905755</t>
  </si>
  <si>
    <t>905756</t>
  </si>
  <si>
    <t>907009</t>
  </si>
  <si>
    <t>907008</t>
  </si>
  <si>
    <t>907012</t>
  </si>
  <si>
    <t>907016</t>
  </si>
  <si>
    <t>906245</t>
  </si>
  <si>
    <t>906246</t>
  </si>
  <si>
    <t>906265</t>
  </si>
  <si>
    <t>906340</t>
  </si>
  <si>
    <t>906270</t>
  </si>
  <si>
    <t>906271</t>
  </si>
  <si>
    <t>903044</t>
  </si>
  <si>
    <t>906455</t>
  </si>
  <si>
    <t>903434</t>
  </si>
  <si>
    <t>903435</t>
  </si>
  <si>
    <t>906456</t>
  </si>
  <si>
    <t>903865</t>
  </si>
  <si>
    <t>903872</t>
  </si>
  <si>
    <t>903864</t>
  </si>
  <si>
    <t>905758</t>
  </si>
  <si>
    <t>904101</t>
  </si>
  <si>
    <t>904708</t>
  </si>
  <si>
    <t>906454</t>
  </si>
  <si>
    <t>906430</t>
  </si>
  <si>
    <t>901321</t>
  </si>
  <si>
    <t>906052</t>
  </si>
  <si>
    <t>901322</t>
  </si>
  <si>
    <t>906331</t>
  </si>
  <si>
    <t>905759</t>
  </si>
  <si>
    <t>905503</t>
  </si>
  <si>
    <t>905760</t>
  </si>
  <si>
    <t>905608</t>
  </si>
  <si>
    <t>905607</t>
  </si>
  <si>
    <t>906269</t>
  </si>
  <si>
    <t>906268</t>
  </si>
  <si>
    <t>906134</t>
  </si>
  <si>
    <t>903884</t>
  </si>
  <si>
    <t>904601</t>
  </si>
  <si>
    <t>904602</t>
  </si>
  <si>
    <t>902042</t>
  </si>
  <si>
    <t>902045</t>
  </si>
  <si>
    <t>902047</t>
  </si>
  <si>
    <t>902048</t>
  </si>
  <si>
    <t>902049</t>
  </si>
  <si>
    <t>906501</t>
  </si>
  <si>
    <t>906502</t>
  </si>
  <si>
    <t>906506</t>
  </si>
  <si>
    <t>906503</t>
  </si>
  <si>
    <t>906517</t>
  </si>
  <si>
    <t>906504</t>
  </si>
  <si>
    <t>906512</t>
  </si>
  <si>
    <t>906518</t>
  </si>
  <si>
    <t>906519</t>
  </si>
  <si>
    <t>906514</t>
  </si>
  <si>
    <t>906513</t>
  </si>
  <si>
    <t>904920</t>
  </si>
  <si>
    <t>906457</t>
  </si>
  <si>
    <t>906458</t>
  </si>
  <si>
    <t>906459</t>
  </si>
  <si>
    <t>906460</t>
  </si>
  <si>
    <t>906462</t>
  </si>
  <si>
    <t>906463</t>
  </si>
  <si>
    <t>906464</t>
  </si>
  <si>
    <t>906465</t>
  </si>
  <si>
    <t>906491</t>
  </si>
  <si>
    <t>906855</t>
  </si>
  <si>
    <t>904921</t>
  </si>
  <si>
    <t>904926</t>
  </si>
  <si>
    <t>904922</t>
  </si>
  <si>
    <t>905409</t>
  </si>
  <si>
    <t>892901</t>
  </si>
  <si>
    <t>906255</t>
  </si>
  <si>
    <t>908867</t>
  </si>
  <si>
    <t>906845</t>
  </si>
  <si>
    <t>906846</t>
  </si>
  <si>
    <t>906126</t>
  </si>
  <si>
    <t>906127</t>
  </si>
  <si>
    <t>906128</t>
  </si>
  <si>
    <t>906129</t>
  </si>
  <si>
    <t>906130</t>
  </si>
  <si>
    <t>908868</t>
  </si>
  <si>
    <t>903867</t>
  </si>
  <si>
    <t>903866</t>
  </si>
  <si>
    <t>903046</t>
  </si>
  <si>
    <t>903045</t>
  </si>
  <si>
    <t>906477</t>
  </si>
  <si>
    <t>906478</t>
  </si>
  <si>
    <t>906479</t>
  </si>
  <si>
    <t>906039</t>
  </si>
  <si>
    <t>906040</t>
  </si>
  <si>
    <t>906041</t>
  </si>
  <si>
    <t>906137</t>
  </si>
  <si>
    <t>903868</t>
  </si>
  <si>
    <t>903047</t>
  </si>
  <si>
    <t>908354</t>
  </si>
  <si>
    <t>903440</t>
  </si>
  <si>
    <t>904923</t>
  </si>
  <si>
    <t>904924</t>
  </si>
  <si>
    <t>904927</t>
  </si>
  <si>
    <t>904925</t>
  </si>
  <si>
    <t>903436</t>
  </si>
  <si>
    <t>903437</t>
  </si>
  <si>
    <t>903438</t>
  </si>
  <si>
    <t>903439</t>
  </si>
  <si>
    <t>906131</t>
  </si>
  <si>
    <t>906132</t>
  </si>
  <si>
    <t>860205</t>
  </si>
  <si>
    <t>902067</t>
  </si>
  <si>
    <t>902068</t>
  </si>
  <si>
    <t>903870</t>
  </si>
  <si>
    <t>903869</t>
  </si>
  <si>
    <t>907106</t>
  </si>
  <si>
    <t>907107</t>
  </si>
  <si>
    <t>901236</t>
  </si>
  <si>
    <t>901237</t>
  </si>
  <si>
    <t>901235</t>
  </si>
  <si>
    <t>903051</t>
  </si>
  <si>
    <t>905410</t>
  </si>
  <si>
    <t>906247</t>
  </si>
  <si>
    <t>906248</t>
  </si>
  <si>
    <t>908869</t>
  </si>
  <si>
    <t>906251</t>
  </si>
  <si>
    <t>906252</t>
  </si>
  <si>
    <t>908865</t>
  </si>
  <si>
    <t>906249</t>
  </si>
  <si>
    <t>908832</t>
  </si>
  <si>
    <t>908861</t>
  </si>
  <si>
    <t>908802</t>
  </si>
  <si>
    <t>906250</t>
  </si>
  <si>
    <t>906253</t>
  </si>
  <si>
    <t>906254</t>
  </si>
  <si>
    <t>902123</t>
  </si>
  <si>
    <t>903701</t>
  </si>
  <si>
    <t>903702</t>
  </si>
  <si>
    <t>903703</t>
  </si>
  <si>
    <t>903704</t>
  </si>
  <si>
    <t>903705</t>
  </si>
  <si>
    <t>903709</t>
  </si>
  <si>
    <t>903707</t>
  </si>
  <si>
    <t>903706</t>
  </si>
  <si>
    <t>903708</t>
  </si>
  <si>
    <t>903711</t>
  </si>
  <si>
    <t>905102</t>
  </si>
  <si>
    <t>905103</t>
  </si>
  <si>
    <t>903608</t>
  </si>
  <si>
    <t>903609</t>
  </si>
  <si>
    <t>LA PRESTACION DE LOS SERVICIOS MEDICOS EN LA REALIZACION DE EXAMENES DE LABORATORIO CLINICO ESPECIALIZADO (INCLUYE TOMA DE MUESTRAS, ANALISIS, REPORTE Y ENTREGA DE RESULTADOS) PARA LOS USUARIOS Y BENEFICIARIOS DEL SSFFMM ADSCRITOS A LOS ESTABLECIMIENTOS DE SANIDAD MILITAR ESM BAS12 Y LOS ESTABLECIMIENTOS DE SANIDAD MILITAR SATÉLITES (BASCN, BICAZ, BAEEV19, BIMEJ), PERTENECIENTES A LA DIRECCIÓN DE SANIDAD EJÉRCITO – CENTRAL ADMINISTRATIVA Y CONTABLE “CENAC REGIONAL FLORENCIA”, PARA LA VIGENCIA 2025.</t>
  </si>
  <si>
    <t>precios historicos 2024</t>
  </si>
  <si>
    <t>NO TIENE PRECIOS HISTORICOS</t>
  </si>
  <si>
    <t>NO SE ACTUALIZAN PRECIOS HISTORICOS</t>
  </si>
  <si>
    <t>906494</t>
  </si>
  <si>
    <t>903102</t>
  </si>
  <si>
    <t>908309</t>
  </si>
  <si>
    <t>901003</t>
  </si>
  <si>
    <t>905305</t>
  </si>
  <si>
    <t>906125</t>
  </si>
  <si>
    <t>los muy elevados se van con precios historicos y no cotizaciones</t>
  </si>
  <si>
    <t>061002</t>
  </si>
  <si>
    <t>870001</t>
  </si>
  <si>
    <t>870003</t>
  </si>
  <si>
    <t>870004</t>
  </si>
  <si>
    <t>870005</t>
  </si>
  <si>
    <t>870006</t>
  </si>
  <si>
    <t>870007</t>
  </si>
  <si>
    <t>870101</t>
  </si>
  <si>
    <t>870102</t>
  </si>
  <si>
    <t>870103</t>
  </si>
  <si>
    <t>870104</t>
  </si>
  <si>
    <t>870105</t>
  </si>
  <si>
    <t>870107</t>
  </si>
  <si>
    <t>870108</t>
  </si>
  <si>
    <t>870112</t>
  </si>
  <si>
    <t>870113</t>
  </si>
  <si>
    <t>870131</t>
  </si>
  <si>
    <t>870601</t>
  </si>
  <si>
    <t>870602</t>
  </si>
  <si>
    <t>870603</t>
  </si>
  <si>
    <t>871010</t>
  </si>
  <si>
    <t>871019</t>
  </si>
  <si>
    <t>871020</t>
  </si>
  <si>
    <t>871030</t>
  </si>
  <si>
    <t>871040</t>
  </si>
  <si>
    <t>871050</t>
  </si>
  <si>
    <t>871060</t>
  </si>
  <si>
    <t>871062</t>
  </si>
  <si>
    <t>871070</t>
  </si>
  <si>
    <t>871091</t>
  </si>
  <si>
    <t>871111</t>
  </si>
  <si>
    <t>871112</t>
  </si>
  <si>
    <t>871121</t>
  </si>
  <si>
    <t>871129</t>
  </si>
  <si>
    <t>871202</t>
  </si>
  <si>
    <t>871320</t>
  </si>
  <si>
    <t>872002</t>
  </si>
  <si>
    <t>872011</t>
  </si>
  <si>
    <t>872101</t>
  </si>
  <si>
    <t>872102</t>
  </si>
  <si>
    <t>872104</t>
  </si>
  <si>
    <t>872105</t>
  </si>
  <si>
    <t>872121</t>
  </si>
  <si>
    <t>872122</t>
  </si>
  <si>
    <t>872123</t>
  </si>
  <si>
    <t>873001</t>
  </si>
  <si>
    <t>873002</t>
  </si>
  <si>
    <t>873003</t>
  </si>
  <si>
    <t>873004</t>
  </si>
  <si>
    <t>873111</t>
  </si>
  <si>
    <t>873112</t>
  </si>
  <si>
    <t>873121</t>
  </si>
  <si>
    <t>873122</t>
  </si>
  <si>
    <t>873123</t>
  </si>
  <si>
    <t>873202</t>
  </si>
  <si>
    <t>873204</t>
  </si>
  <si>
    <t>873205</t>
  </si>
  <si>
    <t>873206</t>
  </si>
  <si>
    <t>873210</t>
  </si>
  <si>
    <t>873302</t>
  </si>
  <si>
    <t>873303</t>
  </si>
  <si>
    <t>873304</t>
  </si>
  <si>
    <t>873306</t>
  </si>
  <si>
    <t>873308</t>
  </si>
  <si>
    <t>873311</t>
  </si>
  <si>
    <t>873312</t>
  </si>
  <si>
    <t>873313</t>
  </si>
  <si>
    <t>873314</t>
  </si>
  <si>
    <t>873333</t>
  </si>
  <si>
    <t>873335</t>
  </si>
  <si>
    <t>873340</t>
  </si>
  <si>
    <t>873411</t>
  </si>
  <si>
    <t>873412</t>
  </si>
  <si>
    <t>873420</t>
  </si>
  <si>
    <t>873422</t>
  </si>
  <si>
    <t>873423</t>
  </si>
  <si>
    <t>873431</t>
  </si>
  <si>
    <t>873443</t>
  </si>
  <si>
    <t>873444</t>
  </si>
  <si>
    <t>874801</t>
  </si>
  <si>
    <t>874901</t>
  </si>
  <si>
    <t>874910</t>
  </si>
  <si>
    <t>876801</t>
  </si>
  <si>
    <t>876802</t>
  </si>
  <si>
    <t>877401</t>
  </si>
  <si>
    <t>877402</t>
  </si>
  <si>
    <t>877403</t>
  </si>
  <si>
    <t>877602</t>
  </si>
  <si>
    <t>877603</t>
  </si>
  <si>
    <t>877802</t>
  </si>
  <si>
    <t>877851</t>
  </si>
  <si>
    <t>877861</t>
  </si>
  <si>
    <t>877862</t>
  </si>
  <si>
    <t>877863</t>
  </si>
  <si>
    <t>877871</t>
  </si>
  <si>
    <t>877901</t>
  </si>
  <si>
    <t>879111</t>
  </si>
  <si>
    <t>879112</t>
  </si>
  <si>
    <t>879113</t>
  </si>
  <si>
    <t>879116</t>
  </si>
  <si>
    <t>879121</t>
  </si>
  <si>
    <t>879122</t>
  </si>
  <si>
    <t>879131</t>
  </si>
  <si>
    <t>879132</t>
  </si>
  <si>
    <t>879150</t>
  </si>
  <si>
    <t>879161</t>
  </si>
  <si>
    <t>879162</t>
  </si>
  <si>
    <t>879201</t>
  </si>
  <si>
    <t>879301</t>
  </si>
  <si>
    <t>879303</t>
  </si>
  <si>
    <t>879304</t>
  </si>
  <si>
    <t>879391</t>
  </si>
  <si>
    <t>879410</t>
  </si>
  <si>
    <t>879420</t>
  </si>
  <si>
    <t>879421</t>
  </si>
  <si>
    <t>879430</t>
  </si>
  <si>
    <t>879431</t>
  </si>
  <si>
    <t>879460</t>
  </si>
  <si>
    <t>879510</t>
  </si>
  <si>
    <t>879520</t>
  </si>
  <si>
    <t>879522</t>
  </si>
  <si>
    <t>879523</t>
  </si>
  <si>
    <t>879901</t>
  </si>
  <si>
    <t>879910</t>
  </si>
  <si>
    <t>881112</t>
  </si>
  <si>
    <t>881118</t>
  </si>
  <si>
    <t>881130</t>
  </si>
  <si>
    <t>881131</t>
  </si>
  <si>
    <t>881132</t>
  </si>
  <si>
    <t>881141</t>
  </si>
  <si>
    <t>881151</t>
  </si>
  <si>
    <t>881201</t>
  </si>
  <si>
    <t>881211</t>
  </si>
  <si>
    <t>881212</t>
  </si>
  <si>
    <t>881302</t>
  </si>
  <si>
    <t>881305</t>
  </si>
  <si>
    <t>881306</t>
  </si>
  <si>
    <t>881313</t>
  </si>
  <si>
    <t>881332</t>
  </si>
  <si>
    <t>881362</t>
  </si>
  <si>
    <t>881403</t>
  </si>
  <si>
    <t>881501</t>
  </si>
  <si>
    <t>881510</t>
  </si>
  <si>
    <t>881511</t>
  </si>
  <si>
    <t>881601</t>
  </si>
  <si>
    <t>881602</t>
  </si>
  <si>
    <t>881603</t>
  </si>
  <si>
    <t>881610</t>
  </si>
  <si>
    <t>881611</t>
  </si>
  <si>
    <t>881612</t>
  </si>
  <si>
    <t>881613</t>
  </si>
  <si>
    <t>881620</t>
  </si>
  <si>
    <t>881621</t>
  </si>
  <si>
    <t>881622</t>
  </si>
  <si>
    <t>881630</t>
  </si>
  <si>
    <t>881640</t>
  </si>
  <si>
    <t>881705</t>
  </si>
  <si>
    <t>882112</t>
  </si>
  <si>
    <t>882132</t>
  </si>
  <si>
    <t>882203</t>
  </si>
  <si>
    <t>882212</t>
  </si>
  <si>
    <t>882222</t>
  </si>
  <si>
    <t>882252</t>
  </si>
  <si>
    <t>882262</t>
  </si>
  <si>
    <t>882282</t>
  </si>
  <si>
    <t>882292</t>
  </si>
  <si>
    <t>882294</t>
  </si>
  <si>
    <t>882296</t>
  </si>
  <si>
    <t>882307</t>
  </si>
  <si>
    <t>882308</t>
  </si>
  <si>
    <t>882309</t>
  </si>
  <si>
    <t>882316</t>
  </si>
  <si>
    <t>882317</t>
  </si>
  <si>
    <t>882318</t>
  </si>
  <si>
    <t>882801</t>
  </si>
  <si>
    <t>882840</t>
  </si>
  <si>
    <t>883101</t>
  </si>
  <si>
    <t>883102</t>
  </si>
  <si>
    <t>883103</t>
  </si>
  <si>
    <t>883105</t>
  </si>
  <si>
    <t>883108</t>
  </si>
  <si>
    <t>883109</t>
  </si>
  <si>
    <t>883110</t>
  </si>
  <si>
    <t>883111</t>
  </si>
  <si>
    <t>883112</t>
  </si>
  <si>
    <t>883210</t>
  </si>
  <si>
    <t>883211</t>
  </si>
  <si>
    <t>883220</t>
  </si>
  <si>
    <t>883221</t>
  </si>
  <si>
    <t>883230</t>
  </si>
  <si>
    <t>883231</t>
  </si>
  <si>
    <t>883232</t>
  </si>
  <si>
    <t>883233</t>
  </si>
  <si>
    <t>883234</t>
  </si>
  <si>
    <t>883235</t>
  </si>
  <si>
    <t>883236</t>
  </si>
  <si>
    <t>883301</t>
  </si>
  <si>
    <t>883341</t>
  </si>
  <si>
    <t>883351</t>
  </si>
  <si>
    <t>883390</t>
  </si>
  <si>
    <t>883401</t>
  </si>
  <si>
    <t>883430</t>
  </si>
  <si>
    <t>883434</t>
  </si>
  <si>
    <t>883435</t>
  </si>
  <si>
    <t>883436</t>
  </si>
  <si>
    <t>883440</t>
  </si>
  <si>
    <t>883441</t>
  </si>
  <si>
    <t>883442</t>
  </si>
  <si>
    <t>883443</t>
  </si>
  <si>
    <t>883511</t>
  </si>
  <si>
    <t>883512</t>
  </si>
  <si>
    <t>883521</t>
  </si>
  <si>
    <t>883522</t>
  </si>
  <si>
    <t>883545</t>
  </si>
  <si>
    <t>883560</t>
  </si>
  <si>
    <t>883590</t>
  </si>
  <si>
    <t>883701</t>
  </si>
  <si>
    <t>883901</t>
  </si>
  <si>
    <t>883902</t>
  </si>
  <si>
    <t>883904</t>
  </si>
  <si>
    <t>883905</t>
  </si>
  <si>
    <t>883908</t>
  </si>
  <si>
    <t>883909</t>
  </si>
  <si>
    <t>883910</t>
  </si>
  <si>
    <t>883911</t>
  </si>
  <si>
    <t>883912</t>
  </si>
  <si>
    <t>883913</t>
  </si>
  <si>
    <t>886012</t>
  </si>
  <si>
    <t>951302</t>
  </si>
  <si>
    <t>951303</t>
  </si>
  <si>
    <t>951321</t>
  </si>
  <si>
    <t>BIOPSIA DE GLANDULA TIROIDES VIA PERCUTANEA</t>
  </si>
  <si>
    <t>BIOPSIA POR PUNCION CON AGUJA FINA DE MAMA</t>
  </si>
  <si>
    <t>RADIOGRAFIA DE CRANEO SIMPLE</t>
  </si>
  <si>
    <t>RADIOGRAFIA DE BASE DE CRANEO</t>
  </si>
  <si>
    <t>RADIOGRAFIA DE SILLA TURCA</t>
  </si>
  <si>
    <t>RADIOGRAFIA DE MASTOIDES COMPARATIVAS</t>
  </si>
  <si>
    <t>RADIOGRAFIA DE PEÑASCOS</t>
  </si>
  <si>
    <t>RADIOGRAFIA DE CONDUCTO AUDITIVO INTERNO</t>
  </si>
  <si>
    <t>RADIOGRAFIA DE CARA (PERFILOGRAMA)</t>
  </si>
  <si>
    <t>RADIOGRAFIA DE ORBITAS</t>
  </si>
  <si>
    <t>RADIOGRAFIA DE AGUJEROS OPTICOS</t>
  </si>
  <si>
    <t>RADIOGRAFIA DE MALAR</t>
  </si>
  <si>
    <t>RADIOGRAFIA DE ARCO CIGOMATICO</t>
  </si>
  <si>
    <t>RADIOGRAFIA DE HUESOS NASALES</t>
  </si>
  <si>
    <t>RADIOGRAFIA DE SENOS PARANASALES</t>
  </si>
  <si>
    <t>RADIOGRAFIA DE MAXILAR SUPERIOR</t>
  </si>
  <si>
    <t>RADIOGRAFIA DE MAXILAR INFERIOR</t>
  </si>
  <si>
    <t>RADIOGRAFIA DE ARTICULACION TEMPOROMAXILAR [ATM]</t>
  </si>
  <si>
    <t>RADIOGRAFIA DE TEJIDOS BLANDOS DE CUELLO</t>
  </si>
  <si>
    <t>RADIOGRAFIA DE CAVUM FARINGEO</t>
  </si>
  <si>
    <t>RADIOGRAFIA DE FARINGE [FARINGOGRAFIA]</t>
  </si>
  <si>
    <t>RADIOGRAFIA DE COLUMNA CERVICAL</t>
  </si>
  <si>
    <t>RADIOGRAFIA DE COLUMNA UNION CERVICO DORSAL</t>
  </si>
  <si>
    <t>RADIOGRAFIA DE COLUMNA TORACICA</t>
  </si>
  <si>
    <t>RADIOGRAFIA DE COLUMNA DORSOLUMBAR</t>
  </si>
  <si>
    <t>RADIOGRAFIA DE COLUMNA LUMBOSACRA</t>
  </si>
  <si>
    <t>RADIOGRAFIA DE SACRO COCCIX</t>
  </si>
  <si>
    <t>RADIOGRAFIA DE COLUMNA VERTEBRAL TOTAL</t>
  </si>
  <si>
    <t>RADIOGRAFIA PANORAMICA DE COLUMNA (GONIOMETRIA U ORTOGRAMA) FORMATO 14" X 17" (NIÑOS)</t>
  </si>
  <si>
    <t>RADIOGRAFIA DINAMICA DE COLUMNA VERTEBRAL</t>
  </si>
  <si>
    <t>RADIOGRAFIA DE ARTICULACIONES SACROILIACAS</t>
  </si>
  <si>
    <t>RADIOGRAFIA DE REJA COSTAL</t>
  </si>
  <si>
    <t>RADIOGRAFIA DE ESTERNON</t>
  </si>
  <si>
    <t>RADIOGRAFIA DE TORAX (P.A. O A.P. Y LATERAL, DECUBITO LATERAL, OBLICUAS O LATERAL)</t>
  </si>
  <si>
    <t>RADIOGRAFIA DE ARTICULACIONES ESTERNOCLAVICULARES</t>
  </si>
  <si>
    <t>APICOGRAMA</t>
  </si>
  <si>
    <t>RADIOGRAFIA DE ESOFAGO</t>
  </si>
  <si>
    <t>RADIOGRAFIA DE ABDOMEN SIMPLE</t>
  </si>
  <si>
    <t>RADIOGRAFIA DE ABDOMEN SIMPLE CON PROYECCIONES ADICIONALES (SERIE DE ABDOMEN AGUDO)</t>
  </si>
  <si>
    <t>RADIOGRAFIA DE TRANSITO INTESTINAL CONVENCIONAL</t>
  </si>
  <si>
    <t>RADIOGRAFIA DE TRANSITO INTESTINAL DOBLE CONTRASTE</t>
  </si>
  <si>
    <t>RADIOGRAFIA DE COLON POR ENEMA O COLON POR INGESTA</t>
  </si>
  <si>
    <t>RADIOGRAFIA DE COLON POR ENEMA CON DOBLE CONTRASTE</t>
  </si>
  <si>
    <t>RADIOGRAFIA DE VIAS DIGESTIVAS ALTAS (ESOFAGO, ESTOMAGO Y DUODENO)</t>
  </si>
  <si>
    <t>RADIOGRAFIA DE VIAS DIGESTIVAS ALTAS (ESOFAGO, ESTOMAGO Y DUODENO) CON DOBLE CONTRASTE</t>
  </si>
  <si>
    <t>RADIOGRAFIA DE VIAS DIGESTIVAS ALTAS (ESOFAGO, ESTOMAGO Y DUODENO) Y TRANSITO INTESTINAL</t>
  </si>
  <si>
    <t>RADIOGRAFIA PARA SERIE ESQUELETICA</t>
  </si>
  <si>
    <t>RADIOGRAFIA DE HUESOS LARGOS SERIE COMPLETA (ESQUELETO AXIAL Y APENDICULAR)</t>
  </si>
  <si>
    <t>RADIOGRAFIA PARA ESTUDIOS DE LONGITUD DE LOS HUESOS (ORTORRADIOGRAFIA Y ESCANOGRAMA)</t>
  </si>
  <si>
    <t>RADIOGRAFIA PARA DETECTAR EDAD OSEA [CARPOGRAMA]</t>
  </si>
  <si>
    <t>RADIOGRAFIA DE OMOPLATO</t>
  </si>
  <si>
    <t>RADIOGRAFIA DE CLAVICULA</t>
  </si>
  <si>
    <t>RADIOGRAFIA DE HUMERO</t>
  </si>
  <si>
    <t>RADIOGRAFIA DE ANTEBRAZO</t>
  </si>
  <si>
    <t>RADIOGRAFIAS COMPARATIVAS DE EXTREMIDADES SUPERIORES</t>
  </si>
  <si>
    <t>RADIOGRAFIA DE ARTICULACIONES ACROMIO CLAVICULARES COMPARATIVAS</t>
  </si>
  <si>
    <t>RADIOGRAFIA DE HOMBRO</t>
  </si>
  <si>
    <t>RADIOGRAFIA DE CODO</t>
  </si>
  <si>
    <t>RADIOGRAFIA DE PUÑO O MUÑECA</t>
  </si>
  <si>
    <t>RADIOGRAFIA DE MANO</t>
  </si>
  <si>
    <t>RADIOGRAFIA PARA MEDICION DE MIEMBROS INFERIORES [ESTUDIO DE FARILL U OSTEOMETRIA]</t>
  </si>
  <si>
    <t>RADIOGRAFIA COMPARATIVA DE PIES CON APOYO (AP Y LATERAL)</t>
  </si>
  <si>
    <t>RADIOGRAFIA AXIAL DE SESAMOIDEOS Y CABEZAS DE LOS METATARSIANOS</t>
  </si>
  <si>
    <t>RADIOGRAFIA PANORAMICA DE MIEMBROS INFERIORES (GONIOMETRIA U ORTOGRAMA), EN FORMATO 14" X 17" (NIÑOS)</t>
  </si>
  <si>
    <t>RADIOGRAFIA DIGITAL DE MIEMBROS INFERIORES (ESTUDIO DE LONGITUD)</t>
  </si>
  <si>
    <t>RADIOGRAFIA DE ANTEVERSION FEMORAL</t>
  </si>
  <si>
    <t>RADIOGRAFIA DE FEMUR (AP, LATERAL)</t>
  </si>
  <si>
    <t>RADIOGRAFIA DE PIERNA (AP, LATERAL)</t>
  </si>
  <si>
    <t>RADIOGRAFIA DE ANTEVERSION TIBIAL</t>
  </si>
  <si>
    <t>RADIOGRAFIA DE PIE (AP, LATERAL Y OBLICUA)</t>
  </si>
  <si>
    <t>RADIOGRAFIA DE CALCANEO (AXIAL Y LATERAL)</t>
  </si>
  <si>
    <t>RADIOGRAFIA DE MIEMBRO INFERIOR (AP, LATERAL)</t>
  </si>
  <si>
    <t>RADIOGRAFIA DE CADERA O ARTICULACION COXO-FEMORAL (AP, LATERAL)</t>
  </si>
  <si>
    <t>RADIOGRAFIA DE CADERA COMPARATIVA</t>
  </si>
  <si>
    <t>RADIOGRAFIA DE RODILLA (AP, LATERAL)</t>
  </si>
  <si>
    <t>RADIOGRAFIA DE RODILLAS COMPARATIVAS POSICION VERTICAL (UNICAMENTE VISTA ANTEROPOSTERIOR)</t>
  </si>
  <si>
    <t>RADIOGRAFIA TANGENCIAL O AXIAL DE ROTULA</t>
  </si>
  <si>
    <t>RADIOGRAFIA DE TOBILLO (AP, LATERAL Y ROTACION INTERNA)</t>
  </si>
  <si>
    <t>RADIOGRAFIAS COMPARATIVAS DE EXTREMIDADES INFERIORES</t>
  </si>
  <si>
    <t>RADIOGRAFIAS EN EXTREMIDADES PROYECCIONES ADICIONALES (STRESS, TUNEL, OBLICUAS)</t>
  </si>
  <si>
    <t>FARINGOLARINGOGRAFIA</t>
  </si>
  <si>
    <t>FISTULOGRAFIA DE CUELLO</t>
  </si>
  <si>
    <t>FARINGOGRAFIA O ESOFAGOGRAMA (ESTUDIO DE LA DEGLUCION)</t>
  </si>
  <si>
    <t>FISTULOGRAFIA DE PARED TORACICA</t>
  </si>
  <si>
    <t>MAMOGRAFIA UNILATERAL O DE PIEZA QUIRURGICA</t>
  </si>
  <si>
    <t>MAMOGRAFIA BILATERAL</t>
  </si>
  <si>
    <t>FISTULOGRAFIA EN PARED ABDOMINAL</t>
  </si>
  <si>
    <t>FISTULOGRAFIA EN REGION PERINEAL</t>
  </si>
  <si>
    <t>FISTULOGRAFIA EN REGION PERIANAL</t>
  </si>
  <si>
    <t>COLANGIOGRAFIA POR TUBO O CATETER EN LA VIA BILIAR</t>
  </si>
  <si>
    <t>COLANGIOGRAFIA PERCUTANEA</t>
  </si>
  <si>
    <t>UROGRAFIA INTRAVENOSA</t>
  </si>
  <si>
    <t>CISTOGRAFIA CON PROYECCIONES OBLICUAS</t>
  </si>
  <si>
    <t>URETROCISTOGRAFIA</t>
  </si>
  <si>
    <t>URETROCISTOGRAFIA MICCIONAL</t>
  </si>
  <si>
    <t>URETROCISTOGRAFIA RETROGRADA</t>
  </si>
  <si>
    <t>URETROGRAFIA RETROGRADA</t>
  </si>
  <si>
    <t>HISTEROSALPINGOGRAFIA</t>
  </si>
  <si>
    <t>TOMOGRAFIA COMPUTADA DE CRANEO SIMPLE</t>
  </si>
  <si>
    <t>TOMOGRAFIA COMPUTADA DE CRANEO CON CONTRASTE</t>
  </si>
  <si>
    <t>TOMOGRAFIA COMPUTADA DE CRANEO SIMPLE Y CON CONTRASTE</t>
  </si>
  <si>
    <t>TOMOGRAFIA COMPUTADA DE SILLA TURCA (HIPOFISIS)</t>
  </si>
  <si>
    <t>TOMOGRAFIA COMPUTADA DE ORBITAS</t>
  </si>
  <si>
    <t>TOMOGRAFIA COMPUTADA DE OIDO, PEÑASCO Y CONDUCTO AUDITIVO INTERNO</t>
  </si>
  <si>
    <t>TOMOGRAFIA COMPUTADA DE SENOS PARANASALES O CARA</t>
  </si>
  <si>
    <t>TOMOGRAFIA COMPUTADA DE RINOFARINGE</t>
  </si>
  <si>
    <t>TOMOGRAFIA COMPUTADA DE ARTICULACION TEMPORO MANDIBULAR (BILATERAL)</t>
  </si>
  <si>
    <t>TOMOGRAFIA COMPUTADA DE CUELLO</t>
  </si>
  <si>
    <t>TOMOGRAFIA COMPUTADA DE LARINGE</t>
  </si>
  <si>
    <t>TOMOGRAFIA COMPUTADA DE COLUMNA SEGMENTOS CERVICAL, TORACICO, LUMBAR O SACRO, POR CADA NIVEL (TRES ESPACIOS)</t>
  </si>
  <si>
    <t>TOMOGRAFIA COMPUTADA DE TORAX</t>
  </si>
  <si>
    <t>TOMOGRAFIA COMPUTADA DE TORAX DE BAJA DOSIS (TC-BD)</t>
  </si>
  <si>
    <t>TOMOGRAFIA COMPUTADA DE TORAX DE ALTA RESOLUCION (TCAR)</t>
  </si>
  <si>
    <t>TOMOGRAFIA COMPUTADA DE TORAX EXTENDIDO AL ABDOMEN SUPERIOR CON SUPRARRENALES</t>
  </si>
  <si>
    <t>TOMOGRAFIA COMPUTADA DE ABDOMEN SUPERIOR</t>
  </si>
  <si>
    <t>TOMOGRAFIA COMPUTADA DE ABDOMEN Y PELVIS (ABDOMEN TOTAL)</t>
  </si>
  <si>
    <t>TOMOGRAFIA COMPUTADA DE CADERA</t>
  </si>
  <si>
    <t>TOMOGRAFIA COMPUTADA DE VIAS URINARIAS [UROTC]</t>
  </si>
  <si>
    <t>UROGRAFIA CON TOMOGRAFIA COMPUTADA</t>
  </si>
  <si>
    <t>TOMOGRAFIA COMPUTADA DE PELVIS</t>
  </si>
  <si>
    <t>TOMOGRAFIA COMPUTADA DE MIEMBROS SUPERIORES Y ARTICULACIONES</t>
  </si>
  <si>
    <t>TOMOGRAFIA COMPUTADA DE MIEMBROS INFERIORES Y ARTICULACIONES</t>
  </si>
  <si>
    <t>TOMOGRAFIA COMPUTADA DE MIEMBROS INFERIORES (ANTEVERSION FEMORAL O TORSION TIBIAL)</t>
  </si>
  <si>
    <t>TOMOGRAFIA COMPUTADA DE MIEMBROS INFERIORES (AXIALES DE ROTULA O LONGITUD DE MIEMBROS INFERIORES)</t>
  </si>
  <si>
    <t>TOMOGRAFIA COMPUTADA DE VASOS</t>
  </si>
  <si>
    <t>TOMOGRAFIA COMPUTADA EN RECONSTRUCCION TRIDIMENSIONAL</t>
  </si>
  <si>
    <t>ECOGRAFIA CEREBRAL TRANSFONTANELAR CON TRANSDUCTOR DE 7.MHZ O MAS</t>
  </si>
  <si>
    <t>ECOGRAFIA CEREBRAL TRANSFONTANELAR CON ANALISIS DOPPLER</t>
  </si>
  <si>
    <t>ECOGRAFIA DE TEJIDOS BLANDOS DE CARA</t>
  </si>
  <si>
    <t>ECOGRAFIA DE GLANDULAS SALIVALES CON TRANSDUCTOR DE 7 MHZ O MAS</t>
  </si>
  <si>
    <t>ECOGRAFIA DE CUELLO</t>
  </si>
  <si>
    <t>ECOGRAFIA DE TIROIDES CON TRANSDUCTOR DE 7 MHZ O MAS</t>
  </si>
  <si>
    <t>ECOGRAFIA DE GLANGLIOS CERVICALES (MAPEO)</t>
  </si>
  <si>
    <t>ECOGRAFIA DE MAMA, CON TRANSDUCTOR DE 7 MHZ O MAS</t>
  </si>
  <si>
    <t>ECOGRAFIA DE TORAX (PERICARDIO O PLEURA)</t>
  </si>
  <si>
    <t>ECOGRAFIA DE OTROS SITIOS TORACICOS</t>
  </si>
  <si>
    <t>ECOGRAFIA DE TEJIDOS BLANDOS DE PARED ABDOMINAL Y DE PELVIS</t>
  </si>
  <si>
    <t>ECOGRAFIA DE ABDOMEN TOTAL</t>
  </si>
  <si>
    <t>ECOGRAFIA DE ABDOMEN SUPERIOR</t>
  </si>
  <si>
    <t>ECOGRAFIA DE HIGADO, PANCREAS, VIA BILIAR Y VESICULA</t>
  </si>
  <si>
    <t>ECOGRAFIA DE ABDOMEN (PILORO)</t>
  </si>
  <si>
    <t>ECOGRAFIA DE VIAS URINARIAS (RIÑONES, VEJIGA Y PROSTATA TRANSABDOMINAL)</t>
  </si>
  <si>
    <t>ECOGRAFIA PELVICA CON ANALISIS DOPPLER</t>
  </si>
  <si>
    <t>ECOGRAFIA DE TEJIDOS BLANDOS DE ABDOMEN CON ANALISIS DOPPLER</t>
  </si>
  <si>
    <t>ECOGRAFIA PELVICA GINECOLOGICA TRANSVAGINAL</t>
  </si>
  <si>
    <t>ECOGRAFIA PELVICA GINECOLOGICA TRANSABDOMINAL</t>
  </si>
  <si>
    <t xml:space="preserve">ECOGRAFIA PELVICA GINECOLOGICA (ESTUDIO INTEGRAL FOLICULAR CON ECO VAGINAL) </t>
  </si>
  <si>
    <t>ECOGRAFIA PELVICA GINECOLOGICA (HISTEROSONOGRAFIA O HISTEROSALPINGOSONOGRAFIA)</t>
  </si>
  <si>
    <t>ECOGRAFIA OBSTETRICA TRANSABDOMINAL</t>
  </si>
  <si>
    <t>ECOGRAFIA OBSTETRICA TRANSVAGINAL</t>
  </si>
  <si>
    <t>PERFIL BIOFISICO</t>
  </si>
  <si>
    <t>ECOGRAFIA OBSTETRICA CON EVALUACION DE CIRCULACION PLACENTARIA Y FETAL</t>
  </si>
  <si>
    <t>ECOGRAFIA OBSTETRICA CON TRANSLUCENCIA NUCAL</t>
  </si>
  <si>
    <t>ECOGRAFIA OBSTETRICA CON DETALLE ANATOMICO</t>
  </si>
  <si>
    <t>ECOGRAFIA DE PROSTATA TRANSABDOMINAL</t>
  </si>
  <si>
    <t>ECOGRAFIA DE PROSTATA TRANSRECTAL</t>
  </si>
  <si>
    <t>ECOGRAFIA TESTICULAR CON TRANSDUCTOR DE 7 MHZ O MAS</t>
  </si>
  <si>
    <t>ECOGRAFIA TESTICULAR CON ANALISIS DOPPLER</t>
  </si>
  <si>
    <t>ECOGRAFIA DE TEJIDOS BLANDOS EN LAS EXTREMIDADES SUPERIORES CON TRANSDUCTOR DE 7 MHZ O MAS</t>
  </si>
  <si>
    <t>ECOGRAFIA DE TEJIDOS BLANDOS EN LAS EXTREMIDADES INFERIORES CON TRANSDUCTOR DE 7 MHZ O MAS</t>
  </si>
  <si>
    <t>ECOGRAFIA DE ALTA RESOLUCION EN NERVIOS DE EXTREMIDADES</t>
  </si>
  <si>
    <t>ECOGRAFIA ARTICULAR DE HOMBRO</t>
  </si>
  <si>
    <t>ECOGRAFIA ARTICULAR DE CODO</t>
  </si>
  <si>
    <t>ECOGRAFIA ARTICULAR DE PUÑO (MUÑECA)</t>
  </si>
  <si>
    <t>ECOGRAFIA ARTICULAR DE MANO</t>
  </si>
  <si>
    <t>ECOGRAFIA ARTICULAR DE RODILLA</t>
  </si>
  <si>
    <t>ECOGRAFIA ARTICULAR DE TOBILLO</t>
  </si>
  <si>
    <t>ECOGRAFIA ARTICULAR DE PIE</t>
  </si>
  <si>
    <t>ECOGRAFIA ARTICULAR DE CADERA</t>
  </si>
  <si>
    <t>ECOGRAFIA DE CALCANEO</t>
  </si>
  <si>
    <t>ECOGRAFIA DE PIEL O ANEXOS</t>
  </si>
  <si>
    <t>ECOGRAFIA DOPPLER DE VASOS DEL CUELLO</t>
  </si>
  <si>
    <t>ECOGRAFIA DOPPLER DE OTROS VASOS PERIFERICOS DEL CUELLO</t>
  </si>
  <si>
    <t>ECOGRAFIA DOPPLER DE VASOS ABDOMINALES O PELVICOS</t>
  </si>
  <si>
    <t>ECOGRAFIA DOPPLER DE AORTA ABDOMINAL</t>
  </si>
  <si>
    <t>ECOGRAFIA DOPPLER DE ARTERIAS RENALES</t>
  </si>
  <si>
    <t>ECOGRAFIA DOPPLER DE VENA CAVA</t>
  </si>
  <si>
    <t>ECOGRAFIA DOPPLER DE ARTERIAS ILIACAS</t>
  </si>
  <si>
    <t>ECOGRAFIA DOPPLER DE VASOS ESCROTALES</t>
  </si>
  <si>
    <t>ECOGRAFIA DOPPLER CON EVALUACION DE FLUJO SANGUINEO EN MASAS ABDOMINALES</t>
  </si>
  <si>
    <t xml:space="preserve">ECOGRAFIA DOPPLER CON EVALUACION DE FLUJO SANGUINEO EN MASAS PELVICAS </t>
  </si>
  <si>
    <t>ECOGRAFIA DOPPLER CON EVALUACION DE FLUJO SANGUINEO EN HIPERTENSION PORTAL</t>
  </si>
  <si>
    <t>ECOGRAFIA DOPPLER OBSTETRICA CON EVALUACION DE CIRCULACION PLACENTARIA</t>
  </si>
  <si>
    <t>ECOGRAFIA DOPPLER DE VASOS ARTERIALES DE MIEMBROS SUPERIORES</t>
  </si>
  <si>
    <t>ECOGRAFIA DOPPLER DE VASOS ARTERIALES DE MIEMBROS INFERIORES</t>
  </si>
  <si>
    <t>ECOGRAFIA DOPPLER DE VASOS VENOSOS DE MIEMBROS SUPERIORES</t>
  </si>
  <si>
    <t>ECOGRAFIA DOPPLER DE VASOS VENOSOS DE MIEMBRO SUPERIOR</t>
  </si>
  <si>
    <t>ECOGRAFIA DOPPLER DE VASOS VENOSOS DE MIEMBROS INFERIORES</t>
  </si>
  <si>
    <t>ECOGRAFIA DOPPLER DE VASOS VENOSOS DE MIEMBRO INFERIOR</t>
  </si>
  <si>
    <t>ECOGRAFIA DOPPLER DE VASOS</t>
  </si>
  <si>
    <t>ECOGRAFIA DOPPLER COMO GUIA PARA PROCEDIMIENTOS</t>
  </si>
  <si>
    <t>RESONANCIA MAGNETICA DE CEREBRO</t>
  </si>
  <si>
    <t>RESONANCIA MAGNETICA DE BASE DE CRANEO O SILLA TURCA</t>
  </si>
  <si>
    <t>RESONANCIA MAGNETICA DE ORBITAS</t>
  </si>
  <si>
    <t>RESONANCIA MAGNETICA DE ARTICULACION TEMPOROMANDIBULAR</t>
  </si>
  <si>
    <t>RESONANCIA MAGNETICA DE PARES CRANEANOS</t>
  </si>
  <si>
    <t>RESONANCIA MAGNETICA DE OIDOS</t>
  </si>
  <si>
    <t>RESONANCIA MAGNETICA DE SENOS PARANASALES O CARA</t>
  </si>
  <si>
    <t>RESONANCIA MAGNETICA DE CUELLO</t>
  </si>
  <si>
    <t>RESONANCIA MAGNETICA DEL HIPOCAMPO CON ANALISIS VOLUMETRICO</t>
  </si>
  <si>
    <t>RESONANCIA MAGNETICA DE COLUMNA CERVICAL SIMPLE</t>
  </si>
  <si>
    <t>RESONANCIA MAGNETICA DE COLUMNA CERVICAL CON CONTRASTE</t>
  </si>
  <si>
    <t>RESONANCIA MAGNETICA DE COLUMNA TORACICA SIMPLE</t>
  </si>
  <si>
    <t>RESONANCIA MAGNETICA DE COLUMNA TORACICA CON CONTRASTE</t>
  </si>
  <si>
    <t>RESONANCIA MAGNETICA DE COLUMNA LUMBOSACRA SIMPLE</t>
  </si>
  <si>
    <t>RESONANCIA MAGNETICA DE COLUMNA LUMBAR CON CONTRASTE</t>
  </si>
  <si>
    <t>RESONANCIA MAGNETICA DE ARTICULACION SACROILIACA SIMPLE</t>
  </si>
  <si>
    <t>RESONANCIA MAGNETICA DE ARTICULACION SACROILIACA CON CONTRASTE</t>
  </si>
  <si>
    <t>RESONANCIA MAGNETICA DE COLUMNA SACROCOXIGEA SIMPLE</t>
  </si>
  <si>
    <t>RESONANCIA MAGNETICA DE COLUMNA SACROCOXIGEA CON CONTRASTE</t>
  </si>
  <si>
    <t>RASTREO DE COLUMNA TOTAL POR RESONANCIA MAGNETICA</t>
  </si>
  <si>
    <t>RESONANCIA MAGNETICA DEL TORAX</t>
  </si>
  <si>
    <t>ANGIORRESONANCIA DE TORAX (SIN INCLUIR CORAZON)</t>
  </si>
  <si>
    <t>RESONANCIA MAGNETICA DE MAMA</t>
  </si>
  <si>
    <t>RESONANCIA MAGNETICA DE OTRAS ESTRUCTURAS NO ESPECIFICADAS DEL TORAX Y SISTEMA CARDIOVASCULAR</t>
  </si>
  <si>
    <t>RESONANCIA MAGNETICA DE ABDOMEN</t>
  </si>
  <si>
    <t>RESONANCIA MAGNETICA DE VIAS BILIARES</t>
  </si>
  <si>
    <t>COLANGIORESONANCIA</t>
  </si>
  <si>
    <t>RESONANCIA MAGNETICA DE VIA URINARIA [URORRESONANCIA]</t>
  </si>
  <si>
    <t>RESONANCIA MAGNETICA DE INTESTINO [ENTERORM]</t>
  </si>
  <si>
    <t>RESONANCIA MAGNETICA DE PELVIS</t>
  </si>
  <si>
    <t>RESONANCIA MAGNETICA DINAMICA DE PISO PELVICO</t>
  </si>
  <si>
    <t>RESONANCIA MAGNETICA OBSTETRICA</t>
  </si>
  <si>
    <t>RESONANCIA MAGNETICA DE PLACENTA</t>
  </si>
  <si>
    <t>RESONANCIA MAGNETICA DE MIEMBRO SUPERIOR SIN INCLUIR ARTICULACIONES</t>
  </si>
  <si>
    <t>RESONANCIA MAGNETICA DE ARTICULACIONES DE MIEMBRO SUPERIOR (ESPECIFICO)</t>
  </si>
  <si>
    <t>RESONANCIA MAGNETICA DE MIEMBRO INFERIOR SIN INCLUIR ARTICULACIONES</t>
  </si>
  <si>
    <t>RESONANCIA MAGNETICA DE ARTICULACIONES DE MIEMBRO INFERIOR (ESPECIFICO)</t>
  </si>
  <si>
    <t>RESONANCIA MAGNETICA DE ARTICULACIONES COMPARATIVA</t>
  </si>
  <si>
    <t>RESONANCIA MAGNETICA DE PLEJO BRAQUIAL</t>
  </si>
  <si>
    <t>RESONANCIA MAGNETICA DE SISTEMA MUSCULO ESQUELETICO</t>
  </si>
  <si>
    <t>RESONANCIA MAGNETICA DE MEDULA OSEA (ESTUDIO DE SUPLENCIA VASCULAR)</t>
  </si>
  <si>
    <t>RESONANCIA MAGNETICA DE CUERPO ENTERO</t>
  </si>
  <si>
    <t>RESONANCIA MAGNETICA DE SITIO NO ESPECIFICADO</t>
  </si>
  <si>
    <t>RESONANCIA MAGNETICA CON PERFUSION</t>
  </si>
  <si>
    <t>ESPECTROSCOPIA</t>
  </si>
  <si>
    <t>RESONANCIA MAGNETICA DE VASOS</t>
  </si>
  <si>
    <t>RESONANCIA MAGNETICA CON ANGIOGRAFIA</t>
  </si>
  <si>
    <t>RESONANCIA MAGNETICA CON ESTUDIO DINAMICO (CINE RESONANCIA)</t>
  </si>
  <si>
    <t>RESONANCIA MAGNETICA CON RECONSTRUCCION TRIDIMENSIONAL</t>
  </si>
  <si>
    <t>RESONANCIA MAGNETICA CON RECONSTRUCCION VIRTUAL</t>
  </si>
  <si>
    <t>DIFUSION POR RESONANCIA MAGNETICA</t>
  </si>
  <si>
    <t>OSTEODENSITOMETRIA POR ABSORCION DUAL</t>
  </si>
  <si>
    <t>MONITOREO ELECTROCARDIOGRAFICO CONTINUO (HOLTER)</t>
  </si>
  <si>
    <t>MONITOREO AMBULATORIO DE PRESION ARTERIAL SISTEMICA</t>
  </si>
  <si>
    <t>ELECTROCARDIOGRAMA DE RITMO O DE SUPERFICIE</t>
  </si>
  <si>
    <t>ESTUDIO DE COLORACION BASICA EN BIOPSIA</t>
  </si>
  <si>
    <t>ESTUDIO ANATOMOPATOLOGICO DE MARCACION INMUNOHISTOQUIMICA BASICA (ESPECIFICO)</t>
  </si>
  <si>
    <t>ESTUDIO ANATOMOPATOLOGICO EN BIOPSIA POR TINCION HISTOQUIMICA (ESPECIFICO)</t>
  </si>
  <si>
    <t>ECOGRAFIA OCULAR MODO A Y B</t>
  </si>
  <si>
    <t>ECOGRAFIA DE ORBITA MODO A Y B</t>
  </si>
  <si>
    <t>ECOGRAFIA DOPPLER DE VASOS OCULARES</t>
  </si>
  <si>
    <t>CENTRO DE IMÁGENES DIAGNOSTICAS TERCER MILENIO SAS</t>
  </si>
  <si>
    <t>CENTRO ESPECIALIZADO DE ALTA TECNOLOGIA EN IMÁGENES DIAGNOSTICAS SAS</t>
  </si>
  <si>
    <t>TOMOGRAFIA COMPUTADA DE SILLA TURCA ( HIPOFISIS )</t>
  </si>
  <si>
    <t>TOMOGRAFIA COMPUTADA DE OIDO - PEÑASCO Y CONDUCTO AUDITIVO INTERNO</t>
  </si>
  <si>
    <t>TOMOGRAFIA COMPUTADA DE ARTICULACION TEMPORO MANDIBULAR ( BILATERAL )</t>
  </si>
  <si>
    <t>TOMOGRAFIA COMPUTADA DE COLUMNA SEGMENTOS CERVICAL - TORACICO - LUMBAR O SACRO - POR CADA NIVEL ( TRES ESPACIOS )</t>
  </si>
  <si>
    <t>TOMOGRAFIA COMPUTADA DE COLUMNA SEGMENTOS CERVICAL - TORACICO - LUMBAR O SACRO - COMPLEMENTO A MIELOGRAFIA ( CADA SEGMENTO )</t>
  </si>
  <si>
    <t>TOMOGRAFIA COMPUTADA DE TORAX CON CONTRASTE</t>
  </si>
  <si>
    <t>TOMOGRAFIA COMPUTADA DE ABDOMEN Y PELVIS ( ABDOMEN TOTAL )</t>
  </si>
  <si>
    <t>TOMOGRAFIA COMPUTADA DE ABDOMEN Y PELVIS ( ABDOMEN TOTAL ) CON CONTRASTE</t>
  </si>
  <si>
    <t>TOMOGRAFIA COMPUTADA DE VIAS URINARIAS [UROTAC]</t>
  </si>
  <si>
    <t>TOMOGRAFIA COMPUTADA DE VIAS URINARIAS [UROTAC] CON CONTASTE</t>
  </si>
  <si>
    <t>TOMOGRAFIA COMPUTADA DE MIEMBROS INFERIORES ( ANTEVERSION FEMORAL O TORSION TIBIAL )</t>
  </si>
  <si>
    <t>TOMOGRAFIA COMPUTADA DE MIEMBROS INFERIORES ( AXIALES DE ROTULA O LONGITUD DE MIEMBROS INFERIORES )</t>
  </si>
  <si>
    <t>TOMOGRAFIA COMPUTADA COMO GUIA PARA PROCEDIMIENTOS</t>
  </si>
  <si>
    <t>RADIOGRAFIA DE CARA ( PERFILOGRAMA ) INCLUYE : CON CEFALOSTATO</t>
  </si>
  <si>
    <t>RADIOGRAFIA PANORAMICA DE COLUMNA ( GONIOMETRIA U ORTOGRAMA ) FORMATO 14 X 36 ( ADULTOS )</t>
  </si>
  <si>
    <t>RADIOGRAFIA PANORAMICA DE COLUMNA ( GONIOMETRIA U ORTOGRAMA ) FORMATO 14 X 17 ( NIÑOS )</t>
  </si>
  <si>
    <t>RADIOGRAFIA DE TORAX ( P. A. O A. P. Y LATERAL - DECUBITO LATERAL - OBLICUAS O LATERAL ) CON BARIO</t>
  </si>
  <si>
    <t>RADIOGRAFIA DE ABDOMEN SIMPLE CON PROYECCIONES ADICIONALES ( SERIE DE ABDOMEN AGUDO )</t>
  </si>
  <si>
    <t>RADIOGRAFIA DE VIAS DIGESTIVAS ALTAS ( ESOFAGO - ESTOMAGO Y DUODENO )</t>
  </si>
  <si>
    <t>RADIOGRAFIA DE VIAS DIGESTIVAS ALTAS ( ESOFAGO - ESTOMAGO Y DUODENO ) CON DOBLE CONTRASTE</t>
  </si>
  <si>
    <t>RADIOGRAFIA DE VIAS DIGESTIVAS ALTAS ( ESOFAGO - ESTOMAGO Y DUODENO ) Y TRANSITO INTESTINAL</t>
  </si>
  <si>
    <t>RADIOGRAFIA PARA SERIE ESQUELETICA INCLUYE : LATERAL DE CRANEO - LATERAL DE COLUMNA Y PANORAMICA DE HUESOS LARGOS AP</t>
  </si>
  <si>
    <t>RADIOGRAFIA DE HUESOS LARGOS SERIE COMPLETA ( ESQUELETO AXIAL Y APENDIPULAR )</t>
  </si>
  <si>
    <t>RADIOGRAFIA PARA ESTUDIOS DE LONGITUD DE LOS HUESOS ( ORTORRADIOGRAFIA Y ESCANOGRAMA )</t>
  </si>
  <si>
    <t>RADIOGRAFIA DE MUÑECA</t>
  </si>
  <si>
    <t>RADIOGRAFIA DE DEDOS EN MANO</t>
  </si>
  <si>
    <t>RADIOGRAFIA PARA MEDICION DE MIEMBROS INFERIORES [ESTUDIO DE FARILL U OSTEOMETRIA] - ESTUDIO DE PIE PLANO ( PIES CON APOYO )</t>
  </si>
  <si>
    <t>RADIOGRAFIA PANORAMICA DE MIEMBROS INFERIORES ( GONIOMETRIA U ORTOGRAMA ) - EN FORMATO 14 X 36 ( ADULTOS )</t>
  </si>
  <si>
    <t>RADIOGRAFIA PANORAMICA DE MIEMBROS INFERIORES ( GONIOMETRIA U ORTOGRAMA ) - EN FORMATO 14 X 17 ( NIÑOS )</t>
  </si>
  <si>
    <t>RADIOGRAFIA DE FEMUR ( AP - LATERAL )</t>
  </si>
  <si>
    <t>RADIOGRAFIA DE PIERNA ( AP - LATERAL )</t>
  </si>
  <si>
    <t>RADIOGRAFIA DE PIE ( AP - LATERAL )</t>
  </si>
  <si>
    <t>RADIOGRAFIA DE CALCANEO ( AXIAL Y LATERAL )</t>
  </si>
  <si>
    <t>RADIOGRAFIA DE MIEMBRO INFERIOR ( AP - LATERAL )</t>
  </si>
  <si>
    <t>RADIOGRAFIA DE CADERA O ARTICULACION COXO - FEMORAL ( AP - LATERAL )</t>
  </si>
  <si>
    <t>RADIOGRAFIA DE RODILLA ( AP - LATERAL )</t>
  </si>
  <si>
    <t>RADIOGRAFIA DE RODILLAS COMPARATIVAS POSICION VERTICAL ( UNICAMENTE VISTA ANTEROPOSTERIOR )</t>
  </si>
  <si>
    <t>RADIOGRAFIA TANGENCIAL DE ROTULA</t>
  </si>
  <si>
    <t>RADIOGRAFIAS AXIALES DE ROTULA O LONGITUD DE MIEMBROS INFERIORES</t>
  </si>
  <si>
    <t>RADIOGRAFIA DE TOBILLO ( AP - LATERAL Y ROTACION INTERNA )</t>
  </si>
  <si>
    <t>RADIOGRAFIA DE ANTEPIE ( AP - OBLICUA )</t>
  </si>
  <si>
    <t>RADIOGRAFIAS EN EXTREMIDADES PROYECCIONES ADICIONALES ( STRESS - TUNEL - OBLICUAS )</t>
  </si>
  <si>
    <t>PIELOGRAFIA RETROGRADA O ANTEROGRADA +</t>
  </si>
  <si>
    <t>UROGRAFIA INTRAVENOSA +</t>
  </si>
  <si>
    <t>UROGRAFIA CON NEFROTOMOGRAFIA</t>
  </si>
  <si>
    <t>COLECISTOGRAFIA ORAL</t>
  </si>
  <si>
    <t>VAGINOGRAFIA</t>
  </si>
  <si>
    <t>XEROMAMOGRAFIA O MAMOGRAFIA, BILATERAL</t>
  </si>
  <si>
    <t>XEROMAMOGRAFIA O MAMOGRAFIA UNILATERAL O DE PIEZA QUIRURGICA</t>
  </si>
  <si>
    <t>OSTEODENSITOMETRIA POR ABSORCION DUAL DE RAYOS X [DEXA] +</t>
  </si>
  <si>
    <t>ECOGRAFIA CEREBRAL TRANSFONTANELAR CON TRANSDUCTOR DE 7 MHZ O MAS</t>
  </si>
  <si>
    <t>ECOGRAFIA DE GLANGLIOS CERVICALES ( MAPEO )</t>
  </si>
  <si>
    <t>ECOGRAFIA DE MAMA - CON TRANSDUCTOR DE 7 MHZ O MAS INCLUYE : MARCACION ECOGRAFICA PREQUIRURGICA DE MAMA - CON ALAMBRE O AGUJA</t>
  </si>
  <si>
    <t>ECOGRAFIA DE TORAX ( PERICARDIO O PLEURA )</t>
  </si>
  <si>
    <t>ECOGRAFIA DE ABDOMEN TOTAL ( HIGADO - PANCREAS - VESICULA - VIAS BILIARES - RIÑONES - BAZO - GRANDES VASOS - PELVIS Y FLANCOS )</t>
  </si>
  <si>
    <t>ECOGRAFIA DE ABDOMEN SUPERIOR ( HIGADO - PANCREAS - VIAS BILIARES - RIÑONES - BAZO Y GRANDES VASOS )</t>
  </si>
  <si>
    <t>ECOGRAFIA DE HIGADO - PANCREAS - VIA BILIAR Y VESICULA</t>
  </si>
  <si>
    <t>ECOGRAFIA DE RIÑONES - BAZO - AORTA O ADRENALES</t>
  </si>
  <si>
    <t>ECOGRAFIA DE VIAS URINARIAS ( RIÑONES - VEJIGA Y PROSTATA TRANSABDOMINAL )</t>
  </si>
  <si>
    <t>ECOGRAFIA DE ABDOMEN ( MASAS ABDOMINALES Y DE RETROPERITONEO )</t>
  </si>
  <si>
    <t>ECOGRAFIA PELVICA GINECOLOGICA ( ESTUDIO INTEGRAL FOLICULAR CON ECO VAGINAL ) ( TRANSDUCTOR DE 7 MHZ O MAS )</t>
  </si>
  <si>
    <t>ECOGRAFIA OBSTETRICA CON PERFIL BIOFISICO</t>
  </si>
  <si>
    <t>ECOGRAFIA DE PENE CON TRANSDUCTOR DE 7 MHZ O MAS</t>
  </si>
  <si>
    <t>ECOGRAFIA DOPPLER DE VASOS DEL CUELLO A COLOR</t>
  </si>
  <si>
    <t>ECOGRAFIA DOPPLER DE OTROS VASOS PERIFERICOS DEL CUELLO A COLOR</t>
  </si>
  <si>
    <t>ECOGRAFIA DOPPLER DE VASOS ABDOMINALES O PELVICOS A COLOR</t>
  </si>
  <si>
    <t>ECOGRAFIA DOPPLER DE AORTA ABDOMINAL A COLOR</t>
  </si>
  <si>
    <t>ECOGRAFIA DOPPLER DE ARTERIAS RENALES A COLOR</t>
  </si>
  <si>
    <t>ECOGRAFIA DOPPLER DE ARTERIAS MESENTERICAS A COLOR</t>
  </si>
  <si>
    <t>ECOGRAFIA DOPPLER DE TRONCO CELIACO A COLOR</t>
  </si>
  <si>
    <t>ECOGRAFIA DOPPLER DE VENA CAVA A COLOR</t>
  </si>
  <si>
    <t>ECOGRAFIA DOPPLER DE ARTERIAS ILIACAS A COLOR</t>
  </si>
  <si>
    <t>ECOGRAFIA DOPPLER DE VASOS DEL PENE A COLOR</t>
  </si>
  <si>
    <t>ECOGRAFIA DOPPLER DE VASOS ESCROTALES A COLOR</t>
  </si>
  <si>
    <t>ECOGRAFIA DOPPLER CON EVALUACION DE FLUJO SANGUINEO EN MASAS PELVICAS A COLOR</t>
  </si>
  <si>
    <t>ECOGRAFIA DOPPLER CON EVALUACION DE FLUJO SANGUINEO EN HIPERTENSION PORTAL A COLOR</t>
  </si>
  <si>
    <t>ECOGRAFIA DOPPLER DE VASOS ARTERIALES DE MIEMBROS SUPERIORES A COLOR</t>
  </si>
  <si>
    <t>ECOGRAFIA DOPPLER DE VASOS VENOSOS DE MIEMBROS SUPERIORES A COLOR</t>
  </si>
  <si>
    <t>ECOGRAFIA DOPPLER DE OTROS ORGANOS TRASPLANTADOS A COLOR</t>
  </si>
  <si>
    <t>ECOGRAFIA DOPPLER DE RIÑON TRASPLANTADO A COLOR</t>
  </si>
  <si>
    <t>ECOGRAFIA DOPPLER DE VASOS A COLOR</t>
  </si>
  <si>
    <t>ECOGRAFIA OBSTETRICA CON ANALISIS DE DETALLE ANATOMICO</t>
  </si>
  <si>
    <t>ECOGRAFIA OBSTETRICIA CON TRANSLUCENCIA NUCAL</t>
  </si>
  <si>
    <t>LOCALIZACION DE LESION NO PALPABLE DE MAMA RADIOGUIADA</t>
  </si>
  <si>
    <t>BIOPSIA DE MAMA CON AGUJA TRU -CUT</t>
  </si>
  <si>
    <t>ELECTROCARDIOGRAMA DE RITMO O DE SUPERFICIE SOD +</t>
  </si>
  <si>
    <t xml:space="preserve">COLPOSCOPIAS </t>
  </si>
  <si>
    <t>COLPOSCOPIAS  CON ESTUDIO PATOLOGICO</t>
  </si>
  <si>
    <t>ESCISION DE POLIPO EN CUELLO UTERINO(CERVIX</t>
  </si>
  <si>
    <t>COLONOSCOPIA TOTAL CON ESTUDIO PATOLOGICO</t>
  </si>
  <si>
    <t>SIGMOIDOSCOPIA FLEXIBLE O RIGIDA</t>
  </si>
  <si>
    <t>SIGMOIDOSCOPIA FLEXIBLE O RIGIDA CON ESTUDIO PATOLOGICO</t>
  </si>
  <si>
    <t>ESOFAGOGASTRODUODENOSCOPIA</t>
  </si>
  <si>
    <t>ESOFAGOGASTRODUODENOSCOPIACON ESTUDIO PATOLOGICO</t>
  </si>
  <si>
    <t>HOLTER ELECTROCARDIOGRAFIA DINAMICA DE 24 HORAS</t>
  </si>
  <si>
    <t>MONITOREO DE PRECION ARTERIAL SISTEMICA SOD</t>
  </si>
  <si>
    <t>882602</t>
  </si>
  <si>
    <t>882603</t>
  </si>
  <si>
    <t xml:space="preserve">	881437</t>
  </si>
  <si>
    <t>851303</t>
  </si>
  <si>
    <t>895101</t>
  </si>
  <si>
    <t>702203</t>
  </si>
  <si>
    <t>702203-1</t>
  </si>
  <si>
    <t>673101</t>
  </si>
  <si>
    <t>452301-1</t>
  </si>
  <si>
    <t>452401-1</t>
  </si>
  <si>
    <t>441302</t>
  </si>
  <si>
    <t>441303</t>
  </si>
  <si>
    <t>896101</t>
  </si>
  <si>
    <t>NO COTIZA</t>
  </si>
  <si>
    <t>NO HAY HISTORICOS</t>
  </si>
  <si>
    <t>NO TIENE HISTORICO</t>
  </si>
  <si>
    <t>NO SE ACTUALIZAN PRECIOS</t>
  </si>
  <si>
    <t>LOTE 1: LA PRESTACIÓN DE LOS SERVICIOS MÉDICOS“EXÁMENES DE APOYO DIAGNOSTICO (IMÁGENES DIAGNOSTICAS Y RX DE ALTA, MEDIA Y BAJA COMPLEJIDAD)  IMÁGENES DIAGNOSTICAS: RAYOS X, ECOGRAFIA, DOPLER, DUPLEX, TOMOGRAFIAS Y  RESONANCIA MAGNETICA NUCLEAR  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Y SUS ESTABLESIMIENTOS SATELITES EN EL MUNICIPIO DE MOCOA PUTUMAYO, PERTENECIENTES A LA DIRECCIÓN DE SANIDAD EJÉRCITO – CENTRAL ADMINISTRATIVA Y CONTABLE “CENAC FLORENCIA</t>
  </si>
  <si>
    <t>LOTE 2: LA PRESTACIÓN DE LOS SERVICIOS MÉDICOS“EXÁMENES DE APOYO DIAGNOSTICO (IMÁGENES DIAGNOSTICAS Y RX DE ALTA, MEDIA Y BAJA COMPLEJIDAD)  IMÁGENES DIAGNOSTICAS: RAYOS X, ECOGRAFIA, DOPLER, DUPLEX, TOMOGRAFIAS Y  RESONANCIA MAGNETICA NUCLEAR   PROCEDIMIENTOS INCLUIDOS EN EL ACUERDO Nº. 002 DEL CONSEJO SUPERIOR DE SALUD DE LAS FUERZAS MILITARES CORRESPONDIENTE A LOS SERVICIOS MÉDICOS DE BAJA Y MEDIANA Y ALTA COMPLEJIDAD, PARA LOS USUARIOS Y BENEFICIARIOS DEL SSFFMM CENTRALIZADOS POR EL ESTABLECIMIENTO DE SANIDAD MILITAR ESM-BAS27 SIMONA DE LA LUZ DUQUE DE ALZATE ” Y SUS ESTABLESIMIENTOS SATELITES EN EL MUNICIPIO DE PUERTO ASIS  PUTUMAYO, PERTENECIENTES A LA DIRECCIÓN DE SANIDAD EJÉRCITO – CENTRAL ADMINISTRATIVA Y CONTABLE “CENAC FLORENCIA”.</t>
  </si>
  <si>
    <t>ANEXO B1 ANÁLISIS ECONOMICO - LOTE No.1 MOCOA</t>
  </si>
  <si>
    <t>PROCESO SELECCIÓN ABREVIADA</t>
  </si>
  <si>
    <t>SAMC-146-DIGSA-CENACFLORENCIA-2025</t>
  </si>
  <si>
    <t xml:space="preserve">ANEXO B2 ANÁLISIS ECONOMICO - LOTE No.2  PUERTO ASIS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</si>
</sst>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64" formatCode="_(* #,##0_);_(* \(#,##0\);_(* &quot;-&quot;_);_(@_)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#,##0;[Red]#,##0"/>
    <numFmt numFmtId="168" formatCode="#,##0.0000;[Red]#,##0.0000"/>
    <numFmt numFmtId="169" formatCode="_(* #,##0_);_(* \(#,##0\);_(* &quot;-&quot;??_);_(@_)"/>
    <numFmt numFmtId="170" formatCode="_-* #,##0_-;\-* #,##0_-;_-* &quot;-&quot;??_-;_-@_-"/>
  </numFmts>
  <fonts count="6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sz val="12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theme="0"/>
      <name val="Arial Narrow"/>
      <family val="2"/>
    </font>
    <font>
      <b/>
      <sz val="11"/>
      <color theme="0"/>
      <name val="Arial Narrow"/>
      <family val="2"/>
    </font>
    <font>
      <b/>
      <sz val="12"/>
      <color theme="1"/>
      <name val="Arial Narrow"/>
      <family val="2"/>
    </font>
    <font>
      <sz val="12"/>
      <name val="Arial Narrow"/>
      <family val="2"/>
    </font>
    <font>
      <sz val="11"/>
      <color rgb="FF0070C0"/>
      <name val="Arial Narrow"/>
      <family val="2"/>
    </font>
    <font>
      <sz val="12"/>
      <color rgb="FF0070C0"/>
      <name val="Arial Narrow"/>
      <family val="2"/>
    </font>
    <font>
      <sz val="18"/>
      <color rgb="FF0070C0"/>
      <name val="Arial Narrow"/>
      <family val="2"/>
    </font>
    <font>
      <b/>
      <sz val="18"/>
      <color rgb="FF0070C0"/>
      <name val="Arial Narrow"/>
      <family val="2"/>
    </font>
    <font>
      <sz val="10"/>
      <color rgb="FF0070C0"/>
      <name val="Arial Narrow"/>
      <family val="2"/>
    </font>
    <font>
      <sz val="12"/>
      <color rgb="FFFF0000"/>
      <name val="Arial Narrow"/>
      <family val="2"/>
    </font>
    <font>
      <sz val="14"/>
      <color rgb="FF0070C0"/>
      <name val="Arial Narrow"/>
      <family val="2"/>
    </font>
    <font>
      <b/>
      <sz val="14"/>
      <color rgb="FFFF0000"/>
      <name val="Arial Narrow"/>
      <family val="2"/>
    </font>
    <font>
      <sz val="10"/>
      <color theme="1"/>
      <name val="Arial"/>
      <family val="2"/>
    </font>
    <font>
      <sz val="10"/>
      <name val="Arial Narrow"/>
      <family val="2"/>
    </font>
    <font>
      <sz val="10"/>
      <color rgb="FF0070C0"/>
      <name val="Arial"/>
      <family val="2"/>
    </font>
    <font>
      <b/>
      <sz val="14"/>
      <name val="Arial Narrow"/>
      <family val="2"/>
    </font>
    <font>
      <b/>
      <sz val="18"/>
      <color rgb="FFFF0000"/>
      <name val="Arial Narrow"/>
      <family val="2"/>
    </font>
    <font>
      <sz val="14"/>
      <color theme="1"/>
      <name val="Arial Narrow"/>
      <family val="2"/>
    </font>
    <font>
      <sz val="14"/>
      <name val="Arial Narrow"/>
      <family val="2"/>
    </font>
    <font>
      <b/>
      <sz val="18"/>
      <color theme="1"/>
      <name val="Arial Narrow"/>
      <family val="2"/>
    </font>
    <font>
      <sz val="14"/>
      <name val="Arial "/>
    </font>
    <font>
      <b/>
      <sz val="14"/>
      <name val="Arial "/>
    </font>
    <font>
      <sz val="9"/>
      <color rgb="FFFF0000"/>
      <name val="Arial Narrow"/>
      <family val="2"/>
    </font>
    <font>
      <sz val="9"/>
      <color theme="1"/>
      <name val="Arial Narrow"/>
      <family val="2"/>
    </font>
    <font>
      <sz val="9"/>
      <name val="Arial Narrow"/>
      <family val="2"/>
    </font>
    <font>
      <sz val="9"/>
      <color rgb="FF0070C0"/>
      <name val="Arial Narrow"/>
      <family val="2"/>
    </font>
    <font>
      <sz val="11"/>
      <color theme="0"/>
      <name val="Arial "/>
    </font>
    <font>
      <b/>
      <sz val="14"/>
      <color theme="1"/>
      <name val="Arial Narrow"/>
      <family val="2"/>
    </font>
    <font>
      <b/>
      <sz val="11"/>
      <color theme="1"/>
      <name val="Arial "/>
    </font>
    <font>
      <sz val="14"/>
      <color rgb="FFFF0000"/>
      <name val="Arial Narrow"/>
      <family val="2"/>
    </font>
    <font>
      <sz val="11"/>
      <color rgb="FFFF0000"/>
      <name val="Arial Narrow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2"/>
      <name val="Arial "/>
    </font>
    <font>
      <b/>
      <sz val="12"/>
      <color theme="1"/>
      <name val="Arial "/>
    </font>
    <font>
      <sz val="12"/>
      <color theme="1"/>
      <name val="Arial "/>
    </font>
    <font>
      <sz val="12"/>
      <color rgb="FFFF0000"/>
      <name val="Arial "/>
    </font>
    <font>
      <sz val="11"/>
      <name val="Arial "/>
    </font>
    <font>
      <b/>
      <sz val="11"/>
      <color rgb="FF000000"/>
      <name val="Arial "/>
    </font>
    <font>
      <sz val="11"/>
      <color theme="1"/>
      <name val="Arial "/>
    </font>
    <font>
      <sz val="11"/>
      <color rgb="FFFF0000"/>
      <name val="Arial "/>
    </font>
    <font>
      <b/>
      <sz val="10"/>
      <color theme="1"/>
      <name val="Arial "/>
    </font>
    <font>
      <b/>
      <sz val="10"/>
      <color rgb="FF000000"/>
      <name val="Arial "/>
    </font>
    <font>
      <b/>
      <sz val="12"/>
      <name val="Arial Narrow"/>
      <family val="2"/>
    </font>
    <font>
      <b/>
      <sz val="18"/>
      <name val="Arial Narrow"/>
      <family val="2"/>
    </font>
    <font>
      <b/>
      <sz val="10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 "/>
    </font>
    <font>
      <sz val="11"/>
      <color rgb="FFFF0000"/>
      <name val="Arial"/>
      <family val="2"/>
    </font>
    <font>
      <b/>
      <sz val="8"/>
      <color rgb="FF000000"/>
      <name val="Arial "/>
    </font>
    <font>
      <b/>
      <sz val="8"/>
      <color theme="1"/>
      <name val="Arial "/>
    </font>
    <font>
      <sz val="11"/>
      <color theme="1"/>
      <name val="Arial"/>
      <family val="2"/>
    </font>
    <font>
      <sz val="10"/>
      <color theme="1"/>
      <name val="Arial "/>
    </font>
    <font>
      <b/>
      <sz val="10"/>
      <name val="Arial "/>
    </font>
    <font>
      <b/>
      <u/>
      <sz val="24"/>
      <color theme="0"/>
      <name val="Arial Narrow"/>
      <family val="2"/>
    </font>
    <font>
      <u/>
      <sz val="18"/>
      <color theme="0"/>
      <name val="Arial Narrow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8" tint="-0.249977111117893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</cellStyleXfs>
  <cellXfs count="383">
    <xf numFmtId="0" fontId="0" fillId="0" borderId="0" xfId="0"/>
    <xf numFmtId="0" fontId="7" fillId="0" borderId="0" xfId="0" applyFont="1" applyAlignment="1">
      <alignment horizontal="center" vertical="center"/>
    </xf>
    <xf numFmtId="167" fontId="2" fillId="0" borderId="0" xfId="0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4" fontId="7" fillId="0" borderId="0" xfId="0" applyNumberFormat="1" applyFont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10" fontId="7" fillId="0" borderId="5" xfId="5" applyNumberFormat="1" applyFont="1" applyFill="1" applyBorder="1" applyAlignment="1">
      <alignment horizontal="center" vertical="center"/>
    </xf>
    <xf numFmtId="10" fontId="7" fillId="0" borderId="6" xfId="5" applyNumberFormat="1" applyFont="1" applyFill="1" applyBorder="1" applyAlignment="1">
      <alignment horizontal="center" vertical="center"/>
    </xf>
    <xf numFmtId="167" fontId="7" fillId="0" borderId="0" xfId="0" applyNumberFormat="1" applyFont="1" applyAlignment="1">
      <alignment horizontal="right" vertical="center"/>
    </xf>
    <xf numFmtId="9" fontId="7" fillId="0" borderId="6" xfId="5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6" fontId="3" fillId="0" borderId="7" xfId="1" applyFont="1" applyFill="1" applyBorder="1" applyAlignment="1">
      <alignment horizontal="center" vertical="center" wrapText="1"/>
    </xf>
    <xf numFmtId="9" fontId="7" fillId="0" borderId="0" xfId="5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167" fontId="7" fillId="6" borderId="9" xfId="0" applyNumberFormat="1" applyFont="1" applyFill="1" applyBorder="1" applyAlignment="1">
      <alignment vertical="center"/>
    </xf>
    <xf numFmtId="3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3" fontId="6" fillId="0" borderId="0" xfId="0" applyNumberFormat="1" applyFont="1" applyAlignment="1">
      <alignment horizontal="right" vertical="center"/>
    </xf>
    <xf numFmtId="9" fontId="6" fillId="0" borderId="0" xfId="0" applyNumberFormat="1" applyFont="1" applyAlignment="1">
      <alignment horizontal="center" vertical="center"/>
    </xf>
    <xf numFmtId="9" fontId="6" fillId="0" borderId="0" xfId="5" applyFont="1" applyFill="1" applyAlignment="1">
      <alignment horizontal="center" vertical="center"/>
    </xf>
    <xf numFmtId="37" fontId="2" fillId="0" borderId="6" xfId="1" applyNumberFormat="1" applyFont="1" applyFill="1" applyBorder="1" applyAlignment="1" applyProtection="1">
      <alignment horizontal="right" vertical="center"/>
      <protection locked="0"/>
    </xf>
    <xf numFmtId="3" fontId="7" fillId="0" borderId="6" xfId="0" applyNumberFormat="1" applyFont="1" applyBorder="1" applyAlignment="1">
      <alignment horizontal="right" vertical="center"/>
    </xf>
    <xf numFmtId="3" fontId="7" fillId="0" borderId="6" xfId="5" applyNumberFormat="1" applyFont="1" applyFill="1" applyBorder="1" applyAlignment="1">
      <alignment horizontal="right" vertical="center"/>
    </xf>
    <xf numFmtId="3" fontId="7" fillId="0" borderId="6" xfId="4" applyNumberFormat="1" applyFont="1" applyFill="1" applyBorder="1" applyAlignment="1">
      <alignment horizontal="right" vertical="center"/>
    </xf>
    <xf numFmtId="9" fontId="7" fillId="0" borderId="6" xfId="5" applyFont="1" applyFill="1" applyBorder="1" applyAlignment="1">
      <alignment horizontal="right" vertical="center"/>
    </xf>
    <xf numFmtId="0" fontId="7" fillId="0" borderId="0" xfId="0" applyFont="1" applyAlignment="1">
      <alignment horizontal="left" vertical="center"/>
    </xf>
    <xf numFmtId="3" fontId="2" fillId="0" borderId="6" xfId="5" applyNumberFormat="1" applyFont="1" applyFill="1" applyBorder="1" applyAlignment="1">
      <alignment horizontal="right" vertical="center"/>
    </xf>
    <xf numFmtId="164" fontId="7" fillId="0" borderId="0" xfId="2" applyFont="1" applyFill="1" applyAlignment="1">
      <alignment horizontal="center" vertical="center"/>
    </xf>
    <xf numFmtId="164" fontId="7" fillId="0" borderId="4" xfId="2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 wrapText="1"/>
    </xf>
    <xf numFmtId="0" fontId="10" fillId="8" borderId="6" xfId="0" applyFont="1" applyFill="1" applyBorder="1" applyAlignment="1">
      <alignment horizontal="center" vertical="center" wrapText="1"/>
    </xf>
    <xf numFmtId="164" fontId="7" fillId="0" borderId="0" xfId="2" applyFont="1" applyFill="1" applyBorder="1" applyAlignment="1">
      <alignment horizontal="center" vertical="center"/>
    </xf>
    <xf numFmtId="10" fontId="7" fillId="0" borderId="0" xfId="5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horizontal="center" vertical="center"/>
    </xf>
    <xf numFmtId="164" fontId="7" fillId="0" borderId="24" xfId="2" applyFont="1" applyFill="1" applyBorder="1" applyAlignment="1">
      <alignment horizontal="center" vertical="center"/>
    </xf>
    <xf numFmtId="3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9" fontId="7" fillId="2" borderId="0" xfId="5" applyFont="1" applyFill="1" applyAlignment="1">
      <alignment horizontal="center" vertical="center"/>
    </xf>
    <xf numFmtId="164" fontId="7" fillId="0" borderId="6" xfId="2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 wrapText="1"/>
    </xf>
    <xf numFmtId="0" fontId="10" fillId="9" borderId="6" xfId="0" applyFont="1" applyFill="1" applyBorder="1" applyAlignment="1">
      <alignment horizontal="center" vertical="center" wrapText="1"/>
    </xf>
    <xf numFmtId="3" fontId="7" fillId="3" borderId="0" xfId="0" applyNumberFormat="1" applyFont="1" applyFill="1" applyAlignment="1">
      <alignment horizontal="right" vertical="center"/>
    </xf>
    <xf numFmtId="3" fontId="6" fillId="3" borderId="0" xfId="0" applyNumberFormat="1" applyFont="1" applyFill="1" applyAlignment="1">
      <alignment horizontal="right" vertical="center"/>
    </xf>
    <xf numFmtId="0" fontId="17" fillId="0" borderId="0" xfId="0" applyFont="1" applyAlignment="1">
      <alignment horizontal="center" vertical="center"/>
    </xf>
    <xf numFmtId="37" fontId="15" fillId="0" borderId="6" xfId="1" applyNumberFormat="1" applyFont="1" applyFill="1" applyBorder="1" applyAlignment="1" applyProtection="1">
      <alignment horizontal="right" vertical="center"/>
      <protection locked="0"/>
    </xf>
    <xf numFmtId="3" fontId="15" fillId="0" borderId="6" xfId="0" applyNumberFormat="1" applyFont="1" applyBorder="1" applyAlignment="1">
      <alignment horizontal="right" vertical="center"/>
    </xf>
    <xf numFmtId="3" fontId="15" fillId="0" borderId="6" xfId="5" applyNumberFormat="1" applyFont="1" applyFill="1" applyBorder="1" applyAlignment="1">
      <alignment horizontal="right" vertical="center"/>
    </xf>
    <xf numFmtId="3" fontId="15" fillId="0" borderId="6" xfId="4" applyNumberFormat="1" applyFont="1" applyFill="1" applyBorder="1" applyAlignment="1">
      <alignment horizontal="right" vertical="center"/>
    </xf>
    <xf numFmtId="9" fontId="15" fillId="0" borderId="6" xfId="5" applyFont="1" applyFill="1" applyBorder="1" applyAlignment="1">
      <alignment horizontal="right" vertical="center"/>
    </xf>
    <xf numFmtId="9" fontId="15" fillId="0" borderId="6" xfId="5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7" fontId="12" fillId="4" borderId="11" xfId="0" applyNumberFormat="1" applyFont="1" applyFill="1" applyBorder="1" applyAlignment="1">
      <alignment vertical="center"/>
    </xf>
    <xf numFmtId="0" fontId="23" fillId="0" borderId="8" xfId="0" applyFont="1" applyBorder="1" applyAlignment="1">
      <alignment vertical="center"/>
    </xf>
    <xf numFmtId="0" fontId="7" fillId="0" borderId="6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167" fontId="7" fillId="6" borderId="31" xfId="0" applyNumberFormat="1" applyFont="1" applyFill="1" applyBorder="1" applyAlignment="1">
      <alignment vertical="center"/>
    </xf>
    <xf numFmtId="0" fontId="7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4" fillId="0" borderId="4" xfId="0" applyFont="1" applyBorder="1" applyAlignment="1">
      <alignment horizontal="center" vertical="center" wrapText="1"/>
    </xf>
    <xf numFmtId="3" fontId="14" fillId="0" borderId="6" xfId="1" applyNumberFormat="1" applyFont="1" applyBorder="1" applyAlignment="1">
      <alignment horizontal="center" vertical="center" wrapText="1"/>
    </xf>
    <xf numFmtId="169" fontId="14" fillId="0" borderId="6" xfId="1" applyNumberFormat="1" applyFont="1" applyBorder="1" applyAlignment="1">
      <alignment vertical="center" wrapText="1"/>
    </xf>
    <xf numFmtId="0" fontId="13" fillId="7" borderId="6" xfId="0" applyFont="1" applyFill="1" applyBorder="1" applyAlignment="1">
      <alignment horizontal="center" vertical="center" wrapText="1"/>
    </xf>
    <xf numFmtId="167" fontId="14" fillId="0" borderId="0" xfId="0" applyNumberFormat="1" applyFont="1" applyAlignment="1">
      <alignment horizontal="right" vertical="center"/>
    </xf>
    <xf numFmtId="0" fontId="13" fillId="7" borderId="6" xfId="0" applyFont="1" applyFill="1" applyBorder="1" applyAlignment="1">
      <alignment horizontal="right" vertical="center" wrapText="1"/>
    </xf>
    <xf numFmtId="167" fontId="2" fillId="0" borderId="9" xfId="0" applyNumberFormat="1" applyFont="1" applyBorder="1" applyAlignment="1">
      <alignment vertical="center"/>
    </xf>
    <xf numFmtId="167" fontId="2" fillId="0" borderId="31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5" fillId="0" borderId="2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3" fontId="16" fillId="0" borderId="6" xfId="1" applyNumberFormat="1" applyFont="1" applyFill="1" applyBorder="1" applyAlignment="1">
      <alignment horizontal="center" vertical="center" wrapText="1"/>
    </xf>
    <xf numFmtId="169" fontId="20" fillId="0" borderId="6" xfId="1" applyNumberFormat="1" applyFont="1" applyFill="1" applyBorder="1" applyAlignment="1">
      <alignment vertical="center" wrapText="1"/>
    </xf>
    <xf numFmtId="170" fontId="9" fillId="0" borderId="6" xfId="1" applyNumberFormat="1" applyFont="1" applyFill="1" applyBorder="1" applyAlignment="1">
      <alignment horizontal="center" vertical="center"/>
    </xf>
    <xf numFmtId="170" fontId="20" fillId="0" borderId="6" xfId="1" applyNumberFormat="1" applyFont="1" applyFill="1" applyBorder="1" applyAlignment="1">
      <alignment horizontal="right" vertical="center"/>
    </xf>
    <xf numFmtId="0" fontId="7" fillId="0" borderId="6" xfId="0" applyFont="1" applyBorder="1" applyAlignment="1">
      <alignment horizontal="center" vertical="center"/>
    </xf>
    <xf numFmtId="169" fontId="16" fillId="0" borderId="6" xfId="1" applyNumberFormat="1" applyFont="1" applyFill="1" applyBorder="1" applyAlignment="1">
      <alignment vertical="center" wrapText="1"/>
    </xf>
    <xf numFmtId="170" fontId="9" fillId="0" borderId="6" xfId="1" applyNumberFormat="1" applyFont="1" applyFill="1" applyBorder="1" applyAlignment="1">
      <alignment horizontal="right" vertical="center"/>
    </xf>
    <xf numFmtId="0" fontId="23" fillId="0" borderId="29" xfId="0" applyFont="1" applyBorder="1" applyAlignment="1">
      <alignment vertical="center"/>
    </xf>
    <xf numFmtId="0" fontId="1" fillId="0" borderId="25" xfId="0" applyFont="1" applyBorder="1" applyAlignment="1">
      <alignment horizontal="center" vertical="center"/>
    </xf>
    <xf numFmtId="3" fontId="16" fillId="0" borderId="13" xfId="1" applyNumberFormat="1" applyFont="1" applyFill="1" applyBorder="1" applyAlignment="1">
      <alignment horizontal="center" vertical="center" wrapText="1"/>
    </xf>
    <xf numFmtId="169" fontId="16" fillId="0" borderId="13" xfId="1" applyNumberFormat="1" applyFont="1" applyFill="1" applyBorder="1" applyAlignment="1">
      <alignment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top"/>
    </xf>
    <xf numFmtId="0" fontId="1" fillId="0" borderId="6" xfId="0" applyFont="1" applyBorder="1" applyAlignment="1">
      <alignment horizontal="left" vertical="top"/>
    </xf>
    <xf numFmtId="3" fontId="9" fillId="0" borderId="6" xfId="1" applyNumberFormat="1" applyFont="1" applyFill="1" applyBorder="1" applyAlignment="1">
      <alignment horizontal="center" vertical="center" wrapText="1"/>
    </xf>
    <xf numFmtId="169" fontId="9" fillId="0" borderId="6" xfId="1" applyNumberFormat="1" applyFont="1" applyFill="1" applyBorder="1" applyAlignment="1">
      <alignment vertical="center" wrapText="1"/>
    </xf>
    <xf numFmtId="0" fontId="1" fillId="0" borderId="30" xfId="0" applyFont="1" applyBorder="1" applyAlignment="1">
      <alignment horizontal="center" vertical="top"/>
    </xf>
    <xf numFmtId="0" fontId="8" fillId="0" borderId="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top"/>
    </xf>
    <xf numFmtId="0" fontId="15" fillId="0" borderId="6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top"/>
    </xf>
    <xf numFmtId="0" fontId="1" fillId="0" borderId="27" xfId="0" applyFont="1" applyBorder="1" applyAlignment="1">
      <alignment horizontal="center" vertical="top"/>
    </xf>
    <xf numFmtId="0" fontId="25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/>
    </xf>
    <xf numFmtId="0" fontId="23" fillId="0" borderId="6" xfId="0" applyFont="1" applyBorder="1" applyAlignment="1">
      <alignment vertical="top"/>
    </xf>
    <xf numFmtId="0" fontId="1" fillId="0" borderId="6" xfId="0" applyFont="1" applyBorder="1" applyAlignment="1">
      <alignment horizontal="left" vertical="center"/>
    </xf>
    <xf numFmtId="170" fontId="20" fillId="0" borderId="6" xfId="1" applyNumberFormat="1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top"/>
    </xf>
    <xf numFmtId="3" fontId="14" fillId="0" borderId="6" xfId="1" applyNumberFormat="1" applyFont="1" applyFill="1" applyBorder="1" applyAlignment="1">
      <alignment horizontal="center" vertical="center" wrapText="1"/>
    </xf>
    <xf numFmtId="169" fontId="14" fillId="0" borderId="6" xfId="1" applyNumberFormat="1" applyFont="1" applyFill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25" fillId="0" borderId="26" xfId="0" applyFont="1" applyBorder="1" applyAlignment="1">
      <alignment horizontal="center" vertical="center"/>
    </xf>
    <xf numFmtId="0" fontId="1" fillId="0" borderId="11" xfId="0" applyFont="1" applyBorder="1" applyAlignment="1">
      <alignment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167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3" fontId="21" fillId="0" borderId="6" xfId="0" applyNumberFormat="1" applyFont="1" applyBorder="1" applyAlignment="1">
      <alignment horizontal="right" vertical="center"/>
    </xf>
    <xf numFmtId="3" fontId="21" fillId="0" borderId="6" xfId="5" applyNumberFormat="1" applyFont="1" applyFill="1" applyBorder="1" applyAlignment="1">
      <alignment horizontal="right" vertical="center"/>
    </xf>
    <xf numFmtId="3" fontId="21" fillId="0" borderId="6" xfId="4" applyNumberFormat="1" applyFont="1" applyFill="1" applyBorder="1" applyAlignment="1">
      <alignment horizontal="right" vertical="center"/>
    </xf>
    <xf numFmtId="9" fontId="21" fillId="0" borderId="6" xfId="5" applyFont="1" applyFill="1" applyBorder="1" applyAlignment="1">
      <alignment horizontal="right" vertical="center"/>
    </xf>
    <xf numFmtId="3" fontId="28" fillId="3" borderId="6" xfId="5" applyNumberFormat="1" applyFont="1" applyFill="1" applyBorder="1" applyAlignment="1">
      <alignment horizontal="right" vertical="center"/>
    </xf>
    <xf numFmtId="0" fontId="29" fillId="0" borderId="0" xfId="0" applyFont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3" fontId="29" fillId="6" borderId="6" xfId="5" applyNumberFormat="1" applyFont="1" applyFill="1" applyBorder="1" applyAlignment="1">
      <alignment horizontal="right" vertical="center"/>
    </xf>
    <xf numFmtId="9" fontId="29" fillId="6" borderId="6" xfId="5" applyFont="1" applyFill="1" applyBorder="1" applyAlignment="1">
      <alignment horizontal="right" vertical="center"/>
    </xf>
    <xf numFmtId="9" fontId="2" fillId="6" borderId="6" xfId="5" applyFont="1" applyFill="1" applyBorder="1" applyAlignment="1">
      <alignment horizontal="center" vertical="center" wrapText="1"/>
    </xf>
    <xf numFmtId="3" fontId="7" fillId="6" borderId="0" xfId="0" applyNumberFormat="1" applyFont="1" applyFill="1" applyAlignment="1">
      <alignment horizontal="center" vertical="center"/>
    </xf>
    <xf numFmtId="0" fontId="7" fillId="6" borderId="0" xfId="0" applyFont="1" applyFill="1" applyAlignment="1">
      <alignment horizontal="center" vertical="center"/>
    </xf>
    <xf numFmtId="10" fontId="7" fillId="6" borderId="0" xfId="5" applyNumberFormat="1" applyFont="1" applyFill="1" applyBorder="1" applyAlignment="1">
      <alignment horizontal="center" vertical="center"/>
    </xf>
    <xf numFmtId="9" fontId="7" fillId="6" borderId="0" xfId="5" applyFont="1" applyFill="1" applyAlignment="1">
      <alignment horizontal="center" vertical="center"/>
    </xf>
    <xf numFmtId="0" fontId="2" fillId="6" borderId="0" xfId="0" applyFont="1" applyFill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 wrapText="1"/>
    </xf>
    <xf numFmtId="0" fontId="39" fillId="2" borderId="4" xfId="0" applyFont="1" applyFill="1" applyBorder="1" applyAlignment="1">
      <alignment horizontal="center" vertical="center" wrapText="1"/>
    </xf>
    <xf numFmtId="0" fontId="39" fillId="2" borderId="6" xfId="0" applyFont="1" applyFill="1" applyBorder="1" applyAlignment="1">
      <alignment horizontal="center" vertical="center" wrapText="1"/>
    </xf>
    <xf numFmtId="9" fontId="40" fillId="0" borderId="6" xfId="5" applyFont="1" applyFill="1" applyBorder="1" applyAlignment="1">
      <alignment horizontal="right" vertical="center"/>
    </xf>
    <xf numFmtId="3" fontId="40" fillId="0" borderId="6" xfId="5" applyNumberFormat="1" applyFont="1" applyFill="1" applyBorder="1" applyAlignment="1">
      <alignment horizontal="right" vertical="center"/>
    </xf>
    <xf numFmtId="3" fontId="40" fillId="3" borderId="6" xfId="5" applyNumberFormat="1" applyFont="1" applyFill="1" applyBorder="1" applyAlignment="1">
      <alignment horizontal="right" vertical="center"/>
    </xf>
    <xf numFmtId="9" fontId="41" fillId="0" borderId="6" xfId="5" applyFont="1" applyFill="1" applyBorder="1" applyAlignment="1">
      <alignment horizontal="center" vertical="center" wrapText="1"/>
    </xf>
    <xf numFmtId="3" fontId="28" fillId="0" borderId="6" xfId="5" applyNumberFormat="1" applyFont="1" applyFill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0" fontId="7" fillId="2" borderId="0" xfId="5" applyNumberFormat="1" applyFont="1" applyFill="1" applyBorder="1" applyAlignment="1">
      <alignment horizontal="center" vertical="center"/>
    </xf>
    <xf numFmtId="2" fontId="28" fillId="0" borderId="0" xfId="0" applyNumberFormat="1" applyFont="1" applyAlignment="1">
      <alignment horizontal="center" vertical="center"/>
    </xf>
    <xf numFmtId="2" fontId="38" fillId="2" borderId="8" xfId="0" applyNumberFormat="1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/>
    </xf>
    <xf numFmtId="0" fontId="33" fillId="0" borderId="6" xfId="0" applyFont="1" applyBorder="1" applyAlignment="1">
      <alignment horizontal="center" vertical="center" wrapText="1"/>
    </xf>
    <xf numFmtId="0" fontId="35" fillId="0" borderId="6" xfId="0" applyFont="1" applyBorder="1" applyAlignment="1">
      <alignment horizontal="center" vertical="center"/>
    </xf>
    <xf numFmtId="0" fontId="35" fillId="0" borderId="6" xfId="0" applyFont="1" applyBorder="1" applyAlignment="1">
      <alignment horizontal="center" vertical="center" wrapText="1"/>
    </xf>
    <xf numFmtId="0" fontId="35" fillId="6" borderId="6" xfId="0" applyFont="1" applyFill="1" applyBorder="1" applyAlignment="1">
      <alignment horizontal="center" vertical="center"/>
    </xf>
    <xf numFmtId="0" fontId="35" fillId="6" borderId="6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/>
    </xf>
    <xf numFmtId="0" fontId="36" fillId="0" borderId="6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 wrapText="1"/>
    </xf>
    <xf numFmtId="0" fontId="42" fillId="0" borderId="8" xfId="0" applyFont="1" applyBorder="1" applyAlignment="1">
      <alignment horizontal="left" vertical="center"/>
    </xf>
    <xf numFmtId="0" fontId="42" fillId="0" borderId="8" xfId="0" applyFont="1" applyBorder="1" applyAlignment="1">
      <alignment vertical="center"/>
    </xf>
    <xf numFmtId="0" fontId="42" fillId="0" borderId="30" xfId="0" applyFont="1" applyBorder="1" applyAlignment="1">
      <alignment horizontal="left" vertical="center"/>
    </xf>
    <xf numFmtId="0" fontId="42" fillId="0" borderId="29" xfId="0" applyFont="1" applyBorder="1" applyAlignment="1">
      <alignment vertical="center"/>
    </xf>
    <xf numFmtId="0" fontId="42" fillId="0" borderId="25" xfId="0" applyFont="1" applyBorder="1" applyAlignment="1">
      <alignment vertical="center"/>
    </xf>
    <xf numFmtId="0" fontId="42" fillId="0" borderId="30" xfId="0" applyFont="1" applyBorder="1" applyAlignment="1">
      <alignment vertical="center"/>
    </xf>
    <xf numFmtId="0" fontId="43" fillId="0" borderId="8" xfId="0" applyFont="1" applyBorder="1" applyAlignment="1">
      <alignment vertical="center"/>
    </xf>
    <xf numFmtId="0" fontId="42" fillId="0" borderId="6" xfId="0" applyFont="1" applyBorder="1" applyAlignment="1">
      <alignment vertical="center"/>
    </xf>
    <xf numFmtId="0" fontId="42" fillId="0" borderId="8" xfId="0" applyFont="1" applyBorder="1" applyAlignment="1">
      <alignment horizontal="left" vertical="center" wrapText="1"/>
    </xf>
    <xf numFmtId="0" fontId="42" fillId="0" borderId="29" xfId="0" applyFont="1" applyBorder="1" applyAlignment="1">
      <alignment horizontal="left" vertical="center" wrapText="1"/>
    </xf>
    <xf numFmtId="0" fontId="42" fillId="0" borderId="13" xfId="0" applyFont="1" applyBorder="1" applyAlignment="1">
      <alignment horizontal="center" vertical="center" wrapText="1"/>
    </xf>
    <xf numFmtId="0" fontId="42" fillId="0" borderId="5" xfId="0" applyFont="1" applyBorder="1" applyAlignment="1">
      <alignment horizontal="center" vertical="center" wrapText="1"/>
    </xf>
    <xf numFmtId="0" fontId="43" fillId="0" borderId="6" xfId="0" applyFont="1" applyBorder="1" applyAlignment="1">
      <alignment horizontal="center" vertical="center" wrapText="1"/>
    </xf>
    <xf numFmtId="0" fontId="42" fillId="0" borderId="6" xfId="0" applyFont="1" applyBorder="1" applyAlignment="1">
      <alignment horizontal="center" vertical="center"/>
    </xf>
    <xf numFmtId="0" fontId="42" fillId="0" borderId="8" xfId="0" applyFont="1" applyBorder="1" applyAlignment="1">
      <alignment horizontal="center" vertical="center" wrapText="1"/>
    </xf>
    <xf numFmtId="0" fontId="1" fillId="5" borderId="8" xfId="0" applyFont="1" applyFill="1" applyBorder="1" applyAlignment="1">
      <alignment vertical="center"/>
    </xf>
    <xf numFmtId="0" fontId="35" fillId="5" borderId="6" xfId="0" applyFont="1" applyFill="1" applyBorder="1" applyAlignment="1">
      <alignment horizontal="center" vertical="center" wrapText="1"/>
    </xf>
    <xf numFmtId="3" fontId="48" fillId="0" borderId="0" xfId="0" applyNumberFormat="1" applyFont="1" applyAlignment="1">
      <alignment horizontal="right" vertical="center"/>
    </xf>
    <xf numFmtId="0" fontId="49" fillId="2" borderId="4" xfId="0" applyFont="1" applyFill="1" applyBorder="1" applyAlignment="1">
      <alignment horizontal="center" vertical="center" wrapText="1"/>
    </xf>
    <xf numFmtId="3" fontId="50" fillId="0" borderId="6" xfId="0" applyNumberFormat="1" applyFont="1" applyBorder="1" applyAlignment="1">
      <alignment horizontal="right" vertical="center"/>
    </xf>
    <xf numFmtId="170" fontId="48" fillId="0" borderId="6" xfId="1" applyNumberFormat="1" applyFont="1" applyFill="1" applyBorder="1" applyAlignment="1">
      <alignment horizontal="right" vertical="center"/>
    </xf>
    <xf numFmtId="3" fontId="48" fillId="6" borderId="6" xfId="0" applyNumberFormat="1" applyFont="1" applyFill="1" applyBorder="1" applyAlignment="1">
      <alignment horizontal="right" vertical="center"/>
    </xf>
    <xf numFmtId="170" fontId="48" fillId="6" borderId="6" xfId="1" applyNumberFormat="1" applyFont="1" applyFill="1" applyBorder="1" applyAlignment="1">
      <alignment horizontal="right" vertical="center"/>
    </xf>
    <xf numFmtId="3" fontId="50" fillId="11" borderId="6" xfId="0" applyNumberFormat="1" applyFont="1" applyFill="1" applyBorder="1" applyAlignment="1">
      <alignment horizontal="right" vertical="center"/>
    </xf>
    <xf numFmtId="170" fontId="48" fillId="11" borderId="6" xfId="1" applyNumberFormat="1" applyFont="1" applyFill="1" applyBorder="1" applyAlignment="1">
      <alignment horizontal="right" vertical="center"/>
    </xf>
    <xf numFmtId="3" fontId="48" fillId="5" borderId="6" xfId="0" applyNumberFormat="1" applyFont="1" applyFill="1" applyBorder="1" applyAlignment="1">
      <alignment horizontal="right" vertical="center"/>
    </xf>
    <xf numFmtId="170" fontId="48" fillId="5" borderId="6" xfId="1" applyNumberFormat="1" applyFont="1" applyFill="1" applyBorder="1" applyAlignment="1">
      <alignment horizontal="right" vertical="center"/>
    </xf>
    <xf numFmtId="3" fontId="51" fillId="0" borderId="6" xfId="0" applyNumberFormat="1" applyFont="1" applyBorder="1" applyAlignment="1">
      <alignment horizontal="right" vertical="center"/>
    </xf>
    <xf numFmtId="170" fontId="51" fillId="0" borderId="6" xfId="1" applyNumberFormat="1" applyFont="1" applyFill="1" applyBorder="1" applyAlignment="1">
      <alignment horizontal="right" vertical="center"/>
    </xf>
    <xf numFmtId="167" fontId="48" fillId="0" borderId="0" xfId="0" applyNumberFormat="1" applyFont="1" applyAlignment="1">
      <alignment horizontal="right" vertical="center"/>
    </xf>
    <xf numFmtId="0" fontId="46" fillId="0" borderId="6" xfId="0" applyFont="1" applyBorder="1" applyAlignment="1">
      <alignment horizontal="center" vertical="center"/>
    </xf>
    <xf numFmtId="0" fontId="46" fillId="0" borderId="6" xfId="0" applyFont="1" applyBorder="1" applyAlignment="1">
      <alignment horizontal="center" vertical="center" wrapText="1"/>
    </xf>
    <xf numFmtId="169" fontId="44" fillId="0" borderId="6" xfId="1" applyNumberFormat="1" applyFont="1" applyBorder="1" applyAlignment="1">
      <alignment vertical="center" wrapText="1"/>
    </xf>
    <xf numFmtId="169" fontId="44" fillId="0" borderId="6" xfId="1" applyNumberFormat="1" applyFont="1" applyBorder="1" applyAlignment="1">
      <alignment horizontal="center" vertical="center" wrapText="1"/>
    </xf>
    <xf numFmtId="169" fontId="44" fillId="5" borderId="6" xfId="1" applyNumberFormat="1" applyFont="1" applyFill="1" applyBorder="1" applyAlignment="1">
      <alignment vertical="center" wrapText="1"/>
    </xf>
    <xf numFmtId="169" fontId="44" fillId="5" borderId="6" xfId="1" applyNumberFormat="1" applyFont="1" applyFill="1" applyBorder="1" applyAlignment="1">
      <alignment horizontal="center" vertical="center" wrapText="1"/>
    </xf>
    <xf numFmtId="169" fontId="47" fillId="0" borderId="6" xfId="1" applyNumberFormat="1" applyFont="1" applyBorder="1" applyAlignment="1">
      <alignment vertical="center"/>
    </xf>
    <xf numFmtId="169" fontId="47" fillId="0" borderId="6" xfId="1" applyNumberFormat="1" applyFont="1" applyBorder="1" applyAlignment="1">
      <alignment horizontal="center" vertical="center" wrapText="1"/>
    </xf>
    <xf numFmtId="169" fontId="46" fillId="0" borderId="6" xfId="1" applyNumberFormat="1" applyFont="1" applyBorder="1" applyAlignment="1">
      <alignment vertical="center"/>
    </xf>
    <xf numFmtId="169" fontId="44" fillId="5" borderId="6" xfId="1" applyNumberFormat="1" applyFont="1" applyFill="1" applyBorder="1" applyAlignment="1">
      <alignment vertical="center"/>
    </xf>
    <xf numFmtId="169" fontId="46" fillId="0" borderId="5" xfId="1" applyNumberFormat="1" applyFont="1" applyBorder="1" applyAlignment="1">
      <alignment horizontal="center" vertical="center"/>
    </xf>
    <xf numFmtId="0" fontId="46" fillId="0" borderId="5" xfId="0" applyFont="1" applyBorder="1" applyAlignment="1">
      <alignment horizontal="center" vertical="center"/>
    </xf>
    <xf numFmtId="169" fontId="46" fillId="0" borderId="6" xfId="1" applyNumberFormat="1" applyFont="1" applyBorder="1" applyAlignment="1">
      <alignment horizontal="center" vertical="center"/>
    </xf>
    <xf numFmtId="0" fontId="52" fillId="2" borderId="4" xfId="0" applyFont="1" applyFill="1" applyBorder="1" applyAlignment="1">
      <alignment horizontal="center" vertical="center" wrapText="1"/>
    </xf>
    <xf numFmtId="0" fontId="52" fillId="2" borderId="6" xfId="0" applyFont="1" applyFill="1" applyBorder="1" applyAlignment="1">
      <alignment horizontal="center" vertical="center" wrapText="1"/>
    </xf>
    <xf numFmtId="0" fontId="53" fillId="2" borderId="4" xfId="0" applyFont="1" applyFill="1" applyBorder="1" applyAlignment="1">
      <alignment horizontal="center" vertical="center" wrapText="1"/>
    </xf>
    <xf numFmtId="167" fontId="14" fillId="0" borderId="9" xfId="0" applyNumberFormat="1" applyFont="1" applyBorder="1" applyAlignment="1">
      <alignment vertical="center"/>
    </xf>
    <xf numFmtId="167" fontId="14" fillId="0" borderId="31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0" fontId="14" fillId="0" borderId="6" xfId="0" applyFont="1" applyBorder="1" applyAlignment="1">
      <alignment horizontal="center" vertical="center" wrapText="1"/>
    </xf>
    <xf numFmtId="0" fontId="14" fillId="6" borderId="6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54" fillId="0" borderId="0" xfId="0" applyFont="1" applyAlignment="1">
      <alignment horizontal="center" vertical="center"/>
    </xf>
    <xf numFmtId="9" fontId="3" fillId="0" borderId="0" xfId="0" applyNumberFormat="1" applyFont="1" applyAlignment="1">
      <alignment horizontal="center" vertical="center"/>
    </xf>
    <xf numFmtId="3" fontId="2" fillId="3" borderId="0" xfId="0" applyNumberFormat="1" applyFont="1" applyFill="1" applyAlignment="1">
      <alignment horizontal="right" vertical="center"/>
    </xf>
    <xf numFmtId="4" fontId="2" fillId="0" borderId="0" xfId="0" applyNumberFormat="1" applyFont="1" applyAlignment="1">
      <alignment horizontal="center" vertical="center" wrapText="1"/>
    </xf>
    <xf numFmtId="0" fontId="54" fillId="0" borderId="0" xfId="0" applyFont="1" applyAlignment="1">
      <alignment horizontal="left" vertical="center"/>
    </xf>
    <xf numFmtId="3" fontId="3" fillId="3" borderId="0" xfId="0" applyNumberFormat="1" applyFont="1" applyFill="1" applyAlignment="1">
      <alignment horizontal="right" vertical="center"/>
    </xf>
    <xf numFmtId="3" fontId="29" fillId="0" borderId="6" xfId="0" applyNumberFormat="1" applyFont="1" applyBorder="1" applyAlignment="1">
      <alignment horizontal="right" vertical="center"/>
    </xf>
    <xf numFmtId="3" fontId="29" fillId="0" borderId="6" xfId="5" applyNumberFormat="1" applyFont="1" applyFill="1" applyBorder="1" applyAlignment="1">
      <alignment horizontal="right" vertical="center"/>
    </xf>
    <xf numFmtId="3" fontId="29" fillId="0" borderId="6" xfId="4" applyNumberFormat="1" applyFont="1" applyFill="1" applyBorder="1" applyAlignment="1">
      <alignment horizontal="right" vertical="center"/>
    </xf>
    <xf numFmtId="9" fontId="29" fillId="0" borderId="6" xfId="5" applyFont="1" applyFill="1" applyBorder="1" applyAlignment="1">
      <alignment horizontal="right" vertical="center"/>
    </xf>
    <xf numFmtId="3" fontId="29" fillId="3" borderId="6" xfId="5" applyNumberFormat="1" applyFont="1" applyFill="1" applyBorder="1" applyAlignment="1">
      <alignment horizontal="right" vertical="center"/>
    </xf>
    <xf numFmtId="9" fontId="2" fillId="0" borderId="6" xfId="5" applyFont="1" applyFill="1" applyBorder="1" applyAlignment="1">
      <alignment horizontal="center" vertical="center" wrapText="1"/>
    </xf>
    <xf numFmtId="0" fontId="57" fillId="0" borderId="8" xfId="0" applyFont="1" applyBorder="1" applyAlignment="1">
      <alignment horizontal="left" vertical="center"/>
    </xf>
    <xf numFmtId="0" fontId="57" fillId="0" borderId="8" xfId="0" applyFont="1" applyBorder="1" applyAlignment="1">
      <alignment vertical="center"/>
    </xf>
    <xf numFmtId="0" fontId="57" fillId="0" borderId="30" xfId="0" applyFont="1" applyBorder="1" applyAlignment="1">
      <alignment horizontal="left" vertical="center"/>
    </xf>
    <xf numFmtId="0" fontId="57" fillId="0" borderId="29" xfId="0" applyFont="1" applyBorder="1" applyAlignment="1">
      <alignment vertical="center"/>
    </xf>
    <xf numFmtId="0" fontId="57" fillId="0" borderId="25" xfId="0" applyFont="1" applyBorder="1" applyAlignment="1">
      <alignment vertical="center"/>
    </xf>
    <xf numFmtId="0" fontId="57" fillId="0" borderId="30" xfId="0" applyFont="1" applyBorder="1" applyAlignment="1">
      <alignment vertical="center"/>
    </xf>
    <xf numFmtId="0" fontId="57" fillId="0" borderId="8" xfId="0" applyFont="1" applyBorder="1" applyAlignment="1">
      <alignment horizontal="left" vertical="center" wrapText="1"/>
    </xf>
    <xf numFmtId="0" fontId="58" fillId="0" borderId="8" xfId="0" applyFont="1" applyBorder="1" applyAlignment="1">
      <alignment vertical="center"/>
    </xf>
    <xf numFmtId="169" fontId="44" fillId="0" borderId="6" xfId="1" applyNumberFormat="1" applyFont="1" applyFill="1" applyBorder="1" applyAlignment="1">
      <alignment vertical="center"/>
    </xf>
    <xf numFmtId="3" fontId="48" fillId="0" borderId="6" xfId="0" applyNumberFormat="1" applyFont="1" applyBorder="1" applyAlignment="1">
      <alignment horizontal="right" vertical="center"/>
    </xf>
    <xf numFmtId="3" fontId="48" fillId="0" borderId="6" xfId="0" applyNumberFormat="1" applyFont="1" applyBorder="1" applyAlignment="1">
      <alignment horizontal="center" vertical="center" wrapText="1"/>
    </xf>
    <xf numFmtId="169" fontId="44" fillId="0" borderId="6" xfId="1" applyNumberFormat="1" applyFont="1" applyFill="1" applyBorder="1" applyAlignment="1">
      <alignment vertical="center" wrapText="1"/>
    </xf>
    <xf numFmtId="0" fontId="48" fillId="0" borderId="0" xfId="0" applyFont="1" applyAlignment="1">
      <alignment horizontal="center" vertical="center"/>
    </xf>
    <xf numFmtId="0" fontId="48" fillId="0" borderId="6" xfId="0" applyFont="1" applyBorder="1" applyAlignment="1">
      <alignment horizontal="center" vertical="center"/>
    </xf>
    <xf numFmtId="0" fontId="48" fillId="6" borderId="6" xfId="0" applyFont="1" applyFill="1" applyBorder="1" applyAlignment="1">
      <alignment horizontal="center" vertical="center"/>
    </xf>
    <xf numFmtId="3" fontId="48" fillId="0" borderId="6" xfId="0" applyNumberFormat="1" applyFont="1" applyBorder="1" applyAlignment="1">
      <alignment horizontal="right" vertical="center" wrapText="1"/>
    </xf>
    <xf numFmtId="49" fontId="48" fillId="0" borderId="8" xfId="0" applyNumberFormat="1" applyFont="1" applyBorder="1" applyAlignment="1">
      <alignment horizontal="left" vertical="center" wrapText="1"/>
    </xf>
    <xf numFmtId="170" fontId="58" fillId="0" borderId="6" xfId="1" applyNumberFormat="1" applyFont="1" applyFill="1" applyBorder="1" applyAlignment="1">
      <alignment horizontal="right" vertical="center"/>
    </xf>
    <xf numFmtId="170" fontId="58" fillId="6" borderId="6" xfId="1" applyNumberFormat="1" applyFont="1" applyFill="1" applyBorder="1" applyAlignment="1">
      <alignment horizontal="right" vertical="center"/>
    </xf>
    <xf numFmtId="170" fontId="60" fillId="0" borderId="6" xfId="1" applyNumberFormat="1" applyFont="1" applyFill="1" applyBorder="1" applyAlignment="1">
      <alignment horizontal="right" vertical="center"/>
    </xf>
    <xf numFmtId="0" fontId="61" fillId="2" borderId="4" xfId="0" applyFont="1" applyFill="1" applyBorder="1" applyAlignment="1">
      <alignment horizontal="center" vertical="center" wrapText="1"/>
    </xf>
    <xf numFmtId="0" fontId="62" fillId="2" borderId="6" xfId="0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horizontal="right" vertical="center"/>
    </xf>
    <xf numFmtId="4" fontId="29" fillId="0" borderId="6" xfId="5" applyNumberFormat="1" applyFont="1" applyFill="1" applyBorder="1" applyAlignment="1">
      <alignment horizontal="right" vertical="center"/>
    </xf>
    <xf numFmtId="170" fontId="57" fillId="0" borderId="6" xfId="1" applyNumberFormat="1" applyFont="1" applyBorder="1" applyAlignment="1">
      <alignment horizontal="center" vertical="center" wrapText="1"/>
    </xf>
    <xf numFmtId="170" fontId="63" fillId="0" borderId="6" xfId="1" applyNumberFormat="1" applyFont="1" applyBorder="1" applyAlignment="1">
      <alignment horizontal="center" vertical="center"/>
    </xf>
    <xf numFmtId="170" fontId="63" fillId="0" borderId="6" xfId="1" applyNumberFormat="1" applyFont="1" applyFill="1" applyBorder="1" applyAlignment="1">
      <alignment horizontal="center" vertical="center"/>
    </xf>
    <xf numFmtId="170" fontId="63" fillId="0" borderId="6" xfId="1" applyNumberFormat="1" applyFont="1" applyFill="1" applyBorder="1" applyAlignment="1">
      <alignment horizontal="right" vertical="center"/>
    </xf>
    <xf numFmtId="3" fontId="58" fillId="0" borderId="6" xfId="0" applyNumberFormat="1" applyFont="1" applyBorder="1" applyAlignment="1">
      <alignment horizontal="right" vertical="center" wrapText="1"/>
    </xf>
    <xf numFmtId="169" fontId="46" fillId="0" borderId="6" xfId="1" applyNumberFormat="1" applyFont="1" applyBorder="1" applyAlignment="1">
      <alignment horizontal="center" vertical="center" wrapText="1"/>
    </xf>
    <xf numFmtId="169" fontId="46" fillId="0" borderId="6" xfId="1" applyNumberFormat="1" applyFont="1" applyFill="1" applyBorder="1" applyAlignment="1">
      <alignment horizontal="center" vertical="center" wrapText="1"/>
    </xf>
    <xf numFmtId="169" fontId="64" fillId="0" borderId="6" xfId="1" applyNumberFormat="1" applyFont="1" applyBorder="1" applyAlignment="1">
      <alignment horizontal="center" vertical="center" wrapText="1"/>
    </xf>
    <xf numFmtId="4" fontId="2" fillId="3" borderId="0" xfId="0" applyNumberFormat="1" applyFont="1" applyFill="1" applyAlignment="1">
      <alignment horizontal="right" vertical="center"/>
    </xf>
    <xf numFmtId="4" fontId="3" fillId="3" borderId="0" xfId="0" applyNumberFormat="1" applyFont="1" applyFill="1" applyAlignment="1">
      <alignment horizontal="right" vertical="center"/>
    </xf>
    <xf numFmtId="4" fontId="29" fillId="3" borderId="6" xfId="5" applyNumberFormat="1" applyFont="1" applyFill="1" applyBorder="1" applyAlignment="1">
      <alignment horizontal="right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2" fillId="2" borderId="6" xfId="0" applyFont="1" applyFill="1" applyBorder="1" applyAlignment="1">
      <alignment horizontal="center" vertical="center" textRotation="90" wrapText="1"/>
    </xf>
    <xf numFmtId="169" fontId="52" fillId="2" borderId="6" xfId="1" applyNumberFormat="1" applyFont="1" applyFill="1" applyBorder="1" applyAlignment="1">
      <alignment horizontal="center" vertical="center" textRotation="90" wrapText="1"/>
    </xf>
    <xf numFmtId="167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3" fontId="3" fillId="2" borderId="6" xfId="0" applyNumberFormat="1" applyFont="1" applyFill="1" applyBorder="1" applyAlignment="1">
      <alignment horizontal="center" vertical="center" wrapText="1"/>
    </xf>
    <xf numFmtId="3" fontId="3" fillId="2" borderId="13" xfId="0" applyNumberFormat="1" applyFont="1" applyFill="1" applyBorder="1" applyAlignment="1">
      <alignment horizontal="center" vertical="center" wrapText="1"/>
    </xf>
    <xf numFmtId="3" fontId="3" fillId="2" borderId="5" xfId="0" applyNumberFormat="1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48" fillId="2" borderId="11" xfId="0" applyFont="1" applyFill="1" applyBorder="1" applyAlignment="1">
      <alignment horizontal="center" vertical="center" wrapText="1"/>
    </xf>
    <xf numFmtId="167" fontId="55" fillId="2" borderId="28" xfId="0" applyNumberFormat="1" applyFont="1" applyFill="1" applyBorder="1" applyAlignment="1">
      <alignment horizontal="center" vertical="center"/>
    </xf>
    <xf numFmtId="167" fontId="55" fillId="2" borderId="11" xfId="0" applyNumberFormat="1" applyFont="1" applyFill="1" applyBorder="1" applyAlignment="1">
      <alignment horizontal="center" vertical="center"/>
    </xf>
    <xf numFmtId="167" fontId="55" fillId="2" borderId="4" xfId="0" applyNumberFormat="1" applyFont="1" applyFill="1" applyBorder="1" applyAlignment="1">
      <alignment horizontal="center" vertical="center"/>
    </xf>
    <xf numFmtId="0" fontId="30" fillId="2" borderId="6" xfId="0" applyFont="1" applyFill="1" applyBorder="1" applyAlignment="1">
      <alignment horizontal="center" vertical="center" wrapText="1"/>
    </xf>
    <xf numFmtId="0" fontId="59" fillId="2" borderId="13" xfId="0" applyFont="1" applyFill="1" applyBorder="1" applyAlignment="1" applyProtection="1">
      <alignment horizontal="center" vertical="center" wrapText="1"/>
      <protection locked="0"/>
    </xf>
    <xf numFmtId="0" fontId="59" fillId="2" borderId="5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54" fillId="2" borderId="4" xfId="0" applyFont="1" applyFill="1" applyBorder="1" applyAlignment="1">
      <alignment horizontal="center" vertical="center" wrapText="1"/>
    </xf>
    <xf numFmtId="0" fontId="54" fillId="2" borderId="24" xfId="0" applyFont="1" applyFill="1" applyBorder="1" applyAlignment="1">
      <alignment horizontal="center" vertical="center" wrapText="1"/>
    </xf>
    <xf numFmtId="0" fontId="54" fillId="2" borderId="8" xfId="0" applyFont="1" applyFill="1" applyBorder="1" applyAlignment="1">
      <alignment horizontal="center" vertical="center" textRotation="90" wrapText="1"/>
    </xf>
    <xf numFmtId="0" fontId="54" fillId="2" borderId="30" xfId="0" applyFont="1" applyFill="1" applyBorder="1" applyAlignment="1">
      <alignment horizontal="center" vertical="center" textRotation="90" wrapText="1"/>
    </xf>
    <xf numFmtId="2" fontId="11" fillId="6" borderId="16" xfId="6" applyNumberFormat="1" applyFont="1" applyFill="1" applyBorder="1" applyAlignment="1">
      <alignment horizontal="center" wrapText="1"/>
    </xf>
    <xf numFmtId="2" fontId="11" fillId="6" borderId="17" xfId="6" applyNumberFormat="1" applyFont="1" applyFill="1" applyBorder="1" applyAlignment="1">
      <alignment horizontal="center" wrapText="1"/>
    </xf>
    <xf numFmtId="2" fontId="37" fillId="6" borderId="17" xfId="6" applyNumberFormat="1" applyFont="1" applyFill="1" applyBorder="1" applyAlignment="1">
      <alignment horizontal="center" wrapText="1"/>
    </xf>
    <xf numFmtId="168" fontId="48" fillId="5" borderId="18" xfId="0" applyNumberFormat="1" applyFont="1" applyFill="1" applyBorder="1" applyAlignment="1">
      <alignment horizontal="center" vertical="center"/>
    </xf>
    <xf numFmtId="168" fontId="48" fillId="5" borderId="19" xfId="0" applyNumberFormat="1" applyFont="1" applyFill="1" applyBorder="1" applyAlignment="1">
      <alignment horizontal="center" vertical="center"/>
    </xf>
    <xf numFmtId="168" fontId="48" fillId="5" borderId="20" xfId="0" applyNumberFormat="1" applyFont="1" applyFill="1" applyBorder="1" applyAlignment="1">
      <alignment horizontal="center" vertical="center"/>
    </xf>
    <xf numFmtId="168" fontId="48" fillId="5" borderId="21" xfId="0" applyNumberFormat="1" applyFont="1" applyFill="1" applyBorder="1" applyAlignment="1">
      <alignment horizontal="center" vertical="center"/>
    </xf>
    <xf numFmtId="2" fontId="11" fillId="6" borderId="10" xfId="6" applyNumberFormat="1" applyFont="1" applyFill="1" applyBorder="1" applyAlignment="1">
      <alignment horizontal="center"/>
    </xf>
    <xf numFmtId="2" fontId="37" fillId="6" borderId="10" xfId="6" applyNumberFormat="1" applyFont="1" applyFill="1" applyBorder="1" applyAlignment="1">
      <alignment horizontal="center"/>
    </xf>
    <xf numFmtId="0" fontId="66" fillId="12" borderId="12" xfId="0" applyFont="1" applyFill="1" applyBorder="1" applyAlignment="1">
      <alignment horizontal="center" vertical="center"/>
    </xf>
    <xf numFmtId="0" fontId="67" fillId="12" borderId="12" xfId="0" applyFont="1" applyFill="1" applyBorder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7" fontId="65" fillId="0" borderId="12" xfId="0" applyNumberFormat="1" applyFont="1" applyBorder="1" applyAlignment="1">
      <alignment horizontal="center" vertical="center" wrapText="1"/>
    </xf>
    <xf numFmtId="3" fontId="54" fillId="2" borderId="6" xfId="0" applyNumberFormat="1" applyFont="1" applyFill="1" applyBorder="1" applyAlignment="1">
      <alignment horizontal="center" vertical="center" wrapText="1"/>
    </xf>
    <xf numFmtId="4" fontId="54" fillId="2" borderId="6" xfId="0" applyNumberFormat="1" applyFont="1" applyFill="1" applyBorder="1" applyAlignment="1">
      <alignment horizontal="center" vertical="center" wrapText="1"/>
    </xf>
    <xf numFmtId="0" fontId="38" fillId="2" borderId="6" xfId="0" applyFont="1" applyFill="1" applyBorder="1" applyAlignment="1">
      <alignment horizontal="center" vertical="center" wrapText="1"/>
    </xf>
    <xf numFmtId="0" fontId="56" fillId="2" borderId="13" xfId="0" applyFont="1" applyFill="1" applyBorder="1" applyAlignment="1" applyProtection="1">
      <alignment horizontal="center" vertical="center" wrapText="1"/>
      <protection locked="0"/>
    </xf>
    <xf numFmtId="0" fontId="56" fillId="2" borderId="5" xfId="0" applyFont="1" applyFill="1" applyBorder="1" applyAlignment="1" applyProtection="1">
      <alignment horizontal="center" vertical="center" wrapText="1"/>
      <protection locked="0"/>
    </xf>
    <xf numFmtId="4" fontId="3" fillId="2" borderId="13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center" vertical="center" wrapText="1"/>
    </xf>
    <xf numFmtId="3" fontId="6" fillId="2" borderId="13" xfId="0" applyNumberFormat="1" applyFont="1" applyFill="1" applyBorder="1" applyAlignment="1">
      <alignment horizontal="center" vertical="center" wrapText="1"/>
    </xf>
    <xf numFmtId="3" fontId="6" fillId="2" borderId="5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9" fillId="2" borderId="8" xfId="0" applyFont="1" applyFill="1" applyBorder="1" applyAlignment="1">
      <alignment horizontal="center" vertical="center" wrapText="1"/>
    </xf>
    <xf numFmtId="0" fontId="29" fillId="2" borderId="11" xfId="0" applyFont="1" applyFill="1" applyBorder="1" applyAlignment="1">
      <alignment horizontal="center" vertical="center" wrapText="1"/>
    </xf>
    <xf numFmtId="0" fontId="31" fillId="2" borderId="11" xfId="0" applyFont="1" applyFill="1" applyBorder="1" applyAlignment="1">
      <alignment horizontal="center" vertical="center" wrapText="1"/>
    </xf>
    <xf numFmtId="167" fontId="27" fillId="2" borderId="28" xfId="0" applyNumberFormat="1" applyFont="1" applyFill="1" applyBorder="1" applyAlignment="1">
      <alignment horizontal="center" vertical="center"/>
    </xf>
    <xf numFmtId="167" fontId="27" fillId="2" borderId="11" xfId="0" applyNumberFormat="1" applyFont="1" applyFill="1" applyBorder="1" applyAlignment="1">
      <alignment horizontal="center" vertical="center"/>
    </xf>
    <xf numFmtId="167" fontId="27" fillId="2" borderId="4" xfId="0" applyNumberFormat="1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 wrapText="1"/>
    </xf>
    <xf numFmtId="2" fontId="38" fillId="2" borderId="8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26" fillId="2" borderId="8" xfId="0" applyFont="1" applyFill="1" applyBorder="1" applyAlignment="1">
      <alignment horizontal="center" vertical="center" textRotation="90" wrapText="1"/>
    </xf>
    <xf numFmtId="0" fontId="26" fillId="2" borderId="30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45" fillId="2" borderId="6" xfId="0" applyFont="1" applyFill="1" applyBorder="1" applyAlignment="1">
      <alignment horizontal="center" vertical="center" textRotation="90" wrapText="1"/>
    </xf>
    <xf numFmtId="167" fontId="13" fillId="2" borderId="6" xfId="0" applyNumberFormat="1" applyFont="1" applyFill="1" applyBorder="1" applyAlignment="1">
      <alignment horizontal="center" vertical="center" wrapText="1"/>
    </xf>
    <xf numFmtId="167" fontId="32" fillId="0" borderId="12" xfId="0" applyNumberFormat="1" applyFont="1" applyBorder="1" applyAlignment="1">
      <alignment horizontal="center" vertical="center" wrapText="1"/>
    </xf>
    <xf numFmtId="17" fontId="28" fillId="6" borderId="14" xfId="0" applyNumberFormat="1" applyFont="1" applyFill="1" applyBorder="1" applyAlignment="1">
      <alignment horizontal="center" vertical="center"/>
    </xf>
    <xf numFmtId="17" fontId="28" fillId="6" borderId="15" xfId="0" applyNumberFormat="1" applyFont="1" applyFill="1" applyBorder="1" applyAlignment="1">
      <alignment horizontal="center" vertical="center"/>
    </xf>
    <xf numFmtId="17" fontId="28" fillId="6" borderId="1" xfId="0" applyNumberFormat="1" applyFont="1" applyFill="1" applyBorder="1" applyAlignment="1">
      <alignment horizontal="center" vertical="center"/>
    </xf>
    <xf numFmtId="2" fontId="11" fillId="4" borderId="16" xfId="6" applyNumberFormat="1" applyFont="1" applyFill="1" applyBorder="1" applyAlignment="1">
      <alignment horizontal="center" wrapText="1"/>
    </xf>
    <xf numFmtId="2" fontId="11" fillId="4" borderId="17" xfId="6" applyNumberFormat="1" applyFont="1" applyFill="1" applyBorder="1" applyAlignment="1">
      <alignment horizontal="center" wrapText="1"/>
    </xf>
    <xf numFmtId="2" fontId="37" fillId="4" borderId="17" xfId="6" applyNumberFormat="1" applyFont="1" applyFill="1" applyBorder="1" applyAlignment="1">
      <alignment horizontal="center" wrapText="1"/>
    </xf>
    <xf numFmtId="17" fontId="28" fillId="6" borderId="22" xfId="0" applyNumberFormat="1" applyFont="1" applyFill="1" applyBorder="1" applyAlignment="1">
      <alignment horizontal="center" vertical="center"/>
    </xf>
    <xf numFmtId="17" fontId="28" fillId="6" borderId="10" xfId="0" applyNumberFormat="1" applyFont="1" applyFill="1" applyBorder="1" applyAlignment="1">
      <alignment horizontal="center" vertical="center"/>
    </xf>
    <xf numFmtId="17" fontId="28" fillId="6" borderId="23" xfId="0" applyNumberFormat="1" applyFont="1" applyFill="1" applyBorder="1" applyAlignment="1">
      <alignment horizontal="center" vertical="center"/>
    </xf>
    <xf numFmtId="2" fontId="11" fillId="4" borderId="10" xfId="6" applyNumberFormat="1" applyFont="1" applyFill="1" applyBorder="1" applyAlignment="1">
      <alignment horizontal="center"/>
    </xf>
    <xf numFmtId="2" fontId="37" fillId="4" borderId="10" xfId="6" applyNumberFormat="1" applyFont="1" applyFill="1" applyBorder="1" applyAlignment="1">
      <alignment horizontal="center"/>
    </xf>
    <xf numFmtId="0" fontId="6" fillId="3" borderId="6" xfId="0" applyFont="1" applyFill="1" applyBorder="1" applyAlignment="1">
      <alignment horizontal="center" vertical="center" wrapText="1"/>
    </xf>
    <xf numFmtId="3" fontId="6" fillId="3" borderId="6" xfId="0" applyNumberFormat="1" applyFont="1" applyFill="1" applyBorder="1" applyAlignment="1">
      <alignment horizontal="center" vertical="center" wrapText="1"/>
    </xf>
    <xf numFmtId="3" fontId="3" fillId="3" borderId="6" xfId="0" applyNumberFormat="1" applyFont="1" applyFill="1" applyBorder="1" applyAlignment="1">
      <alignment horizontal="center" vertical="center" wrapText="1"/>
    </xf>
    <xf numFmtId="3" fontId="3" fillId="3" borderId="13" xfId="0" applyNumberFormat="1" applyFont="1" applyFill="1" applyBorder="1" applyAlignment="1">
      <alignment horizontal="center" vertical="center" wrapText="1"/>
    </xf>
    <xf numFmtId="3" fontId="3" fillId="3" borderId="5" xfId="0" applyNumberFormat="1" applyFont="1" applyFill="1" applyBorder="1" applyAlignment="1">
      <alignment horizontal="center" vertical="center" wrapText="1"/>
    </xf>
    <xf numFmtId="167" fontId="3" fillId="0" borderId="0" xfId="0" applyNumberFormat="1" applyFont="1" applyAlignment="1">
      <alignment horizontal="center" vertical="center" wrapText="1"/>
    </xf>
    <xf numFmtId="167" fontId="22" fillId="10" borderId="28" xfId="0" applyNumberFormat="1" applyFont="1" applyFill="1" applyBorder="1" applyAlignment="1">
      <alignment horizontal="center" vertical="center"/>
    </xf>
    <xf numFmtId="167" fontId="22" fillId="10" borderId="11" xfId="0" applyNumberFormat="1" applyFont="1" applyFill="1" applyBorder="1" applyAlignment="1">
      <alignment horizontal="center" vertical="center"/>
    </xf>
    <xf numFmtId="167" fontId="22" fillId="10" borderId="4" xfId="0" applyNumberFormat="1" applyFont="1" applyFill="1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 textRotation="90"/>
    </xf>
    <xf numFmtId="0" fontId="13" fillId="3" borderId="13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textRotation="90" wrapText="1"/>
    </xf>
    <xf numFmtId="0" fontId="6" fillId="3" borderId="13" xfId="0" applyFont="1" applyFill="1" applyBorder="1" applyAlignment="1">
      <alignment horizontal="center" vertical="center" textRotation="90" wrapText="1"/>
    </xf>
    <xf numFmtId="0" fontId="21" fillId="10" borderId="8" xfId="0" applyFont="1" applyFill="1" applyBorder="1" applyAlignment="1">
      <alignment horizontal="center" vertical="center" wrapText="1"/>
    </xf>
    <xf numFmtId="0" fontId="21" fillId="10" borderId="11" xfId="0" applyFont="1" applyFill="1" applyBorder="1" applyAlignment="1">
      <alignment horizontal="center" vertical="center" wrapText="1"/>
    </xf>
    <xf numFmtId="167" fontId="6" fillId="3" borderId="6" xfId="0" applyNumberFormat="1" applyFont="1" applyFill="1" applyBorder="1" applyAlignment="1">
      <alignment horizontal="center" vertical="center" wrapText="1"/>
    </xf>
    <xf numFmtId="17" fontId="7" fillId="6" borderId="14" xfId="0" applyNumberFormat="1" applyFont="1" applyFill="1" applyBorder="1" applyAlignment="1">
      <alignment horizontal="center" vertical="center"/>
    </xf>
    <xf numFmtId="17" fontId="7" fillId="6" borderId="15" xfId="0" applyNumberFormat="1" applyFont="1" applyFill="1" applyBorder="1" applyAlignment="1">
      <alignment horizontal="center" vertical="center"/>
    </xf>
    <xf numFmtId="17" fontId="7" fillId="6" borderId="1" xfId="0" applyNumberFormat="1" applyFont="1" applyFill="1" applyBorder="1" applyAlignment="1">
      <alignment horizontal="center" vertical="center"/>
    </xf>
    <xf numFmtId="168" fontId="2" fillId="5" borderId="18" xfId="0" applyNumberFormat="1" applyFont="1" applyFill="1" applyBorder="1" applyAlignment="1">
      <alignment horizontal="center" vertical="center"/>
    </xf>
    <xf numFmtId="168" fontId="2" fillId="5" borderId="19" xfId="0" applyNumberFormat="1" applyFont="1" applyFill="1" applyBorder="1" applyAlignment="1">
      <alignment horizontal="center" vertical="center"/>
    </xf>
    <xf numFmtId="168" fontId="2" fillId="5" borderId="20" xfId="0" applyNumberFormat="1" applyFont="1" applyFill="1" applyBorder="1" applyAlignment="1">
      <alignment horizontal="center" vertical="center"/>
    </xf>
    <xf numFmtId="168" fontId="2" fillId="5" borderId="21" xfId="0" applyNumberFormat="1" applyFont="1" applyFill="1" applyBorder="1" applyAlignment="1">
      <alignment horizontal="center" vertical="center"/>
    </xf>
    <xf numFmtId="17" fontId="7" fillId="6" borderId="22" xfId="0" applyNumberFormat="1" applyFont="1" applyFill="1" applyBorder="1" applyAlignment="1">
      <alignment horizontal="center" vertical="center"/>
    </xf>
    <xf numFmtId="17" fontId="7" fillId="6" borderId="10" xfId="0" applyNumberFormat="1" applyFont="1" applyFill="1" applyBorder="1" applyAlignment="1">
      <alignment horizontal="center" vertical="center"/>
    </xf>
    <xf numFmtId="17" fontId="7" fillId="6" borderId="23" xfId="0" applyNumberFormat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4" fontId="3" fillId="2" borderId="6" xfId="0" applyNumberFormat="1" applyFont="1" applyFill="1" applyBorder="1" applyAlignment="1">
      <alignment horizontal="center" vertical="center" wrapText="1"/>
    </xf>
    <xf numFmtId="4" fontId="29" fillId="3" borderId="0" xfId="0" applyNumberFormat="1" applyFont="1" applyFill="1" applyAlignment="1">
      <alignment horizontal="right" vertical="center"/>
    </xf>
    <xf numFmtId="0" fontId="46" fillId="0" borderId="13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horizontal="center" vertical="center"/>
    </xf>
  </cellXfs>
  <cellStyles count="8">
    <cellStyle name="Millares" xfId="1" builtinId="3"/>
    <cellStyle name="Millares [0]" xfId="2" builtinId="6"/>
    <cellStyle name="Millares [0] 2" xfId="3" xr:uid="{00000000-0005-0000-0000-000002000000}"/>
    <cellStyle name="Moneda" xfId="4" builtinId="4"/>
    <cellStyle name="Normal" xfId="0" builtinId="0"/>
    <cellStyle name="Normal 2" xfId="7" xr:uid="{00000000-0005-0000-0000-000005000000}"/>
    <cellStyle name="Porcentaje" xfId="5" builtinId="5"/>
    <cellStyle name="Porcentaje 4" xfId="6" xr:uid="{00000000-0005-0000-0000-000007000000}"/>
  </cellStyles>
  <dxfs count="84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FF00"/>
      <color rgb="FF99FF66"/>
      <color rgb="FF41F152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6AE30-B6F0-4FE9-B4F3-008062686A64}">
  <sheetPr>
    <tabColor theme="6" tint="0.39997558519241921"/>
  </sheetPr>
  <dimension ref="A1:AA1298"/>
  <sheetViews>
    <sheetView zoomScale="55" zoomScaleNormal="55" workbookViewId="0">
      <pane xSplit="5" ySplit="7" topLeftCell="F257" activePane="bottomRight" state="frozen"/>
      <selection pane="topRight" activeCell="G1" sqref="G1"/>
      <selection pane="bottomLeft" activeCell="A7" sqref="A7"/>
      <selection pane="bottomRight" activeCell="P261" sqref="P261"/>
    </sheetView>
  </sheetViews>
  <sheetFormatPr baseColWidth="10" defaultColWidth="9.140625" defaultRowHeight="23.25"/>
  <cols>
    <col min="1" max="1" width="8" style="48" bestFit="1" customWidth="1"/>
    <col min="2" max="2" width="19.140625" style="248" bestFit="1" customWidth="1"/>
    <col min="3" max="3" width="62.28515625" style="7" customWidth="1"/>
    <col min="4" max="4" width="18.28515625" style="219" customWidth="1"/>
    <col min="5" max="5" width="10.42578125" style="219" customWidth="1"/>
    <col min="6" max="6" width="17.42578125" style="201" customWidth="1"/>
    <col min="7" max="7" width="17.42578125" style="213" customWidth="1"/>
    <col min="8" max="8" width="18.85546875" style="188" customWidth="1"/>
    <col min="9" max="9" width="18.85546875" style="200" customWidth="1"/>
    <col min="10" max="10" width="16.7109375" style="68" customWidth="1"/>
    <col min="11" max="11" width="15.5703125" style="68" customWidth="1"/>
    <col min="12" max="14" width="15.5703125" style="223" customWidth="1"/>
    <col min="15" max="15" width="15.5703125" style="72" customWidth="1"/>
    <col min="16" max="16" width="21" style="258" customWidth="1"/>
    <col min="17" max="17" width="16.5703125" style="226" customWidth="1"/>
    <col min="18" max="18" width="17.7109375" style="227" customWidth="1"/>
    <col min="19" max="19" width="9.7109375" style="1" hidden="1" customWidth="1"/>
    <col min="20" max="20" width="10.85546875" style="1" hidden="1" customWidth="1"/>
    <col min="21" max="22" width="15.42578125" style="1" hidden="1" customWidth="1"/>
    <col min="23" max="23" width="17.42578125" style="1" hidden="1" customWidth="1"/>
    <col min="24" max="24" width="5.42578125" style="1" hidden="1" customWidth="1"/>
    <col min="25" max="25" width="0" style="1" hidden="1" customWidth="1"/>
    <col min="26" max="26" width="79.85546875" style="1" hidden="1" customWidth="1"/>
    <col min="27" max="16384" width="9.140625" style="1"/>
  </cols>
  <sheetData>
    <row r="1" spans="1:25">
      <c r="B1" s="306" t="s">
        <v>4525</v>
      </c>
      <c r="C1" s="306"/>
      <c r="D1" s="217">
        <f>30*4</f>
        <v>120</v>
      </c>
      <c r="E1" s="295"/>
      <c r="F1" s="296"/>
      <c r="G1" s="297"/>
      <c r="H1" s="298">
        <v>5.1999999999999998E-2</v>
      </c>
      <c r="I1" s="299"/>
      <c r="N1" s="224" t="s">
        <v>12</v>
      </c>
      <c r="O1" s="225">
        <v>0.2</v>
      </c>
    </row>
    <row r="2" spans="1:25" ht="24" thickBot="1">
      <c r="B2" s="306" t="s">
        <v>4526</v>
      </c>
      <c r="C2" s="306"/>
      <c r="D2" s="218"/>
      <c r="E2" s="302"/>
      <c r="F2" s="302"/>
      <c r="G2" s="303"/>
      <c r="H2" s="300"/>
      <c r="I2" s="301"/>
      <c r="J2" s="306"/>
      <c r="K2" s="306"/>
      <c r="L2" s="228"/>
      <c r="N2" s="307" t="s">
        <v>11</v>
      </c>
      <c r="O2" s="307"/>
      <c r="P2" s="377">
        <v>100000000</v>
      </c>
      <c r="Q2" s="229"/>
      <c r="U2" s="28"/>
    </row>
    <row r="3" spans="1:25" ht="17.25" customHeight="1">
      <c r="C3" s="62"/>
      <c r="I3" s="308" t="s">
        <v>2047</v>
      </c>
      <c r="J3" s="308"/>
      <c r="S3" s="22"/>
      <c r="U3" s="16"/>
    </row>
    <row r="4" spans="1:25" ht="42.75" customHeight="1">
      <c r="A4" s="304" t="s">
        <v>4524</v>
      </c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  <c r="N4" s="305"/>
      <c r="O4" s="305"/>
      <c r="P4" s="305"/>
      <c r="Q4" s="305"/>
      <c r="R4" s="305"/>
      <c r="S4" s="22"/>
      <c r="U4" s="16"/>
    </row>
    <row r="5" spans="1:25" ht="97.5" customHeight="1" thickBot="1">
      <c r="A5" s="281" t="s">
        <v>4522</v>
      </c>
      <c r="B5" s="282"/>
      <c r="C5" s="282"/>
      <c r="D5" s="282"/>
      <c r="E5" s="282"/>
      <c r="F5" s="282"/>
      <c r="G5" s="283"/>
      <c r="H5" s="282"/>
      <c r="I5" s="282"/>
      <c r="J5" s="284" t="s">
        <v>0</v>
      </c>
      <c r="K5" s="285"/>
      <c r="L5" s="285"/>
      <c r="M5" s="285"/>
      <c r="N5" s="285"/>
      <c r="O5" s="285"/>
      <c r="P5" s="285"/>
      <c r="Q5" s="285"/>
      <c r="R5" s="286"/>
    </row>
    <row r="6" spans="1:25" s="7" customFormat="1" ht="44.25" customHeight="1" thickBot="1">
      <c r="A6" s="287" t="s">
        <v>6</v>
      </c>
      <c r="B6" s="288" t="s">
        <v>16</v>
      </c>
      <c r="C6" s="290" t="s">
        <v>2068</v>
      </c>
      <c r="D6" s="291" t="s">
        <v>7</v>
      </c>
      <c r="E6" s="293" t="s">
        <v>8</v>
      </c>
      <c r="F6" s="274" t="s">
        <v>2069</v>
      </c>
      <c r="G6" s="275" t="s">
        <v>2070</v>
      </c>
      <c r="H6" s="214" t="s">
        <v>4407</v>
      </c>
      <c r="I6" s="215" t="s">
        <v>4408</v>
      </c>
      <c r="J6" s="276" t="s">
        <v>2071</v>
      </c>
      <c r="K6" s="276" t="s">
        <v>2</v>
      </c>
      <c r="L6" s="277" t="s">
        <v>3</v>
      </c>
      <c r="M6" s="277" t="s">
        <v>4</v>
      </c>
      <c r="N6" s="277" t="s">
        <v>5</v>
      </c>
      <c r="O6" s="278" t="s">
        <v>10</v>
      </c>
      <c r="P6" s="378" t="s">
        <v>9</v>
      </c>
      <c r="Q6" s="279" t="s">
        <v>20</v>
      </c>
      <c r="R6" s="277" t="s">
        <v>14</v>
      </c>
      <c r="U6" s="271" t="s">
        <v>13</v>
      </c>
      <c r="V6" s="272"/>
      <c r="W6" s="272"/>
      <c r="X6" s="273"/>
    </row>
    <row r="7" spans="1:25" ht="39" thickBot="1">
      <c r="A7" s="287"/>
      <c r="B7" s="289"/>
      <c r="C7" s="290"/>
      <c r="D7" s="292"/>
      <c r="E7" s="294"/>
      <c r="F7" s="274"/>
      <c r="G7" s="275"/>
      <c r="H7" s="216" t="s">
        <v>2042</v>
      </c>
      <c r="I7" s="215" t="s">
        <v>2044</v>
      </c>
      <c r="J7" s="276"/>
      <c r="K7" s="276"/>
      <c r="L7" s="277"/>
      <c r="M7" s="277"/>
      <c r="N7" s="277"/>
      <c r="O7" s="278"/>
      <c r="P7" s="378"/>
      <c r="Q7" s="280"/>
      <c r="R7" s="277"/>
      <c r="S7" s="8"/>
      <c r="U7" s="14" t="s">
        <v>17</v>
      </c>
      <c r="V7" s="14" t="s">
        <v>18</v>
      </c>
      <c r="W7" s="14" t="s">
        <v>19</v>
      </c>
      <c r="X7" s="13"/>
    </row>
    <row r="8" spans="1:25" ht="18">
      <c r="A8" s="147">
        <v>1</v>
      </c>
      <c r="B8" s="249" t="s">
        <v>3924</v>
      </c>
      <c r="C8" s="236" t="s">
        <v>4155</v>
      </c>
      <c r="D8" s="220" t="s">
        <v>21</v>
      </c>
      <c r="E8" s="220">
        <v>1</v>
      </c>
      <c r="F8" s="265">
        <v>422803</v>
      </c>
      <c r="G8" s="265">
        <f>+F8*(1+0.0522)</f>
        <v>444873.31660000002</v>
      </c>
      <c r="H8" s="260">
        <v>396402</v>
      </c>
      <c r="I8" s="253">
        <v>388473.96</v>
      </c>
      <c r="J8" s="230">
        <f>MIN(G8,H8,I8)</f>
        <v>388473.96</v>
      </c>
      <c r="K8" s="230">
        <f>AVERAGE(G8,H8,I8)</f>
        <v>409916.42553333333</v>
      </c>
      <c r="L8" s="231">
        <f>MEDIAN(G8,H8,I8)</f>
        <v>396402</v>
      </c>
      <c r="M8" s="232">
        <f>GEOMEAN(G8,H8,I8)</f>
        <v>409177.14627159736</v>
      </c>
      <c r="N8" s="231">
        <f t="shared" ref="N8:N71" si="0">STDEVA(L8,J8)</f>
        <v>5605.9708455181817</v>
      </c>
      <c r="O8" s="233">
        <f t="shared" ref="O8:O71" si="1">N8/M8*100%</f>
        <v>1.370059617600719E-2</v>
      </c>
      <c r="P8" s="259">
        <f>IF(O8&lt;=$O$1,J8,M8)</f>
        <v>388473.96</v>
      </c>
      <c r="Q8" s="234">
        <f>+ROUND(P8,0)</f>
        <v>388474</v>
      </c>
      <c r="R8" s="235" t="str">
        <f>IF(O8&lt;=$O$1,"MENOR VALOR","MEDIA GEOMETRICA")</f>
        <v>MENOR VALOR</v>
      </c>
      <c r="U8" s="157"/>
      <c r="V8" s="157"/>
      <c r="W8" s="157"/>
      <c r="X8" s="157"/>
    </row>
    <row r="9" spans="1:25" ht="18">
      <c r="A9" s="147">
        <v>2</v>
      </c>
      <c r="B9" s="249" t="s">
        <v>1263</v>
      </c>
      <c r="C9" s="236" t="s">
        <v>4156</v>
      </c>
      <c r="D9" s="220" t="s">
        <v>21</v>
      </c>
      <c r="E9" s="220">
        <v>1</v>
      </c>
      <c r="F9" s="265">
        <v>432527</v>
      </c>
      <c r="G9" s="265">
        <f t="shared" ref="G9:G72" si="2">+F9*(1+0.0522)</f>
        <v>455104.9094</v>
      </c>
      <c r="H9" s="260">
        <v>396402</v>
      </c>
      <c r="I9" s="253">
        <v>388474</v>
      </c>
      <c r="J9" s="230">
        <f t="shared" ref="J9:J72" si="3">MIN(G9,H9,I9)</f>
        <v>388474</v>
      </c>
      <c r="K9" s="230">
        <f t="shared" ref="K9:K72" si="4">AVERAGE(G9,H9,I9)</f>
        <v>413326.96980000002</v>
      </c>
      <c r="L9" s="231">
        <f t="shared" ref="L9:L72" si="5">MEDIAN(G9,H9,I9)</f>
        <v>396402</v>
      </c>
      <c r="M9" s="232">
        <f t="shared" ref="M9:M72" si="6">GEOMEAN(G9,H9,I9)</f>
        <v>412290.28834639164</v>
      </c>
      <c r="N9" s="231">
        <f t="shared" si="0"/>
        <v>5605.9425612469486</v>
      </c>
      <c r="O9" s="233">
        <f t="shared" si="1"/>
        <v>1.359707642819138E-2</v>
      </c>
      <c r="P9" s="259">
        <f>IF(O9&lt;=$O$1,J9,M9)</f>
        <v>388474</v>
      </c>
      <c r="Q9" s="234">
        <f t="shared" ref="Q9:Q72" si="7">+ROUND(P9,0)</f>
        <v>388474</v>
      </c>
      <c r="R9" s="235" t="str">
        <f t="shared" ref="R9:R72" si="8">IF(O9&lt;=$O$1,"MENOR VALOR","MEDIA GEOMETRICA")</f>
        <v>MENOR VALOR</v>
      </c>
      <c r="S9" s="8"/>
      <c r="U9" s="9"/>
      <c r="V9" s="9"/>
      <c r="W9" s="9"/>
      <c r="X9" s="9"/>
      <c r="Y9" s="15"/>
    </row>
    <row r="10" spans="1:25" ht="18">
      <c r="A10" s="147">
        <v>3</v>
      </c>
      <c r="B10" s="249" t="s">
        <v>1265</v>
      </c>
      <c r="C10" s="236" t="s">
        <v>1266</v>
      </c>
      <c r="D10" s="220" t="s">
        <v>21</v>
      </c>
      <c r="E10" s="220">
        <v>1</v>
      </c>
      <c r="F10" s="265">
        <v>563018</v>
      </c>
      <c r="G10" s="265">
        <f t="shared" si="2"/>
        <v>592407.53960000002</v>
      </c>
      <c r="H10" s="260">
        <v>396402</v>
      </c>
      <c r="I10" s="253">
        <v>388474</v>
      </c>
      <c r="J10" s="230">
        <f t="shared" si="3"/>
        <v>388474</v>
      </c>
      <c r="K10" s="230">
        <f t="shared" si="4"/>
        <v>459094.51319999999</v>
      </c>
      <c r="L10" s="231">
        <f t="shared" si="5"/>
        <v>396402</v>
      </c>
      <c r="M10" s="232">
        <f t="shared" si="6"/>
        <v>450166.10353603325</v>
      </c>
      <c r="N10" s="231">
        <f t="shared" si="0"/>
        <v>5605.9425612469486</v>
      </c>
      <c r="O10" s="233">
        <f t="shared" si="1"/>
        <v>1.245305347784415E-2</v>
      </c>
      <c r="P10" s="259">
        <f t="shared" ref="P10:P73" si="9">IF(O10&lt;=$O$1,J10,M10)</f>
        <v>388474</v>
      </c>
      <c r="Q10" s="234">
        <f t="shared" si="7"/>
        <v>388474</v>
      </c>
      <c r="R10" s="235" t="str">
        <f t="shared" si="8"/>
        <v>MENOR VALOR</v>
      </c>
      <c r="S10" s="8"/>
      <c r="U10" s="9"/>
      <c r="V10" s="9"/>
      <c r="W10" s="9"/>
      <c r="X10" s="9"/>
      <c r="Y10" s="15"/>
    </row>
    <row r="11" spans="1:25" ht="18">
      <c r="A11" s="147">
        <v>4</v>
      </c>
      <c r="B11" s="249" t="s">
        <v>3925</v>
      </c>
      <c r="C11" s="236" t="s">
        <v>4157</v>
      </c>
      <c r="D11" s="220" t="s">
        <v>21</v>
      </c>
      <c r="E11" s="220">
        <v>1</v>
      </c>
      <c r="F11" s="265">
        <v>123100</v>
      </c>
      <c r="G11" s="265">
        <f t="shared" si="2"/>
        <v>129525.82</v>
      </c>
      <c r="H11" s="260">
        <v>108064</v>
      </c>
      <c r="I11" s="253">
        <v>105903</v>
      </c>
      <c r="J11" s="230">
        <f t="shared" si="3"/>
        <v>105903</v>
      </c>
      <c r="K11" s="230">
        <f t="shared" si="4"/>
        <v>114497.60666666667</v>
      </c>
      <c r="L11" s="231">
        <f t="shared" si="5"/>
        <v>108064</v>
      </c>
      <c r="M11" s="232">
        <f t="shared" si="6"/>
        <v>114020.22248044368</v>
      </c>
      <c r="N11" s="231">
        <f t="shared" si="0"/>
        <v>1528.0577541441291</v>
      </c>
      <c r="O11" s="233">
        <f t="shared" si="1"/>
        <v>1.3401638068248954E-2</v>
      </c>
      <c r="P11" s="259">
        <f t="shared" si="9"/>
        <v>105903</v>
      </c>
      <c r="Q11" s="234">
        <f t="shared" si="7"/>
        <v>105903</v>
      </c>
      <c r="R11" s="235" t="str">
        <f t="shared" si="8"/>
        <v>MENOR VALOR</v>
      </c>
      <c r="U11" s="157"/>
      <c r="V11" s="157"/>
      <c r="W11" s="157"/>
      <c r="X11" s="157"/>
    </row>
    <row r="12" spans="1:25" ht="18">
      <c r="A12" s="147">
        <v>5</v>
      </c>
      <c r="B12" s="249" t="s">
        <v>3926</v>
      </c>
      <c r="C12" s="236" t="s">
        <v>4158</v>
      </c>
      <c r="D12" s="220" t="s">
        <v>21</v>
      </c>
      <c r="E12" s="220">
        <v>1</v>
      </c>
      <c r="F12" s="265">
        <v>131245</v>
      </c>
      <c r="G12" s="265">
        <f t="shared" si="2"/>
        <v>138095.989</v>
      </c>
      <c r="H12" s="260">
        <v>150892</v>
      </c>
      <c r="I12" s="253">
        <v>147874</v>
      </c>
      <c r="J12" s="230">
        <f t="shared" si="3"/>
        <v>138095.989</v>
      </c>
      <c r="K12" s="230">
        <f t="shared" si="4"/>
        <v>145620.663</v>
      </c>
      <c r="L12" s="231">
        <f t="shared" si="5"/>
        <v>147874</v>
      </c>
      <c r="M12" s="232">
        <f t="shared" si="6"/>
        <v>145516.76571457883</v>
      </c>
      <c r="N12" s="231">
        <f t="shared" si="0"/>
        <v>6914.0978846166536</v>
      </c>
      <c r="O12" s="233">
        <f t="shared" si="1"/>
        <v>4.7514098122399061E-2</v>
      </c>
      <c r="P12" s="259">
        <f t="shared" si="9"/>
        <v>138095.989</v>
      </c>
      <c r="Q12" s="234">
        <f t="shared" si="7"/>
        <v>138096</v>
      </c>
      <c r="R12" s="235" t="str">
        <f t="shared" si="8"/>
        <v>MENOR VALOR</v>
      </c>
      <c r="U12" s="157"/>
      <c r="V12" s="157"/>
      <c r="W12" s="157"/>
      <c r="X12" s="157"/>
    </row>
    <row r="13" spans="1:25" ht="18">
      <c r="A13" s="147">
        <v>6</v>
      </c>
      <c r="B13" s="249" t="s">
        <v>3927</v>
      </c>
      <c r="C13" s="236" t="s">
        <v>4159</v>
      </c>
      <c r="D13" s="220" t="s">
        <v>21</v>
      </c>
      <c r="E13" s="220">
        <v>1</v>
      </c>
      <c r="F13" s="265">
        <v>86818</v>
      </c>
      <c r="G13" s="265">
        <f t="shared" si="2"/>
        <v>91349.899600000004</v>
      </c>
      <c r="H13" s="260">
        <v>95616</v>
      </c>
      <c r="I13" s="253">
        <v>93704</v>
      </c>
      <c r="J13" s="230">
        <f t="shared" si="3"/>
        <v>91349.899600000004</v>
      </c>
      <c r="K13" s="230">
        <f t="shared" si="4"/>
        <v>93556.633199999997</v>
      </c>
      <c r="L13" s="231">
        <f t="shared" si="5"/>
        <v>93704</v>
      </c>
      <c r="M13" s="232">
        <f t="shared" si="6"/>
        <v>93540.335955704068</v>
      </c>
      <c r="N13" s="231">
        <f t="shared" si="0"/>
        <v>1664.600356433961</v>
      </c>
      <c r="O13" s="233">
        <f t="shared" si="1"/>
        <v>1.7795535363719785E-2</v>
      </c>
      <c r="P13" s="259">
        <f t="shared" si="9"/>
        <v>91349.899600000004</v>
      </c>
      <c r="Q13" s="234">
        <f t="shared" si="7"/>
        <v>91350</v>
      </c>
      <c r="R13" s="235" t="str">
        <f t="shared" si="8"/>
        <v>MENOR VALOR</v>
      </c>
      <c r="U13" s="157"/>
      <c r="V13" s="157"/>
      <c r="W13" s="157"/>
      <c r="X13" s="157"/>
    </row>
    <row r="14" spans="1:25" ht="18">
      <c r="A14" s="147">
        <v>7</v>
      </c>
      <c r="B14" s="249" t="s">
        <v>3928</v>
      </c>
      <c r="C14" s="236" t="s">
        <v>4160</v>
      </c>
      <c r="D14" s="220" t="s">
        <v>21</v>
      </c>
      <c r="E14" s="220">
        <v>1</v>
      </c>
      <c r="F14" s="265">
        <v>116720</v>
      </c>
      <c r="G14" s="265">
        <f t="shared" si="2"/>
        <v>122812.784</v>
      </c>
      <c r="H14" s="260">
        <v>123502</v>
      </c>
      <c r="I14" s="253">
        <v>121032</v>
      </c>
      <c r="J14" s="230">
        <f t="shared" si="3"/>
        <v>121032</v>
      </c>
      <c r="K14" s="230">
        <f t="shared" si="4"/>
        <v>122448.928</v>
      </c>
      <c r="L14" s="231">
        <f t="shared" si="5"/>
        <v>122812.784</v>
      </c>
      <c r="M14" s="232">
        <f t="shared" si="6"/>
        <v>122444.49346756103</v>
      </c>
      <c r="N14" s="231">
        <f t="shared" si="0"/>
        <v>1259.2044422285046</v>
      </c>
      <c r="O14" s="233">
        <f t="shared" si="1"/>
        <v>1.0283879712092591E-2</v>
      </c>
      <c r="P14" s="259">
        <f t="shared" si="9"/>
        <v>121032</v>
      </c>
      <c r="Q14" s="234">
        <f t="shared" si="7"/>
        <v>121032</v>
      </c>
      <c r="R14" s="235" t="str">
        <f t="shared" si="8"/>
        <v>MENOR VALOR</v>
      </c>
      <c r="U14" s="157"/>
      <c r="V14" s="157"/>
      <c r="W14" s="157"/>
      <c r="X14" s="157"/>
    </row>
    <row r="15" spans="1:25" ht="18">
      <c r="A15" s="147">
        <v>8</v>
      </c>
      <c r="B15" s="249" t="s">
        <v>3929</v>
      </c>
      <c r="C15" s="236" t="s">
        <v>4161</v>
      </c>
      <c r="D15" s="220" t="s">
        <v>21</v>
      </c>
      <c r="E15" s="220">
        <v>1</v>
      </c>
      <c r="F15" s="265">
        <v>112126</v>
      </c>
      <c r="G15" s="265">
        <f t="shared" si="2"/>
        <v>117978.97720000001</v>
      </c>
      <c r="H15" s="260">
        <v>123502</v>
      </c>
      <c r="I15" s="253">
        <v>121032</v>
      </c>
      <c r="J15" s="230">
        <f t="shared" si="3"/>
        <v>117978.97720000001</v>
      </c>
      <c r="K15" s="230">
        <f t="shared" si="4"/>
        <v>120837.65906666667</v>
      </c>
      <c r="L15" s="231">
        <f t="shared" si="5"/>
        <v>121032</v>
      </c>
      <c r="M15" s="232">
        <f t="shared" si="6"/>
        <v>120816.50709801719</v>
      </c>
      <c r="N15" s="231">
        <f t="shared" si="0"/>
        <v>2158.8131249971348</v>
      </c>
      <c r="O15" s="233">
        <f t="shared" si="1"/>
        <v>1.7868527876291871E-2</v>
      </c>
      <c r="P15" s="259">
        <f t="shared" si="9"/>
        <v>117978.97720000001</v>
      </c>
      <c r="Q15" s="234">
        <f t="shared" si="7"/>
        <v>117979</v>
      </c>
      <c r="R15" s="235" t="str">
        <f t="shared" si="8"/>
        <v>MENOR VALOR</v>
      </c>
      <c r="U15" s="157"/>
      <c r="V15" s="157"/>
      <c r="W15" s="157"/>
      <c r="X15" s="86"/>
    </row>
    <row r="16" spans="1:25" ht="18">
      <c r="A16" s="147">
        <v>9</v>
      </c>
      <c r="B16" s="249" t="s">
        <v>3930</v>
      </c>
      <c r="C16" s="236" t="s">
        <v>4162</v>
      </c>
      <c r="D16" s="220" t="s">
        <v>21</v>
      </c>
      <c r="E16" s="220">
        <v>1</v>
      </c>
      <c r="F16" s="265">
        <v>112126</v>
      </c>
      <c r="G16" s="265">
        <f t="shared" si="2"/>
        <v>117978.97720000001</v>
      </c>
      <c r="H16" s="260">
        <v>123502</v>
      </c>
      <c r="I16" s="253">
        <v>121032</v>
      </c>
      <c r="J16" s="230">
        <f t="shared" si="3"/>
        <v>117978.97720000001</v>
      </c>
      <c r="K16" s="230">
        <f t="shared" si="4"/>
        <v>120837.65906666667</v>
      </c>
      <c r="L16" s="231">
        <f t="shared" si="5"/>
        <v>121032</v>
      </c>
      <c r="M16" s="232">
        <f t="shared" si="6"/>
        <v>120816.50709801719</v>
      </c>
      <c r="N16" s="231">
        <f t="shared" si="0"/>
        <v>2158.8131249971348</v>
      </c>
      <c r="O16" s="233">
        <f t="shared" si="1"/>
        <v>1.7868527876291871E-2</v>
      </c>
      <c r="P16" s="259">
        <f t="shared" si="9"/>
        <v>117978.97720000001</v>
      </c>
      <c r="Q16" s="234">
        <f t="shared" si="7"/>
        <v>117979</v>
      </c>
      <c r="R16" s="235" t="str">
        <f t="shared" si="8"/>
        <v>MENOR VALOR</v>
      </c>
      <c r="U16" s="157"/>
      <c r="V16" s="157"/>
      <c r="W16" s="157"/>
      <c r="X16" s="86"/>
    </row>
    <row r="17" spans="1:27" ht="18">
      <c r="A17" s="147">
        <v>10</v>
      </c>
      <c r="B17" s="249" t="s">
        <v>3931</v>
      </c>
      <c r="C17" s="236" t="s">
        <v>4163</v>
      </c>
      <c r="D17" s="220" t="s">
        <v>21</v>
      </c>
      <c r="E17" s="220">
        <v>1</v>
      </c>
      <c r="F17" s="265">
        <v>90364</v>
      </c>
      <c r="G17" s="265">
        <f t="shared" si="2"/>
        <v>95081.000800000009</v>
      </c>
      <c r="H17" s="260">
        <v>95616</v>
      </c>
      <c r="I17" s="253">
        <v>93704</v>
      </c>
      <c r="J17" s="230">
        <f t="shared" si="3"/>
        <v>93704</v>
      </c>
      <c r="K17" s="230">
        <f t="shared" si="4"/>
        <v>94800.333600000013</v>
      </c>
      <c r="L17" s="231">
        <f t="shared" si="5"/>
        <v>95081.000800000009</v>
      </c>
      <c r="M17" s="232">
        <f t="shared" si="6"/>
        <v>94796.902882910363</v>
      </c>
      <c r="N17" s="231">
        <f t="shared" si="0"/>
        <v>973.68660337930726</v>
      </c>
      <c r="O17" s="233">
        <f t="shared" si="1"/>
        <v>1.0271291295053902E-2</v>
      </c>
      <c r="P17" s="259">
        <f t="shared" si="9"/>
        <v>93704</v>
      </c>
      <c r="Q17" s="234">
        <f t="shared" si="7"/>
        <v>93704</v>
      </c>
      <c r="R17" s="235" t="str">
        <f t="shared" si="8"/>
        <v>MENOR VALOR</v>
      </c>
      <c r="U17" s="157"/>
      <c r="V17" s="157"/>
      <c r="W17" s="157"/>
      <c r="X17" s="86"/>
    </row>
    <row r="18" spans="1:27" ht="18">
      <c r="A18" s="147">
        <v>11</v>
      </c>
      <c r="B18" s="249" t="s">
        <v>3932</v>
      </c>
      <c r="C18" s="236" t="s">
        <v>4164</v>
      </c>
      <c r="D18" s="220" t="s">
        <v>21</v>
      </c>
      <c r="E18" s="220">
        <v>1</v>
      </c>
      <c r="F18" s="265">
        <v>90364</v>
      </c>
      <c r="G18" s="265">
        <f t="shared" si="2"/>
        <v>95081.000800000009</v>
      </c>
      <c r="H18" s="260">
        <v>95616</v>
      </c>
      <c r="I18" s="253">
        <v>93704</v>
      </c>
      <c r="J18" s="230">
        <f t="shared" si="3"/>
        <v>93704</v>
      </c>
      <c r="K18" s="230">
        <f t="shared" si="4"/>
        <v>94800.333600000013</v>
      </c>
      <c r="L18" s="231">
        <f t="shared" si="5"/>
        <v>95081.000800000009</v>
      </c>
      <c r="M18" s="232">
        <f t="shared" si="6"/>
        <v>94796.902882910363</v>
      </c>
      <c r="N18" s="231">
        <f t="shared" si="0"/>
        <v>973.68660337930726</v>
      </c>
      <c r="O18" s="233">
        <f t="shared" si="1"/>
        <v>1.0271291295053902E-2</v>
      </c>
      <c r="P18" s="259">
        <f t="shared" si="9"/>
        <v>93704</v>
      </c>
      <c r="Q18" s="234">
        <f t="shared" si="7"/>
        <v>93704</v>
      </c>
      <c r="R18" s="235" t="str">
        <f t="shared" si="8"/>
        <v>MENOR VALOR</v>
      </c>
      <c r="U18" s="157"/>
      <c r="V18" s="157"/>
      <c r="W18" s="157"/>
      <c r="X18" s="86"/>
    </row>
    <row r="19" spans="1:27" ht="18">
      <c r="A19" s="147">
        <v>12</v>
      </c>
      <c r="B19" s="249" t="s">
        <v>3933</v>
      </c>
      <c r="C19" s="236" t="s">
        <v>4165</v>
      </c>
      <c r="D19" s="220" t="s">
        <v>21</v>
      </c>
      <c r="E19" s="220">
        <v>1</v>
      </c>
      <c r="F19" s="265">
        <v>86818</v>
      </c>
      <c r="G19" s="265">
        <f t="shared" si="2"/>
        <v>91349.899600000004</v>
      </c>
      <c r="H19" s="260">
        <v>95616</v>
      </c>
      <c r="I19" s="253">
        <v>93704</v>
      </c>
      <c r="J19" s="230">
        <f t="shared" si="3"/>
        <v>91349.899600000004</v>
      </c>
      <c r="K19" s="230">
        <f t="shared" si="4"/>
        <v>93556.633199999997</v>
      </c>
      <c r="L19" s="231">
        <f t="shared" si="5"/>
        <v>93704</v>
      </c>
      <c r="M19" s="232">
        <f t="shared" si="6"/>
        <v>93540.335955704068</v>
      </c>
      <c r="N19" s="231">
        <f t="shared" si="0"/>
        <v>1664.600356433961</v>
      </c>
      <c r="O19" s="233">
        <f t="shared" si="1"/>
        <v>1.7795535363719785E-2</v>
      </c>
      <c r="P19" s="259">
        <f t="shared" si="9"/>
        <v>91349.899600000004</v>
      </c>
      <c r="Q19" s="234">
        <f t="shared" si="7"/>
        <v>91350</v>
      </c>
      <c r="R19" s="235" t="str">
        <f t="shared" si="8"/>
        <v>MENOR VALOR</v>
      </c>
      <c r="U19" s="157"/>
      <c r="V19" s="157"/>
      <c r="W19" s="157"/>
      <c r="X19" s="86"/>
    </row>
    <row r="20" spans="1:27" ht="18">
      <c r="A20" s="147">
        <v>13</v>
      </c>
      <c r="B20" s="249" t="s">
        <v>3934</v>
      </c>
      <c r="C20" s="237" t="s">
        <v>4166</v>
      </c>
      <c r="D20" s="220" t="s">
        <v>21</v>
      </c>
      <c r="E20" s="220">
        <v>1</v>
      </c>
      <c r="F20" s="265">
        <v>86818</v>
      </c>
      <c r="G20" s="265">
        <f t="shared" si="2"/>
        <v>91349.899600000004</v>
      </c>
      <c r="H20" s="260">
        <v>95616</v>
      </c>
      <c r="I20" s="253">
        <v>93704</v>
      </c>
      <c r="J20" s="230">
        <f t="shared" si="3"/>
        <v>91349.899600000004</v>
      </c>
      <c r="K20" s="230">
        <f t="shared" si="4"/>
        <v>93556.633199999997</v>
      </c>
      <c r="L20" s="231">
        <f t="shared" si="5"/>
        <v>93704</v>
      </c>
      <c r="M20" s="232">
        <f t="shared" si="6"/>
        <v>93540.335955704068</v>
      </c>
      <c r="N20" s="231">
        <f t="shared" si="0"/>
        <v>1664.600356433961</v>
      </c>
      <c r="O20" s="233">
        <f t="shared" si="1"/>
        <v>1.7795535363719785E-2</v>
      </c>
      <c r="P20" s="259">
        <f t="shared" si="9"/>
        <v>91349.899600000004</v>
      </c>
      <c r="Q20" s="234">
        <f t="shared" si="7"/>
        <v>91350</v>
      </c>
      <c r="R20" s="235" t="str">
        <f t="shared" si="8"/>
        <v>MENOR VALOR</v>
      </c>
    </row>
    <row r="21" spans="1:27" ht="18">
      <c r="A21" s="147">
        <v>14</v>
      </c>
      <c r="B21" s="249" t="s">
        <v>3935</v>
      </c>
      <c r="C21" s="236" t="s">
        <v>4167</v>
      </c>
      <c r="D21" s="220" t="s">
        <v>21</v>
      </c>
      <c r="E21" s="220">
        <v>1</v>
      </c>
      <c r="F21" s="265">
        <v>90364</v>
      </c>
      <c r="G21" s="265">
        <f t="shared" si="2"/>
        <v>95081.000800000009</v>
      </c>
      <c r="H21" s="260">
        <v>95616</v>
      </c>
      <c r="I21" s="253">
        <v>93704</v>
      </c>
      <c r="J21" s="230">
        <f t="shared" si="3"/>
        <v>93704</v>
      </c>
      <c r="K21" s="230">
        <f t="shared" si="4"/>
        <v>94800.333600000013</v>
      </c>
      <c r="L21" s="231">
        <f t="shared" si="5"/>
        <v>95081.000800000009</v>
      </c>
      <c r="M21" s="232">
        <f t="shared" si="6"/>
        <v>94796.902882910363</v>
      </c>
      <c r="N21" s="231">
        <f t="shared" si="0"/>
        <v>973.68660337930726</v>
      </c>
      <c r="O21" s="233">
        <f t="shared" si="1"/>
        <v>1.0271291295053902E-2</v>
      </c>
      <c r="P21" s="259">
        <f t="shared" si="9"/>
        <v>93704</v>
      </c>
      <c r="Q21" s="234">
        <f t="shared" si="7"/>
        <v>93704</v>
      </c>
      <c r="R21" s="235" t="str">
        <f t="shared" si="8"/>
        <v>MENOR VALOR</v>
      </c>
    </row>
    <row r="22" spans="1:27" ht="18">
      <c r="A22" s="147">
        <v>15</v>
      </c>
      <c r="B22" s="249" t="s">
        <v>3936</v>
      </c>
      <c r="C22" s="236" t="s">
        <v>4168</v>
      </c>
      <c r="D22" s="220" t="s">
        <v>21</v>
      </c>
      <c r="E22" s="220">
        <v>1</v>
      </c>
      <c r="F22" s="265">
        <v>90364</v>
      </c>
      <c r="G22" s="265">
        <f t="shared" si="2"/>
        <v>95081.000800000009</v>
      </c>
      <c r="H22" s="260">
        <v>95616</v>
      </c>
      <c r="I22" s="253">
        <v>93704</v>
      </c>
      <c r="J22" s="230">
        <f t="shared" si="3"/>
        <v>93704</v>
      </c>
      <c r="K22" s="230">
        <f t="shared" si="4"/>
        <v>94800.333600000013</v>
      </c>
      <c r="L22" s="231">
        <f t="shared" si="5"/>
        <v>95081.000800000009</v>
      </c>
      <c r="M22" s="232">
        <f t="shared" si="6"/>
        <v>94796.902882910363</v>
      </c>
      <c r="N22" s="231">
        <f t="shared" si="0"/>
        <v>973.68660337930726</v>
      </c>
      <c r="O22" s="233">
        <f t="shared" si="1"/>
        <v>1.0271291295053902E-2</v>
      </c>
      <c r="P22" s="259">
        <f t="shared" si="9"/>
        <v>93704</v>
      </c>
      <c r="Q22" s="234">
        <f t="shared" si="7"/>
        <v>93704</v>
      </c>
      <c r="R22" s="235" t="str">
        <f t="shared" si="8"/>
        <v>MENOR VALOR</v>
      </c>
    </row>
    <row r="23" spans="1:27" ht="18">
      <c r="A23" s="147">
        <v>16</v>
      </c>
      <c r="B23" s="249" t="s">
        <v>3937</v>
      </c>
      <c r="C23" s="238" t="s">
        <v>4169</v>
      </c>
      <c r="D23" s="220" t="s">
        <v>21</v>
      </c>
      <c r="E23" s="220">
        <v>1</v>
      </c>
      <c r="F23" s="265">
        <v>90364</v>
      </c>
      <c r="G23" s="265">
        <f t="shared" si="2"/>
        <v>95081.000800000009</v>
      </c>
      <c r="H23" s="261">
        <v>95616</v>
      </c>
      <c r="I23" s="253">
        <v>93704</v>
      </c>
      <c r="J23" s="230">
        <f t="shared" si="3"/>
        <v>93704</v>
      </c>
      <c r="K23" s="230">
        <f t="shared" si="4"/>
        <v>94800.333600000013</v>
      </c>
      <c r="L23" s="231">
        <f t="shared" si="5"/>
        <v>95081.000800000009</v>
      </c>
      <c r="M23" s="232">
        <f t="shared" si="6"/>
        <v>94796.902882910363</v>
      </c>
      <c r="N23" s="231">
        <f t="shared" si="0"/>
        <v>973.68660337930726</v>
      </c>
      <c r="O23" s="233">
        <f t="shared" si="1"/>
        <v>1.0271291295053902E-2</v>
      </c>
      <c r="P23" s="259">
        <f t="shared" si="9"/>
        <v>93704</v>
      </c>
      <c r="Q23" s="234">
        <f t="shared" si="7"/>
        <v>93704</v>
      </c>
      <c r="R23" s="235" t="str">
        <f t="shared" si="8"/>
        <v>MENOR VALOR</v>
      </c>
    </row>
    <row r="24" spans="1:27" ht="18">
      <c r="A24" s="147">
        <v>17</v>
      </c>
      <c r="B24" s="249" t="s">
        <v>3938</v>
      </c>
      <c r="C24" s="237" t="s">
        <v>4170</v>
      </c>
      <c r="D24" s="220" t="s">
        <v>21</v>
      </c>
      <c r="E24" s="220">
        <v>1</v>
      </c>
      <c r="F24" s="265">
        <v>90364</v>
      </c>
      <c r="G24" s="265">
        <f t="shared" si="2"/>
        <v>95081.000800000009</v>
      </c>
      <c r="H24" s="261">
        <v>95616</v>
      </c>
      <c r="I24" s="253">
        <v>93704</v>
      </c>
      <c r="J24" s="230">
        <f t="shared" si="3"/>
        <v>93704</v>
      </c>
      <c r="K24" s="230">
        <f t="shared" si="4"/>
        <v>94800.333600000013</v>
      </c>
      <c r="L24" s="231">
        <f t="shared" si="5"/>
        <v>95081.000800000009</v>
      </c>
      <c r="M24" s="232">
        <f t="shared" si="6"/>
        <v>94796.902882910363</v>
      </c>
      <c r="N24" s="231">
        <f t="shared" si="0"/>
        <v>973.68660337930726</v>
      </c>
      <c r="O24" s="233">
        <f t="shared" si="1"/>
        <v>1.0271291295053902E-2</v>
      </c>
      <c r="P24" s="259">
        <f t="shared" si="9"/>
        <v>93704</v>
      </c>
      <c r="Q24" s="234">
        <f t="shared" si="7"/>
        <v>93704</v>
      </c>
      <c r="R24" s="235" t="str">
        <f t="shared" si="8"/>
        <v>MENOR VALOR</v>
      </c>
    </row>
    <row r="25" spans="1:27" ht="18">
      <c r="A25" s="147">
        <v>18</v>
      </c>
      <c r="B25" s="249" t="s">
        <v>3939</v>
      </c>
      <c r="C25" s="239" t="s">
        <v>4171</v>
      </c>
      <c r="D25" s="220" t="s">
        <v>21</v>
      </c>
      <c r="E25" s="220">
        <v>1</v>
      </c>
      <c r="F25" s="265">
        <v>90364</v>
      </c>
      <c r="G25" s="265">
        <f t="shared" si="2"/>
        <v>95081.000800000009</v>
      </c>
      <c r="H25" s="261">
        <v>95616</v>
      </c>
      <c r="I25" s="253">
        <v>93704</v>
      </c>
      <c r="J25" s="230">
        <f t="shared" si="3"/>
        <v>93704</v>
      </c>
      <c r="K25" s="230">
        <f t="shared" si="4"/>
        <v>94800.333600000013</v>
      </c>
      <c r="L25" s="231">
        <f t="shared" si="5"/>
        <v>95081.000800000009</v>
      </c>
      <c r="M25" s="232">
        <f t="shared" si="6"/>
        <v>94796.902882910363</v>
      </c>
      <c r="N25" s="231">
        <f t="shared" si="0"/>
        <v>973.68660337930726</v>
      </c>
      <c r="O25" s="233">
        <f t="shared" si="1"/>
        <v>1.0271291295053902E-2</v>
      </c>
      <c r="P25" s="259">
        <f t="shared" si="9"/>
        <v>93704</v>
      </c>
      <c r="Q25" s="234">
        <f t="shared" si="7"/>
        <v>93704</v>
      </c>
      <c r="R25" s="235" t="str">
        <f t="shared" si="8"/>
        <v>MENOR VALOR</v>
      </c>
    </row>
    <row r="26" spans="1:27" ht="18">
      <c r="A26" s="147">
        <v>19</v>
      </c>
      <c r="B26" s="249" t="s">
        <v>3940</v>
      </c>
      <c r="C26" s="237" t="s">
        <v>4172</v>
      </c>
      <c r="D26" s="220" t="s">
        <v>21</v>
      </c>
      <c r="E26" s="220">
        <v>1</v>
      </c>
      <c r="F26" s="265">
        <v>90364</v>
      </c>
      <c r="G26" s="265">
        <f t="shared" si="2"/>
        <v>95081.000800000009</v>
      </c>
      <c r="H26" s="261">
        <v>95616</v>
      </c>
      <c r="I26" s="253" t="s">
        <v>4518</v>
      </c>
      <c r="J26" s="230">
        <f t="shared" si="3"/>
        <v>95081.000800000009</v>
      </c>
      <c r="K26" s="230">
        <f t="shared" si="4"/>
        <v>95348.500400000004</v>
      </c>
      <c r="L26" s="231">
        <f t="shared" si="5"/>
        <v>95348.500400000004</v>
      </c>
      <c r="M26" s="232">
        <f t="shared" si="6"/>
        <v>95348.12516506447</v>
      </c>
      <c r="N26" s="231">
        <f t="shared" si="0"/>
        <v>189.15078112468584</v>
      </c>
      <c r="O26" s="233">
        <f t="shared" si="1"/>
        <v>1.9837912994852534E-3</v>
      </c>
      <c r="P26" s="259">
        <f t="shared" si="9"/>
        <v>95081.000800000009</v>
      </c>
      <c r="Q26" s="234">
        <f t="shared" si="7"/>
        <v>95081</v>
      </c>
      <c r="R26" s="235" t="str">
        <f t="shared" si="8"/>
        <v>MENOR VALOR</v>
      </c>
    </row>
    <row r="27" spans="1:27" ht="18">
      <c r="A27" s="147">
        <v>20</v>
      </c>
      <c r="B27" s="249" t="s">
        <v>3941</v>
      </c>
      <c r="C27" s="237" t="s">
        <v>4173</v>
      </c>
      <c r="D27" s="220" t="s">
        <v>21</v>
      </c>
      <c r="E27" s="220">
        <v>1</v>
      </c>
      <c r="F27" s="265">
        <v>123308</v>
      </c>
      <c r="G27" s="265">
        <f t="shared" si="2"/>
        <v>129744.67760000001</v>
      </c>
      <c r="H27" s="261">
        <v>130474</v>
      </c>
      <c r="I27" s="253">
        <v>127865</v>
      </c>
      <c r="J27" s="230">
        <f t="shared" si="3"/>
        <v>127865</v>
      </c>
      <c r="K27" s="230">
        <f t="shared" si="4"/>
        <v>129361.22586666666</v>
      </c>
      <c r="L27" s="231">
        <f t="shared" si="5"/>
        <v>129744.67760000001</v>
      </c>
      <c r="M27" s="232">
        <f t="shared" si="6"/>
        <v>129356.54389262646</v>
      </c>
      <c r="N27" s="231">
        <f t="shared" si="0"/>
        <v>1329.1327774044619</v>
      </c>
      <c r="O27" s="233">
        <f t="shared" si="1"/>
        <v>1.0274955849993335E-2</v>
      </c>
      <c r="P27" s="259">
        <f t="shared" si="9"/>
        <v>127865</v>
      </c>
      <c r="Q27" s="234">
        <f t="shared" si="7"/>
        <v>127865</v>
      </c>
      <c r="R27" s="235" t="str">
        <f t="shared" si="8"/>
        <v>MENOR VALOR</v>
      </c>
    </row>
    <row r="28" spans="1:27" ht="18">
      <c r="A28" s="147">
        <v>21</v>
      </c>
      <c r="B28" s="249" t="s">
        <v>3942</v>
      </c>
      <c r="C28" s="237" t="s">
        <v>4174</v>
      </c>
      <c r="D28" s="220" t="s">
        <v>21</v>
      </c>
      <c r="E28" s="220">
        <v>1</v>
      </c>
      <c r="F28" s="265">
        <v>104484</v>
      </c>
      <c r="G28" s="265">
        <f t="shared" si="2"/>
        <v>109938.06480000001</v>
      </c>
      <c r="H28" s="261">
        <v>110554</v>
      </c>
      <c r="I28" s="253">
        <v>108343</v>
      </c>
      <c r="J28" s="230">
        <f t="shared" si="3"/>
        <v>108343</v>
      </c>
      <c r="K28" s="230">
        <f t="shared" si="4"/>
        <v>109611.68826666666</v>
      </c>
      <c r="L28" s="231">
        <f t="shared" si="5"/>
        <v>109938.06480000001</v>
      </c>
      <c r="M28" s="232">
        <f t="shared" si="6"/>
        <v>109607.71780062086</v>
      </c>
      <c r="N28" s="231">
        <f t="shared" si="0"/>
        <v>1127.8811365119695</v>
      </c>
      <c r="O28" s="233">
        <f t="shared" si="1"/>
        <v>1.0290161670582477E-2</v>
      </c>
      <c r="P28" s="259">
        <f t="shared" si="9"/>
        <v>108343</v>
      </c>
      <c r="Q28" s="234">
        <f t="shared" si="7"/>
        <v>108343</v>
      </c>
      <c r="R28" s="235" t="str">
        <f t="shared" si="8"/>
        <v>MENOR VALOR</v>
      </c>
    </row>
    <row r="29" spans="1:27" ht="18">
      <c r="A29" s="147">
        <v>22</v>
      </c>
      <c r="B29" s="249" t="s">
        <v>3943</v>
      </c>
      <c r="C29" s="237" t="s">
        <v>4175</v>
      </c>
      <c r="D29" s="220" t="s">
        <v>21</v>
      </c>
      <c r="E29" s="220">
        <v>1</v>
      </c>
      <c r="F29" s="265">
        <v>100325</v>
      </c>
      <c r="G29" s="265">
        <f t="shared" si="2"/>
        <v>105561.965</v>
      </c>
      <c r="H29" s="261">
        <v>110554</v>
      </c>
      <c r="I29" s="253">
        <v>108343</v>
      </c>
      <c r="J29" s="230">
        <f t="shared" si="3"/>
        <v>105561.965</v>
      </c>
      <c r="K29" s="230">
        <f t="shared" si="4"/>
        <v>108152.98833333333</v>
      </c>
      <c r="L29" s="231">
        <f t="shared" si="5"/>
        <v>108343</v>
      </c>
      <c r="M29" s="232">
        <f t="shared" si="6"/>
        <v>108133.66622482694</v>
      </c>
      <c r="N29" s="231">
        <f t="shared" si="0"/>
        <v>1966.4887072171327</v>
      </c>
      <c r="O29" s="233">
        <f t="shared" si="1"/>
        <v>1.8185721208494796E-2</v>
      </c>
      <c r="P29" s="259">
        <f t="shared" si="9"/>
        <v>105561.965</v>
      </c>
      <c r="Q29" s="234">
        <f t="shared" si="7"/>
        <v>105562</v>
      </c>
      <c r="R29" s="235" t="str">
        <f t="shared" si="8"/>
        <v>MENOR VALOR</v>
      </c>
    </row>
    <row r="30" spans="1:27" ht="18">
      <c r="A30" s="147">
        <v>23</v>
      </c>
      <c r="B30" s="249" t="s">
        <v>3944</v>
      </c>
      <c r="C30" s="237" t="s">
        <v>4176</v>
      </c>
      <c r="D30" s="220" t="s">
        <v>21</v>
      </c>
      <c r="E30" s="220">
        <v>1</v>
      </c>
      <c r="F30" s="265">
        <v>114366</v>
      </c>
      <c r="G30" s="265">
        <f t="shared" si="2"/>
        <v>120335.90520000001</v>
      </c>
      <c r="H30" s="261">
        <v>121012</v>
      </c>
      <c r="I30" s="253">
        <v>118592</v>
      </c>
      <c r="J30" s="230">
        <f t="shared" si="3"/>
        <v>118592</v>
      </c>
      <c r="K30" s="230">
        <f t="shared" si="4"/>
        <v>119979.96840000001</v>
      </c>
      <c r="L30" s="231">
        <f t="shared" si="5"/>
        <v>120335.90520000001</v>
      </c>
      <c r="M30" s="232">
        <f t="shared" si="6"/>
        <v>119975.62482953208</v>
      </c>
      <c r="N30" s="231">
        <f t="shared" si="0"/>
        <v>1233.1271926664883</v>
      </c>
      <c r="O30" s="233">
        <f t="shared" si="1"/>
        <v>1.0278147702240207E-2</v>
      </c>
      <c r="P30" s="259">
        <f t="shared" si="9"/>
        <v>118592</v>
      </c>
      <c r="Q30" s="234">
        <f t="shared" si="7"/>
        <v>118592</v>
      </c>
      <c r="R30" s="235" t="str">
        <f t="shared" si="8"/>
        <v>MENOR VALOR</v>
      </c>
    </row>
    <row r="31" spans="1:27" ht="18">
      <c r="A31" s="147">
        <v>24</v>
      </c>
      <c r="B31" s="249" t="s">
        <v>3945</v>
      </c>
      <c r="C31" s="237" t="s">
        <v>4177</v>
      </c>
      <c r="D31" s="220" t="s">
        <v>21</v>
      </c>
      <c r="E31" s="220">
        <v>1</v>
      </c>
      <c r="F31" s="265">
        <v>114366</v>
      </c>
      <c r="G31" s="265">
        <f t="shared" si="2"/>
        <v>120335.90520000001</v>
      </c>
      <c r="H31" s="261">
        <v>114368</v>
      </c>
      <c r="I31" s="253">
        <v>112081</v>
      </c>
      <c r="J31" s="230">
        <f t="shared" si="3"/>
        <v>112081</v>
      </c>
      <c r="K31" s="230">
        <f t="shared" si="4"/>
        <v>115594.96840000001</v>
      </c>
      <c r="L31" s="231">
        <f t="shared" si="5"/>
        <v>114368</v>
      </c>
      <c r="M31" s="232">
        <f t="shared" si="6"/>
        <v>115543.07398084075</v>
      </c>
      <c r="N31" s="231">
        <f t="shared" si="0"/>
        <v>1617.1532085736342</v>
      </c>
      <c r="O31" s="233">
        <f t="shared" si="1"/>
        <v>1.3996106844463814E-2</v>
      </c>
      <c r="P31" s="259">
        <f t="shared" si="9"/>
        <v>112081</v>
      </c>
      <c r="Q31" s="234">
        <f t="shared" si="7"/>
        <v>112081</v>
      </c>
      <c r="R31" s="235" t="str">
        <f t="shared" si="8"/>
        <v>MENOR VALOR</v>
      </c>
      <c r="S31" s="156"/>
      <c r="T31" s="156"/>
      <c r="U31" s="156"/>
      <c r="V31" s="156"/>
      <c r="W31" s="156"/>
      <c r="X31" s="156"/>
      <c r="Y31" s="156"/>
      <c r="Z31" s="156"/>
      <c r="AA31" s="156"/>
    </row>
    <row r="32" spans="1:27" ht="18">
      <c r="A32" s="147">
        <v>25</v>
      </c>
      <c r="B32" s="249" t="s">
        <v>3946</v>
      </c>
      <c r="C32" s="237" t="s">
        <v>4178</v>
      </c>
      <c r="D32" s="220" t="s">
        <v>21</v>
      </c>
      <c r="E32" s="220">
        <v>1</v>
      </c>
      <c r="F32" s="265">
        <v>112014</v>
      </c>
      <c r="G32" s="265">
        <f t="shared" si="2"/>
        <v>117861.1308</v>
      </c>
      <c r="H32" s="261">
        <v>118522</v>
      </c>
      <c r="I32" s="253">
        <v>116152</v>
      </c>
      <c r="J32" s="230">
        <f t="shared" si="3"/>
        <v>116152</v>
      </c>
      <c r="K32" s="230">
        <f t="shared" si="4"/>
        <v>117511.71026666666</v>
      </c>
      <c r="L32" s="231">
        <f t="shared" si="5"/>
        <v>117861.1308</v>
      </c>
      <c r="M32" s="232">
        <f t="shared" si="6"/>
        <v>117507.45555585224</v>
      </c>
      <c r="N32" s="231">
        <f t="shared" si="0"/>
        <v>1208.5379786147882</v>
      </c>
      <c r="O32" s="233">
        <f t="shared" si="1"/>
        <v>1.0284777020300303E-2</v>
      </c>
      <c r="P32" s="259">
        <f>IF(O32&lt;=$O$1,J32,M32)</f>
        <v>116152</v>
      </c>
      <c r="Q32" s="234">
        <f t="shared" si="7"/>
        <v>116152</v>
      </c>
      <c r="R32" s="235" t="str">
        <f t="shared" si="8"/>
        <v>MENOR VALOR</v>
      </c>
    </row>
    <row r="33" spans="1:18" ht="18">
      <c r="A33" s="147">
        <v>26</v>
      </c>
      <c r="B33" s="249" t="s">
        <v>3947</v>
      </c>
      <c r="C33" s="237" t="s">
        <v>4179</v>
      </c>
      <c r="D33" s="220" t="s">
        <v>21</v>
      </c>
      <c r="E33" s="220">
        <v>1</v>
      </c>
      <c r="F33" s="265">
        <v>165803</v>
      </c>
      <c r="G33" s="265">
        <f t="shared" si="2"/>
        <v>174457.9166</v>
      </c>
      <c r="H33" s="261">
        <v>147406</v>
      </c>
      <c r="I33" s="253">
        <v>144458</v>
      </c>
      <c r="J33" s="230">
        <f t="shared" si="3"/>
        <v>144458</v>
      </c>
      <c r="K33" s="230">
        <f t="shared" si="4"/>
        <v>155440.63886666668</v>
      </c>
      <c r="L33" s="231">
        <f t="shared" si="5"/>
        <v>147406</v>
      </c>
      <c r="M33" s="232">
        <f t="shared" si="6"/>
        <v>154875.41400451885</v>
      </c>
      <c r="N33" s="231">
        <f t="shared" si="0"/>
        <v>2084.5507909379421</v>
      </c>
      <c r="O33" s="233">
        <f t="shared" si="1"/>
        <v>1.3459533292205568E-2</v>
      </c>
      <c r="P33" s="259">
        <f t="shared" si="9"/>
        <v>144458</v>
      </c>
      <c r="Q33" s="234">
        <f t="shared" si="7"/>
        <v>144458</v>
      </c>
      <c r="R33" s="235" t="str">
        <f t="shared" si="8"/>
        <v>MENOR VALOR</v>
      </c>
    </row>
    <row r="34" spans="1:18" ht="18">
      <c r="A34" s="147">
        <v>27</v>
      </c>
      <c r="B34" s="249" t="s">
        <v>3948</v>
      </c>
      <c r="C34" s="240" t="s">
        <v>4180</v>
      </c>
      <c r="D34" s="220" t="s">
        <v>21</v>
      </c>
      <c r="E34" s="220">
        <v>1</v>
      </c>
      <c r="F34" s="265">
        <v>139310</v>
      </c>
      <c r="G34" s="265">
        <f t="shared" si="2"/>
        <v>146581.98199999999</v>
      </c>
      <c r="H34" s="261">
        <v>147406</v>
      </c>
      <c r="I34" s="253">
        <v>144458</v>
      </c>
      <c r="J34" s="230">
        <f t="shared" si="3"/>
        <v>144458</v>
      </c>
      <c r="K34" s="230">
        <f t="shared" si="4"/>
        <v>146148.66066666666</v>
      </c>
      <c r="L34" s="231">
        <f t="shared" si="5"/>
        <v>146581.98199999999</v>
      </c>
      <c r="M34" s="232">
        <f t="shared" si="6"/>
        <v>146143.36950588244</v>
      </c>
      <c r="N34" s="231">
        <f t="shared" si="0"/>
        <v>1501.8820753181578</v>
      </c>
      <c r="O34" s="233">
        <f t="shared" si="1"/>
        <v>1.0276771915113846E-2</v>
      </c>
      <c r="P34" s="259">
        <f t="shared" si="9"/>
        <v>144458</v>
      </c>
      <c r="Q34" s="234">
        <f t="shared" si="7"/>
        <v>144458</v>
      </c>
      <c r="R34" s="235" t="str">
        <f t="shared" si="8"/>
        <v>MENOR VALOR</v>
      </c>
    </row>
    <row r="35" spans="1:18" ht="18">
      <c r="A35" s="147">
        <v>28</v>
      </c>
      <c r="B35" s="249" t="s">
        <v>3949</v>
      </c>
      <c r="C35" s="237" t="s">
        <v>4181</v>
      </c>
      <c r="D35" s="220" t="s">
        <v>21</v>
      </c>
      <c r="E35" s="220">
        <v>1</v>
      </c>
      <c r="F35" s="265">
        <v>108718</v>
      </c>
      <c r="G35" s="265">
        <f t="shared" si="2"/>
        <v>114393.0796</v>
      </c>
      <c r="H35" s="261">
        <v>115036</v>
      </c>
      <c r="I35" s="253">
        <v>112735</v>
      </c>
      <c r="J35" s="230">
        <f t="shared" si="3"/>
        <v>112735</v>
      </c>
      <c r="K35" s="230">
        <f t="shared" si="4"/>
        <v>114054.69319999999</v>
      </c>
      <c r="L35" s="231">
        <f t="shared" si="5"/>
        <v>114393.0796</v>
      </c>
      <c r="M35" s="232">
        <f t="shared" si="6"/>
        <v>114050.5623671038</v>
      </c>
      <c r="N35" s="231">
        <f t="shared" si="0"/>
        <v>1172.4393289070763</v>
      </c>
      <c r="O35" s="233">
        <f t="shared" si="1"/>
        <v>1.0279996034857335E-2</v>
      </c>
      <c r="P35" s="259">
        <f t="shared" si="9"/>
        <v>112735</v>
      </c>
      <c r="Q35" s="234">
        <f t="shared" si="7"/>
        <v>112735</v>
      </c>
      <c r="R35" s="235" t="str">
        <f t="shared" si="8"/>
        <v>MENOR VALOR</v>
      </c>
    </row>
    <row r="36" spans="1:18" ht="18">
      <c r="A36" s="147">
        <v>29</v>
      </c>
      <c r="B36" s="249" t="s">
        <v>3950</v>
      </c>
      <c r="C36" s="239" t="s">
        <v>4182</v>
      </c>
      <c r="D36" s="220" t="s">
        <v>21</v>
      </c>
      <c r="E36" s="220">
        <v>1</v>
      </c>
      <c r="F36" s="265">
        <v>173427</v>
      </c>
      <c r="G36" s="265">
        <f t="shared" si="2"/>
        <v>182479.88940000001</v>
      </c>
      <c r="H36" s="261">
        <v>188260</v>
      </c>
      <c r="I36" s="253">
        <v>184495</v>
      </c>
      <c r="J36" s="230">
        <f t="shared" si="3"/>
        <v>182479.88940000001</v>
      </c>
      <c r="K36" s="230">
        <f t="shared" si="4"/>
        <v>185078.29646666665</v>
      </c>
      <c r="L36" s="231">
        <f t="shared" si="5"/>
        <v>184495</v>
      </c>
      <c r="M36" s="232">
        <f t="shared" si="6"/>
        <v>185062.83948254757</v>
      </c>
      <c r="N36" s="231">
        <f t="shared" si="0"/>
        <v>1424.8983701008822</v>
      </c>
      <c r="O36" s="233">
        <f t="shared" si="1"/>
        <v>7.6995380276506445E-3</v>
      </c>
      <c r="P36" s="259">
        <f t="shared" si="9"/>
        <v>182479.88940000001</v>
      </c>
      <c r="Q36" s="234">
        <f t="shared" si="7"/>
        <v>182480</v>
      </c>
      <c r="R36" s="235" t="str">
        <f t="shared" si="8"/>
        <v>MENOR VALOR</v>
      </c>
    </row>
    <row r="37" spans="1:18" ht="18">
      <c r="A37" s="147">
        <v>30</v>
      </c>
      <c r="B37" s="249" t="s">
        <v>3951</v>
      </c>
      <c r="C37" s="241" t="s">
        <v>4183</v>
      </c>
      <c r="D37" s="220" t="s">
        <v>21</v>
      </c>
      <c r="E37" s="220">
        <v>1</v>
      </c>
      <c r="F37" s="265">
        <v>124500</v>
      </c>
      <c r="G37" s="265">
        <f t="shared" si="2"/>
        <v>130998.90000000001</v>
      </c>
      <c r="H37" s="261">
        <v>154378</v>
      </c>
      <c r="I37" s="253">
        <v>151290</v>
      </c>
      <c r="J37" s="230">
        <f t="shared" si="3"/>
        <v>130998.90000000001</v>
      </c>
      <c r="K37" s="230">
        <f t="shared" si="4"/>
        <v>145555.63333333333</v>
      </c>
      <c r="L37" s="231">
        <f t="shared" si="5"/>
        <v>151290</v>
      </c>
      <c r="M37" s="232">
        <f t="shared" si="6"/>
        <v>145173.63814843478</v>
      </c>
      <c r="N37" s="231">
        <f t="shared" si="0"/>
        <v>14347.974407734349</v>
      </c>
      <c r="O37" s="233">
        <f t="shared" si="1"/>
        <v>9.8833194447218206E-2</v>
      </c>
      <c r="P37" s="259">
        <f t="shared" si="9"/>
        <v>130998.90000000001</v>
      </c>
      <c r="Q37" s="234">
        <f t="shared" si="7"/>
        <v>130999</v>
      </c>
      <c r="R37" s="235" t="str">
        <f t="shared" si="8"/>
        <v>MENOR VALOR</v>
      </c>
    </row>
    <row r="38" spans="1:18" ht="18">
      <c r="A38" s="147">
        <v>31</v>
      </c>
      <c r="B38" s="249" t="s">
        <v>3952</v>
      </c>
      <c r="C38" s="237" t="s">
        <v>4184</v>
      </c>
      <c r="D38" s="220" t="s">
        <v>21</v>
      </c>
      <c r="E38" s="220">
        <v>1</v>
      </c>
      <c r="F38" s="265">
        <v>97999</v>
      </c>
      <c r="G38" s="265">
        <f t="shared" si="2"/>
        <v>103114.5478</v>
      </c>
      <c r="H38" s="261">
        <v>121012</v>
      </c>
      <c r="I38" s="253">
        <v>118592</v>
      </c>
      <c r="J38" s="230">
        <f t="shared" si="3"/>
        <v>103114.5478</v>
      </c>
      <c r="K38" s="230">
        <f t="shared" si="4"/>
        <v>114239.51593333333</v>
      </c>
      <c r="L38" s="231">
        <f t="shared" si="5"/>
        <v>118592</v>
      </c>
      <c r="M38" s="232">
        <f t="shared" si="6"/>
        <v>113955.31637285276</v>
      </c>
      <c r="N38" s="231">
        <f t="shared" si="0"/>
        <v>10944.211406110648</v>
      </c>
      <c r="O38" s="233">
        <f t="shared" si="1"/>
        <v>9.6039498238959353E-2</v>
      </c>
      <c r="P38" s="259">
        <f t="shared" si="9"/>
        <v>103114.5478</v>
      </c>
      <c r="Q38" s="234">
        <f t="shared" si="7"/>
        <v>103115</v>
      </c>
      <c r="R38" s="235" t="str">
        <f t="shared" si="8"/>
        <v>MENOR VALOR</v>
      </c>
    </row>
    <row r="39" spans="1:18" ht="18">
      <c r="A39" s="147">
        <v>32</v>
      </c>
      <c r="B39" s="249" t="s">
        <v>3953</v>
      </c>
      <c r="C39" s="237" t="s">
        <v>4185</v>
      </c>
      <c r="D39" s="220" t="s">
        <v>21</v>
      </c>
      <c r="E39" s="220">
        <v>1</v>
      </c>
      <c r="F39" s="265">
        <v>76716</v>
      </c>
      <c r="G39" s="265">
        <f t="shared" si="2"/>
        <v>80720.575200000007</v>
      </c>
      <c r="H39" s="261">
        <v>81174</v>
      </c>
      <c r="I39" s="253">
        <v>79551</v>
      </c>
      <c r="J39" s="230">
        <f t="shared" si="3"/>
        <v>79551</v>
      </c>
      <c r="K39" s="230">
        <f t="shared" si="4"/>
        <v>80481.858400000012</v>
      </c>
      <c r="L39" s="231">
        <f t="shared" si="5"/>
        <v>80720.575200000007</v>
      </c>
      <c r="M39" s="232">
        <f t="shared" si="6"/>
        <v>80478.945909296774</v>
      </c>
      <c r="N39" s="231">
        <f t="shared" si="0"/>
        <v>827.01455502761723</v>
      </c>
      <c r="O39" s="233">
        <f t="shared" si="1"/>
        <v>1.0276160375655244E-2</v>
      </c>
      <c r="P39" s="259">
        <f t="shared" si="9"/>
        <v>79551</v>
      </c>
      <c r="Q39" s="234">
        <f t="shared" si="7"/>
        <v>79551</v>
      </c>
      <c r="R39" s="235" t="str">
        <f t="shared" si="8"/>
        <v>MENOR VALOR</v>
      </c>
    </row>
    <row r="40" spans="1:18" ht="18">
      <c r="A40" s="147">
        <v>33</v>
      </c>
      <c r="B40" s="249" t="s">
        <v>3954</v>
      </c>
      <c r="C40" s="237" t="s">
        <v>4186</v>
      </c>
      <c r="D40" s="220" t="s">
        <v>21</v>
      </c>
      <c r="E40" s="220">
        <v>1</v>
      </c>
      <c r="F40" s="265">
        <v>99306</v>
      </c>
      <c r="G40" s="265">
        <f t="shared" si="2"/>
        <v>104489.7732</v>
      </c>
      <c r="H40" s="261">
        <v>105076</v>
      </c>
      <c r="I40" s="253">
        <v>102974</v>
      </c>
      <c r="J40" s="230">
        <f t="shared" si="3"/>
        <v>102974</v>
      </c>
      <c r="K40" s="230">
        <f t="shared" si="4"/>
        <v>104179.9244</v>
      </c>
      <c r="L40" s="231">
        <f t="shared" si="5"/>
        <v>104489.7732</v>
      </c>
      <c r="M40" s="232">
        <f t="shared" si="6"/>
        <v>104176.14932095466</v>
      </c>
      <c r="N40" s="231">
        <f t="shared" si="0"/>
        <v>1071.81350846083</v>
      </c>
      <c r="O40" s="233">
        <f t="shared" si="1"/>
        <v>1.0288473085703107E-2</v>
      </c>
      <c r="P40" s="259">
        <f t="shared" si="9"/>
        <v>102974</v>
      </c>
      <c r="Q40" s="234">
        <f t="shared" si="7"/>
        <v>102974</v>
      </c>
      <c r="R40" s="235" t="str">
        <f t="shared" si="8"/>
        <v>MENOR VALOR</v>
      </c>
    </row>
    <row r="41" spans="1:18" ht="18">
      <c r="A41" s="147">
        <v>34</v>
      </c>
      <c r="B41" s="249" t="s">
        <v>3955</v>
      </c>
      <c r="C41" s="237" t="s">
        <v>4187</v>
      </c>
      <c r="D41" s="220" t="s">
        <v>21</v>
      </c>
      <c r="E41" s="220">
        <v>1</v>
      </c>
      <c r="F41" s="265">
        <v>85964</v>
      </c>
      <c r="G41" s="265">
        <f t="shared" si="2"/>
        <v>90451.320800000001</v>
      </c>
      <c r="H41" s="261">
        <v>94620</v>
      </c>
      <c r="I41" s="253">
        <v>92728</v>
      </c>
      <c r="J41" s="230">
        <f t="shared" si="3"/>
        <v>90451.320800000001</v>
      </c>
      <c r="K41" s="230">
        <f t="shared" si="4"/>
        <v>92599.7736</v>
      </c>
      <c r="L41" s="231">
        <f t="shared" si="5"/>
        <v>92728</v>
      </c>
      <c r="M41" s="232">
        <f t="shared" si="6"/>
        <v>92584.066025674969</v>
      </c>
      <c r="N41" s="231">
        <f t="shared" si="0"/>
        <v>1609.8553009063633</v>
      </c>
      <c r="O41" s="233">
        <f t="shared" si="1"/>
        <v>1.7388038460742543E-2</v>
      </c>
      <c r="P41" s="259">
        <f t="shared" si="9"/>
        <v>90451.320800000001</v>
      </c>
      <c r="Q41" s="234">
        <f t="shared" si="7"/>
        <v>90451</v>
      </c>
      <c r="R41" s="235" t="str">
        <f t="shared" si="8"/>
        <v>MENOR VALOR</v>
      </c>
    </row>
    <row r="42" spans="1:18" ht="18">
      <c r="A42" s="147">
        <v>35</v>
      </c>
      <c r="B42" s="249" t="s">
        <v>3956</v>
      </c>
      <c r="C42" s="237" t="s">
        <v>4188</v>
      </c>
      <c r="D42" s="220" t="s">
        <v>21</v>
      </c>
      <c r="E42" s="220">
        <v>1</v>
      </c>
      <c r="F42" s="265">
        <v>104484</v>
      </c>
      <c r="G42" s="265">
        <f t="shared" si="2"/>
        <v>109938.06480000001</v>
      </c>
      <c r="H42" s="261">
        <v>110554</v>
      </c>
      <c r="I42" s="253">
        <v>108343</v>
      </c>
      <c r="J42" s="230">
        <f t="shared" si="3"/>
        <v>108343</v>
      </c>
      <c r="K42" s="230">
        <f t="shared" si="4"/>
        <v>109611.68826666666</v>
      </c>
      <c r="L42" s="231">
        <f t="shared" si="5"/>
        <v>109938.06480000001</v>
      </c>
      <c r="M42" s="232">
        <f t="shared" si="6"/>
        <v>109607.71780062086</v>
      </c>
      <c r="N42" s="231">
        <f t="shared" si="0"/>
        <v>1127.8811365119695</v>
      </c>
      <c r="O42" s="233">
        <f t="shared" si="1"/>
        <v>1.0290161670582477E-2</v>
      </c>
      <c r="P42" s="259">
        <f t="shared" si="9"/>
        <v>108343</v>
      </c>
      <c r="Q42" s="234">
        <f t="shared" si="7"/>
        <v>108343</v>
      </c>
      <c r="R42" s="235" t="str">
        <f t="shared" si="8"/>
        <v>MENOR VALOR</v>
      </c>
    </row>
    <row r="43" spans="1:18" ht="18">
      <c r="A43" s="147">
        <v>36</v>
      </c>
      <c r="B43" s="249" t="s">
        <v>3957</v>
      </c>
      <c r="C43" s="237" t="s">
        <v>4189</v>
      </c>
      <c r="D43" s="220" t="s">
        <v>21</v>
      </c>
      <c r="E43" s="220">
        <v>1</v>
      </c>
      <c r="F43" s="265">
        <v>89422</v>
      </c>
      <c r="G43" s="265">
        <f t="shared" si="2"/>
        <v>94089.828399999999</v>
      </c>
      <c r="H43" s="261">
        <v>94620</v>
      </c>
      <c r="I43" s="253">
        <v>92728</v>
      </c>
      <c r="J43" s="230">
        <f t="shared" si="3"/>
        <v>92728</v>
      </c>
      <c r="K43" s="230">
        <f t="shared" si="4"/>
        <v>93812.609466666661</v>
      </c>
      <c r="L43" s="231">
        <f t="shared" si="5"/>
        <v>94089.828399999999</v>
      </c>
      <c r="M43" s="232">
        <f t="shared" si="6"/>
        <v>93809.215551775138</v>
      </c>
      <c r="N43" s="231">
        <f t="shared" si="0"/>
        <v>962.95809645242502</v>
      </c>
      <c r="O43" s="233">
        <f t="shared" si="1"/>
        <v>1.0265069276919277E-2</v>
      </c>
      <c r="P43" s="259">
        <f t="shared" si="9"/>
        <v>92728</v>
      </c>
      <c r="Q43" s="234">
        <f t="shared" si="7"/>
        <v>92728</v>
      </c>
      <c r="R43" s="235" t="str">
        <f t="shared" si="8"/>
        <v>MENOR VALOR</v>
      </c>
    </row>
    <row r="44" spans="1:18" ht="45">
      <c r="A44" s="147">
        <v>37</v>
      </c>
      <c r="B44" s="249" t="s">
        <v>3958</v>
      </c>
      <c r="C44" s="237" t="s">
        <v>4190</v>
      </c>
      <c r="D44" s="220" t="s">
        <v>21</v>
      </c>
      <c r="E44" s="220">
        <v>1</v>
      </c>
      <c r="F44" s="265" t="s">
        <v>4520</v>
      </c>
      <c r="G44" s="265" t="s">
        <v>4521</v>
      </c>
      <c r="H44" s="261">
        <v>110554</v>
      </c>
      <c r="I44" s="253" t="s">
        <v>4518</v>
      </c>
      <c r="J44" s="230">
        <f t="shared" si="3"/>
        <v>110554</v>
      </c>
      <c r="K44" s="230">
        <f t="shared" si="4"/>
        <v>110554</v>
      </c>
      <c r="L44" s="231">
        <f t="shared" si="5"/>
        <v>110554</v>
      </c>
      <c r="M44" s="232">
        <f t="shared" si="6"/>
        <v>110554</v>
      </c>
      <c r="N44" s="231">
        <f t="shared" si="0"/>
        <v>0</v>
      </c>
      <c r="O44" s="233">
        <f t="shared" si="1"/>
        <v>0</v>
      </c>
      <c r="P44" s="259">
        <f t="shared" si="9"/>
        <v>110554</v>
      </c>
      <c r="Q44" s="234">
        <f t="shared" si="7"/>
        <v>110554</v>
      </c>
      <c r="R44" s="235" t="str">
        <f t="shared" si="8"/>
        <v>MENOR VALOR</v>
      </c>
    </row>
    <row r="45" spans="1:18" ht="18">
      <c r="A45" s="147">
        <v>38</v>
      </c>
      <c r="B45" s="249" t="s">
        <v>3959</v>
      </c>
      <c r="C45" s="237" t="s">
        <v>4191</v>
      </c>
      <c r="D45" s="220" t="s">
        <v>21</v>
      </c>
      <c r="E45" s="220">
        <v>1</v>
      </c>
      <c r="F45" s="265">
        <v>128016</v>
      </c>
      <c r="G45" s="265">
        <f t="shared" si="2"/>
        <v>134698.43520000001</v>
      </c>
      <c r="H45" s="261">
        <v>135454</v>
      </c>
      <c r="I45" s="253">
        <v>132745</v>
      </c>
      <c r="J45" s="230">
        <f t="shared" si="3"/>
        <v>132745</v>
      </c>
      <c r="K45" s="230">
        <f t="shared" si="4"/>
        <v>134299.14506666668</v>
      </c>
      <c r="L45" s="231">
        <f t="shared" si="5"/>
        <v>134698.43520000001</v>
      </c>
      <c r="M45" s="232">
        <f t="shared" si="6"/>
        <v>134294.28116897051</v>
      </c>
      <c r="N45" s="231">
        <f t="shared" si="0"/>
        <v>1381.2872765285049</v>
      </c>
      <c r="O45" s="233">
        <f t="shared" si="1"/>
        <v>1.0285525671719068E-2</v>
      </c>
      <c r="P45" s="259">
        <f t="shared" si="9"/>
        <v>132745</v>
      </c>
      <c r="Q45" s="234">
        <f t="shared" si="7"/>
        <v>132745</v>
      </c>
      <c r="R45" s="235" t="str">
        <f t="shared" si="8"/>
        <v>MENOR VALOR</v>
      </c>
    </row>
    <row r="46" spans="1:18" ht="18">
      <c r="A46" s="147">
        <v>39</v>
      </c>
      <c r="B46" s="249" t="s">
        <v>3960</v>
      </c>
      <c r="C46" s="237" t="s">
        <v>4192</v>
      </c>
      <c r="D46" s="220" t="s">
        <v>21</v>
      </c>
      <c r="E46" s="220">
        <v>1</v>
      </c>
      <c r="F46" s="265">
        <v>115778</v>
      </c>
      <c r="G46" s="265">
        <f t="shared" si="2"/>
        <v>121821.6116</v>
      </c>
      <c r="H46" s="261">
        <v>122506</v>
      </c>
      <c r="I46" s="253">
        <v>120056</v>
      </c>
      <c r="J46" s="230">
        <f t="shared" si="3"/>
        <v>120056</v>
      </c>
      <c r="K46" s="230">
        <f t="shared" si="4"/>
        <v>121461.20386666666</v>
      </c>
      <c r="L46" s="231">
        <f t="shared" si="5"/>
        <v>121821.6116</v>
      </c>
      <c r="M46" s="232">
        <f t="shared" si="6"/>
        <v>121456.80613947586</v>
      </c>
      <c r="N46" s="231">
        <f t="shared" si="0"/>
        <v>1248.4759353016327</v>
      </c>
      <c r="O46" s="233">
        <f t="shared" si="1"/>
        <v>1.0279176400109977E-2</v>
      </c>
      <c r="P46" s="259">
        <f t="shared" si="9"/>
        <v>120056</v>
      </c>
      <c r="Q46" s="234">
        <f t="shared" si="7"/>
        <v>120056</v>
      </c>
      <c r="R46" s="235" t="str">
        <f t="shared" si="8"/>
        <v>MENOR VALOR</v>
      </c>
    </row>
    <row r="47" spans="1:18" ht="18">
      <c r="A47" s="147">
        <v>40</v>
      </c>
      <c r="B47" s="249" t="s">
        <v>3961</v>
      </c>
      <c r="C47" s="237" t="s">
        <v>4193</v>
      </c>
      <c r="D47" s="220" t="s">
        <v>21</v>
      </c>
      <c r="E47" s="220">
        <v>1</v>
      </c>
      <c r="F47" s="265">
        <v>153430</v>
      </c>
      <c r="G47" s="265">
        <f t="shared" si="2"/>
        <v>161439.046</v>
      </c>
      <c r="H47" s="261">
        <v>162346</v>
      </c>
      <c r="I47" s="253">
        <v>159099</v>
      </c>
      <c r="J47" s="230">
        <f t="shared" si="3"/>
        <v>159099</v>
      </c>
      <c r="K47" s="230">
        <f t="shared" si="4"/>
        <v>160961.34866666666</v>
      </c>
      <c r="L47" s="231">
        <f t="shared" si="5"/>
        <v>161439.046</v>
      </c>
      <c r="M47" s="232">
        <f t="shared" si="6"/>
        <v>160955.51982789859</v>
      </c>
      <c r="N47" s="231">
        <f t="shared" si="0"/>
        <v>1654.6623948884574</v>
      </c>
      <c r="O47" s="233">
        <f t="shared" si="1"/>
        <v>1.0280246347920855E-2</v>
      </c>
      <c r="P47" s="259">
        <f t="shared" si="9"/>
        <v>159099</v>
      </c>
      <c r="Q47" s="234">
        <f t="shared" si="7"/>
        <v>159099</v>
      </c>
      <c r="R47" s="235" t="str">
        <f t="shared" si="8"/>
        <v>MENOR VALOR</v>
      </c>
    </row>
    <row r="48" spans="1:18" ht="18">
      <c r="A48" s="147">
        <v>41</v>
      </c>
      <c r="B48" s="249" t="s">
        <v>3962</v>
      </c>
      <c r="C48" s="237" t="s">
        <v>4194</v>
      </c>
      <c r="D48" s="220" t="s">
        <v>21</v>
      </c>
      <c r="E48" s="220">
        <v>1</v>
      </c>
      <c r="F48" s="265">
        <v>201775</v>
      </c>
      <c r="G48" s="265">
        <f t="shared" si="2"/>
        <v>212307.655</v>
      </c>
      <c r="H48" s="261">
        <v>222104</v>
      </c>
      <c r="I48" s="253">
        <v>217662</v>
      </c>
      <c r="J48" s="230">
        <f t="shared" si="3"/>
        <v>212307.655</v>
      </c>
      <c r="K48" s="230">
        <f t="shared" si="4"/>
        <v>217357.88500000001</v>
      </c>
      <c r="L48" s="231">
        <f t="shared" si="5"/>
        <v>217662</v>
      </c>
      <c r="M48" s="232">
        <f t="shared" si="6"/>
        <v>217320.92737793364</v>
      </c>
      <c r="N48" s="231">
        <f t="shared" si="0"/>
        <v>3786.0936583122857</v>
      </c>
      <c r="O48" s="233">
        <f t="shared" si="1"/>
        <v>1.7421670816488145E-2</v>
      </c>
      <c r="P48" s="259">
        <f t="shared" si="9"/>
        <v>212307.655</v>
      </c>
      <c r="Q48" s="234">
        <f t="shared" si="7"/>
        <v>212308</v>
      </c>
      <c r="R48" s="235" t="str">
        <f t="shared" si="8"/>
        <v>MENOR VALOR</v>
      </c>
    </row>
    <row r="49" spans="1:27" ht="18">
      <c r="A49" s="147">
        <v>42</v>
      </c>
      <c r="B49" s="249" t="s">
        <v>3963</v>
      </c>
      <c r="C49" s="237" t="s">
        <v>4195</v>
      </c>
      <c r="D49" s="220" t="s">
        <v>21</v>
      </c>
      <c r="E49" s="220">
        <v>1</v>
      </c>
      <c r="F49" s="265">
        <v>247798</v>
      </c>
      <c r="G49" s="265">
        <f t="shared" si="2"/>
        <v>260733.05559999999</v>
      </c>
      <c r="H49" s="261">
        <v>272900</v>
      </c>
      <c r="I49" s="253">
        <v>267442</v>
      </c>
      <c r="J49" s="230">
        <f t="shared" si="3"/>
        <v>260733.05559999999</v>
      </c>
      <c r="K49" s="230">
        <f t="shared" si="4"/>
        <v>267025.01853333332</v>
      </c>
      <c r="L49" s="231">
        <f t="shared" si="5"/>
        <v>267442</v>
      </c>
      <c r="M49" s="232">
        <f t="shared" si="6"/>
        <v>266978.57690074947</v>
      </c>
      <c r="N49" s="231">
        <f t="shared" si="0"/>
        <v>4743.940079843519</v>
      </c>
      <c r="O49" s="233">
        <f t="shared" si="1"/>
        <v>1.7768991560723993E-2</v>
      </c>
      <c r="P49" s="259">
        <f t="shared" si="9"/>
        <v>260733.05559999999</v>
      </c>
      <c r="Q49" s="234">
        <f t="shared" si="7"/>
        <v>260733</v>
      </c>
      <c r="R49" s="235" t="str">
        <f t="shared" si="8"/>
        <v>MENOR VALOR</v>
      </c>
    </row>
    <row r="50" spans="1:27" ht="18">
      <c r="A50" s="147">
        <v>43</v>
      </c>
      <c r="B50" s="249" t="s">
        <v>3964</v>
      </c>
      <c r="C50" s="237" t="s">
        <v>4196</v>
      </c>
      <c r="D50" s="220" t="s">
        <v>21</v>
      </c>
      <c r="E50" s="220">
        <v>1</v>
      </c>
      <c r="F50" s="265">
        <v>222436</v>
      </c>
      <c r="G50" s="265">
        <f t="shared" si="2"/>
        <v>234047.15919999999</v>
      </c>
      <c r="H50" s="261">
        <v>245012</v>
      </c>
      <c r="I50" s="253">
        <v>240112</v>
      </c>
      <c r="J50" s="230">
        <f t="shared" si="3"/>
        <v>234047.15919999999</v>
      </c>
      <c r="K50" s="230">
        <f t="shared" si="4"/>
        <v>239723.71973333333</v>
      </c>
      <c r="L50" s="231">
        <f t="shared" si="5"/>
        <v>240112</v>
      </c>
      <c r="M50" s="232">
        <f t="shared" si="6"/>
        <v>239681.69368066822</v>
      </c>
      <c r="N50" s="231">
        <f t="shared" si="0"/>
        <v>4288.4900564968493</v>
      </c>
      <c r="O50" s="233">
        <f t="shared" si="1"/>
        <v>1.7892438886928402E-2</v>
      </c>
      <c r="P50" s="259">
        <f t="shared" si="9"/>
        <v>234047.15919999999</v>
      </c>
      <c r="Q50" s="234">
        <f t="shared" si="7"/>
        <v>234047</v>
      </c>
      <c r="R50" s="235" t="str">
        <f t="shared" si="8"/>
        <v>MENOR VALOR</v>
      </c>
    </row>
    <row r="51" spans="1:27" ht="18">
      <c r="A51" s="147">
        <v>44</v>
      </c>
      <c r="B51" s="249" t="s">
        <v>3965</v>
      </c>
      <c r="C51" s="237" t="s">
        <v>4197</v>
      </c>
      <c r="D51" s="220" t="s">
        <v>21</v>
      </c>
      <c r="E51" s="220">
        <v>1</v>
      </c>
      <c r="F51" s="265">
        <v>250576</v>
      </c>
      <c r="G51" s="265">
        <f t="shared" si="2"/>
        <v>263656.06719999999</v>
      </c>
      <c r="H51" s="261">
        <v>275888</v>
      </c>
      <c r="I51" s="253">
        <v>270370</v>
      </c>
      <c r="J51" s="230">
        <f t="shared" si="3"/>
        <v>263656.06719999999</v>
      </c>
      <c r="K51" s="230">
        <f t="shared" si="4"/>
        <v>269971.35573333333</v>
      </c>
      <c r="L51" s="231">
        <f t="shared" si="5"/>
        <v>270370</v>
      </c>
      <c r="M51" s="232">
        <f t="shared" si="6"/>
        <v>269924.94850416447</v>
      </c>
      <c r="N51" s="231">
        <f t="shared" si="0"/>
        <v>4747.4674113107912</v>
      </c>
      <c r="O51" s="233">
        <f t="shared" si="1"/>
        <v>1.7588101572750866E-2</v>
      </c>
      <c r="P51" s="259">
        <f t="shared" si="9"/>
        <v>263656.06719999999</v>
      </c>
      <c r="Q51" s="234">
        <f t="shared" si="7"/>
        <v>263656</v>
      </c>
      <c r="R51" s="235" t="str">
        <f t="shared" si="8"/>
        <v>MENOR VALOR</v>
      </c>
    </row>
    <row r="52" spans="1:27" ht="18">
      <c r="A52" s="147">
        <v>45</v>
      </c>
      <c r="B52" s="249" t="s">
        <v>3966</v>
      </c>
      <c r="C52" s="237" t="s">
        <v>4198</v>
      </c>
      <c r="D52" s="220" t="s">
        <v>21</v>
      </c>
      <c r="E52" s="220">
        <v>1</v>
      </c>
      <c r="F52" s="265">
        <v>260052</v>
      </c>
      <c r="G52" s="265">
        <f t="shared" si="2"/>
        <v>273626.7144</v>
      </c>
      <c r="H52" s="261">
        <v>286346</v>
      </c>
      <c r="I52" s="253">
        <v>280619</v>
      </c>
      <c r="J52" s="230">
        <f t="shared" si="3"/>
        <v>273626.7144</v>
      </c>
      <c r="K52" s="230">
        <f t="shared" si="4"/>
        <v>280197.23813333333</v>
      </c>
      <c r="L52" s="231">
        <f t="shared" si="5"/>
        <v>280619</v>
      </c>
      <c r="M52" s="232">
        <f t="shared" si="6"/>
        <v>280148.88374862488</v>
      </c>
      <c r="N52" s="231">
        <f t="shared" si="0"/>
        <v>4944.2925637530489</v>
      </c>
      <c r="O52" s="233">
        <f t="shared" si="1"/>
        <v>1.7648803370530361E-2</v>
      </c>
      <c r="P52" s="259">
        <f t="shared" si="9"/>
        <v>273626.7144</v>
      </c>
      <c r="Q52" s="234">
        <f t="shared" si="7"/>
        <v>273627</v>
      </c>
      <c r="R52" s="235" t="str">
        <f t="shared" si="8"/>
        <v>MENOR VALOR</v>
      </c>
    </row>
    <row r="53" spans="1:27" s="146" customFormat="1" ht="18">
      <c r="A53" s="147">
        <v>46</v>
      </c>
      <c r="B53" s="249" t="s">
        <v>3967</v>
      </c>
      <c r="C53" s="237" t="s">
        <v>4199</v>
      </c>
      <c r="D53" s="220" t="s">
        <v>21</v>
      </c>
      <c r="E53" s="220">
        <v>1</v>
      </c>
      <c r="F53" s="265">
        <v>250576</v>
      </c>
      <c r="G53" s="265">
        <f t="shared" si="2"/>
        <v>263656.06719999999</v>
      </c>
      <c r="H53" s="261">
        <v>275888</v>
      </c>
      <c r="I53" s="253">
        <v>270370</v>
      </c>
      <c r="J53" s="230">
        <f t="shared" si="3"/>
        <v>263656.06719999999</v>
      </c>
      <c r="K53" s="230">
        <f t="shared" si="4"/>
        <v>269971.35573333333</v>
      </c>
      <c r="L53" s="231">
        <f t="shared" si="5"/>
        <v>270370</v>
      </c>
      <c r="M53" s="232">
        <f t="shared" si="6"/>
        <v>269924.94850416447</v>
      </c>
      <c r="N53" s="231">
        <f t="shared" si="0"/>
        <v>4747.4674113107912</v>
      </c>
      <c r="O53" s="233">
        <f t="shared" si="1"/>
        <v>1.7588101572750866E-2</v>
      </c>
      <c r="P53" s="259">
        <f t="shared" si="9"/>
        <v>263656.06719999999</v>
      </c>
      <c r="Q53" s="234">
        <f t="shared" si="7"/>
        <v>263656</v>
      </c>
      <c r="R53" s="235" t="str">
        <f t="shared" si="8"/>
        <v>MENOR VALOR</v>
      </c>
      <c r="S53" s="1"/>
      <c r="T53" s="1"/>
      <c r="U53" s="1"/>
      <c r="V53" s="1"/>
      <c r="W53" s="1"/>
      <c r="X53" s="1"/>
      <c r="Y53" s="1"/>
      <c r="Z53" s="1"/>
      <c r="AA53" s="1"/>
    </row>
    <row r="54" spans="1:27" ht="18">
      <c r="A54" s="147">
        <v>47</v>
      </c>
      <c r="B54" s="249" t="s">
        <v>3968</v>
      </c>
      <c r="C54" s="237" t="s">
        <v>4200</v>
      </c>
      <c r="D54" s="220" t="s">
        <v>21</v>
      </c>
      <c r="E54" s="220">
        <v>1</v>
      </c>
      <c r="F54" s="265">
        <v>418309</v>
      </c>
      <c r="G54" s="265">
        <f t="shared" si="2"/>
        <v>440144.72980000003</v>
      </c>
      <c r="H54" s="261">
        <v>460642</v>
      </c>
      <c r="I54" s="253">
        <v>451429</v>
      </c>
      <c r="J54" s="230">
        <f t="shared" si="3"/>
        <v>440144.72980000003</v>
      </c>
      <c r="K54" s="230">
        <f t="shared" si="4"/>
        <v>450738.57660000003</v>
      </c>
      <c r="L54" s="231">
        <f t="shared" si="5"/>
        <v>451429</v>
      </c>
      <c r="M54" s="232">
        <f t="shared" si="6"/>
        <v>450660.50397997262</v>
      </c>
      <c r="N54" s="231">
        <f t="shared" si="0"/>
        <v>7979.1839791612574</v>
      </c>
      <c r="O54" s="233">
        <f t="shared" si="1"/>
        <v>1.7705532010668174E-2</v>
      </c>
      <c r="P54" s="259">
        <f t="shared" si="9"/>
        <v>440144.72980000003</v>
      </c>
      <c r="Q54" s="234">
        <f t="shared" si="7"/>
        <v>440145</v>
      </c>
      <c r="R54" s="235" t="str">
        <f t="shared" si="8"/>
        <v>MENOR VALOR</v>
      </c>
    </row>
    <row r="55" spans="1:27" ht="18">
      <c r="A55" s="166">
        <v>48</v>
      </c>
      <c r="B55" s="250" t="s">
        <v>3969</v>
      </c>
      <c r="C55" s="237" t="s">
        <v>4201</v>
      </c>
      <c r="D55" s="220" t="s">
        <v>21</v>
      </c>
      <c r="E55" s="221">
        <v>1</v>
      </c>
      <c r="F55" s="265">
        <v>302100</v>
      </c>
      <c r="G55" s="265">
        <f t="shared" si="2"/>
        <v>317869.62</v>
      </c>
      <c r="H55" s="261">
        <v>332658</v>
      </c>
      <c r="I55" s="254">
        <v>326005</v>
      </c>
      <c r="J55" s="230">
        <f t="shared" si="3"/>
        <v>317869.62</v>
      </c>
      <c r="K55" s="230">
        <f t="shared" si="4"/>
        <v>325510.87333333335</v>
      </c>
      <c r="L55" s="231">
        <f t="shared" si="5"/>
        <v>326005</v>
      </c>
      <c r="M55" s="232">
        <f t="shared" si="6"/>
        <v>325454.60325422091</v>
      </c>
      <c r="N55" s="139">
        <f t="shared" si="0"/>
        <v>5752.582365529418</v>
      </c>
      <c r="O55" s="140">
        <f t="shared" si="1"/>
        <v>1.7675529268934412E-2</v>
      </c>
      <c r="P55" s="259">
        <f t="shared" si="9"/>
        <v>317869.62</v>
      </c>
      <c r="Q55" s="234">
        <f t="shared" si="7"/>
        <v>317870</v>
      </c>
      <c r="R55" s="141" t="str">
        <f t="shared" si="8"/>
        <v>MENOR VALOR</v>
      </c>
    </row>
    <row r="56" spans="1:27" ht="18">
      <c r="A56" s="147">
        <v>49</v>
      </c>
      <c r="B56" s="249" t="s">
        <v>3970</v>
      </c>
      <c r="C56" s="241" t="s">
        <v>4202</v>
      </c>
      <c r="D56" s="220" t="s">
        <v>21</v>
      </c>
      <c r="E56" s="220">
        <v>1</v>
      </c>
      <c r="F56" s="265">
        <v>314388</v>
      </c>
      <c r="G56" s="265">
        <f t="shared" si="2"/>
        <v>330799.05359999998</v>
      </c>
      <c r="H56" s="261">
        <v>332658</v>
      </c>
      <c r="I56" s="253">
        <v>326005</v>
      </c>
      <c r="J56" s="230">
        <f t="shared" si="3"/>
        <v>326005</v>
      </c>
      <c r="K56" s="230">
        <f t="shared" si="4"/>
        <v>329820.68453333335</v>
      </c>
      <c r="L56" s="231">
        <f t="shared" si="5"/>
        <v>330799.05359999998</v>
      </c>
      <c r="M56" s="232">
        <f t="shared" si="6"/>
        <v>329808.74264094012</v>
      </c>
      <c r="N56" s="231">
        <f t="shared" si="0"/>
        <v>3389.9078099317694</v>
      </c>
      <c r="O56" s="233">
        <f t="shared" si="1"/>
        <v>1.0278404940957955E-2</v>
      </c>
      <c r="P56" s="259">
        <f t="shared" si="9"/>
        <v>326005</v>
      </c>
      <c r="Q56" s="234">
        <f t="shared" si="7"/>
        <v>326005</v>
      </c>
      <c r="R56" s="235" t="str">
        <f t="shared" si="8"/>
        <v>MENOR VALOR</v>
      </c>
    </row>
    <row r="57" spans="1:27" ht="18">
      <c r="A57" s="147">
        <v>50</v>
      </c>
      <c r="B57" s="249" t="s">
        <v>3971</v>
      </c>
      <c r="C57" s="237" t="s">
        <v>4203</v>
      </c>
      <c r="D57" s="220" t="s">
        <v>21</v>
      </c>
      <c r="E57" s="220">
        <v>1</v>
      </c>
      <c r="F57" s="265">
        <v>302100</v>
      </c>
      <c r="G57" s="265">
        <f t="shared" si="2"/>
        <v>317869.62</v>
      </c>
      <c r="H57" s="261">
        <v>332658</v>
      </c>
      <c r="I57" s="253">
        <v>326005</v>
      </c>
      <c r="J57" s="230">
        <f t="shared" si="3"/>
        <v>317869.62</v>
      </c>
      <c r="K57" s="230">
        <f t="shared" si="4"/>
        <v>325510.87333333335</v>
      </c>
      <c r="L57" s="231">
        <f t="shared" si="5"/>
        <v>326005</v>
      </c>
      <c r="M57" s="232">
        <f t="shared" si="6"/>
        <v>325454.60325422091</v>
      </c>
      <c r="N57" s="231">
        <f t="shared" si="0"/>
        <v>5752.582365529418</v>
      </c>
      <c r="O57" s="233">
        <f t="shared" si="1"/>
        <v>1.7675529268934412E-2</v>
      </c>
      <c r="P57" s="259">
        <f t="shared" si="9"/>
        <v>317869.62</v>
      </c>
      <c r="Q57" s="234">
        <f t="shared" si="7"/>
        <v>317870</v>
      </c>
      <c r="R57" s="235" t="str">
        <f t="shared" si="8"/>
        <v>MENOR VALOR</v>
      </c>
    </row>
    <row r="58" spans="1:27" ht="18">
      <c r="A58" s="147">
        <v>51</v>
      </c>
      <c r="B58" s="249" t="s">
        <v>3972</v>
      </c>
      <c r="C58" s="237" t="s">
        <v>4204</v>
      </c>
      <c r="D58" s="220" t="s">
        <v>21</v>
      </c>
      <c r="E58" s="220">
        <v>1</v>
      </c>
      <c r="F58" s="265">
        <v>69656</v>
      </c>
      <c r="G58" s="265">
        <f t="shared" si="2"/>
        <v>73292.0432</v>
      </c>
      <c r="H58" s="261">
        <v>73704</v>
      </c>
      <c r="I58" s="253">
        <v>72230</v>
      </c>
      <c r="J58" s="230">
        <f t="shared" si="3"/>
        <v>72230</v>
      </c>
      <c r="K58" s="230">
        <f t="shared" si="4"/>
        <v>73075.347733333343</v>
      </c>
      <c r="L58" s="231">
        <f t="shared" si="5"/>
        <v>73292.0432</v>
      </c>
      <c r="M58" s="232">
        <f t="shared" si="6"/>
        <v>73072.702137176821</v>
      </c>
      <c r="N58" s="231">
        <f t="shared" si="0"/>
        <v>750.97794863306081</v>
      </c>
      <c r="O58" s="233">
        <f t="shared" si="1"/>
        <v>1.0277133959317342E-2</v>
      </c>
      <c r="P58" s="259">
        <f t="shared" si="9"/>
        <v>72230</v>
      </c>
      <c r="Q58" s="234">
        <f t="shared" si="7"/>
        <v>72230</v>
      </c>
      <c r="R58" s="235" t="str">
        <f t="shared" si="8"/>
        <v>MENOR VALOR</v>
      </c>
    </row>
    <row r="59" spans="1:27" ht="18">
      <c r="A59" s="147">
        <v>52</v>
      </c>
      <c r="B59" s="249" t="s">
        <v>3973</v>
      </c>
      <c r="C59" s="237" t="s">
        <v>4205</v>
      </c>
      <c r="D59" s="220" t="s">
        <v>21</v>
      </c>
      <c r="E59" s="220">
        <v>1</v>
      </c>
      <c r="F59" s="265">
        <v>90364</v>
      </c>
      <c r="G59" s="265">
        <f t="shared" si="2"/>
        <v>95081.000800000009</v>
      </c>
      <c r="H59" s="261">
        <v>95616</v>
      </c>
      <c r="I59" s="253">
        <v>93704</v>
      </c>
      <c r="J59" s="230">
        <f t="shared" si="3"/>
        <v>93704</v>
      </c>
      <c r="K59" s="230">
        <f t="shared" si="4"/>
        <v>94800.333600000013</v>
      </c>
      <c r="L59" s="231">
        <f t="shared" si="5"/>
        <v>95081.000800000009</v>
      </c>
      <c r="M59" s="232">
        <f t="shared" si="6"/>
        <v>94796.902882910363</v>
      </c>
      <c r="N59" s="231">
        <f t="shared" si="0"/>
        <v>973.68660337930726</v>
      </c>
      <c r="O59" s="233">
        <f t="shared" si="1"/>
        <v>1.0271291295053902E-2</v>
      </c>
      <c r="P59" s="259">
        <f t="shared" si="9"/>
        <v>93704</v>
      </c>
      <c r="Q59" s="234">
        <f t="shared" si="7"/>
        <v>93704</v>
      </c>
      <c r="R59" s="235" t="str">
        <f t="shared" si="8"/>
        <v>MENOR VALOR</v>
      </c>
    </row>
    <row r="60" spans="1:27" ht="18">
      <c r="A60" s="147">
        <v>53</v>
      </c>
      <c r="B60" s="249" t="s">
        <v>3974</v>
      </c>
      <c r="C60" s="237" t="s">
        <v>4206</v>
      </c>
      <c r="D60" s="220" t="s">
        <v>21</v>
      </c>
      <c r="E60" s="220">
        <v>1</v>
      </c>
      <c r="F60" s="265">
        <v>69656</v>
      </c>
      <c r="G60" s="265">
        <f t="shared" si="2"/>
        <v>73292.0432</v>
      </c>
      <c r="H60" s="261">
        <v>73704</v>
      </c>
      <c r="I60" s="253">
        <v>72230</v>
      </c>
      <c r="J60" s="230">
        <f t="shared" si="3"/>
        <v>72230</v>
      </c>
      <c r="K60" s="230">
        <f t="shared" si="4"/>
        <v>73075.347733333343</v>
      </c>
      <c r="L60" s="231">
        <f t="shared" si="5"/>
        <v>73292.0432</v>
      </c>
      <c r="M60" s="232">
        <f t="shared" si="6"/>
        <v>73072.702137176821</v>
      </c>
      <c r="N60" s="231">
        <f t="shared" si="0"/>
        <v>750.97794863306081</v>
      </c>
      <c r="O60" s="233">
        <f t="shared" si="1"/>
        <v>1.0277133959317342E-2</v>
      </c>
      <c r="P60" s="259">
        <f t="shared" si="9"/>
        <v>72230</v>
      </c>
      <c r="Q60" s="234">
        <f t="shared" si="7"/>
        <v>72230</v>
      </c>
      <c r="R60" s="235" t="str">
        <f t="shared" si="8"/>
        <v>MENOR VALOR</v>
      </c>
    </row>
    <row r="61" spans="1:27" ht="18">
      <c r="A61" s="147">
        <v>54</v>
      </c>
      <c r="B61" s="249" t="s">
        <v>3975</v>
      </c>
      <c r="C61" s="237" t="s">
        <v>4207</v>
      </c>
      <c r="D61" s="220" t="s">
        <v>21</v>
      </c>
      <c r="E61" s="220">
        <v>1</v>
      </c>
      <c r="F61" s="265">
        <v>90364</v>
      </c>
      <c r="G61" s="265">
        <f t="shared" si="2"/>
        <v>95081.000800000009</v>
      </c>
      <c r="H61" s="261">
        <v>95616</v>
      </c>
      <c r="I61" s="253">
        <v>93704</v>
      </c>
      <c r="J61" s="230">
        <f t="shared" si="3"/>
        <v>93704</v>
      </c>
      <c r="K61" s="230">
        <f t="shared" si="4"/>
        <v>94800.333600000013</v>
      </c>
      <c r="L61" s="231">
        <f t="shared" si="5"/>
        <v>95081.000800000009</v>
      </c>
      <c r="M61" s="232">
        <f t="shared" si="6"/>
        <v>94796.902882910363</v>
      </c>
      <c r="N61" s="231">
        <f t="shared" si="0"/>
        <v>973.68660337930726</v>
      </c>
      <c r="O61" s="233">
        <f t="shared" si="1"/>
        <v>1.0271291295053902E-2</v>
      </c>
      <c r="P61" s="259">
        <f t="shared" si="9"/>
        <v>93704</v>
      </c>
      <c r="Q61" s="234">
        <f t="shared" si="7"/>
        <v>93704</v>
      </c>
      <c r="R61" s="235" t="str">
        <f t="shared" si="8"/>
        <v>MENOR VALOR</v>
      </c>
      <c r="S61" s="8"/>
      <c r="U61" s="35"/>
      <c r="V61" s="35"/>
      <c r="W61" s="35"/>
      <c r="X61" s="35"/>
      <c r="Y61" s="15"/>
    </row>
    <row r="62" spans="1:27" ht="18">
      <c r="A62" s="147">
        <v>55</v>
      </c>
      <c r="B62" s="249" t="s">
        <v>3976</v>
      </c>
      <c r="C62" s="237" t="s">
        <v>4208</v>
      </c>
      <c r="D62" s="220" t="s">
        <v>21</v>
      </c>
      <c r="E62" s="220">
        <v>1</v>
      </c>
      <c r="F62" s="265">
        <v>69656</v>
      </c>
      <c r="G62" s="265">
        <f t="shared" si="2"/>
        <v>73292.0432</v>
      </c>
      <c r="H62" s="261">
        <v>73704</v>
      </c>
      <c r="I62" s="253">
        <v>72230</v>
      </c>
      <c r="J62" s="230">
        <f t="shared" si="3"/>
        <v>72230</v>
      </c>
      <c r="K62" s="230">
        <f t="shared" si="4"/>
        <v>73075.347733333343</v>
      </c>
      <c r="L62" s="231">
        <f t="shared" si="5"/>
        <v>73292.0432</v>
      </c>
      <c r="M62" s="232">
        <f t="shared" si="6"/>
        <v>73072.702137176821</v>
      </c>
      <c r="N62" s="231">
        <f t="shared" si="0"/>
        <v>750.97794863306081</v>
      </c>
      <c r="O62" s="233">
        <f t="shared" si="1"/>
        <v>1.0277133959317342E-2</v>
      </c>
      <c r="P62" s="259">
        <f t="shared" si="9"/>
        <v>72230</v>
      </c>
      <c r="Q62" s="234">
        <f t="shared" si="7"/>
        <v>72230</v>
      </c>
      <c r="R62" s="235" t="str">
        <f t="shared" si="8"/>
        <v>MENOR VALOR</v>
      </c>
    </row>
    <row r="63" spans="1:27" ht="18">
      <c r="A63" s="147">
        <v>56</v>
      </c>
      <c r="B63" s="249" t="s">
        <v>3977</v>
      </c>
      <c r="C63" s="237" t="s">
        <v>4209</v>
      </c>
      <c r="D63" s="220" t="s">
        <v>21</v>
      </c>
      <c r="E63" s="220">
        <v>1</v>
      </c>
      <c r="F63" s="265">
        <v>114402</v>
      </c>
      <c r="G63" s="265">
        <f t="shared" si="2"/>
        <v>120373.7844</v>
      </c>
      <c r="H63" s="261">
        <v>95616</v>
      </c>
      <c r="I63" s="253" t="s">
        <v>4518</v>
      </c>
      <c r="J63" s="230">
        <f t="shared" si="3"/>
        <v>95616</v>
      </c>
      <c r="K63" s="230">
        <f t="shared" si="4"/>
        <v>107994.8922</v>
      </c>
      <c r="L63" s="231">
        <f t="shared" si="5"/>
        <v>107994.8922</v>
      </c>
      <c r="M63" s="232">
        <f t="shared" si="6"/>
        <v>107283.08239974466</v>
      </c>
      <c r="N63" s="231">
        <f t="shared" si="0"/>
        <v>8753.1986181972625</v>
      </c>
      <c r="O63" s="233">
        <f t="shared" si="1"/>
        <v>8.1589738311043311E-2</v>
      </c>
      <c r="P63" s="259">
        <f t="shared" si="9"/>
        <v>95616</v>
      </c>
      <c r="Q63" s="234">
        <f t="shared" si="7"/>
        <v>95616</v>
      </c>
      <c r="R63" s="235" t="str">
        <f t="shared" si="8"/>
        <v>MENOR VALOR</v>
      </c>
    </row>
    <row r="64" spans="1:27" ht="18">
      <c r="A64" s="147">
        <v>57</v>
      </c>
      <c r="B64" s="249" t="s">
        <v>3978</v>
      </c>
      <c r="C64" s="237" t="s">
        <v>4210</v>
      </c>
      <c r="D64" s="220" t="s">
        <v>21</v>
      </c>
      <c r="E64" s="220">
        <v>1</v>
      </c>
      <c r="F64" s="265">
        <v>90364</v>
      </c>
      <c r="G64" s="265">
        <f t="shared" si="2"/>
        <v>95081.000800000009</v>
      </c>
      <c r="H64" s="261">
        <v>95616</v>
      </c>
      <c r="I64" s="253">
        <v>93704</v>
      </c>
      <c r="J64" s="230">
        <f t="shared" si="3"/>
        <v>93704</v>
      </c>
      <c r="K64" s="230">
        <f t="shared" si="4"/>
        <v>94800.333600000013</v>
      </c>
      <c r="L64" s="231">
        <f t="shared" si="5"/>
        <v>95081.000800000009</v>
      </c>
      <c r="M64" s="232">
        <f t="shared" si="6"/>
        <v>94796.902882910363</v>
      </c>
      <c r="N64" s="231">
        <f t="shared" si="0"/>
        <v>973.68660337930726</v>
      </c>
      <c r="O64" s="233">
        <f t="shared" si="1"/>
        <v>1.0271291295053902E-2</v>
      </c>
      <c r="P64" s="259">
        <f t="shared" si="9"/>
        <v>93704</v>
      </c>
      <c r="Q64" s="234">
        <f t="shared" si="7"/>
        <v>93704</v>
      </c>
      <c r="R64" s="235" t="str">
        <f t="shared" si="8"/>
        <v>MENOR VALOR</v>
      </c>
    </row>
    <row r="65" spans="1:27" ht="18">
      <c r="A65" s="147">
        <v>58</v>
      </c>
      <c r="B65" s="249" t="s">
        <v>3979</v>
      </c>
      <c r="C65" s="237" t="s">
        <v>4211</v>
      </c>
      <c r="D65" s="220" t="s">
        <v>21</v>
      </c>
      <c r="E65" s="220">
        <v>1</v>
      </c>
      <c r="F65" s="265">
        <v>90364</v>
      </c>
      <c r="G65" s="265">
        <f t="shared" si="2"/>
        <v>95081.000800000009</v>
      </c>
      <c r="H65" s="261">
        <v>95616</v>
      </c>
      <c r="I65" s="253">
        <v>93704</v>
      </c>
      <c r="J65" s="230">
        <f t="shared" si="3"/>
        <v>93704</v>
      </c>
      <c r="K65" s="230">
        <f t="shared" si="4"/>
        <v>94800.333600000013</v>
      </c>
      <c r="L65" s="231">
        <f t="shared" si="5"/>
        <v>95081.000800000009</v>
      </c>
      <c r="M65" s="232">
        <f t="shared" si="6"/>
        <v>94796.902882910363</v>
      </c>
      <c r="N65" s="231">
        <f t="shared" si="0"/>
        <v>973.68660337930726</v>
      </c>
      <c r="O65" s="233">
        <f t="shared" si="1"/>
        <v>1.0271291295053902E-2</v>
      </c>
      <c r="P65" s="259">
        <f t="shared" si="9"/>
        <v>93704</v>
      </c>
      <c r="Q65" s="234">
        <f t="shared" si="7"/>
        <v>93704</v>
      </c>
      <c r="R65" s="235" t="str">
        <f t="shared" si="8"/>
        <v>MENOR VALOR</v>
      </c>
    </row>
    <row r="66" spans="1:27" ht="18">
      <c r="A66" s="147">
        <v>59</v>
      </c>
      <c r="B66" s="249" t="s">
        <v>3980</v>
      </c>
      <c r="C66" s="237" t="s">
        <v>4212</v>
      </c>
      <c r="D66" s="220" t="s">
        <v>21</v>
      </c>
      <c r="E66" s="220">
        <v>1</v>
      </c>
      <c r="F66" s="265">
        <v>69656</v>
      </c>
      <c r="G66" s="265">
        <f t="shared" si="2"/>
        <v>73292.0432</v>
      </c>
      <c r="H66" s="261">
        <v>73704</v>
      </c>
      <c r="I66" s="253">
        <v>72230</v>
      </c>
      <c r="J66" s="230">
        <f t="shared" si="3"/>
        <v>72230</v>
      </c>
      <c r="K66" s="230">
        <f t="shared" si="4"/>
        <v>73075.347733333343</v>
      </c>
      <c r="L66" s="231">
        <f t="shared" si="5"/>
        <v>73292.0432</v>
      </c>
      <c r="M66" s="232">
        <f t="shared" si="6"/>
        <v>73072.702137176821</v>
      </c>
      <c r="N66" s="231">
        <f t="shared" si="0"/>
        <v>750.97794863306081</v>
      </c>
      <c r="O66" s="233">
        <f t="shared" si="1"/>
        <v>1.0277133959317342E-2</v>
      </c>
      <c r="P66" s="259">
        <f t="shared" si="9"/>
        <v>72230</v>
      </c>
      <c r="Q66" s="234">
        <f t="shared" si="7"/>
        <v>72230</v>
      </c>
      <c r="R66" s="235" t="str">
        <f t="shared" si="8"/>
        <v>MENOR VALOR</v>
      </c>
    </row>
    <row r="67" spans="1:27" ht="18">
      <c r="A67" s="147">
        <v>60</v>
      </c>
      <c r="B67" s="249" t="s">
        <v>3981</v>
      </c>
      <c r="C67" s="237" t="s">
        <v>4213</v>
      </c>
      <c r="D67" s="220" t="s">
        <v>21</v>
      </c>
      <c r="E67" s="220">
        <v>1</v>
      </c>
      <c r="F67" s="265">
        <v>69656</v>
      </c>
      <c r="G67" s="265">
        <f t="shared" si="2"/>
        <v>73292.0432</v>
      </c>
      <c r="H67" s="261">
        <v>73704</v>
      </c>
      <c r="I67" s="253">
        <v>72230</v>
      </c>
      <c r="J67" s="230">
        <f t="shared" si="3"/>
        <v>72230</v>
      </c>
      <c r="K67" s="230">
        <f t="shared" si="4"/>
        <v>73075.347733333343</v>
      </c>
      <c r="L67" s="231">
        <f t="shared" si="5"/>
        <v>73292.0432</v>
      </c>
      <c r="M67" s="232">
        <f t="shared" si="6"/>
        <v>73072.702137176821</v>
      </c>
      <c r="N67" s="231">
        <f t="shared" si="0"/>
        <v>750.97794863306081</v>
      </c>
      <c r="O67" s="233">
        <f t="shared" si="1"/>
        <v>1.0277133959317342E-2</v>
      </c>
      <c r="P67" s="259">
        <f t="shared" si="9"/>
        <v>72230</v>
      </c>
      <c r="Q67" s="234">
        <f t="shared" si="7"/>
        <v>72230</v>
      </c>
      <c r="R67" s="235" t="str">
        <f t="shared" si="8"/>
        <v>MENOR VALOR</v>
      </c>
    </row>
    <row r="68" spans="1:27" ht="18">
      <c r="A68" s="147">
        <v>61</v>
      </c>
      <c r="B68" s="249" t="s">
        <v>3982</v>
      </c>
      <c r="C68" s="237" t="s">
        <v>4214</v>
      </c>
      <c r="D68" s="220" t="s">
        <v>21</v>
      </c>
      <c r="E68" s="220">
        <v>1</v>
      </c>
      <c r="F68" s="265">
        <v>69656</v>
      </c>
      <c r="G68" s="265">
        <f t="shared" si="2"/>
        <v>73292.0432</v>
      </c>
      <c r="H68" s="261">
        <v>73704</v>
      </c>
      <c r="I68" s="253">
        <v>72230</v>
      </c>
      <c r="J68" s="230">
        <f t="shared" si="3"/>
        <v>72230</v>
      </c>
      <c r="K68" s="230">
        <f t="shared" si="4"/>
        <v>73075.347733333343</v>
      </c>
      <c r="L68" s="231">
        <f t="shared" si="5"/>
        <v>73292.0432</v>
      </c>
      <c r="M68" s="232">
        <f t="shared" si="6"/>
        <v>73072.702137176821</v>
      </c>
      <c r="N68" s="231">
        <f t="shared" si="0"/>
        <v>750.97794863306081</v>
      </c>
      <c r="O68" s="233">
        <f t="shared" si="1"/>
        <v>1.0277133959317342E-2</v>
      </c>
      <c r="P68" s="259">
        <f t="shared" si="9"/>
        <v>72230</v>
      </c>
      <c r="Q68" s="234">
        <f t="shared" si="7"/>
        <v>72230</v>
      </c>
      <c r="R68" s="235" t="str">
        <f t="shared" si="8"/>
        <v>MENOR VALOR</v>
      </c>
    </row>
    <row r="69" spans="1:27" s="138" customFormat="1" ht="18">
      <c r="A69" s="147">
        <v>62</v>
      </c>
      <c r="B69" s="249" t="s">
        <v>3983</v>
      </c>
      <c r="C69" s="237" t="s">
        <v>4215</v>
      </c>
      <c r="D69" s="220" t="s">
        <v>21</v>
      </c>
      <c r="E69" s="220">
        <v>1</v>
      </c>
      <c r="F69" s="265">
        <v>86419</v>
      </c>
      <c r="G69" s="265">
        <f t="shared" si="2"/>
        <v>90930.071800000005</v>
      </c>
      <c r="H69" s="261">
        <v>95118</v>
      </c>
      <c r="I69" s="253">
        <v>93216</v>
      </c>
      <c r="J69" s="230">
        <f t="shared" si="3"/>
        <v>90930.071800000005</v>
      </c>
      <c r="K69" s="230">
        <f t="shared" si="4"/>
        <v>93088.023933333345</v>
      </c>
      <c r="L69" s="231">
        <f t="shared" si="5"/>
        <v>93216</v>
      </c>
      <c r="M69" s="232">
        <f t="shared" si="6"/>
        <v>93072.254853724487</v>
      </c>
      <c r="N69" s="231">
        <f t="shared" si="0"/>
        <v>1616.3953315255549</v>
      </c>
      <c r="O69" s="233">
        <f t="shared" si="1"/>
        <v>1.7367101872259746E-2</v>
      </c>
      <c r="P69" s="259">
        <f t="shared" si="9"/>
        <v>90930.071800000005</v>
      </c>
      <c r="Q69" s="234">
        <f t="shared" si="7"/>
        <v>90930</v>
      </c>
      <c r="R69" s="235" t="str">
        <f t="shared" si="8"/>
        <v>MENOR VALOR</v>
      </c>
      <c r="S69" s="1"/>
      <c r="T69" s="1"/>
      <c r="U69" s="1"/>
      <c r="V69" s="1"/>
      <c r="W69" s="1"/>
      <c r="X69" s="1"/>
      <c r="Y69" s="1"/>
      <c r="Z69" s="1"/>
      <c r="AA69" s="1"/>
    </row>
    <row r="70" spans="1:27" ht="33">
      <c r="A70" s="147">
        <v>63</v>
      </c>
      <c r="B70" s="249" t="s">
        <v>3984</v>
      </c>
      <c r="C70" s="237" t="s">
        <v>4216</v>
      </c>
      <c r="D70" s="220" t="s">
        <v>21</v>
      </c>
      <c r="E70" s="220">
        <v>1</v>
      </c>
      <c r="F70" s="265">
        <v>171460</v>
      </c>
      <c r="G70" s="265">
        <f t="shared" si="2"/>
        <v>180410.212</v>
      </c>
      <c r="H70" s="261">
        <v>95118</v>
      </c>
      <c r="I70" s="253" t="s">
        <v>4518</v>
      </c>
      <c r="J70" s="230">
        <f t="shared" si="3"/>
        <v>95118</v>
      </c>
      <c r="K70" s="230">
        <f t="shared" si="4"/>
        <v>137764.106</v>
      </c>
      <c r="L70" s="231">
        <f t="shared" si="5"/>
        <v>137764.106</v>
      </c>
      <c r="M70" s="232">
        <f t="shared" si="6"/>
        <v>130997.16998857647</v>
      </c>
      <c r="N70" s="231">
        <f t="shared" si="0"/>
        <v>30155.350743800296</v>
      </c>
      <c r="O70" s="233">
        <f t="shared" si="1"/>
        <v>0.23019849013860358</v>
      </c>
      <c r="P70" s="259">
        <f t="shared" si="9"/>
        <v>130997.16998857647</v>
      </c>
      <c r="Q70" s="234">
        <f t="shared" si="7"/>
        <v>130997</v>
      </c>
      <c r="R70" s="235" t="str">
        <f t="shared" si="8"/>
        <v>MEDIA GEOMETRICA</v>
      </c>
    </row>
    <row r="71" spans="1:27" ht="18">
      <c r="A71" s="168">
        <v>64</v>
      </c>
      <c r="B71" s="249" t="s">
        <v>3985</v>
      </c>
      <c r="C71" s="237" t="s">
        <v>4217</v>
      </c>
      <c r="D71" s="220" t="s">
        <v>21</v>
      </c>
      <c r="E71" s="220">
        <v>1</v>
      </c>
      <c r="F71" s="265">
        <v>85069</v>
      </c>
      <c r="G71" s="265">
        <f t="shared" si="2"/>
        <v>89509.601800000004</v>
      </c>
      <c r="H71" s="261">
        <v>73704</v>
      </c>
      <c r="I71" s="253" t="s">
        <v>4518</v>
      </c>
      <c r="J71" s="230">
        <f t="shared" si="3"/>
        <v>73704</v>
      </c>
      <c r="K71" s="230">
        <f t="shared" si="4"/>
        <v>81606.800900000002</v>
      </c>
      <c r="L71" s="231">
        <f t="shared" si="5"/>
        <v>81606.800900000002</v>
      </c>
      <c r="M71" s="232">
        <f t="shared" si="6"/>
        <v>81223.246001789419</v>
      </c>
      <c r="N71" s="231">
        <f t="shared" si="0"/>
        <v>5588.1241067571518</v>
      </c>
      <c r="O71" s="233">
        <f t="shared" si="1"/>
        <v>6.8799566402874865E-2</v>
      </c>
      <c r="P71" s="259">
        <f t="shared" si="9"/>
        <v>73704</v>
      </c>
      <c r="Q71" s="234">
        <f t="shared" si="7"/>
        <v>73704</v>
      </c>
      <c r="R71" s="235" t="str">
        <f t="shared" si="8"/>
        <v>MENOR VALOR</v>
      </c>
    </row>
    <row r="72" spans="1:27" ht="18">
      <c r="A72" s="147">
        <v>65</v>
      </c>
      <c r="B72" s="249" t="s">
        <v>3986</v>
      </c>
      <c r="C72" s="237" t="s">
        <v>4218</v>
      </c>
      <c r="D72" s="220" t="s">
        <v>21</v>
      </c>
      <c r="E72" s="220">
        <v>1</v>
      </c>
      <c r="F72" s="265">
        <v>140267</v>
      </c>
      <c r="G72" s="265">
        <f t="shared" si="2"/>
        <v>147588.9374</v>
      </c>
      <c r="H72" s="261">
        <v>154378</v>
      </c>
      <c r="I72" s="253">
        <v>151290</v>
      </c>
      <c r="J72" s="230">
        <f t="shared" si="3"/>
        <v>147588.9374</v>
      </c>
      <c r="K72" s="230">
        <f t="shared" si="4"/>
        <v>151085.6458</v>
      </c>
      <c r="L72" s="231">
        <f t="shared" si="5"/>
        <v>151290</v>
      </c>
      <c r="M72" s="232">
        <f t="shared" si="6"/>
        <v>151060.11571128073</v>
      </c>
      <c r="N72" s="231">
        <f t="shared" ref="N72:N135" si="10">STDEVA(L72,J72)</f>
        <v>2617.0464620559178</v>
      </c>
      <c r="O72" s="233">
        <f t="shared" ref="O72:O135" si="11">N72/M72*100%</f>
        <v>1.7324536326040193E-2</v>
      </c>
      <c r="P72" s="259">
        <f t="shared" si="9"/>
        <v>147588.9374</v>
      </c>
      <c r="Q72" s="234">
        <f t="shared" si="7"/>
        <v>147589</v>
      </c>
      <c r="R72" s="235" t="str">
        <f t="shared" si="8"/>
        <v>MENOR VALOR</v>
      </c>
    </row>
    <row r="73" spans="1:27" ht="18">
      <c r="A73" s="147">
        <v>66</v>
      </c>
      <c r="B73" s="249" t="s">
        <v>3987</v>
      </c>
      <c r="C73" s="237" t="s">
        <v>4219</v>
      </c>
      <c r="D73" s="220" t="s">
        <v>21</v>
      </c>
      <c r="E73" s="220">
        <v>1</v>
      </c>
      <c r="F73" s="265">
        <v>137425</v>
      </c>
      <c r="G73" s="265">
        <f t="shared" ref="G73:G136" si="12">+F73*(1+0.0522)</f>
        <v>144598.58499999999</v>
      </c>
      <c r="H73" s="261">
        <v>154378</v>
      </c>
      <c r="I73" s="253" t="s">
        <v>4518</v>
      </c>
      <c r="J73" s="230">
        <f t="shared" ref="J73:J136" si="13">MIN(G73,H73,I73)</f>
        <v>144598.58499999999</v>
      </c>
      <c r="K73" s="230">
        <f t="shared" ref="K73:K136" si="14">AVERAGE(G73,H73,I73)</f>
        <v>149488.29249999998</v>
      </c>
      <c r="L73" s="231">
        <f t="shared" ref="L73:L136" si="15">MEDIAN(G73,H73,I73)</f>
        <v>149488.29249999998</v>
      </c>
      <c r="M73" s="232">
        <f t="shared" ref="M73:M136" si="16">GEOMEAN(G73,H73,I73)</f>
        <v>149408.30082405059</v>
      </c>
      <c r="N73" s="231">
        <f t="shared" si="10"/>
        <v>3457.5453312687127</v>
      </c>
      <c r="O73" s="233">
        <f t="shared" si="11"/>
        <v>2.3141587931854345E-2</v>
      </c>
      <c r="P73" s="259">
        <f t="shared" si="9"/>
        <v>144598.58499999999</v>
      </c>
      <c r="Q73" s="234">
        <f t="shared" ref="Q73:Q136" si="17">+ROUND(P73,0)</f>
        <v>144599</v>
      </c>
      <c r="R73" s="235" t="str">
        <f t="shared" ref="R73:R136" si="18">IF(O73&lt;=$O$1,"MENOR VALOR","MEDIA GEOMETRICA")</f>
        <v>MENOR VALOR</v>
      </c>
    </row>
    <row r="74" spans="1:27" ht="18">
      <c r="A74" s="147">
        <v>67</v>
      </c>
      <c r="B74" s="249" t="s">
        <v>3988</v>
      </c>
      <c r="C74" s="237" t="s">
        <v>4220</v>
      </c>
      <c r="D74" s="220" t="s">
        <v>21</v>
      </c>
      <c r="E74" s="220">
        <v>1</v>
      </c>
      <c r="F74" s="265">
        <v>106226</v>
      </c>
      <c r="G74" s="265">
        <f t="shared" si="12"/>
        <v>111770.9972</v>
      </c>
      <c r="H74" s="261">
        <v>117028</v>
      </c>
      <c r="I74" s="253">
        <v>114687</v>
      </c>
      <c r="J74" s="230">
        <f t="shared" si="13"/>
        <v>111770.9972</v>
      </c>
      <c r="K74" s="230">
        <f t="shared" si="14"/>
        <v>114495.3324</v>
      </c>
      <c r="L74" s="231">
        <f t="shared" si="15"/>
        <v>114687</v>
      </c>
      <c r="M74" s="232">
        <f t="shared" si="16"/>
        <v>114475.10056989134</v>
      </c>
      <c r="N74" s="231">
        <f t="shared" si="10"/>
        <v>2061.9253538389612</v>
      </c>
      <c r="O74" s="233">
        <f t="shared" si="11"/>
        <v>1.8011998623054963E-2</v>
      </c>
      <c r="P74" s="259">
        <f t="shared" ref="P74:P137" si="19">IF(O74&lt;=$O$1,J74,M74)</f>
        <v>111770.9972</v>
      </c>
      <c r="Q74" s="234">
        <f t="shared" si="17"/>
        <v>111771</v>
      </c>
      <c r="R74" s="235" t="str">
        <f t="shared" si="18"/>
        <v>MENOR VALOR</v>
      </c>
    </row>
    <row r="75" spans="1:27" ht="18">
      <c r="A75" s="147">
        <v>68</v>
      </c>
      <c r="B75" s="249" t="s">
        <v>3989</v>
      </c>
      <c r="C75" s="237" t="s">
        <v>4221</v>
      </c>
      <c r="D75" s="220" t="s">
        <v>21</v>
      </c>
      <c r="E75" s="220">
        <v>1</v>
      </c>
      <c r="F75" s="265">
        <v>90364</v>
      </c>
      <c r="G75" s="265">
        <f t="shared" si="12"/>
        <v>95081.000800000009</v>
      </c>
      <c r="H75" s="261">
        <v>95616</v>
      </c>
      <c r="I75" s="253">
        <v>93704</v>
      </c>
      <c r="J75" s="230">
        <f t="shared" si="13"/>
        <v>93704</v>
      </c>
      <c r="K75" s="230">
        <f t="shared" si="14"/>
        <v>94800.333600000013</v>
      </c>
      <c r="L75" s="231">
        <f t="shared" si="15"/>
        <v>95081.000800000009</v>
      </c>
      <c r="M75" s="232">
        <f t="shared" si="16"/>
        <v>94796.902882910363</v>
      </c>
      <c r="N75" s="231">
        <f t="shared" si="10"/>
        <v>973.68660337930726</v>
      </c>
      <c r="O75" s="233">
        <f t="shared" si="11"/>
        <v>1.0271291295053902E-2</v>
      </c>
      <c r="P75" s="259">
        <f t="shared" si="19"/>
        <v>93704</v>
      </c>
      <c r="Q75" s="234">
        <f t="shared" si="17"/>
        <v>93704</v>
      </c>
      <c r="R75" s="235" t="str">
        <f t="shared" si="18"/>
        <v>MENOR VALOR</v>
      </c>
    </row>
    <row r="76" spans="1:27" ht="18">
      <c r="A76" s="147">
        <v>69</v>
      </c>
      <c r="B76" s="249" t="s">
        <v>3990</v>
      </c>
      <c r="C76" s="240" t="s">
        <v>4222</v>
      </c>
      <c r="D76" s="220" t="s">
        <v>21</v>
      </c>
      <c r="E76" s="220">
        <v>1</v>
      </c>
      <c r="F76" s="265">
        <v>90364</v>
      </c>
      <c r="G76" s="265">
        <f t="shared" si="12"/>
        <v>95081.000800000009</v>
      </c>
      <c r="H76" s="261">
        <v>95616</v>
      </c>
      <c r="I76" s="253">
        <v>93704</v>
      </c>
      <c r="J76" s="230">
        <f t="shared" si="13"/>
        <v>93704</v>
      </c>
      <c r="K76" s="230">
        <f t="shared" si="14"/>
        <v>94800.333600000013</v>
      </c>
      <c r="L76" s="231">
        <f t="shared" si="15"/>
        <v>95081.000800000009</v>
      </c>
      <c r="M76" s="232">
        <f t="shared" si="16"/>
        <v>94796.902882910363</v>
      </c>
      <c r="N76" s="231">
        <f t="shared" si="10"/>
        <v>973.68660337930726</v>
      </c>
      <c r="O76" s="233">
        <f t="shared" si="11"/>
        <v>1.0271291295053902E-2</v>
      </c>
      <c r="P76" s="259">
        <f t="shared" si="19"/>
        <v>93704</v>
      </c>
      <c r="Q76" s="234">
        <f t="shared" si="17"/>
        <v>93704</v>
      </c>
      <c r="R76" s="235" t="str">
        <f t="shared" si="18"/>
        <v>MENOR VALOR</v>
      </c>
    </row>
    <row r="77" spans="1:27" ht="18">
      <c r="A77" s="147">
        <v>70</v>
      </c>
      <c r="B77" s="249" t="s">
        <v>3991</v>
      </c>
      <c r="C77" s="237" t="s">
        <v>4223</v>
      </c>
      <c r="D77" s="220" t="s">
        <v>21</v>
      </c>
      <c r="E77" s="220">
        <v>1</v>
      </c>
      <c r="F77" s="265">
        <v>109200</v>
      </c>
      <c r="G77" s="265">
        <f t="shared" si="12"/>
        <v>114900.24</v>
      </c>
      <c r="H77" s="261">
        <v>117028</v>
      </c>
      <c r="I77" s="253">
        <v>114687</v>
      </c>
      <c r="J77" s="230">
        <f t="shared" si="13"/>
        <v>114687</v>
      </c>
      <c r="K77" s="230">
        <f t="shared" si="14"/>
        <v>115538.41333333333</v>
      </c>
      <c r="L77" s="231">
        <f t="shared" si="15"/>
        <v>114900.24</v>
      </c>
      <c r="M77" s="232">
        <f t="shared" si="16"/>
        <v>115533.59939755035</v>
      </c>
      <c r="N77" s="231">
        <f t="shared" si="10"/>
        <v>150.78345002022309</v>
      </c>
      <c r="O77" s="233">
        <f t="shared" si="11"/>
        <v>1.305104755728922E-3</v>
      </c>
      <c r="P77" s="259">
        <f t="shared" si="19"/>
        <v>114687</v>
      </c>
      <c r="Q77" s="234">
        <f t="shared" si="17"/>
        <v>114687</v>
      </c>
      <c r="R77" s="235" t="str">
        <f t="shared" si="18"/>
        <v>MENOR VALOR</v>
      </c>
    </row>
    <row r="78" spans="1:27" ht="18">
      <c r="A78" s="147">
        <v>71</v>
      </c>
      <c r="B78" s="249" t="s">
        <v>3992</v>
      </c>
      <c r="C78" s="241" t="s">
        <v>4224</v>
      </c>
      <c r="D78" s="220" t="s">
        <v>21</v>
      </c>
      <c r="E78" s="220">
        <v>1</v>
      </c>
      <c r="F78" s="265">
        <v>69656</v>
      </c>
      <c r="G78" s="265">
        <f t="shared" si="12"/>
        <v>73292.0432</v>
      </c>
      <c r="H78" s="261">
        <v>73704</v>
      </c>
      <c r="I78" s="253">
        <v>72230</v>
      </c>
      <c r="J78" s="230">
        <f t="shared" si="13"/>
        <v>72230</v>
      </c>
      <c r="K78" s="230">
        <f t="shared" si="14"/>
        <v>73075.347733333343</v>
      </c>
      <c r="L78" s="231">
        <f t="shared" si="15"/>
        <v>73292.0432</v>
      </c>
      <c r="M78" s="232">
        <f t="shared" si="16"/>
        <v>73072.702137176821</v>
      </c>
      <c r="N78" s="231">
        <f t="shared" si="10"/>
        <v>750.97794863306081</v>
      </c>
      <c r="O78" s="233">
        <f t="shared" si="11"/>
        <v>1.0277133959317342E-2</v>
      </c>
      <c r="P78" s="259">
        <f t="shared" si="19"/>
        <v>72230</v>
      </c>
      <c r="Q78" s="234">
        <f t="shared" si="17"/>
        <v>72230</v>
      </c>
      <c r="R78" s="235" t="str">
        <f t="shared" si="18"/>
        <v>MENOR VALOR</v>
      </c>
    </row>
    <row r="79" spans="1:27" ht="18">
      <c r="A79" s="147">
        <v>72</v>
      </c>
      <c r="B79" s="249" t="s">
        <v>3993</v>
      </c>
      <c r="C79" s="242" t="s">
        <v>4225</v>
      </c>
      <c r="D79" s="220" t="s">
        <v>21</v>
      </c>
      <c r="E79" s="220">
        <v>1</v>
      </c>
      <c r="F79" s="265">
        <v>69656</v>
      </c>
      <c r="G79" s="265">
        <f t="shared" si="12"/>
        <v>73292.0432</v>
      </c>
      <c r="H79" s="261">
        <v>73704</v>
      </c>
      <c r="I79" s="253">
        <v>72230</v>
      </c>
      <c r="J79" s="230">
        <f t="shared" si="13"/>
        <v>72230</v>
      </c>
      <c r="K79" s="230">
        <f t="shared" si="14"/>
        <v>73075.347733333343</v>
      </c>
      <c r="L79" s="231">
        <f t="shared" si="15"/>
        <v>73292.0432</v>
      </c>
      <c r="M79" s="232">
        <f t="shared" si="16"/>
        <v>73072.702137176821</v>
      </c>
      <c r="N79" s="231">
        <f t="shared" si="10"/>
        <v>750.97794863306081</v>
      </c>
      <c r="O79" s="233">
        <f t="shared" si="11"/>
        <v>1.0277133959317342E-2</v>
      </c>
      <c r="P79" s="259">
        <f t="shared" si="19"/>
        <v>72230</v>
      </c>
      <c r="Q79" s="234">
        <f t="shared" si="17"/>
        <v>72230</v>
      </c>
      <c r="R79" s="235" t="str">
        <f t="shared" si="18"/>
        <v>MENOR VALOR</v>
      </c>
      <c r="S79" s="8"/>
      <c r="U79" s="35"/>
      <c r="V79" s="35"/>
      <c r="W79" s="35"/>
      <c r="X79" s="35"/>
      <c r="Y79" s="15"/>
    </row>
    <row r="80" spans="1:27" ht="18">
      <c r="A80" s="147">
        <v>73</v>
      </c>
      <c r="B80" s="249" t="s">
        <v>3994</v>
      </c>
      <c r="C80" s="239" t="s">
        <v>4226</v>
      </c>
      <c r="D80" s="220" t="s">
        <v>21</v>
      </c>
      <c r="E80" s="220">
        <v>1</v>
      </c>
      <c r="F80" s="265">
        <v>84200</v>
      </c>
      <c r="G80" s="265">
        <f t="shared" si="12"/>
        <v>88595.24</v>
      </c>
      <c r="H80" s="261">
        <v>95616</v>
      </c>
      <c r="I80" s="253">
        <v>93704</v>
      </c>
      <c r="J80" s="230">
        <f t="shared" si="13"/>
        <v>88595.24</v>
      </c>
      <c r="K80" s="230">
        <f t="shared" si="14"/>
        <v>92638.41333333333</v>
      </c>
      <c r="L80" s="231">
        <f t="shared" si="15"/>
        <v>93704</v>
      </c>
      <c r="M80" s="232">
        <f t="shared" si="16"/>
        <v>92590.485975965668</v>
      </c>
      <c r="N80" s="231">
        <f t="shared" si="10"/>
        <v>3612.4388394545826</v>
      </c>
      <c r="O80" s="233">
        <f t="shared" si="11"/>
        <v>3.9015227119471946E-2</v>
      </c>
      <c r="P80" s="259">
        <f t="shared" si="19"/>
        <v>88595.24</v>
      </c>
      <c r="Q80" s="234">
        <f t="shared" si="17"/>
        <v>88595</v>
      </c>
      <c r="R80" s="235" t="str">
        <f t="shared" si="18"/>
        <v>MENOR VALOR</v>
      </c>
    </row>
    <row r="81" spans="1:18" ht="18">
      <c r="A81" s="147">
        <v>74</v>
      </c>
      <c r="B81" s="249" t="s">
        <v>3995</v>
      </c>
      <c r="C81" s="241" t="s">
        <v>4227</v>
      </c>
      <c r="D81" s="220" t="s">
        <v>21</v>
      </c>
      <c r="E81" s="220">
        <v>1</v>
      </c>
      <c r="F81" s="265">
        <v>76716</v>
      </c>
      <c r="G81" s="265">
        <f t="shared" si="12"/>
        <v>80720.575200000007</v>
      </c>
      <c r="H81" s="261">
        <v>81174</v>
      </c>
      <c r="I81" s="253">
        <v>79551</v>
      </c>
      <c r="J81" s="230">
        <f t="shared" si="13"/>
        <v>79551</v>
      </c>
      <c r="K81" s="230">
        <f t="shared" si="14"/>
        <v>80481.858400000012</v>
      </c>
      <c r="L81" s="231">
        <f t="shared" si="15"/>
        <v>80720.575200000007</v>
      </c>
      <c r="M81" s="232">
        <f t="shared" si="16"/>
        <v>80478.945909296774</v>
      </c>
      <c r="N81" s="231">
        <f t="shared" si="10"/>
        <v>827.01455502761723</v>
      </c>
      <c r="O81" s="233">
        <f t="shared" si="11"/>
        <v>1.0276160375655244E-2</v>
      </c>
      <c r="P81" s="259">
        <f t="shared" si="19"/>
        <v>79551</v>
      </c>
      <c r="Q81" s="234">
        <f t="shared" si="17"/>
        <v>79551</v>
      </c>
      <c r="R81" s="235" t="str">
        <f t="shared" si="18"/>
        <v>MENOR VALOR</v>
      </c>
    </row>
    <row r="82" spans="1:18" ht="18">
      <c r="A82" s="147">
        <v>75</v>
      </c>
      <c r="B82" s="249" t="s">
        <v>3996</v>
      </c>
      <c r="C82" s="237" t="s">
        <v>4228</v>
      </c>
      <c r="D82" s="220" t="s">
        <v>21</v>
      </c>
      <c r="E82" s="220">
        <v>1</v>
      </c>
      <c r="F82" s="265">
        <v>94300</v>
      </c>
      <c r="G82" s="265">
        <f t="shared" si="12"/>
        <v>99222.46</v>
      </c>
      <c r="H82" s="261">
        <v>76716</v>
      </c>
      <c r="I82" s="253">
        <v>75182</v>
      </c>
      <c r="J82" s="230">
        <f t="shared" si="13"/>
        <v>75182</v>
      </c>
      <c r="K82" s="230">
        <f t="shared" si="14"/>
        <v>83706.820000000007</v>
      </c>
      <c r="L82" s="231">
        <f t="shared" si="15"/>
        <v>76716</v>
      </c>
      <c r="M82" s="232">
        <f t="shared" si="16"/>
        <v>83023.927056598637</v>
      </c>
      <c r="N82" s="231">
        <f t="shared" si="10"/>
        <v>1084.7018023401638</v>
      </c>
      <c r="O82" s="233">
        <f t="shared" si="11"/>
        <v>1.3064930084561124E-2</v>
      </c>
      <c r="P82" s="259">
        <f t="shared" si="19"/>
        <v>75182</v>
      </c>
      <c r="Q82" s="234">
        <f t="shared" si="17"/>
        <v>75182</v>
      </c>
      <c r="R82" s="235" t="str">
        <f t="shared" si="18"/>
        <v>MENOR VALOR</v>
      </c>
    </row>
    <row r="83" spans="1:18" ht="18">
      <c r="A83" s="147">
        <v>76</v>
      </c>
      <c r="B83" s="249" t="s">
        <v>3997</v>
      </c>
      <c r="C83" s="237" t="s">
        <v>4229</v>
      </c>
      <c r="D83" s="220" t="s">
        <v>21</v>
      </c>
      <c r="E83" s="220">
        <v>1</v>
      </c>
      <c r="F83" s="265">
        <v>90364</v>
      </c>
      <c r="G83" s="265">
        <f t="shared" si="12"/>
        <v>95081.000800000009</v>
      </c>
      <c r="H83" s="261">
        <v>95616</v>
      </c>
      <c r="I83" s="253">
        <v>93704</v>
      </c>
      <c r="J83" s="230">
        <f t="shared" si="13"/>
        <v>93704</v>
      </c>
      <c r="K83" s="230">
        <f t="shared" si="14"/>
        <v>94800.333600000013</v>
      </c>
      <c r="L83" s="231">
        <f t="shared" si="15"/>
        <v>95081.000800000009</v>
      </c>
      <c r="M83" s="232">
        <f t="shared" si="16"/>
        <v>94796.902882910363</v>
      </c>
      <c r="N83" s="231">
        <f t="shared" si="10"/>
        <v>973.68660337930726</v>
      </c>
      <c r="O83" s="233">
        <f t="shared" si="11"/>
        <v>1.0271291295053902E-2</v>
      </c>
      <c r="P83" s="259">
        <f t="shared" si="19"/>
        <v>93704</v>
      </c>
      <c r="Q83" s="234">
        <f t="shared" si="17"/>
        <v>93704</v>
      </c>
      <c r="R83" s="235" t="str">
        <f t="shared" si="18"/>
        <v>MENOR VALOR</v>
      </c>
    </row>
    <row r="84" spans="1:18" ht="18">
      <c r="A84" s="147">
        <v>77</v>
      </c>
      <c r="B84" s="249" t="s">
        <v>3998</v>
      </c>
      <c r="C84" s="237" t="s">
        <v>4230</v>
      </c>
      <c r="D84" s="220" t="s">
        <v>21</v>
      </c>
      <c r="E84" s="220">
        <v>1</v>
      </c>
      <c r="F84" s="265">
        <v>109200</v>
      </c>
      <c r="G84" s="265">
        <f t="shared" si="12"/>
        <v>114900.24</v>
      </c>
      <c r="H84" s="261">
        <v>131218</v>
      </c>
      <c r="I84" s="253">
        <v>128594</v>
      </c>
      <c r="J84" s="230">
        <f t="shared" si="13"/>
        <v>114900.24</v>
      </c>
      <c r="K84" s="230">
        <f t="shared" si="14"/>
        <v>124904.08</v>
      </c>
      <c r="L84" s="231">
        <f t="shared" si="15"/>
        <v>128594</v>
      </c>
      <c r="M84" s="232">
        <f t="shared" si="16"/>
        <v>124693.8454672217</v>
      </c>
      <c r="N84" s="231">
        <f t="shared" si="10"/>
        <v>9682.9505559410936</v>
      </c>
      <c r="O84" s="233">
        <f t="shared" si="11"/>
        <v>7.7653796942900866E-2</v>
      </c>
      <c r="P84" s="259">
        <f t="shared" si="19"/>
        <v>114900.24</v>
      </c>
      <c r="Q84" s="234">
        <f t="shared" si="17"/>
        <v>114900</v>
      </c>
      <c r="R84" s="235" t="str">
        <f t="shared" si="18"/>
        <v>MENOR VALOR</v>
      </c>
    </row>
    <row r="85" spans="1:18" ht="18">
      <c r="A85" s="147">
        <v>78</v>
      </c>
      <c r="B85" s="249" t="s">
        <v>3999</v>
      </c>
      <c r="C85" s="237" t="s">
        <v>4231</v>
      </c>
      <c r="D85" s="220" t="s">
        <v>21</v>
      </c>
      <c r="E85" s="220">
        <v>1</v>
      </c>
      <c r="F85" s="265">
        <v>104484</v>
      </c>
      <c r="G85" s="265">
        <f t="shared" si="12"/>
        <v>109938.06480000001</v>
      </c>
      <c r="H85" s="261">
        <v>110554</v>
      </c>
      <c r="I85" s="253" t="s">
        <v>4518</v>
      </c>
      <c r="J85" s="230">
        <f t="shared" si="13"/>
        <v>109938.06480000001</v>
      </c>
      <c r="K85" s="230">
        <f t="shared" si="14"/>
        <v>110246.0324</v>
      </c>
      <c r="L85" s="231">
        <f t="shared" si="15"/>
        <v>110246.0324</v>
      </c>
      <c r="M85" s="232">
        <f t="shared" si="16"/>
        <v>110245.6022519683</v>
      </c>
      <c r="N85" s="231">
        <f t="shared" si="10"/>
        <v>217.76597834573843</v>
      </c>
      <c r="O85" s="233">
        <f t="shared" si="11"/>
        <v>1.9752804093539295E-3</v>
      </c>
      <c r="P85" s="259">
        <f t="shared" si="19"/>
        <v>109938.06480000001</v>
      </c>
      <c r="Q85" s="234">
        <f t="shared" si="17"/>
        <v>109938</v>
      </c>
      <c r="R85" s="235" t="str">
        <f t="shared" si="18"/>
        <v>MENOR VALOR</v>
      </c>
    </row>
    <row r="86" spans="1:18" ht="18">
      <c r="A86" s="147">
        <v>79</v>
      </c>
      <c r="B86" s="249" t="s">
        <v>4000</v>
      </c>
      <c r="C86" s="237" t="s">
        <v>4232</v>
      </c>
      <c r="D86" s="220" t="s">
        <v>21</v>
      </c>
      <c r="E86" s="220">
        <v>1</v>
      </c>
      <c r="F86" s="265">
        <v>69656</v>
      </c>
      <c r="G86" s="265">
        <f t="shared" si="12"/>
        <v>73292.0432</v>
      </c>
      <c r="H86" s="261">
        <v>73704</v>
      </c>
      <c r="I86" s="253">
        <v>72230</v>
      </c>
      <c r="J86" s="230">
        <f t="shared" si="13"/>
        <v>72230</v>
      </c>
      <c r="K86" s="230">
        <f t="shared" si="14"/>
        <v>73075.347733333343</v>
      </c>
      <c r="L86" s="231">
        <f t="shared" si="15"/>
        <v>73292.0432</v>
      </c>
      <c r="M86" s="232">
        <f t="shared" si="16"/>
        <v>73072.702137176821</v>
      </c>
      <c r="N86" s="231">
        <f t="shared" si="10"/>
        <v>750.97794863306081</v>
      </c>
      <c r="O86" s="233">
        <f t="shared" si="11"/>
        <v>1.0277133959317342E-2</v>
      </c>
      <c r="P86" s="259">
        <f t="shared" si="19"/>
        <v>72230</v>
      </c>
      <c r="Q86" s="234">
        <f t="shared" si="17"/>
        <v>72230</v>
      </c>
      <c r="R86" s="235" t="str">
        <f t="shared" si="18"/>
        <v>MENOR VALOR</v>
      </c>
    </row>
    <row r="87" spans="1:18" ht="33">
      <c r="A87" s="162">
        <v>80</v>
      </c>
      <c r="B87" s="249" t="s">
        <v>4001</v>
      </c>
      <c r="C87" s="243" t="s">
        <v>4233</v>
      </c>
      <c r="D87" s="220" t="s">
        <v>21</v>
      </c>
      <c r="E87" s="220">
        <v>1</v>
      </c>
      <c r="F87" s="265">
        <v>70300</v>
      </c>
      <c r="G87" s="265">
        <f t="shared" si="12"/>
        <v>73969.66</v>
      </c>
      <c r="H87" s="262">
        <v>145902</v>
      </c>
      <c r="I87" s="263">
        <v>142984</v>
      </c>
      <c r="J87" s="230">
        <f t="shared" si="13"/>
        <v>73969.66</v>
      </c>
      <c r="K87" s="230">
        <f t="shared" si="14"/>
        <v>120951.88666666667</v>
      </c>
      <c r="L87" s="231">
        <f t="shared" si="15"/>
        <v>142984</v>
      </c>
      <c r="M87" s="232">
        <f t="shared" si="16"/>
        <v>115558.20042429271</v>
      </c>
      <c r="N87" s="231">
        <f t="shared" si="10"/>
        <v>48800.507813114018</v>
      </c>
      <c r="O87" s="233">
        <f t="shared" si="11"/>
        <v>0.42230242106517912</v>
      </c>
      <c r="P87" s="259">
        <f t="shared" si="19"/>
        <v>115558.20042429271</v>
      </c>
      <c r="Q87" s="234">
        <f t="shared" si="17"/>
        <v>115558</v>
      </c>
      <c r="R87" s="235" t="str">
        <f t="shared" si="18"/>
        <v>MEDIA GEOMETRICA</v>
      </c>
    </row>
    <row r="88" spans="1:18" ht="18">
      <c r="A88" s="147">
        <v>81</v>
      </c>
      <c r="B88" s="249" t="s">
        <v>4002</v>
      </c>
      <c r="C88" s="237" t="s">
        <v>4234</v>
      </c>
      <c r="D88" s="220" t="s">
        <v>21</v>
      </c>
      <c r="E88" s="220">
        <v>1</v>
      </c>
      <c r="F88" s="265">
        <v>55178</v>
      </c>
      <c r="G88" s="265">
        <f t="shared" si="12"/>
        <v>58058.291600000004</v>
      </c>
      <c r="H88" s="261">
        <v>36758</v>
      </c>
      <c r="I88" s="253">
        <v>36023</v>
      </c>
      <c r="J88" s="230">
        <f t="shared" si="13"/>
        <v>36023</v>
      </c>
      <c r="K88" s="230">
        <f t="shared" si="14"/>
        <v>43613.097199999997</v>
      </c>
      <c r="L88" s="231">
        <f t="shared" si="15"/>
        <v>36758</v>
      </c>
      <c r="M88" s="232">
        <f t="shared" si="16"/>
        <v>42520.529878966066</v>
      </c>
      <c r="N88" s="231">
        <f t="shared" si="10"/>
        <v>519.72348417211242</v>
      </c>
      <c r="O88" s="233">
        <f t="shared" si="11"/>
        <v>1.222288352594608E-2</v>
      </c>
      <c r="P88" s="259">
        <f t="shared" si="19"/>
        <v>36023</v>
      </c>
      <c r="Q88" s="234">
        <f t="shared" si="17"/>
        <v>36023</v>
      </c>
      <c r="R88" s="235" t="str">
        <f t="shared" si="18"/>
        <v>MENOR VALOR</v>
      </c>
    </row>
    <row r="89" spans="1:18" ht="45">
      <c r="A89" s="147">
        <v>82</v>
      </c>
      <c r="B89" s="249" t="s">
        <v>4003</v>
      </c>
      <c r="C89" s="237" t="s">
        <v>4235</v>
      </c>
      <c r="D89" s="220" t="s">
        <v>21</v>
      </c>
      <c r="E89" s="220">
        <v>1</v>
      </c>
      <c r="F89" s="265" t="s">
        <v>4520</v>
      </c>
      <c r="G89" s="265" t="s">
        <v>4521</v>
      </c>
      <c r="H89" s="261">
        <v>130474</v>
      </c>
      <c r="I89" s="253" t="s">
        <v>4518</v>
      </c>
      <c r="J89" s="230">
        <f t="shared" si="13"/>
        <v>130474</v>
      </c>
      <c r="K89" s="230">
        <f t="shared" si="14"/>
        <v>130474</v>
      </c>
      <c r="L89" s="231">
        <f t="shared" si="15"/>
        <v>130474</v>
      </c>
      <c r="M89" s="232">
        <f t="shared" si="16"/>
        <v>130474</v>
      </c>
      <c r="N89" s="231">
        <f t="shared" si="10"/>
        <v>0</v>
      </c>
      <c r="O89" s="233">
        <f t="shared" si="11"/>
        <v>0</v>
      </c>
      <c r="P89" s="259">
        <f t="shared" si="19"/>
        <v>130474</v>
      </c>
      <c r="Q89" s="234">
        <f t="shared" si="17"/>
        <v>130474</v>
      </c>
      <c r="R89" s="235" t="str">
        <f t="shared" si="18"/>
        <v>MENOR VALOR</v>
      </c>
    </row>
    <row r="90" spans="1:18" ht="45">
      <c r="A90" s="147">
        <v>83</v>
      </c>
      <c r="B90" s="249" t="s">
        <v>4004</v>
      </c>
      <c r="C90" s="237" t="s">
        <v>4236</v>
      </c>
      <c r="D90" s="220" t="s">
        <v>21</v>
      </c>
      <c r="E90" s="220">
        <v>1</v>
      </c>
      <c r="F90" s="265" t="s">
        <v>4520</v>
      </c>
      <c r="G90" s="265" t="s">
        <v>4521</v>
      </c>
      <c r="H90" s="261">
        <v>130474</v>
      </c>
      <c r="I90" s="253" t="s">
        <v>4518</v>
      </c>
      <c r="J90" s="230">
        <f t="shared" si="13"/>
        <v>130474</v>
      </c>
      <c r="K90" s="230">
        <f t="shared" si="14"/>
        <v>130474</v>
      </c>
      <c r="L90" s="231">
        <f t="shared" si="15"/>
        <v>130474</v>
      </c>
      <c r="M90" s="232">
        <f t="shared" si="16"/>
        <v>130474</v>
      </c>
      <c r="N90" s="231">
        <f t="shared" si="10"/>
        <v>0</v>
      </c>
      <c r="O90" s="233">
        <f t="shared" si="11"/>
        <v>0</v>
      </c>
      <c r="P90" s="259">
        <f t="shared" si="19"/>
        <v>130474</v>
      </c>
      <c r="Q90" s="234">
        <f t="shared" si="17"/>
        <v>130474</v>
      </c>
      <c r="R90" s="235" t="str">
        <f t="shared" si="18"/>
        <v>MENOR VALOR</v>
      </c>
    </row>
    <row r="91" spans="1:18" ht="18">
      <c r="A91" s="147">
        <v>84</v>
      </c>
      <c r="B91" s="249" t="s">
        <v>4005</v>
      </c>
      <c r="C91" s="237" t="s">
        <v>4237</v>
      </c>
      <c r="D91" s="220" t="s">
        <v>21</v>
      </c>
      <c r="E91" s="220">
        <v>1</v>
      </c>
      <c r="F91" s="265">
        <v>122910</v>
      </c>
      <c r="G91" s="265">
        <f t="shared" si="12"/>
        <v>129325.902</v>
      </c>
      <c r="H91" s="261">
        <v>135454</v>
      </c>
      <c r="I91" s="253" t="s">
        <v>4518</v>
      </c>
      <c r="J91" s="230">
        <f t="shared" si="13"/>
        <v>129325.902</v>
      </c>
      <c r="K91" s="230">
        <f t="shared" si="14"/>
        <v>132389.951</v>
      </c>
      <c r="L91" s="231">
        <f t="shared" si="15"/>
        <v>132389.951</v>
      </c>
      <c r="M91" s="232">
        <f t="shared" si="16"/>
        <v>132354.48889066061</v>
      </c>
      <c r="N91" s="231">
        <f t="shared" si="10"/>
        <v>2166.6098257878589</v>
      </c>
      <c r="O91" s="233">
        <f t="shared" si="11"/>
        <v>1.6369749480712494E-2</v>
      </c>
      <c r="P91" s="259">
        <f t="shared" si="19"/>
        <v>129325.902</v>
      </c>
      <c r="Q91" s="234">
        <f t="shared" si="17"/>
        <v>129326</v>
      </c>
      <c r="R91" s="235" t="str">
        <f t="shared" si="18"/>
        <v>MENOR VALOR</v>
      </c>
    </row>
    <row r="92" spans="1:18" ht="45">
      <c r="A92" s="147">
        <v>85</v>
      </c>
      <c r="B92" s="249">
        <v>876501</v>
      </c>
      <c r="C92" s="237" t="s">
        <v>4238</v>
      </c>
      <c r="D92" s="220" t="s">
        <v>21</v>
      </c>
      <c r="E92" s="220">
        <v>1</v>
      </c>
      <c r="F92" s="265" t="s">
        <v>4520</v>
      </c>
      <c r="G92" s="265" t="s">
        <v>4521</v>
      </c>
      <c r="H92" s="261">
        <v>163840</v>
      </c>
      <c r="I92" s="253" t="s">
        <v>4518</v>
      </c>
      <c r="J92" s="230">
        <f t="shared" si="13"/>
        <v>163840</v>
      </c>
      <c r="K92" s="230">
        <f t="shared" si="14"/>
        <v>163840</v>
      </c>
      <c r="L92" s="231">
        <f t="shared" si="15"/>
        <v>163840</v>
      </c>
      <c r="M92" s="232">
        <f t="shared" si="16"/>
        <v>163840</v>
      </c>
      <c r="N92" s="231">
        <f t="shared" si="10"/>
        <v>0</v>
      </c>
      <c r="O92" s="233">
        <f t="shared" si="11"/>
        <v>0</v>
      </c>
      <c r="P92" s="259">
        <f t="shared" si="19"/>
        <v>163840</v>
      </c>
      <c r="Q92" s="234">
        <f t="shared" si="17"/>
        <v>163840</v>
      </c>
      <c r="R92" s="235" t="str">
        <f t="shared" si="18"/>
        <v>MENOR VALOR</v>
      </c>
    </row>
    <row r="93" spans="1:18" ht="45">
      <c r="A93" s="147">
        <v>86</v>
      </c>
      <c r="B93" s="249" t="s">
        <v>4006</v>
      </c>
      <c r="C93" s="237" t="s">
        <v>4239</v>
      </c>
      <c r="D93" s="220" t="s">
        <v>21</v>
      </c>
      <c r="E93" s="220">
        <v>1</v>
      </c>
      <c r="F93" s="265" t="s">
        <v>4520</v>
      </c>
      <c r="G93" s="265" t="s">
        <v>4521</v>
      </c>
      <c r="H93" s="261">
        <v>251984</v>
      </c>
      <c r="I93" s="253">
        <v>246944</v>
      </c>
      <c r="J93" s="230">
        <f t="shared" si="13"/>
        <v>246944</v>
      </c>
      <c r="K93" s="230">
        <f t="shared" si="14"/>
        <v>249464</v>
      </c>
      <c r="L93" s="231">
        <f t="shared" si="15"/>
        <v>249464</v>
      </c>
      <c r="M93" s="232">
        <f t="shared" si="16"/>
        <v>249451.2715862559</v>
      </c>
      <c r="N93" s="231">
        <f t="shared" si="10"/>
        <v>1781.9090885900998</v>
      </c>
      <c r="O93" s="233">
        <f t="shared" si="11"/>
        <v>7.1433153146864062E-3</v>
      </c>
      <c r="P93" s="259">
        <f t="shared" si="19"/>
        <v>246944</v>
      </c>
      <c r="Q93" s="234">
        <f t="shared" si="17"/>
        <v>246944</v>
      </c>
      <c r="R93" s="235" t="str">
        <f t="shared" si="18"/>
        <v>MENOR VALOR</v>
      </c>
    </row>
    <row r="94" spans="1:18" ht="18">
      <c r="A94" s="147">
        <v>87</v>
      </c>
      <c r="B94" s="249" t="s">
        <v>4007</v>
      </c>
      <c r="C94" s="237" t="s">
        <v>4240</v>
      </c>
      <c r="D94" s="220" t="s">
        <v>21</v>
      </c>
      <c r="E94" s="220">
        <v>1</v>
      </c>
      <c r="F94" s="265">
        <v>290386</v>
      </c>
      <c r="G94" s="265">
        <f t="shared" si="12"/>
        <v>305544.14919999999</v>
      </c>
      <c r="H94" s="261">
        <v>307260</v>
      </c>
      <c r="I94" s="253">
        <v>301115</v>
      </c>
      <c r="J94" s="230">
        <f t="shared" si="13"/>
        <v>301115</v>
      </c>
      <c r="K94" s="230">
        <f t="shared" si="14"/>
        <v>304639.71639999998</v>
      </c>
      <c r="L94" s="231">
        <f t="shared" si="15"/>
        <v>305544.14919999999</v>
      </c>
      <c r="M94" s="232">
        <f t="shared" si="16"/>
        <v>304628.68529292673</v>
      </c>
      <c r="N94" s="231">
        <f t="shared" si="10"/>
        <v>3131.8814342069618</v>
      </c>
      <c r="O94" s="233">
        <f t="shared" si="11"/>
        <v>1.0280980043607476E-2</v>
      </c>
      <c r="P94" s="259">
        <f t="shared" si="19"/>
        <v>301115</v>
      </c>
      <c r="Q94" s="234">
        <f t="shared" si="17"/>
        <v>301115</v>
      </c>
      <c r="R94" s="235" t="str">
        <f t="shared" si="18"/>
        <v>MENOR VALOR</v>
      </c>
    </row>
    <row r="95" spans="1:18" ht="33">
      <c r="A95" s="147">
        <v>88</v>
      </c>
      <c r="B95" s="249" t="s">
        <v>4008</v>
      </c>
      <c r="C95" s="237" t="s">
        <v>4241</v>
      </c>
      <c r="D95" s="220" t="s">
        <v>21</v>
      </c>
      <c r="E95" s="220">
        <v>1</v>
      </c>
      <c r="F95" s="265">
        <v>300321</v>
      </c>
      <c r="G95" s="265">
        <f t="shared" si="12"/>
        <v>315997.7562</v>
      </c>
      <c r="H95" s="261">
        <v>163840</v>
      </c>
      <c r="I95" s="253" t="s">
        <v>4518</v>
      </c>
      <c r="J95" s="230">
        <f t="shared" si="13"/>
        <v>163840</v>
      </c>
      <c r="K95" s="230">
        <f t="shared" si="14"/>
        <v>239918.8781</v>
      </c>
      <c r="L95" s="231">
        <f t="shared" si="15"/>
        <v>239918.8781</v>
      </c>
      <c r="M95" s="232">
        <f t="shared" si="16"/>
        <v>227536.96925073076</v>
      </c>
      <c r="N95" s="231">
        <f t="shared" si="10"/>
        <v>53795.890609574824</v>
      </c>
      <c r="O95" s="233">
        <f t="shared" si="11"/>
        <v>0.23642703331560724</v>
      </c>
      <c r="P95" s="259">
        <f t="shared" si="19"/>
        <v>227536.96925073076</v>
      </c>
      <c r="Q95" s="234">
        <f t="shared" si="17"/>
        <v>227537</v>
      </c>
      <c r="R95" s="235" t="str">
        <f t="shared" si="18"/>
        <v>MEDIA GEOMETRICA</v>
      </c>
    </row>
    <row r="96" spans="1:18" ht="33">
      <c r="A96" s="147">
        <v>89</v>
      </c>
      <c r="B96" s="249" t="s">
        <v>4009</v>
      </c>
      <c r="C96" s="237" t="s">
        <v>4242</v>
      </c>
      <c r="D96" s="220" t="s">
        <v>21</v>
      </c>
      <c r="E96" s="220">
        <v>1</v>
      </c>
      <c r="F96" s="265">
        <v>300321</v>
      </c>
      <c r="G96" s="265">
        <f t="shared" si="12"/>
        <v>315997.7562</v>
      </c>
      <c r="H96" s="261">
        <v>163840</v>
      </c>
      <c r="I96" s="253" t="s">
        <v>4518</v>
      </c>
      <c r="J96" s="230">
        <f t="shared" si="13"/>
        <v>163840</v>
      </c>
      <c r="K96" s="230">
        <f t="shared" si="14"/>
        <v>239918.8781</v>
      </c>
      <c r="L96" s="231">
        <f t="shared" si="15"/>
        <v>239918.8781</v>
      </c>
      <c r="M96" s="232">
        <f t="shared" si="16"/>
        <v>227536.96925073076</v>
      </c>
      <c r="N96" s="231">
        <f t="shared" si="10"/>
        <v>53795.890609574824</v>
      </c>
      <c r="O96" s="233">
        <f t="shared" si="11"/>
        <v>0.23642703331560724</v>
      </c>
      <c r="P96" s="259">
        <f t="shared" si="19"/>
        <v>227536.96925073076</v>
      </c>
      <c r="Q96" s="234">
        <f t="shared" si="17"/>
        <v>227537</v>
      </c>
      <c r="R96" s="235" t="str">
        <f t="shared" si="18"/>
        <v>MEDIA GEOMETRICA</v>
      </c>
    </row>
    <row r="97" spans="1:25" ht="33">
      <c r="A97" s="147">
        <v>90</v>
      </c>
      <c r="B97" s="249" t="s">
        <v>4010</v>
      </c>
      <c r="C97" s="243" t="s">
        <v>4243</v>
      </c>
      <c r="D97" s="220" t="s">
        <v>21</v>
      </c>
      <c r="E97" s="220">
        <v>1</v>
      </c>
      <c r="F97" s="265">
        <v>300321</v>
      </c>
      <c r="G97" s="265">
        <f t="shared" si="12"/>
        <v>315997.7562</v>
      </c>
      <c r="H97" s="262">
        <v>163840</v>
      </c>
      <c r="I97" s="253" t="s">
        <v>4518</v>
      </c>
      <c r="J97" s="230">
        <f t="shared" si="13"/>
        <v>163840</v>
      </c>
      <c r="K97" s="230">
        <f t="shared" si="14"/>
        <v>239918.8781</v>
      </c>
      <c r="L97" s="231">
        <f t="shared" si="15"/>
        <v>239918.8781</v>
      </c>
      <c r="M97" s="232">
        <f t="shared" si="16"/>
        <v>227536.96925073076</v>
      </c>
      <c r="N97" s="231">
        <f t="shared" si="10"/>
        <v>53795.890609574824</v>
      </c>
      <c r="O97" s="233">
        <f t="shared" si="11"/>
        <v>0.23642703331560724</v>
      </c>
      <c r="P97" s="259">
        <f t="shared" si="19"/>
        <v>227536.96925073076</v>
      </c>
      <c r="Q97" s="234">
        <f t="shared" si="17"/>
        <v>227537</v>
      </c>
      <c r="R97" s="235" t="str">
        <f t="shared" si="18"/>
        <v>MEDIA GEOMETRICA</v>
      </c>
    </row>
    <row r="98" spans="1:25" ht="18">
      <c r="A98" s="147">
        <v>91</v>
      </c>
      <c r="B98" s="249" t="s">
        <v>4011</v>
      </c>
      <c r="C98" s="237" t="s">
        <v>4244</v>
      </c>
      <c r="D98" s="220" t="s">
        <v>21</v>
      </c>
      <c r="E98" s="220">
        <v>1</v>
      </c>
      <c r="F98" s="265">
        <v>300321</v>
      </c>
      <c r="G98" s="265">
        <f t="shared" si="12"/>
        <v>315997.7562</v>
      </c>
      <c r="H98" s="261">
        <v>369012</v>
      </c>
      <c r="I98" s="253" t="s">
        <v>4518</v>
      </c>
      <c r="J98" s="230">
        <f t="shared" si="13"/>
        <v>315997.7562</v>
      </c>
      <c r="K98" s="230">
        <f t="shared" si="14"/>
        <v>342504.87809999997</v>
      </c>
      <c r="L98" s="231">
        <f t="shared" si="15"/>
        <v>342504.87809999997</v>
      </c>
      <c r="M98" s="232">
        <f t="shared" si="16"/>
        <v>341477.6186090011</v>
      </c>
      <c r="N98" s="231">
        <f t="shared" si="10"/>
        <v>18743.365645228419</v>
      </c>
      <c r="O98" s="233">
        <f t="shared" si="11"/>
        <v>5.4889001866590729E-2</v>
      </c>
      <c r="P98" s="259">
        <f t="shared" si="19"/>
        <v>315997.7562</v>
      </c>
      <c r="Q98" s="234">
        <f t="shared" si="17"/>
        <v>315998</v>
      </c>
      <c r="R98" s="235" t="str">
        <f t="shared" si="18"/>
        <v>MENOR VALOR</v>
      </c>
    </row>
    <row r="99" spans="1:25" ht="45">
      <c r="A99" s="147">
        <v>92</v>
      </c>
      <c r="B99" s="249" t="s">
        <v>4012</v>
      </c>
      <c r="C99" s="237" t="s">
        <v>4245</v>
      </c>
      <c r="D99" s="220" t="s">
        <v>21</v>
      </c>
      <c r="E99" s="220">
        <v>1</v>
      </c>
      <c r="F99" s="265" t="s">
        <v>4520</v>
      </c>
      <c r="G99" s="265" t="s">
        <v>4521</v>
      </c>
      <c r="H99" s="261">
        <v>369012</v>
      </c>
      <c r="I99" s="253" t="s">
        <v>4518</v>
      </c>
      <c r="J99" s="230">
        <f t="shared" si="13"/>
        <v>369012</v>
      </c>
      <c r="K99" s="230">
        <f t="shared" si="14"/>
        <v>369012</v>
      </c>
      <c r="L99" s="231">
        <f t="shared" si="15"/>
        <v>369012</v>
      </c>
      <c r="M99" s="232">
        <f t="shared" si="16"/>
        <v>369012</v>
      </c>
      <c r="N99" s="231">
        <f t="shared" si="10"/>
        <v>0</v>
      </c>
      <c r="O99" s="233">
        <f t="shared" si="11"/>
        <v>0</v>
      </c>
      <c r="P99" s="259">
        <f t="shared" si="19"/>
        <v>369012</v>
      </c>
      <c r="Q99" s="234">
        <f t="shared" si="17"/>
        <v>369012</v>
      </c>
      <c r="R99" s="235" t="str">
        <f t="shared" si="18"/>
        <v>MENOR VALOR</v>
      </c>
    </row>
    <row r="100" spans="1:25" ht="18">
      <c r="A100" s="147">
        <v>93</v>
      </c>
      <c r="B100" s="249" t="s">
        <v>4013</v>
      </c>
      <c r="C100" s="237" t="s">
        <v>4246</v>
      </c>
      <c r="D100" s="220" t="s">
        <v>21</v>
      </c>
      <c r="E100" s="220">
        <v>1</v>
      </c>
      <c r="F100" s="265">
        <v>239120</v>
      </c>
      <c r="G100" s="265">
        <f t="shared" si="12"/>
        <v>251602.06400000001</v>
      </c>
      <c r="H100" s="261">
        <v>263438</v>
      </c>
      <c r="I100" s="253">
        <v>258169</v>
      </c>
      <c r="J100" s="230">
        <f t="shared" si="13"/>
        <v>251602.06400000001</v>
      </c>
      <c r="K100" s="230">
        <f t="shared" si="14"/>
        <v>257736.35466666668</v>
      </c>
      <c r="L100" s="231">
        <f t="shared" si="15"/>
        <v>258169</v>
      </c>
      <c r="M100" s="232">
        <f t="shared" si="16"/>
        <v>257690.79432414589</v>
      </c>
      <c r="N100" s="231">
        <f t="shared" si="10"/>
        <v>4643.5249772180523</v>
      </c>
      <c r="O100" s="233">
        <f t="shared" si="11"/>
        <v>1.8019754991235825E-2</v>
      </c>
      <c r="P100" s="259">
        <f t="shared" si="19"/>
        <v>251602.06400000001</v>
      </c>
      <c r="Q100" s="234">
        <f t="shared" si="17"/>
        <v>251602</v>
      </c>
      <c r="R100" s="235" t="str">
        <f t="shared" si="18"/>
        <v>MENOR VALOR</v>
      </c>
    </row>
    <row r="101" spans="1:25" ht="18">
      <c r="A101" s="147">
        <v>94</v>
      </c>
      <c r="B101" s="249" t="s">
        <v>4014</v>
      </c>
      <c r="C101" s="237" t="s">
        <v>4247</v>
      </c>
      <c r="D101" s="220" t="s">
        <v>21</v>
      </c>
      <c r="E101" s="220">
        <v>1</v>
      </c>
      <c r="F101" s="265">
        <v>301195</v>
      </c>
      <c r="G101" s="265">
        <f t="shared" si="12"/>
        <v>316917.37900000002</v>
      </c>
      <c r="H101" s="261">
        <v>184258</v>
      </c>
      <c r="I101" s="253" t="s">
        <v>4518</v>
      </c>
      <c r="J101" s="230">
        <f t="shared" si="13"/>
        <v>184258</v>
      </c>
      <c r="K101" s="230">
        <f t="shared" si="14"/>
        <v>250587.68950000001</v>
      </c>
      <c r="L101" s="231">
        <f t="shared" si="15"/>
        <v>250587.68950000001</v>
      </c>
      <c r="M101" s="232">
        <f t="shared" si="16"/>
        <v>241649.668776479</v>
      </c>
      <c r="N101" s="231">
        <f t="shared" si="10"/>
        <v>46902.173239448479</v>
      </c>
      <c r="O101" s="233">
        <f t="shared" si="11"/>
        <v>0.19409160987856364</v>
      </c>
      <c r="P101" s="259">
        <f t="shared" si="19"/>
        <v>184258</v>
      </c>
      <c r="Q101" s="234">
        <f t="shared" si="17"/>
        <v>184258</v>
      </c>
      <c r="R101" s="235" t="str">
        <f t="shared" si="18"/>
        <v>MENOR VALOR</v>
      </c>
    </row>
    <row r="102" spans="1:25" ht="18">
      <c r="A102" s="147">
        <v>95</v>
      </c>
      <c r="B102" s="249" t="s">
        <v>4015</v>
      </c>
      <c r="C102" s="237" t="s">
        <v>4248</v>
      </c>
      <c r="D102" s="220" t="s">
        <v>21</v>
      </c>
      <c r="E102" s="220">
        <v>1</v>
      </c>
      <c r="F102" s="265">
        <v>167335</v>
      </c>
      <c r="G102" s="265">
        <f t="shared" si="12"/>
        <v>176069.88700000002</v>
      </c>
      <c r="H102" s="261">
        <v>184258</v>
      </c>
      <c r="I102" s="253">
        <v>180573</v>
      </c>
      <c r="J102" s="230">
        <f t="shared" si="13"/>
        <v>176069.88700000002</v>
      </c>
      <c r="K102" s="230">
        <f t="shared" si="14"/>
        <v>180300.29566666667</v>
      </c>
      <c r="L102" s="231">
        <f t="shared" si="15"/>
        <v>180573</v>
      </c>
      <c r="M102" s="232">
        <f t="shared" si="16"/>
        <v>180269.15260953893</v>
      </c>
      <c r="N102" s="231">
        <f t="shared" si="10"/>
        <v>3184.1817387492856</v>
      </c>
      <c r="O102" s="233">
        <f t="shared" si="11"/>
        <v>1.7663486473729586E-2</v>
      </c>
      <c r="P102" s="259">
        <f t="shared" si="19"/>
        <v>176069.88700000002</v>
      </c>
      <c r="Q102" s="234">
        <f t="shared" si="17"/>
        <v>176070</v>
      </c>
      <c r="R102" s="235" t="str">
        <f t="shared" si="18"/>
        <v>MENOR VALOR</v>
      </c>
    </row>
    <row r="103" spans="1:25" ht="18">
      <c r="A103" s="147">
        <v>96</v>
      </c>
      <c r="B103" s="249" t="s">
        <v>4016</v>
      </c>
      <c r="C103" s="237" t="s">
        <v>4249</v>
      </c>
      <c r="D103" s="220" t="s">
        <v>21</v>
      </c>
      <c r="E103" s="220">
        <v>1</v>
      </c>
      <c r="F103" s="265">
        <v>167335</v>
      </c>
      <c r="G103" s="265">
        <f t="shared" si="12"/>
        <v>176069.88700000002</v>
      </c>
      <c r="H103" s="261">
        <v>184258</v>
      </c>
      <c r="I103" s="253" t="s">
        <v>4518</v>
      </c>
      <c r="J103" s="230">
        <f t="shared" si="13"/>
        <v>176069.88700000002</v>
      </c>
      <c r="K103" s="230">
        <f t="shared" si="14"/>
        <v>180163.94349999999</v>
      </c>
      <c r="L103" s="231">
        <f t="shared" si="15"/>
        <v>180163.94349999999</v>
      </c>
      <c r="M103" s="232">
        <f t="shared" si="16"/>
        <v>180117.42069784924</v>
      </c>
      <c r="N103" s="231">
        <f t="shared" si="10"/>
        <v>2894.9351137108465</v>
      </c>
      <c r="O103" s="233">
        <f t="shared" si="11"/>
        <v>1.6072488171852965E-2</v>
      </c>
      <c r="P103" s="259">
        <f t="shared" si="19"/>
        <v>176069.88700000002</v>
      </c>
      <c r="Q103" s="234">
        <f t="shared" si="17"/>
        <v>176070</v>
      </c>
      <c r="R103" s="235" t="str">
        <f t="shared" si="18"/>
        <v>MENOR VALOR</v>
      </c>
    </row>
    <row r="104" spans="1:25" ht="18">
      <c r="A104" s="147">
        <v>97</v>
      </c>
      <c r="B104" s="249" t="s">
        <v>4017</v>
      </c>
      <c r="C104" s="237" t="s">
        <v>4250</v>
      </c>
      <c r="D104" s="220" t="s">
        <v>21</v>
      </c>
      <c r="E104" s="220">
        <v>1</v>
      </c>
      <c r="F104" s="265">
        <v>148758</v>
      </c>
      <c r="G104" s="265">
        <f t="shared" si="12"/>
        <v>156523.16760000002</v>
      </c>
      <c r="H104" s="261">
        <v>184258</v>
      </c>
      <c r="I104" s="253" t="s">
        <v>4518</v>
      </c>
      <c r="J104" s="230">
        <f t="shared" si="13"/>
        <v>156523.16760000002</v>
      </c>
      <c r="K104" s="230">
        <f t="shared" si="14"/>
        <v>170390.58380000002</v>
      </c>
      <c r="L104" s="231">
        <f t="shared" si="15"/>
        <v>170390.58380000002</v>
      </c>
      <c r="M104" s="232">
        <f t="shared" si="16"/>
        <v>169825.33914478371</v>
      </c>
      <c r="N104" s="231">
        <f t="shared" si="10"/>
        <v>9805.7440325561893</v>
      </c>
      <c r="O104" s="233">
        <f t="shared" si="11"/>
        <v>5.7740170471241359E-2</v>
      </c>
      <c r="P104" s="259">
        <f t="shared" si="19"/>
        <v>156523.16760000002</v>
      </c>
      <c r="Q104" s="234">
        <f t="shared" si="17"/>
        <v>156523</v>
      </c>
      <c r="R104" s="235" t="str">
        <f t="shared" si="18"/>
        <v>MENOR VALOR</v>
      </c>
    </row>
    <row r="105" spans="1:25" ht="18">
      <c r="A105" s="147">
        <v>98</v>
      </c>
      <c r="B105" s="249" t="s">
        <v>4018</v>
      </c>
      <c r="C105" s="237" t="s">
        <v>4251</v>
      </c>
      <c r="D105" s="220" t="s">
        <v>21</v>
      </c>
      <c r="E105" s="220">
        <v>1</v>
      </c>
      <c r="F105" s="265">
        <v>191814</v>
      </c>
      <c r="G105" s="265">
        <f t="shared" si="12"/>
        <v>201826.69080000001</v>
      </c>
      <c r="H105" s="261">
        <v>184258</v>
      </c>
      <c r="I105" s="253">
        <v>180573</v>
      </c>
      <c r="J105" s="230">
        <f t="shared" si="13"/>
        <v>180573</v>
      </c>
      <c r="K105" s="230">
        <f t="shared" si="14"/>
        <v>188885.89693333334</v>
      </c>
      <c r="L105" s="231">
        <f t="shared" si="15"/>
        <v>184258</v>
      </c>
      <c r="M105" s="232">
        <f t="shared" si="16"/>
        <v>188662.6463319482</v>
      </c>
      <c r="N105" s="231">
        <f t="shared" si="10"/>
        <v>2605.6884886724274</v>
      </c>
      <c r="O105" s="233">
        <f t="shared" si="11"/>
        <v>1.3811364036989971E-2</v>
      </c>
      <c r="P105" s="259">
        <f t="shared" si="19"/>
        <v>180573</v>
      </c>
      <c r="Q105" s="234">
        <f t="shared" si="17"/>
        <v>180573</v>
      </c>
      <c r="R105" s="235" t="str">
        <f t="shared" si="18"/>
        <v>MENOR VALOR</v>
      </c>
    </row>
    <row r="106" spans="1:25" ht="18">
      <c r="A106" s="147">
        <v>99</v>
      </c>
      <c r="B106" s="249" t="s">
        <v>4019</v>
      </c>
      <c r="C106" s="237" t="s">
        <v>4252</v>
      </c>
      <c r="D106" s="220" t="s">
        <v>21</v>
      </c>
      <c r="E106" s="220">
        <v>1</v>
      </c>
      <c r="F106" s="265">
        <v>167335</v>
      </c>
      <c r="G106" s="265">
        <f t="shared" si="12"/>
        <v>176069.88700000002</v>
      </c>
      <c r="H106" s="261">
        <v>184258</v>
      </c>
      <c r="I106" s="253">
        <v>180573</v>
      </c>
      <c r="J106" s="230">
        <f t="shared" si="13"/>
        <v>176069.88700000002</v>
      </c>
      <c r="K106" s="230">
        <f t="shared" si="14"/>
        <v>180300.29566666667</v>
      </c>
      <c r="L106" s="231">
        <f t="shared" si="15"/>
        <v>180573</v>
      </c>
      <c r="M106" s="232">
        <f t="shared" si="16"/>
        <v>180269.15260953893</v>
      </c>
      <c r="N106" s="231">
        <f t="shared" si="10"/>
        <v>3184.1817387492856</v>
      </c>
      <c r="O106" s="233">
        <f t="shared" si="11"/>
        <v>1.7663486473729586E-2</v>
      </c>
      <c r="P106" s="259">
        <f t="shared" si="19"/>
        <v>176069.88700000002</v>
      </c>
      <c r="Q106" s="234">
        <f t="shared" si="17"/>
        <v>176070</v>
      </c>
      <c r="R106" s="235" t="str">
        <f t="shared" si="18"/>
        <v>MENOR VALOR</v>
      </c>
    </row>
    <row r="107" spans="1:25" ht="18">
      <c r="A107" s="147">
        <v>100</v>
      </c>
      <c r="B107" s="249" t="s">
        <v>4020</v>
      </c>
      <c r="C107" s="237" t="s">
        <v>4253</v>
      </c>
      <c r="D107" s="220" t="s">
        <v>21</v>
      </c>
      <c r="E107" s="220">
        <v>1</v>
      </c>
      <c r="F107" s="265">
        <v>690900</v>
      </c>
      <c r="G107" s="265">
        <f t="shared" si="12"/>
        <v>726964.98</v>
      </c>
      <c r="H107" s="261">
        <v>731050</v>
      </c>
      <c r="I107" s="253">
        <v>716429</v>
      </c>
      <c r="J107" s="230">
        <f t="shared" si="13"/>
        <v>716429</v>
      </c>
      <c r="K107" s="230">
        <f t="shared" si="14"/>
        <v>724814.66</v>
      </c>
      <c r="L107" s="231">
        <f t="shared" si="15"/>
        <v>726964.98</v>
      </c>
      <c r="M107" s="232">
        <f t="shared" si="16"/>
        <v>724788.41489721241</v>
      </c>
      <c r="N107" s="231">
        <f t="shared" si="10"/>
        <v>7450.0629044458274</v>
      </c>
      <c r="O107" s="233">
        <f t="shared" si="11"/>
        <v>1.0278948657729823E-2</v>
      </c>
      <c r="P107" s="259">
        <f t="shared" si="19"/>
        <v>716429</v>
      </c>
      <c r="Q107" s="234">
        <f t="shared" si="17"/>
        <v>716429</v>
      </c>
      <c r="R107" s="235" t="str">
        <f t="shared" si="18"/>
        <v>MENOR VALOR</v>
      </c>
    </row>
    <row r="108" spans="1:25" ht="18">
      <c r="A108" s="147">
        <v>101</v>
      </c>
      <c r="B108" s="249" t="s">
        <v>4021</v>
      </c>
      <c r="C108" s="237" t="s">
        <v>4254</v>
      </c>
      <c r="D108" s="220" t="s">
        <v>21</v>
      </c>
      <c r="E108" s="220">
        <v>1</v>
      </c>
      <c r="F108" s="265">
        <v>758202</v>
      </c>
      <c r="G108" s="265">
        <f t="shared" si="12"/>
        <v>797780.14439999999</v>
      </c>
      <c r="H108" s="261">
        <v>802262</v>
      </c>
      <c r="I108" s="253">
        <v>786217</v>
      </c>
      <c r="J108" s="230">
        <f t="shared" si="13"/>
        <v>786217</v>
      </c>
      <c r="K108" s="230">
        <f t="shared" si="14"/>
        <v>795419.71480000007</v>
      </c>
      <c r="L108" s="231">
        <f t="shared" si="15"/>
        <v>797780.14439999999</v>
      </c>
      <c r="M108" s="232">
        <f t="shared" si="16"/>
        <v>795390.91299362609</v>
      </c>
      <c r="N108" s="231">
        <f t="shared" si="10"/>
        <v>8176.3778170792457</v>
      </c>
      <c r="O108" s="233">
        <f t="shared" si="11"/>
        <v>1.0279697295391112E-2</v>
      </c>
      <c r="P108" s="259">
        <f t="shared" si="19"/>
        <v>786217</v>
      </c>
      <c r="Q108" s="234">
        <f t="shared" si="17"/>
        <v>786217</v>
      </c>
      <c r="R108" s="235" t="str">
        <f t="shared" si="18"/>
        <v>MENOR VALOR</v>
      </c>
    </row>
    <row r="109" spans="1:25" ht="18">
      <c r="A109" s="147">
        <v>102</v>
      </c>
      <c r="B109" s="249" t="s">
        <v>4022</v>
      </c>
      <c r="C109" s="237" t="s">
        <v>4255</v>
      </c>
      <c r="D109" s="220" t="s">
        <v>21</v>
      </c>
      <c r="E109" s="220">
        <v>1</v>
      </c>
      <c r="F109" s="265">
        <v>868332</v>
      </c>
      <c r="G109" s="265">
        <f t="shared" si="12"/>
        <v>913658.93040000007</v>
      </c>
      <c r="H109" s="261">
        <v>918792</v>
      </c>
      <c r="I109" s="253">
        <v>900416</v>
      </c>
      <c r="J109" s="230">
        <f t="shared" si="13"/>
        <v>900416</v>
      </c>
      <c r="K109" s="230">
        <f t="shared" si="14"/>
        <v>910955.64346666669</v>
      </c>
      <c r="L109" s="231">
        <f t="shared" si="15"/>
        <v>913658.93040000007</v>
      </c>
      <c r="M109" s="232">
        <f t="shared" si="16"/>
        <v>910922.65667069482</v>
      </c>
      <c r="N109" s="231">
        <f t="shared" si="10"/>
        <v>9364.1658886215282</v>
      </c>
      <c r="O109" s="233">
        <f t="shared" si="11"/>
        <v>1.0279869339122984E-2</v>
      </c>
      <c r="P109" s="259">
        <f t="shared" si="19"/>
        <v>900416</v>
      </c>
      <c r="Q109" s="234">
        <f t="shared" si="17"/>
        <v>900416</v>
      </c>
      <c r="R109" s="235" t="str">
        <f t="shared" si="18"/>
        <v>MENOR VALOR</v>
      </c>
    </row>
    <row r="110" spans="1:25" ht="18">
      <c r="A110" s="147">
        <v>103</v>
      </c>
      <c r="B110" s="249" t="s">
        <v>4023</v>
      </c>
      <c r="C110" s="241" t="s">
        <v>4256</v>
      </c>
      <c r="D110" s="220" t="s">
        <v>21</v>
      </c>
      <c r="E110" s="220">
        <v>1</v>
      </c>
      <c r="F110" s="265">
        <v>758202</v>
      </c>
      <c r="G110" s="265">
        <f t="shared" si="12"/>
        <v>797780.14439999999</v>
      </c>
      <c r="H110" s="261">
        <v>802262</v>
      </c>
      <c r="I110" s="253">
        <v>786217</v>
      </c>
      <c r="J110" s="230">
        <f t="shared" si="13"/>
        <v>786217</v>
      </c>
      <c r="K110" s="230">
        <f t="shared" si="14"/>
        <v>795419.71480000007</v>
      </c>
      <c r="L110" s="231">
        <f t="shared" si="15"/>
        <v>797780.14439999999</v>
      </c>
      <c r="M110" s="232">
        <f t="shared" si="16"/>
        <v>795390.91299362609</v>
      </c>
      <c r="N110" s="231">
        <f t="shared" si="10"/>
        <v>8176.3778170792457</v>
      </c>
      <c r="O110" s="233">
        <f t="shared" si="11"/>
        <v>1.0279697295391112E-2</v>
      </c>
      <c r="P110" s="259">
        <f t="shared" si="19"/>
        <v>786217</v>
      </c>
      <c r="Q110" s="234">
        <f t="shared" si="17"/>
        <v>786217</v>
      </c>
      <c r="R110" s="235" t="str">
        <f t="shared" si="18"/>
        <v>MENOR VALOR</v>
      </c>
    </row>
    <row r="111" spans="1:25" ht="18">
      <c r="A111" s="147">
        <v>104</v>
      </c>
      <c r="B111" s="249" t="s">
        <v>4024</v>
      </c>
      <c r="C111" s="237" t="s">
        <v>4257</v>
      </c>
      <c r="D111" s="220" t="s">
        <v>21</v>
      </c>
      <c r="E111" s="220">
        <v>1</v>
      </c>
      <c r="F111" s="265">
        <v>589242</v>
      </c>
      <c r="G111" s="265">
        <f t="shared" si="12"/>
        <v>620000.43240000005</v>
      </c>
      <c r="H111" s="261">
        <v>623484</v>
      </c>
      <c r="I111" s="253">
        <v>611014</v>
      </c>
      <c r="J111" s="230">
        <f t="shared" si="13"/>
        <v>611014</v>
      </c>
      <c r="K111" s="230">
        <f t="shared" si="14"/>
        <v>618166.14413333335</v>
      </c>
      <c r="L111" s="231">
        <f t="shared" si="15"/>
        <v>620000.43240000005</v>
      </c>
      <c r="M111" s="232">
        <f t="shared" si="16"/>
        <v>618143.75907958997</v>
      </c>
      <c r="N111" s="231">
        <f t="shared" si="10"/>
        <v>6354.3672887145358</v>
      </c>
      <c r="O111" s="233">
        <f t="shared" si="11"/>
        <v>1.0279756440760845E-2</v>
      </c>
      <c r="P111" s="259">
        <f t="shared" si="19"/>
        <v>611014</v>
      </c>
      <c r="Q111" s="234">
        <f t="shared" si="17"/>
        <v>611014</v>
      </c>
      <c r="R111" s="235" t="str">
        <f t="shared" si="18"/>
        <v>MENOR VALOR</v>
      </c>
    </row>
    <row r="112" spans="1:25" ht="18">
      <c r="A112" s="147">
        <v>105</v>
      </c>
      <c r="B112" s="249" t="s">
        <v>4025</v>
      </c>
      <c r="C112" s="237" t="s">
        <v>4258</v>
      </c>
      <c r="D112" s="220" t="s">
        <v>21</v>
      </c>
      <c r="E112" s="220">
        <v>1</v>
      </c>
      <c r="F112" s="265">
        <v>758202</v>
      </c>
      <c r="G112" s="265">
        <f t="shared" si="12"/>
        <v>797780.14439999999</v>
      </c>
      <c r="H112" s="261">
        <v>802262</v>
      </c>
      <c r="I112" s="253">
        <v>786217</v>
      </c>
      <c r="J112" s="230">
        <f t="shared" si="13"/>
        <v>786217</v>
      </c>
      <c r="K112" s="230">
        <f t="shared" si="14"/>
        <v>795419.71480000007</v>
      </c>
      <c r="L112" s="231">
        <f t="shared" si="15"/>
        <v>797780.14439999999</v>
      </c>
      <c r="M112" s="232">
        <f t="shared" si="16"/>
        <v>795390.91299362609</v>
      </c>
      <c r="N112" s="231">
        <f t="shared" si="10"/>
        <v>8176.3778170792457</v>
      </c>
      <c r="O112" s="233">
        <f t="shared" si="11"/>
        <v>1.0279697295391112E-2</v>
      </c>
      <c r="P112" s="259">
        <f t="shared" si="19"/>
        <v>786217</v>
      </c>
      <c r="Q112" s="234">
        <f t="shared" si="17"/>
        <v>786217</v>
      </c>
      <c r="R112" s="235" t="str">
        <f t="shared" si="18"/>
        <v>MENOR VALOR</v>
      </c>
      <c r="S112" s="8"/>
      <c r="U112" s="35">
        <f>+H113/I113</f>
        <v>1.0204078517762907</v>
      </c>
      <c r="V112" s="35" t="e">
        <f>+H113/#REF!</f>
        <v>#REF!</v>
      </c>
      <c r="W112" s="35" t="e">
        <f>+H242/#REF!</f>
        <v>#REF!</v>
      </c>
      <c r="X112" s="35"/>
      <c r="Y112" s="15"/>
    </row>
    <row r="113" spans="1:25" ht="18">
      <c r="A113" s="147">
        <v>106</v>
      </c>
      <c r="B113" s="249" t="s">
        <v>4026</v>
      </c>
      <c r="C113" s="241" t="s">
        <v>4259</v>
      </c>
      <c r="D113" s="220" t="s">
        <v>21</v>
      </c>
      <c r="E113" s="220">
        <v>1</v>
      </c>
      <c r="F113" s="265">
        <v>758202</v>
      </c>
      <c r="G113" s="265">
        <f t="shared" si="12"/>
        <v>797780.14439999999</v>
      </c>
      <c r="H113" s="261">
        <v>802262</v>
      </c>
      <c r="I113" s="253">
        <v>786217</v>
      </c>
      <c r="J113" s="230">
        <f t="shared" si="13"/>
        <v>786217</v>
      </c>
      <c r="K113" s="230">
        <f t="shared" si="14"/>
        <v>795419.71480000007</v>
      </c>
      <c r="L113" s="231">
        <f t="shared" si="15"/>
        <v>797780.14439999999</v>
      </c>
      <c r="M113" s="232">
        <f t="shared" si="16"/>
        <v>795390.91299362609</v>
      </c>
      <c r="N113" s="231">
        <f t="shared" si="10"/>
        <v>8176.3778170792457</v>
      </c>
      <c r="O113" s="233">
        <f t="shared" si="11"/>
        <v>1.0279697295391112E-2</v>
      </c>
      <c r="P113" s="259">
        <f t="shared" si="19"/>
        <v>786217</v>
      </c>
      <c r="Q113" s="234">
        <f t="shared" si="17"/>
        <v>786217</v>
      </c>
      <c r="R113" s="235" t="str">
        <f t="shared" si="18"/>
        <v>MENOR VALOR</v>
      </c>
    </row>
    <row r="114" spans="1:25" ht="18">
      <c r="A114" s="147">
        <v>107</v>
      </c>
      <c r="B114" s="249" t="s">
        <v>4027</v>
      </c>
      <c r="C114" s="237" t="s">
        <v>4260</v>
      </c>
      <c r="D114" s="220" t="s">
        <v>21</v>
      </c>
      <c r="E114" s="220">
        <v>1</v>
      </c>
      <c r="F114" s="265">
        <v>758202</v>
      </c>
      <c r="G114" s="265">
        <f t="shared" si="12"/>
        <v>797780.14439999999</v>
      </c>
      <c r="H114" s="261">
        <v>802262</v>
      </c>
      <c r="I114" s="253">
        <v>786217</v>
      </c>
      <c r="J114" s="230">
        <f t="shared" si="13"/>
        <v>786217</v>
      </c>
      <c r="K114" s="230">
        <f t="shared" si="14"/>
        <v>795419.71480000007</v>
      </c>
      <c r="L114" s="231">
        <f t="shared" si="15"/>
        <v>797780.14439999999</v>
      </c>
      <c r="M114" s="232">
        <f t="shared" si="16"/>
        <v>795390.91299362609</v>
      </c>
      <c r="N114" s="231">
        <f t="shared" si="10"/>
        <v>8176.3778170792457</v>
      </c>
      <c r="O114" s="233">
        <f t="shared" si="11"/>
        <v>1.0279697295391112E-2</v>
      </c>
      <c r="P114" s="259">
        <f t="shared" si="19"/>
        <v>786217</v>
      </c>
      <c r="Q114" s="234">
        <f t="shared" si="17"/>
        <v>786217</v>
      </c>
      <c r="R114" s="235" t="str">
        <f t="shared" si="18"/>
        <v>MENOR VALOR</v>
      </c>
    </row>
    <row r="115" spans="1:25" ht="18">
      <c r="A115" s="147">
        <v>108</v>
      </c>
      <c r="B115" s="249" t="s">
        <v>4028</v>
      </c>
      <c r="C115" s="237" t="s">
        <v>4261</v>
      </c>
      <c r="D115" s="220" t="s">
        <v>21</v>
      </c>
      <c r="E115" s="220">
        <v>1</v>
      </c>
      <c r="F115" s="265">
        <v>758202</v>
      </c>
      <c r="G115" s="265">
        <f t="shared" si="12"/>
        <v>797780.14439999999</v>
      </c>
      <c r="H115" s="261">
        <v>802262</v>
      </c>
      <c r="I115" s="253">
        <v>786217</v>
      </c>
      <c r="J115" s="230">
        <f t="shared" si="13"/>
        <v>786217</v>
      </c>
      <c r="K115" s="230">
        <f t="shared" si="14"/>
        <v>795419.71480000007</v>
      </c>
      <c r="L115" s="231">
        <f t="shared" si="15"/>
        <v>797780.14439999999</v>
      </c>
      <c r="M115" s="232">
        <f t="shared" si="16"/>
        <v>795390.91299362609</v>
      </c>
      <c r="N115" s="231">
        <f t="shared" si="10"/>
        <v>8176.3778170792457</v>
      </c>
      <c r="O115" s="233">
        <f t="shared" si="11"/>
        <v>1.0279697295391112E-2</v>
      </c>
      <c r="P115" s="259">
        <f t="shared" si="19"/>
        <v>786217</v>
      </c>
      <c r="Q115" s="234">
        <f t="shared" si="17"/>
        <v>786217</v>
      </c>
      <c r="R115" s="235" t="str">
        <f t="shared" si="18"/>
        <v>MENOR VALOR</v>
      </c>
      <c r="S115" s="8"/>
      <c r="U115" s="35"/>
      <c r="V115" s="35"/>
      <c r="W115" s="35"/>
      <c r="X115" s="35"/>
      <c r="Y115" s="15"/>
    </row>
    <row r="116" spans="1:25" ht="18">
      <c r="A116" s="147">
        <v>109</v>
      </c>
      <c r="B116" s="249" t="s">
        <v>4029</v>
      </c>
      <c r="C116" s="237" t="s">
        <v>4262</v>
      </c>
      <c r="D116" s="220" t="s">
        <v>21</v>
      </c>
      <c r="E116" s="220">
        <v>1</v>
      </c>
      <c r="F116" s="265">
        <v>643366</v>
      </c>
      <c r="G116" s="265">
        <f t="shared" si="12"/>
        <v>676949.70519999997</v>
      </c>
      <c r="H116" s="261">
        <v>680754</v>
      </c>
      <c r="I116" s="253">
        <v>667139</v>
      </c>
      <c r="J116" s="230">
        <f t="shared" si="13"/>
        <v>667139</v>
      </c>
      <c r="K116" s="230">
        <f t="shared" si="14"/>
        <v>674947.56839999999</v>
      </c>
      <c r="L116" s="231">
        <f t="shared" si="15"/>
        <v>676949.70519999997</v>
      </c>
      <c r="M116" s="232">
        <f t="shared" si="16"/>
        <v>674923.12958499091</v>
      </c>
      <c r="N116" s="231">
        <f t="shared" si="10"/>
        <v>6937.2161751421008</v>
      </c>
      <c r="O116" s="233">
        <f t="shared" si="11"/>
        <v>1.0278527836803849E-2</v>
      </c>
      <c r="P116" s="259">
        <f t="shared" si="19"/>
        <v>667139</v>
      </c>
      <c r="Q116" s="234">
        <f t="shared" si="17"/>
        <v>667139</v>
      </c>
      <c r="R116" s="235" t="str">
        <f t="shared" si="18"/>
        <v>MENOR VALOR</v>
      </c>
    </row>
    <row r="117" spans="1:25" ht="18">
      <c r="A117" s="147">
        <v>110</v>
      </c>
      <c r="B117" s="249" t="s">
        <v>4030</v>
      </c>
      <c r="C117" s="237" t="s">
        <v>4263</v>
      </c>
      <c r="D117" s="220" t="s">
        <v>21</v>
      </c>
      <c r="E117" s="220">
        <v>1</v>
      </c>
      <c r="F117" s="265">
        <v>758202</v>
      </c>
      <c r="G117" s="265">
        <f t="shared" si="12"/>
        <v>797780.14439999999</v>
      </c>
      <c r="H117" s="261">
        <v>802262</v>
      </c>
      <c r="I117" s="253">
        <v>786217</v>
      </c>
      <c r="J117" s="230">
        <f t="shared" si="13"/>
        <v>786217</v>
      </c>
      <c r="K117" s="230">
        <f t="shared" si="14"/>
        <v>795419.71480000007</v>
      </c>
      <c r="L117" s="231">
        <f t="shared" si="15"/>
        <v>797780.14439999999</v>
      </c>
      <c r="M117" s="232">
        <f t="shared" si="16"/>
        <v>795390.91299362609</v>
      </c>
      <c r="N117" s="231">
        <f t="shared" si="10"/>
        <v>8176.3778170792457</v>
      </c>
      <c r="O117" s="233">
        <f t="shared" si="11"/>
        <v>1.0279697295391112E-2</v>
      </c>
      <c r="P117" s="259">
        <f t="shared" si="19"/>
        <v>786217</v>
      </c>
      <c r="Q117" s="234">
        <f t="shared" si="17"/>
        <v>786217</v>
      </c>
      <c r="R117" s="235" t="str">
        <f t="shared" si="18"/>
        <v>MENOR VALOR</v>
      </c>
    </row>
    <row r="118" spans="1:25" ht="42.75">
      <c r="A118" s="147">
        <v>111</v>
      </c>
      <c r="B118" s="249" t="s">
        <v>4031</v>
      </c>
      <c r="C118" s="242" t="s">
        <v>4264</v>
      </c>
      <c r="D118" s="220" t="s">
        <v>21</v>
      </c>
      <c r="E118" s="220">
        <v>1</v>
      </c>
      <c r="F118" s="265">
        <v>643366</v>
      </c>
      <c r="G118" s="265">
        <f t="shared" si="12"/>
        <v>676949.70519999997</v>
      </c>
      <c r="H118" s="261">
        <v>643380</v>
      </c>
      <c r="I118" s="253">
        <v>630512</v>
      </c>
      <c r="J118" s="230">
        <f t="shared" si="13"/>
        <v>630512</v>
      </c>
      <c r="K118" s="230">
        <f t="shared" si="14"/>
        <v>650280.56839999999</v>
      </c>
      <c r="L118" s="231">
        <f t="shared" si="15"/>
        <v>643380</v>
      </c>
      <c r="M118" s="232">
        <f t="shared" si="16"/>
        <v>649988.64849633584</v>
      </c>
      <c r="N118" s="231">
        <f t="shared" si="10"/>
        <v>9099.0500603084929</v>
      </c>
      <c r="O118" s="233">
        <f t="shared" si="11"/>
        <v>1.3998783026992796E-2</v>
      </c>
      <c r="P118" s="259">
        <f t="shared" si="19"/>
        <v>630512</v>
      </c>
      <c r="Q118" s="234">
        <f t="shared" si="17"/>
        <v>630512</v>
      </c>
      <c r="R118" s="235" t="str">
        <f t="shared" si="18"/>
        <v>MENOR VALOR</v>
      </c>
    </row>
    <row r="119" spans="1:25" ht="18">
      <c r="A119" s="147">
        <v>112</v>
      </c>
      <c r="B119" s="249" t="s">
        <v>4032</v>
      </c>
      <c r="C119" s="242" t="s">
        <v>4265</v>
      </c>
      <c r="D119" s="220" t="s">
        <v>21</v>
      </c>
      <c r="E119" s="220">
        <v>1</v>
      </c>
      <c r="F119" s="265">
        <v>719138</v>
      </c>
      <c r="G119" s="265">
        <f t="shared" si="12"/>
        <v>756677.00360000005</v>
      </c>
      <c r="H119" s="261">
        <v>760930</v>
      </c>
      <c r="I119" s="253">
        <v>745711</v>
      </c>
      <c r="J119" s="230">
        <f t="shared" si="13"/>
        <v>745711</v>
      </c>
      <c r="K119" s="230">
        <f t="shared" si="14"/>
        <v>754439.33453333331</v>
      </c>
      <c r="L119" s="231">
        <f t="shared" si="15"/>
        <v>756677.00360000005</v>
      </c>
      <c r="M119" s="232">
        <f t="shared" si="16"/>
        <v>754412.01617453492</v>
      </c>
      <c r="N119" s="231">
        <f t="shared" si="10"/>
        <v>7754.1355080761314</v>
      </c>
      <c r="O119" s="233">
        <f t="shared" si="11"/>
        <v>1.0278382822420733E-2</v>
      </c>
      <c r="P119" s="259">
        <f t="shared" si="19"/>
        <v>745711</v>
      </c>
      <c r="Q119" s="234">
        <f t="shared" si="17"/>
        <v>745711</v>
      </c>
      <c r="R119" s="235" t="str">
        <f t="shared" si="18"/>
        <v>MENOR VALOR</v>
      </c>
    </row>
    <row r="120" spans="1:25" ht="45">
      <c r="A120" s="147">
        <v>113</v>
      </c>
      <c r="B120" s="249" t="s">
        <v>4033</v>
      </c>
      <c r="C120" s="242" t="s">
        <v>4266</v>
      </c>
      <c r="D120" s="220" t="s">
        <v>21</v>
      </c>
      <c r="E120" s="220">
        <v>1</v>
      </c>
      <c r="F120" s="265" t="s">
        <v>4520</v>
      </c>
      <c r="G120" s="265" t="s">
        <v>4521</v>
      </c>
      <c r="H120" s="261">
        <v>760930</v>
      </c>
      <c r="I120" s="253" t="s">
        <v>4518</v>
      </c>
      <c r="J120" s="230">
        <f t="shared" si="13"/>
        <v>760930</v>
      </c>
      <c r="K120" s="230">
        <f t="shared" si="14"/>
        <v>760930</v>
      </c>
      <c r="L120" s="231">
        <f t="shared" si="15"/>
        <v>760930</v>
      </c>
      <c r="M120" s="232">
        <f t="shared" si="16"/>
        <v>760930</v>
      </c>
      <c r="N120" s="231">
        <f t="shared" si="10"/>
        <v>0</v>
      </c>
      <c r="O120" s="233">
        <f t="shared" si="11"/>
        <v>0</v>
      </c>
      <c r="P120" s="259">
        <f t="shared" si="19"/>
        <v>760930</v>
      </c>
      <c r="Q120" s="234">
        <f t="shared" si="17"/>
        <v>760930</v>
      </c>
      <c r="R120" s="235" t="str">
        <f t="shared" si="18"/>
        <v>MENOR VALOR</v>
      </c>
    </row>
    <row r="121" spans="1:25" ht="45">
      <c r="A121" s="147">
        <v>114</v>
      </c>
      <c r="B121" s="249" t="s">
        <v>4034</v>
      </c>
      <c r="C121" s="241" t="s">
        <v>4267</v>
      </c>
      <c r="D121" s="220" t="s">
        <v>21</v>
      </c>
      <c r="E121" s="220">
        <v>1</v>
      </c>
      <c r="F121" s="265" t="s">
        <v>4520</v>
      </c>
      <c r="G121" s="265" t="s">
        <v>4521</v>
      </c>
      <c r="H121" s="261">
        <v>1521860</v>
      </c>
      <c r="I121" s="253" t="s">
        <v>4518</v>
      </c>
      <c r="J121" s="230">
        <f t="shared" si="13"/>
        <v>1521860</v>
      </c>
      <c r="K121" s="230">
        <f t="shared" si="14"/>
        <v>1521860</v>
      </c>
      <c r="L121" s="231">
        <f t="shared" si="15"/>
        <v>1521860</v>
      </c>
      <c r="M121" s="232">
        <f t="shared" si="16"/>
        <v>1521860</v>
      </c>
      <c r="N121" s="231">
        <f t="shared" si="10"/>
        <v>0</v>
      </c>
      <c r="O121" s="233">
        <f t="shared" si="11"/>
        <v>0</v>
      </c>
      <c r="P121" s="259">
        <f t="shared" si="19"/>
        <v>1521860</v>
      </c>
      <c r="Q121" s="234">
        <f t="shared" si="17"/>
        <v>1521860</v>
      </c>
      <c r="R121" s="235" t="str">
        <f t="shared" si="18"/>
        <v>MENOR VALOR</v>
      </c>
    </row>
    <row r="122" spans="1:25" ht="18">
      <c r="A122" s="147">
        <v>115</v>
      </c>
      <c r="B122" s="249" t="s">
        <v>4035</v>
      </c>
      <c r="C122" s="237" t="s">
        <v>4268</v>
      </c>
      <c r="D122" s="220" t="s">
        <v>21</v>
      </c>
      <c r="E122" s="220">
        <v>1</v>
      </c>
      <c r="F122" s="265">
        <v>814678</v>
      </c>
      <c r="G122" s="265">
        <f t="shared" si="12"/>
        <v>857204.19160000002</v>
      </c>
      <c r="H122" s="261">
        <v>862022</v>
      </c>
      <c r="I122" s="253">
        <v>844782</v>
      </c>
      <c r="J122" s="230">
        <f t="shared" si="13"/>
        <v>844782</v>
      </c>
      <c r="K122" s="230">
        <f t="shared" si="14"/>
        <v>854669.39720000001</v>
      </c>
      <c r="L122" s="231">
        <f t="shared" si="15"/>
        <v>857204.19160000002</v>
      </c>
      <c r="M122" s="232">
        <f t="shared" si="16"/>
        <v>854638.45277116529</v>
      </c>
      <c r="N122" s="231">
        <f t="shared" si="10"/>
        <v>8783.8159175585824</v>
      </c>
      <c r="O122" s="233">
        <f t="shared" si="11"/>
        <v>1.0277815009466352E-2</v>
      </c>
      <c r="P122" s="259">
        <f t="shared" si="19"/>
        <v>844782</v>
      </c>
      <c r="Q122" s="234">
        <f t="shared" si="17"/>
        <v>844782</v>
      </c>
      <c r="R122" s="235" t="str">
        <f t="shared" si="18"/>
        <v>MENOR VALOR</v>
      </c>
    </row>
    <row r="123" spans="1:25" ht="18">
      <c r="A123" s="147">
        <v>116</v>
      </c>
      <c r="B123" s="249" t="s">
        <v>4036</v>
      </c>
      <c r="C123" s="241" t="s">
        <v>4269</v>
      </c>
      <c r="D123" s="220" t="s">
        <v>21</v>
      </c>
      <c r="E123" s="220">
        <v>1</v>
      </c>
      <c r="F123" s="265">
        <v>814678</v>
      </c>
      <c r="G123" s="265">
        <f t="shared" si="12"/>
        <v>857204.19160000002</v>
      </c>
      <c r="H123" s="261">
        <v>862022</v>
      </c>
      <c r="I123" s="253">
        <v>844782</v>
      </c>
      <c r="J123" s="230">
        <f t="shared" si="13"/>
        <v>844782</v>
      </c>
      <c r="K123" s="230">
        <f t="shared" si="14"/>
        <v>854669.39720000001</v>
      </c>
      <c r="L123" s="231">
        <f t="shared" si="15"/>
        <v>857204.19160000002</v>
      </c>
      <c r="M123" s="232">
        <f t="shared" si="16"/>
        <v>854638.45277116529</v>
      </c>
      <c r="N123" s="231">
        <f t="shared" si="10"/>
        <v>8783.8159175585824</v>
      </c>
      <c r="O123" s="233">
        <f t="shared" si="11"/>
        <v>1.0277815009466352E-2</v>
      </c>
      <c r="P123" s="259">
        <f t="shared" si="19"/>
        <v>844782</v>
      </c>
      <c r="Q123" s="234">
        <f t="shared" si="17"/>
        <v>844782</v>
      </c>
      <c r="R123" s="235" t="str">
        <f t="shared" si="18"/>
        <v>MENOR VALOR</v>
      </c>
    </row>
    <row r="124" spans="1:25" ht="18">
      <c r="A124" s="147">
        <v>117</v>
      </c>
      <c r="B124" s="249" t="s">
        <v>4037</v>
      </c>
      <c r="C124" s="237" t="s">
        <v>4270</v>
      </c>
      <c r="D124" s="220" t="s">
        <v>21</v>
      </c>
      <c r="E124" s="220">
        <v>1</v>
      </c>
      <c r="F124" s="265">
        <v>946458</v>
      </c>
      <c r="G124" s="265">
        <f t="shared" si="12"/>
        <v>995863.10759999999</v>
      </c>
      <c r="H124" s="261">
        <v>1001458</v>
      </c>
      <c r="I124" s="253">
        <v>981429</v>
      </c>
      <c r="J124" s="230">
        <f t="shared" si="13"/>
        <v>981429</v>
      </c>
      <c r="K124" s="230">
        <f t="shared" si="14"/>
        <v>992916.70253333321</v>
      </c>
      <c r="L124" s="231">
        <f t="shared" si="15"/>
        <v>995863.10759999999</v>
      </c>
      <c r="M124" s="232">
        <f t="shared" si="16"/>
        <v>992880.74912176386</v>
      </c>
      <c r="N124" s="231">
        <f t="shared" si="10"/>
        <v>10206.455364336274</v>
      </c>
      <c r="O124" s="233">
        <f t="shared" si="11"/>
        <v>1.0279638691115952E-2</v>
      </c>
      <c r="P124" s="259">
        <f t="shared" si="19"/>
        <v>981429</v>
      </c>
      <c r="Q124" s="234">
        <f t="shared" si="17"/>
        <v>981429</v>
      </c>
      <c r="R124" s="235" t="str">
        <f t="shared" si="18"/>
        <v>MENOR VALOR</v>
      </c>
    </row>
    <row r="125" spans="1:25" ht="18">
      <c r="A125" s="147">
        <v>118</v>
      </c>
      <c r="B125" s="249" t="s">
        <v>4038</v>
      </c>
      <c r="C125" s="237" t="s">
        <v>4271</v>
      </c>
      <c r="D125" s="220" t="s">
        <v>21</v>
      </c>
      <c r="E125" s="220">
        <v>1</v>
      </c>
      <c r="F125" s="265">
        <v>719138</v>
      </c>
      <c r="G125" s="265">
        <f t="shared" si="12"/>
        <v>756677.00360000005</v>
      </c>
      <c r="H125" s="261">
        <v>680754</v>
      </c>
      <c r="I125" s="253" t="s">
        <v>4518</v>
      </c>
      <c r="J125" s="230">
        <f t="shared" si="13"/>
        <v>680754</v>
      </c>
      <c r="K125" s="230">
        <f t="shared" si="14"/>
        <v>718715.50179999997</v>
      </c>
      <c r="L125" s="231">
        <f t="shared" si="15"/>
        <v>718715.50179999997</v>
      </c>
      <c r="M125" s="232">
        <f t="shared" si="16"/>
        <v>717712.26609882771</v>
      </c>
      <c r="N125" s="231">
        <f t="shared" si="10"/>
        <v>26842.835346805306</v>
      </c>
      <c r="O125" s="233">
        <f t="shared" si="11"/>
        <v>3.7400552581762753E-2</v>
      </c>
      <c r="P125" s="259">
        <f t="shared" si="19"/>
        <v>680754</v>
      </c>
      <c r="Q125" s="234">
        <f t="shared" si="17"/>
        <v>680754</v>
      </c>
      <c r="R125" s="235" t="str">
        <f t="shared" si="18"/>
        <v>MENOR VALOR</v>
      </c>
    </row>
    <row r="126" spans="1:25" ht="18">
      <c r="A126" s="147">
        <v>119</v>
      </c>
      <c r="B126" s="249" t="s">
        <v>4039</v>
      </c>
      <c r="C126" s="241" t="s">
        <v>4272</v>
      </c>
      <c r="D126" s="222" t="s">
        <v>21</v>
      </c>
      <c r="E126" s="222">
        <v>1</v>
      </c>
      <c r="F126" s="265">
        <v>767600</v>
      </c>
      <c r="G126" s="265">
        <f t="shared" si="12"/>
        <v>807668.72</v>
      </c>
      <c r="H126" s="261">
        <v>1001458</v>
      </c>
      <c r="I126" s="255">
        <v>981429</v>
      </c>
      <c r="J126" s="230">
        <f t="shared" si="13"/>
        <v>807668.72</v>
      </c>
      <c r="K126" s="230">
        <f t="shared" si="14"/>
        <v>930185.23999999987</v>
      </c>
      <c r="L126" s="231">
        <f t="shared" si="15"/>
        <v>981429</v>
      </c>
      <c r="M126" s="232">
        <f t="shared" si="16"/>
        <v>925923.19472144393</v>
      </c>
      <c r="N126" s="231">
        <f t="shared" si="10"/>
        <v>122867.07228887326</v>
      </c>
      <c r="O126" s="233">
        <f t="shared" si="11"/>
        <v>0.1326968294879326</v>
      </c>
      <c r="P126" s="259">
        <f t="shared" si="19"/>
        <v>807668.72</v>
      </c>
      <c r="Q126" s="234">
        <f t="shared" si="17"/>
        <v>807669</v>
      </c>
      <c r="R126" s="235" t="str">
        <f t="shared" si="18"/>
        <v>MENOR VALOR</v>
      </c>
    </row>
    <row r="127" spans="1:25" ht="45">
      <c r="A127" s="147">
        <v>120</v>
      </c>
      <c r="B127" s="249" t="s">
        <v>4040</v>
      </c>
      <c r="C127" s="237" t="s">
        <v>4273</v>
      </c>
      <c r="D127" s="220" t="s">
        <v>21</v>
      </c>
      <c r="E127" s="220">
        <v>1</v>
      </c>
      <c r="F127" s="265" t="s">
        <v>4520</v>
      </c>
      <c r="G127" s="265" t="s">
        <v>4521</v>
      </c>
      <c r="H127" s="261">
        <v>1001458</v>
      </c>
      <c r="I127" s="253" t="s">
        <v>4518</v>
      </c>
      <c r="J127" s="230">
        <f t="shared" si="13"/>
        <v>1001458</v>
      </c>
      <c r="K127" s="230">
        <f t="shared" si="14"/>
        <v>1001458</v>
      </c>
      <c r="L127" s="231">
        <f t="shared" si="15"/>
        <v>1001458</v>
      </c>
      <c r="M127" s="232">
        <f t="shared" si="16"/>
        <v>1001458</v>
      </c>
      <c r="N127" s="231">
        <f t="shared" si="10"/>
        <v>0</v>
      </c>
      <c r="O127" s="233">
        <f t="shared" si="11"/>
        <v>0</v>
      </c>
      <c r="P127" s="259">
        <f t="shared" si="19"/>
        <v>1001458</v>
      </c>
      <c r="Q127" s="234">
        <f t="shared" si="17"/>
        <v>1001458</v>
      </c>
      <c r="R127" s="235" t="str">
        <f t="shared" si="18"/>
        <v>MENOR VALOR</v>
      </c>
    </row>
    <row r="128" spans="1:25" ht="18">
      <c r="A128" s="147">
        <v>121</v>
      </c>
      <c r="B128" s="249" t="s">
        <v>4041</v>
      </c>
      <c r="C128" s="237" t="s">
        <v>4274</v>
      </c>
      <c r="D128" s="220" t="s">
        <v>21</v>
      </c>
      <c r="E128" s="220">
        <v>1</v>
      </c>
      <c r="F128" s="265">
        <v>643366</v>
      </c>
      <c r="G128" s="265">
        <f t="shared" si="12"/>
        <v>676949.70519999997</v>
      </c>
      <c r="H128" s="261">
        <v>680754</v>
      </c>
      <c r="I128" s="253">
        <v>667139</v>
      </c>
      <c r="J128" s="230">
        <f t="shared" si="13"/>
        <v>667139</v>
      </c>
      <c r="K128" s="230">
        <f t="shared" si="14"/>
        <v>674947.56839999999</v>
      </c>
      <c r="L128" s="231">
        <f t="shared" si="15"/>
        <v>676949.70519999997</v>
      </c>
      <c r="M128" s="232">
        <f t="shared" si="16"/>
        <v>674923.12958499091</v>
      </c>
      <c r="N128" s="231">
        <f t="shared" si="10"/>
        <v>6937.2161751421008</v>
      </c>
      <c r="O128" s="233">
        <f t="shared" si="11"/>
        <v>1.0278527836803849E-2</v>
      </c>
      <c r="P128" s="259">
        <f t="shared" si="19"/>
        <v>667139</v>
      </c>
      <c r="Q128" s="234">
        <f t="shared" si="17"/>
        <v>667139</v>
      </c>
      <c r="R128" s="235" t="str">
        <f t="shared" si="18"/>
        <v>MENOR VALOR</v>
      </c>
    </row>
    <row r="129" spans="1:25" ht="18">
      <c r="A129" s="147">
        <v>122</v>
      </c>
      <c r="B129" s="249" t="s">
        <v>4042</v>
      </c>
      <c r="C129" s="237" t="s">
        <v>4275</v>
      </c>
      <c r="D129" s="220" t="s">
        <v>21</v>
      </c>
      <c r="E129" s="220">
        <v>1</v>
      </c>
      <c r="F129" s="265">
        <v>589242</v>
      </c>
      <c r="G129" s="265">
        <f t="shared" si="12"/>
        <v>620000.43240000005</v>
      </c>
      <c r="H129" s="261">
        <v>623484</v>
      </c>
      <c r="I129" s="253">
        <v>611014</v>
      </c>
      <c r="J129" s="230">
        <f t="shared" si="13"/>
        <v>611014</v>
      </c>
      <c r="K129" s="230">
        <f t="shared" si="14"/>
        <v>618166.14413333335</v>
      </c>
      <c r="L129" s="231">
        <f t="shared" si="15"/>
        <v>620000.43240000005</v>
      </c>
      <c r="M129" s="232">
        <f t="shared" si="16"/>
        <v>618143.75907958997</v>
      </c>
      <c r="N129" s="231">
        <f t="shared" si="10"/>
        <v>6354.3672887145358</v>
      </c>
      <c r="O129" s="233">
        <f t="shared" si="11"/>
        <v>1.0279756440760845E-2</v>
      </c>
      <c r="P129" s="259">
        <f t="shared" si="19"/>
        <v>611014</v>
      </c>
      <c r="Q129" s="234">
        <f t="shared" si="17"/>
        <v>611014</v>
      </c>
      <c r="R129" s="235" t="str">
        <f t="shared" si="18"/>
        <v>MENOR VALOR</v>
      </c>
    </row>
    <row r="130" spans="1:25" ht="18">
      <c r="A130" s="147">
        <v>123</v>
      </c>
      <c r="B130" s="249" t="s">
        <v>4043</v>
      </c>
      <c r="C130" s="237" t="s">
        <v>4276</v>
      </c>
      <c r="D130" s="220" t="s">
        <v>21</v>
      </c>
      <c r="E130" s="220">
        <v>1</v>
      </c>
      <c r="F130" s="265">
        <v>589242</v>
      </c>
      <c r="G130" s="265">
        <f t="shared" si="12"/>
        <v>620000.43240000005</v>
      </c>
      <c r="H130" s="261">
        <v>623484</v>
      </c>
      <c r="I130" s="253">
        <v>611014</v>
      </c>
      <c r="J130" s="230">
        <f t="shared" si="13"/>
        <v>611014</v>
      </c>
      <c r="K130" s="230">
        <f t="shared" si="14"/>
        <v>618166.14413333335</v>
      </c>
      <c r="L130" s="231">
        <f t="shared" si="15"/>
        <v>620000.43240000005</v>
      </c>
      <c r="M130" s="232">
        <f t="shared" si="16"/>
        <v>618143.75907958997</v>
      </c>
      <c r="N130" s="231">
        <f t="shared" si="10"/>
        <v>6354.3672887145358</v>
      </c>
      <c r="O130" s="233">
        <f t="shared" si="11"/>
        <v>1.0279756440760845E-2</v>
      </c>
      <c r="P130" s="259">
        <f t="shared" si="19"/>
        <v>611014</v>
      </c>
      <c r="Q130" s="234">
        <f t="shared" si="17"/>
        <v>611014</v>
      </c>
      <c r="R130" s="235" t="str">
        <f t="shared" si="18"/>
        <v>MENOR VALOR</v>
      </c>
      <c r="S130" s="8"/>
      <c r="U130" s="35"/>
      <c r="V130" s="35"/>
      <c r="W130" s="35"/>
      <c r="X130" s="35"/>
      <c r="Y130" s="15"/>
    </row>
    <row r="131" spans="1:25" ht="45">
      <c r="A131" s="147">
        <v>124</v>
      </c>
      <c r="B131" s="249" t="s">
        <v>4044</v>
      </c>
      <c r="C131" s="240" t="s">
        <v>4277</v>
      </c>
      <c r="D131" s="220" t="s">
        <v>21</v>
      </c>
      <c r="E131" s="220">
        <v>1</v>
      </c>
      <c r="F131" s="265" t="s">
        <v>4520</v>
      </c>
      <c r="G131" s="265" t="s">
        <v>4521</v>
      </c>
      <c r="H131" s="261">
        <v>623484</v>
      </c>
      <c r="I131" s="253">
        <v>611014</v>
      </c>
      <c r="J131" s="230">
        <f t="shared" si="13"/>
        <v>611014</v>
      </c>
      <c r="K131" s="230">
        <f t="shared" si="14"/>
        <v>617249</v>
      </c>
      <c r="L131" s="231">
        <f t="shared" si="15"/>
        <v>617249</v>
      </c>
      <c r="M131" s="232">
        <f t="shared" si="16"/>
        <v>617217.50848141045</v>
      </c>
      <c r="N131" s="231">
        <f t="shared" si="10"/>
        <v>4408.8107806981234</v>
      </c>
      <c r="O131" s="233">
        <f t="shared" si="11"/>
        <v>7.1430423150916E-3</v>
      </c>
      <c r="P131" s="259">
        <f t="shared" si="19"/>
        <v>611014</v>
      </c>
      <c r="Q131" s="234">
        <f t="shared" si="17"/>
        <v>611014</v>
      </c>
      <c r="R131" s="235" t="str">
        <f t="shared" si="18"/>
        <v>MENOR VALOR</v>
      </c>
    </row>
    <row r="132" spans="1:25" ht="18">
      <c r="A132" s="147">
        <v>125</v>
      </c>
      <c r="B132" s="249" t="s">
        <v>4045</v>
      </c>
      <c r="C132" s="237" t="s">
        <v>4278</v>
      </c>
      <c r="D132" s="220" t="s">
        <v>21</v>
      </c>
      <c r="E132" s="220">
        <v>1</v>
      </c>
      <c r="F132" s="265">
        <v>589242</v>
      </c>
      <c r="G132" s="265">
        <f t="shared" si="12"/>
        <v>620000.43240000005</v>
      </c>
      <c r="H132" s="261">
        <v>589254</v>
      </c>
      <c r="I132" s="253">
        <v>577469</v>
      </c>
      <c r="J132" s="230">
        <f t="shared" si="13"/>
        <v>577469</v>
      </c>
      <c r="K132" s="230">
        <f t="shared" si="14"/>
        <v>595574.47746666672</v>
      </c>
      <c r="L132" s="231">
        <f t="shared" si="15"/>
        <v>589254</v>
      </c>
      <c r="M132" s="232">
        <f t="shared" si="16"/>
        <v>595307.10918749333</v>
      </c>
      <c r="N132" s="231">
        <f t="shared" si="10"/>
        <v>8333.2534162834618</v>
      </c>
      <c r="O132" s="233">
        <f t="shared" si="11"/>
        <v>1.3998242735009712E-2</v>
      </c>
      <c r="P132" s="259">
        <f t="shared" si="19"/>
        <v>577469</v>
      </c>
      <c r="Q132" s="234">
        <f t="shared" si="17"/>
        <v>577469</v>
      </c>
      <c r="R132" s="235" t="str">
        <f t="shared" si="18"/>
        <v>MENOR VALOR</v>
      </c>
    </row>
    <row r="133" spans="1:25" ht="45">
      <c r="A133" s="147">
        <v>126</v>
      </c>
      <c r="B133" s="249" t="s">
        <v>4046</v>
      </c>
      <c r="C133" s="237" t="s">
        <v>4279</v>
      </c>
      <c r="D133" s="220" t="s">
        <v>21</v>
      </c>
      <c r="E133" s="220">
        <v>1</v>
      </c>
      <c r="F133" s="265" t="s">
        <v>4520</v>
      </c>
      <c r="G133" s="265" t="s">
        <v>4521</v>
      </c>
      <c r="H133" s="261">
        <v>623484</v>
      </c>
      <c r="I133" s="253" t="s">
        <v>4518</v>
      </c>
      <c r="J133" s="230">
        <f t="shared" si="13"/>
        <v>623484</v>
      </c>
      <c r="K133" s="230">
        <f t="shared" si="14"/>
        <v>623484</v>
      </c>
      <c r="L133" s="231">
        <f t="shared" si="15"/>
        <v>623484</v>
      </c>
      <c r="M133" s="232">
        <f t="shared" si="16"/>
        <v>623484</v>
      </c>
      <c r="N133" s="231">
        <f t="shared" si="10"/>
        <v>0</v>
      </c>
      <c r="O133" s="233">
        <f t="shared" si="11"/>
        <v>0</v>
      </c>
      <c r="P133" s="259">
        <f t="shared" si="19"/>
        <v>623484</v>
      </c>
      <c r="Q133" s="234">
        <f t="shared" si="17"/>
        <v>623484</v>
      </c>
      <c r="R133" s="235" t="str">
        <f t="shared" si="18"/>
        <v>MENOR VALOR</v>
      </c>
    </row>
    <row r="134" spans="1:25" ht="18">
      <c r="A134" s="147">
        <v>127</v>
      </c>
      <c r="B134" s="249" t="s">
        <v>4047</v>
      </c>
      <c r="C134" s="237" t="s">
        <v>4280</v>
      </c>
      <c r="D134" s="220" t="s">
        <v>21</v>
      </c>
      <c r="E134" s="220">
        <v>1</v>
      </c>
      <c r="F134" s="265">
        <v>1002464</v>
      </c>
      <c r="G134" s="265">
        <f t="shared" si="12"/>
        <v>1054792.6207999999</v>
      </c>
      <c r="H134" s="261">
        <v>1060720</v>
      </c>
      <c r="I134" s="253">
        <v>1039506</v>
      </c>
      <c r="J134" s="230">
        <f t="shared" si="13"/>
        <v>1039506</v>
      </c>
      <c r="K134" s="230">
        <f t="shared" si="14"/>
        <v>1051672.8735999998</v>
      </c>
      <c r="L134" s="231">
        <f t="shared" si="15"/>
        <v>1054792.6207999999</v>
      </c>
      <c r="M134" s="232">
        <f t="shared" si="16"/>
        <v>1051634.7949182957</v>
      </c>
      <c r="N134" s="231">
        <f t="shared" si="10"/>
        <v>10809.273229107266</v>
      </c>
      <c r="O134" s="233">
        <f t="shared" si="11"/>
        <v>1.0278542780573429E-2</v>
      </c>
      <c r="P134" s="259">
        <f t="shared" si="19"/>
        <v>1039506</v>
      </c>
      <c r="Q134" s="234">
        <f t="shared" si="17"/>
        <v>1039506</v>
      </c>
      <c r="R134" s="235" t="str">
        <f t="shared" si="18"/>
        <v>MENOR VALOR</v>
      </c>
      <c r="S134" s="8"/>
      <c r="U134" s="35"/>
      <c r="V134" s="35"/>
      <c r="W134" s="35"/>
      <c r="X134" s="35"/>
      <c r="Y134" s="15"/>
    </row>
    <row r="135" spans="1:25" ht="18">
      <c r="A135" s="147">
        <v>128</v>
      </c>
      <c r="B135" s="249" t="s">
        <v>4048</v>
      </c>
      <c r="C135" s="241" t="s">
        <v>4281</v>
      </c>
      <c r="D135" s="220" t="s">
        <v>21</v>
      </c>
      <c r="E135" s="220">
        <v>1</v>
      </c>
      <c r="F135" s="265">
        <v>167548</v>
      </c>
      <c r="G135" s="265">
        <f t="shared" si="12"/>
        <v>176294.0056</v>
      </c>
      <c r="H135" s="261">
        <v>177286</v>
      </c>
      <c r="I135" s="253">
        <v>173740</v>
      </c>
      <c r="J135" s="230">
        <f t="shared" si="13"/>
        <v>173740</v>
      </c>
      <c r="K135" s="230">
        <f t="shared" si="14"/>
        <v>175773.3352</v>
      </c>
      <c r="L135" s="231">
        <f t="shared" si="15"/>
        <v>176294.0056</v>
      </c>
      <c r="M135" s="232">
        <f t="shared" si="16"/>
        <v>175766.97078250095</v>
      </c>
      <c r="N135" s="231">
        <f t="shared" si="10"/>
        <v>1805.95467894842</v>
      </c>
      <c r="O135" s="233">
        <f t="shared" si="11"/>
        <v>1.0274710151221526E-2</v>
      </c>
      <c r="P135" s="259">
        <f t="shared" si="19"/>
        <v>173740</v>
      </c>
      <c r="Q135" s="234">
        <f t="shared" si="17"/>
        <v>173740</v>
      </c>
      <c r="R135" s="235" t="str">
        <f t="shared" si="18"/>
        <v>MENOR VALOR</v>
      </c>
    </row>
    <row r="136" spans="1:25" ht="28.5">
      <c r="A136" s="147">
        <v>129</v>
      </c>
      <c r="B136" s="249" t="s">
        <v>4049</v>
      </c>
      <c r="C136" s="242" t="s">
        <v>4282</v>
      </c>
      <c r="D136" s="220" t="s">
        <v>21</v>
      </c>
      <c r="E136" s="220">
        <v>1</v>
      </c>
      <c r="F136" s="265">
        <v>167548</v>
      </c>
      <c r="G136" s="265">
        <f t="shared" si="12"/>
        <v>176294.0056</v>
      </c>
      <c r="H136" s="261">
        <v>177286</v>
      </c>
      <c r="I136" s="253">
        <v>173740</v>
      </c>
      <c r="J136" s="230">
        <f t="shared" si="13"/>
        <v>173740</v>
      </c>
      <c r="K136" s="230">
        <f t="shared" si="14"/>
        <v>175773.3352</v>
      </c>
      <c r="L136" s="231">
        <f t="shared" si="15"/>
        <v>176294.0056</v>
      </c>
      <c r="M136" s="232">
        <f t="shared" si="16"/>
        <v>175766.97078250095</v>
      </c>
      <c r="N136" s="231">
        <f t="shared" ref="N136:N199" si="20">STDEVA(L136,J136)</f>
        <v>1805.95467894842</v>
      </c>
      <c r="O136" s="233">
        <f t="shared" ref="O136:O199" si="21">N136/M136*100%</f>
        <v>1.0274710151221526E-2</v>
      </c>
      <c r="P136" s="259">
        <f t="shared" si="19"/>
        <v>173740</v>
      </c>
      <c r="Q136" s="234">
        <f t="shared" si="17"/>
        <v>173740</v>
      </c>
      <c r="R136" s="235" t="str">
        <f t="shared" si="18"/>
        <v>MENOR VALOR</v>
      </c>
    </row>
    <row r="137" spans="1:25" ht="18">
      <c r="A137" s="147">
        <v>130</v>
      </c>
      <c r="B137" s="249" t="s">
        <v>4050</v>
      </c>
      <c r="C137" s="240" t="s">
        <v>4283</v>
      </c>
      <c r="D137" s="220" t="s">
        <v>21</v>
      </c>
      <c r="E137" s="220">
        <v>1</v>
      </c>
      <c r="F137" s="265">
        <v>165196</v>
      </c>
      <c r="G137" s="265">
        <f t="shared" ref="G137:G200" si="22">+F137*(1+0.0522)</f>
        <v>173819.23120000001</v>
      </c>
      <c r="H137" s="261">
        <v>174796</v>
      </c>
      <c r="I137" s="253" t="s">
        <v>4518</v>
      </c>
      <c r="J137" s="230">
        <f t="shared" ref="J137:J200" si="23">MIN(G137,H137,I137)</f>
        <v>173819.23120000001</v>
      </c>
      <c r="K137" s="230">
        <f t="shared" ref="K137:K200" si="24">AVERAGE(G137,H137,I137)</f>
        <v>174307.61560000002</v>
      </c>
      <c r="L137" s="231">
        <f t="shared" ref="L137:L200" si="25">MEDIAN(G137,H137,I137)</f>
        <v>174307.61560000002</v>
      </c>
      <c r="M137" s="232">
        <f t="shared" ref="M137:M200" si="26">GEOMEAN(G137,H137,I137)</f>
        <v>174306.93140789095</v>
      </c>
      <c r="N137" s="231">
        <f t="shared" si="20"/>
        <v>345.33992106573032</v>
      </c>
      <c r="O137" s="233">
        <f t="shared" si="21"/>
        <v>1.9812173748708231E-3</v>
      </c>
      <c r="P137" s="259">
        <f t="shared" si="19"/>
        <v>173819.23120000001</v>
      </c>
      <c r="Q137" s="234">
        <f t="shared" ref="Q137:Q200" si="27">+ROUND(P137,0)</f>
        <v>173819</v>
      </c>
      <c r="R137" s="235" t="str">
        <f t="shared" ref="R137:R200" si="28">IF(O137&lt;=$O$1,"MENOR VALOR","MEDIA GEOMETRICA")</f>
        <v>MENOR VALOR</v>
      </c>
    </row>
    <row r="138" spans="1:25" ht="18">
      <c r="A138" s="147">
        <v>131</v>
      </c>
      <c r="B138" s="249" t="s">
        <v>4051</v>
      </c>
      <c r="C138" s="237" t="s">
        <v>4284</v>
      </c>
      <c r="D138" s="220" t="s">
        <v>21</v>
      </c>
      <c r="E138" s="220">
        <v>1</v>
      </c>
      <c r="F138" s="265">
        <v>165196</v>
      </c>
      <c r="G138" s="265">
        <f t="shared" si="22"/>
        <v>173819.23120000001</v>
      </c>
      <c r="H138" s="261">
        <v>174796</v>
      </c>
      <c r="I138" s="253">
        <v>171300</v>
      </c>
      <c r="J138" s="230">
        <f t="shared" si="23"/>
        <v>171300</v>
      </c>
      <c r="K138" s="230">
        <f t="shared" si="24"/>
        <v>173305.07706666668</v>
      </c>
      <c r="L138" s="231">
        <f t="shared" si="25"/>
        <v>173819.23120000001</v>
      </c>
      <c r="M138" s="232">
        <f t="shared" si="26"/>
        <v>173298.80151119988</v>
      </c>
      <c r="N138" s="231">
        <f t="shared" si="20"/>
        <v>1781.3654648967301</v>
      </c>
      <c r="O138" s="233">
        <f t="shared" si="21"/>
        <v>1.0279156285922755E-2</v>
      </c>
      <c r="P138" s="259">
        <f t="shared" ref="P138:P201" si="29">IF(O138&lt;=$O$1,J138,M138)</f>
        <v>171300</v>
      </c>
      <c r="Q138" s="234">
        <f t="shared" si="27"/>
        <v>171300</v>
      </c>
      <c r="R138" s="235" t="str">
        <f t="shared" si="28"/>
        <v>MENOR VALOR</v>
      </c>
    </row>
    <row r="139" spans="1:25" ht="18">
      <c r="A139" s="147">
        <v>132</v>
      </c>
      <c r="B139" s="249" t="s">
        <v>4052</v>
      </c>
      <c r="C139" s="237" t="s">
        <v>4285</v>
      </c>
      <c r="D139" s="220" t="s">
        <v>21</v>
      </c>
      <c r="E139" s="220">
        <v>1</v>
      </c>
      <c r="F139" s="265">
        <v>165196</v>
      </c>
      <c r="G139" s="265">
        <f t="shared" si="22"/>
        <v>173819.23120000001</v>
      </c>
      <c r="H139" s="261">
        <v>174796</v>
      </c>
      <c r="I139" s="253" t="s">
        <v>4518</v>
      </c>
      <c r="J139" s="230">
        <f t="shared" si="23"/>
        <v>173819.23120000001</v>
      </c>
      <c r="K139" s="230">
        <f t="shared" si="24"/>
        <v>174307.61560000002</v>
      </c>
      <c r="L139" s="231">
        <f t="shared" si="25"/>
        <v>174307.61560000002</v>
      </c>
      <c r="M139" s="232">
        <f t="shared" si="26"/>
        <v>174306.93140789095</v>
      </c>
      <c r="N139" s="231">
        <f t="shared" si="20"/>
        <v>345.33992106573032</v>
      </c>
      <c r="O139" s="233">
        <f t="shared" si="21"/>
        <v>1.9812173748708231E-3</v>
      </c>
      <c r="P139" s="259">
        <f t="shared" si="29"/>
        <v>173819.23120000001</v>
      </c>
      <c r="Q139" s="234">
        <f t="shared" si="27"/>
        <v>173819</v>
      </c>
      <c r="R139" s="235" t="str">
        <f t="shared" si="28"/>
        <v>MENOR VALOR</v>
      </c>
    </row>
    <row r="140" spans="1:25" ht="18">
      <c r="A140" s="147">
        <v>133</v>
      </c>
      <c r="B140" s="249" t="s">
        <v>4053</v>
      </c>
      <c r="C140" s="237" t="s">
        <v>4286</v>
      </c>
      <c r="D140" s="220" t="s">
        <v>21</v>
      </c>
      <c r="E140" s="220">
        <v>1</v>
      </c>
      <c r="F140" s="265">
        <v>165196</v>
      </c>
      <c r="G140" s="265">
        <f t="shared" si="22"/>
        <v>173819.23120000001</v>
      </c>
      <c r="H140" s="261">
        <v>174796</v>
      </c>
      <c r="I140" s="253">
        <v>171300</v>
      </c>
      <c r="J140" s="230">
        <f t="shared" si="23"/>
        <v>171300</v>
      </c>
      <c r="K140" s="230">
        <f t="shared" si="24"/>
        <v>173305.07706666668</v>
      </c>
      <c r="L140" s="231">
        <f t="shared" si="25"/>
        <v>173819.23120000001</v>
      </c>
      <c r="M140" s="232">
        <f t="shared" si="26"/>
        <v>173298.80151119988</v>
      </c>
      <c r="N140" s="231">
        <f t="shared" si="20"/>
        <v>1781.3654648967301</v>
      </c>
      <c r="O140" s="233">
        <f t="shared" si="21"/>
        <v>1.0279156285922755E-2</v>
      </c>
      <c r="P140" s="259">
        <f t="shared" si="29"/>
        <v>171300</v>
      </c>
      <c r="Q140" s="234">
        <f t="shared" si="27"/>
        <v>171300</v>
      </c>
      <c r="R140" s="235" t="str">
        <f t="shared" si="28"/>
        <v>MENOR VALOR</v>
      </c>
    </row>
    <row r="141" spans="1:25" ht="18">
      <c r="A141" s="147">
        <v>134</v>
      </c>
      <c r="B141" s="249" t="s">
        <v>4054</v>
      </c>
      <c r="C141" s="237" t="s">
        <v>4287</v>
      </c>
      <c r="D141" s="220" t="s">
        <v>21</v>
      </c>
      <c r="E141" s="220">
        <v>1</v>
      </c>
      <c r="F141" s="265">
        <v>155433</v>
      </c>
      <c r="G141" s="265">
        <f t="shared" si="22"/>
        <v>163546.60260000001</v>
      </c>
      <c r="H141" s="261">
        <v>174796</v>
      </c>
      <c r="I141" s="253">
        <v>171300</v>
      </c>
      <c r="J141" s="230">
        <f t="shared" si="23"/>
        <v>163546.60260000001</v>
      </c>
      <c r="K141" s="230">
        <f t="shared" si="24"/>
        <v>169880.86753333334</v>
      </c>
      <c r="L141" s="231">
        <f t="shared" si="25"/>
        <v>171300</v>
      </c>
      <c r="M141" s="232">
        <f t="shared" si="26"/>
        <v>169815.29085463964</v>
      </c>
      <c r="N141" s="231">
        <f t="shared" si="20"/>
        <v>5482.4798787741374</v>
      </c>
      <c r="O141" s="233">
        <f t="shared" si="21"/>
        <v>3.2284960036178902E-2</v>
      </c>
      <c r="P141" s="259">
        <f t="shared" si="29"/>
        <v>163546.60260000001</v>
      </c>
      <c r="Q141" s="234">
        <f t="shared" si="27"/>
        <v>163547</v>
      </c>
      <c r="R141" s="235" t="str">
        <f t="shared" si="28"/>
        <v>MENOR VALOR</v>
      </c>
    </row>
    <row r="142" spans="1:25" ht="18">
      <c r="A142" s="147">
        <v>135</v>
      </c>
      <c r="B142" s="249" t="s">
        <v>4055</v>
      </c>
      <c r="C142" s="237" t="s">
        <v>4288</v>
      </c>
      <c r="D142" s="220" t="s">
        <v>21</v>
      </c>
      <c r="E142" s="220">
        <v>1</v>
      </c>
      <c r="F142" s="265">
        <v>174138</v>
      </c>
      <c r="G142" s="265">
        <f t="shared" si="22"/>
        <v>183228.0036</v>
      </c>
      <c r="H142" s="261">
        <v>184258</v>
      </c>
      <c r="I142" s="253">
        <v>180573</v>
      </c>
      <c r="J142" s="230">
        <f t="shared" si="23"/>
        <v>180573</v>
      </c>
      <c r="K142" s="230">
        <f t="shared" si="24"/>
        <v>182686.33453333331</v>
      </c>
      <c r="L142" s="231">
        <f t="shared" si="25"/>
        <v>183228.0036</v>
      </c>
      <c r="M142" s="232">
        <f t="shared" si="26"/>
        <v>182679.72057447239</v>
      </c>
      <c r="N142" s="231">
        <f t="shared" si="20"/>
        <v>1877.3710496346935</v>
      </c>
      <c r="O142" s="233">
        <f t="shared" si="21"/>
        <v>1.0276844324761008E-2</v>
      </c>
      <c r="P142" s="259">
        <f t="shared" si="29"/>
        <v>180573</v>
      </c>
      <c r="Q142" s="234">
        <f t="shared" si="27"/>
        <v>180573</v>
      </c>
      <c r="R142" s="235" t="str">
        <f t="shared" si="28"/>
        <v>MENOR VALOR</v>
      </c>
    </row>
    <row r="143" spans="1:25" ht="18">
      <c r="A143" s="147">
        <v>136</v>
      </c>
      <c r="B143" s="249" t="s">
        <v>4056</v>
      </c>
      <c r="C143" s="237" t="s">
        <v>4289</v>
      </c>
      <c r="D143" s="220" t="s">
        <v>21</v>
      </c>
      <c r="E143" s="220">
        <v>1</v>
      </c>
      <c r="F143" s="265">
        <v>151076</v>
      </c>
      <c r="G143" s="265">
        <f t="shared" si="22"/>
        <v>158962.1672</v>
      </c>
      <c r="H143" s="261">
        <v>159856</v>
      </c>
      <c r="I143" s="253" t="s">
        <v>4518</v>
      </c>
      <c r="J143" s="230">
        <f t="shared" si="23"/>
        <v>158962.1672</v>
      </c>
      <c r="K143" s="230">
        <f t="shared" si="24"/>
        <v>159409.08360000001</v>
      </c>
      <c r="L143" s="231">
        <f t="shared" si="25"/>
        <v>159409.08360000001</v>
      </c>
      <c r="M143" s="232">
        <f t="shared" si="26"/>
        <v>159408.45711543411</v>
      </c>
      <c r="N143" s="231">
        <f t="shared" si="20"/>
        <v>316.01761706349117</v>
      </c>
      <c r="O143" s="233">
        <f t="shared" si="21"/>
        <v>1.9824394689087923E-3</v>
      </c>
      <c r="P143" s="259">
        <f t="shared" si="29"/>
        <v>158962.1672</v>
      </c>
      <c r="Q143" s="234">
        <f t="shared" si="27"/>
        <v>158962</v>
      </c>
      <c r="R143" s="235" t="str">
        <f t="shared" si="28"/>
        <v>MENOR VALOR</v>
      </c>
    </row>
    <row r="144" spans="1:25" ht="18">
      <c r="A144" s="147">
        <v>137</v>
      </c>
      <c r="B144" s="249" t="s">
        <v>4057</v>
      </c>
      <c r="C144" s="237" t="s">
        <v>4290</v>
      </c>
      <c r="D144" s="220" t="s">
        <v>21</v>
      </c>
      <c r="E144" s="220">
        <v>1</v>
      </c>
      <c r="F144" s="265">
        <v>151076</v>
      </c>
      <c r="G144" s="265">
        <f t="shared" si="22"/>
        <v>158962.1672</v>
      </c>
      <c r="H144" s="261">
        <v>159856</v>
      </c>
      <c r="I144" s="253" t="s">
        <v>4518</v>
      </c>
      <c r="J144" s="230">
        <f t="shared" si="23"/>
        <v>158962.1672</v>
      </c>
      <c r="K144" s="230">
        <f t="shared" si="24"/>
        <v>159409.08360000001</v>
      </c>
      <c r="L144" s="231">
        <f t="shared" si="25"/>
        <v>159409.08360000001</v>
      </c>
      <c r="M144" s="232">
        <f t="shared" si="26"/>
        <v>159408.45711543411</v>
      </c>
      <c r="N144" s="231">
        <f t="shared" si="20"/>
        <v>316.01761706349117</v>
      </c>
      <c r="O144" s="233">
        <f t="shared" si="21"/>
        <v>1.9824394689087923E-3</v>
      </c>
      <c r="P144" s="259">
        <f t="shared" si="29"/>
        <v>158962.1672</v>
      </c>
      <c r="Q144" s="234">
        <f t="shared" si="27"/>
        <v>158962</v>
      </c>
      <c r="R144" s="235" t="str">
        <f t="shared" si="28"/>
        <v>MENOR VALOR</v>
      </c>
    </row>
    <row r="145" spans="1:25" ht="18">
      <c r="A145" s="147">
        <v>138</v>
      </c>
      <c r="B145" s="249">
        <v>881301</v>
      </c>
      <c r="C145" s="237" t="s">
        <v>4291</v>
      </c>
      <c r="D145" s="220" t="s">
        <v>21</v>
      </c>
      <c r="E145" s="220">
        <v>1</v>
      </c>
      <c r="F145" s="265">
        <v>199400</v>
      </c>
      <c r="G145" s="265">
        <f t="shared" si="22"/>
        <v>209808.68</v>
      </c>
      <c r="H145" s="261">
        <v>174796</v>
      </c>
      <c r="I145" s="253">
        <v>171300</v>
      </c>
      <c r="J145" s="230">
        <f t="shared" si="23"/>
        <v>171300</v>
      </c>
      <c r="K145" s="230">
        <f t="shared" si="24"/>
        <v>185301.55999999997</v>
      </c>
      <c r="L145" s="231">
        <f t="shared" si="25"/>
        <v>174796</v>
      </c>
      <c r="M145" s="232">
        <f t="shared" si="26"/>
        <v>184517.44606208123</v>
      </c>
      <c r="N145" s="231">
        <f t="shared" si="20"/>
        <v>2472.0453070281701</v>
      </c>
      <c r="O145" s="233">
        <f t="shared" si="21"/>
        <v>1.3397352715344034E-2</v>
      </c>
      <c r="P145" s="259">
        <f t="shared" si="29"/>
        <v>171300</v>
      </c>
      <c r="Q145" s="234">
        <f t="shared" si="27"/>
        <v>171300</v>
      </c>
      <c r="R145" s="235" t="str">
        <f t="shared" si="28"/>
        <v>MENOR VALOR</v>
      </c>
    </row>
    <row r="146" spans="1:25" ht="18">
      <c r="A146" s="147">
        <v>139</v>
      </c>
      <c r="B146" s="249" t="s">
        <v>4058</v>
      </c>
      <c r="C146" s="237" t="s">
        <v>4292</v>
      </c>
      <c r="D146" s="220" t="s">
        <v>21</v>
      </c>
      <c r="E146" s="220">
        <v>1</v>
      </c>
      <c r="F146" s="265">
        <v>320978</v>
      </c>
      <c r="G146" s="265">
        <f t="shared" si="22"/>
        <v>337733.05160000001</v>
      </c>
      <c r="H146" s="261">
        <v>339630</v>
      </c>
      <c r="I146" s="253">
        <v>332837</v>
      </c>
      <c r="J146" s="230">
        <f t="shared" si="23"/>
        <v>332837</v>
      </c>
      <c r="K146" s="230">
        <f t="shared" si="24"/>
        <v>336733.35053333332</v>
      </c>
      <c r="L146" s="231">
        <f t="shared" si="25"/>
        <v>337733.05160000001</v>
      </c>
      <c r="M146" s="232">
        <f t="shared" si="26"/>
        <v>336721.155208993</v>
      </c>
      <c r="N146" s="231">
        <f t="shared" si="20"/>
        <v>3462.0312873992502</v>
      </c>
      <c r="O146" s="233">
        <f t="shared" si="21"/>
        <v>1.0281597202440306E-2</v>
      </c>
      <c r="P146" s="259">
        <f t="shared" si="29"/>
        <v>332837</v>
      </c>
      <c r="Q146" s="234">
        <f t="shared" si="27"/>
        <v>332837</v>
      </c>
      <c r="R146" s="235" t="str">
        <f t="shared" si="28"/>
        <v>MENOR VALOR</v>
      </c>
    </row>
    <row r="147" spans="1:25" ht="18">
      <c r="A147" s="147">
        <v>140</v>
      </c>
      <c r="B147" s="249" t="s">
        <v>4059</v>
      </c>
      <c r="C147" s="237" t="s">
        <v>4293</v>
      </c>
      <c r="D147" s="220" t="s">
        <v>21</v>
      </c>
      <c r="E147" s="220">
        <v>1</v>
      </c>
      <c r="F147" s="265">
        <v>254618</v>
      </c>
      <c r="G147" s="265">
        <f t="shared" si="22"/>
        <v>267909.05959999998</v>
      </c>
      <c r="H147" s="261">
        <v>269414</v>
      </c>
      <c r="I147" s="253">
        <v>264026</v>
      </c>
      <c r="J147" s="230">
        <f t="shared" si="23"/>
        <v>264026</v>
      </c>
      <c r="K147" s="230">
        <f t="shared" si="24"/>
        <v>267116.35320000001</v>
      </c>
      <c r="L147" s="231">
        <f t="shared" si="25"/>
        <v>267909.05959999998</v>
      </c>
      <c r="M147" s="232">
        <f t="shared" si="26"/>
        <v>267106.68166426092</v>
      </c>
      <c r="N147" s="231">
        <f t="shared" si="20"/>
        <v>2745.7377749115076</v>
      </c>
      <c r="O147" s="233">
        <f t="shared" si="21"/>
        <v>1.0279554812345562E-2</v>
      </c>
      <c r="P147" s="259">
        <f t="shared" si="29"/>
        <v>264026</v>
      </c>
      <c r="Q147" s="234">
        <f t="shared" si="27"/>
        <v>264026</v>
      </c>
      <c r="R147" s="235" t="str">
        <f t="shared" si="28"/>
        <v>MENOR VALOR</v>
      </c>
    </row>
    <row r="148" spans="1:25" ht="18">
      <c r="A148" s="147">
        <v>141</v>
      </c>
      <c r="B148" s="249" t="s">
        <v>4060</v>
      </c>
      <c r="C148" s="237" t="s">
        <v>4294</v>
      </c>
      <c r="D148" s="220" t="s">
        <v>21</v>
      </c>
      <c r="E148" s="220">
        <v>1</v>
      </c>
      <c r="F148" s="265">
        <v>160490</v>
      </c>
      <c r="G148" s="265">
        <f t="shared" si="22"/>
        <v>168867.57800000001</v>
      </c>
      <c r="H148" s="261">
        <v>169816</v>
      </c>
      <c r="I148" s="253">
        <v>166420</v>
      </c>
      <c r="J148" s="230">
        <f t="shared" si="23"/>
        <v>166420</v>
      </c>
      <c r="K148" s="230">
        <f t="shared" si="24"/>
        <v>168367.85933333333</v>
      </c>
      <c r="L148" s="231">
        <f t="shared" si="25"/>
        <v>168867.57800000001</v>
      </c>
      <c r="M148" s="232">
        <f t="shared" si="26"/>
        <v>168361.76360015685</v>
      </c>
      <c r="N148" s="231">
        <f t="shared" si="20"/>
        <v>1730.6990012830138</v>
      </c>
      <c r="O148" s="233">
        <f t="shared" si="21"/>
        <v>1.0279644049068405E-2</v>
      </c>
      <c r="P148" s="259">
        <f t="shared" si="29"/>
        <v>166420</v>
      </c>
      <c r="Q148" s="234">
        <f t="shared" si="27"/>
        <v>166420</v>
      </c>
      <c r="R148" s="235" t="str">
        <f t="shared" si="28"/>
        <v>MENOR VALOR</v>
      </c>
    </row>
    <row r="149" spans="1:25" ht="18">
      <c r="A149" s="147">
        <v>142</v>
      </c>
      <c r="B149" s="249" t="s">
        <v>4061</v>
      </c>
      <c r="C149" s="237" t="s">
        <v>4295</v>
      </c>
      <c r="D149" s="220" t="s">
        <v>21</v>
      </c>
      <c r="E149" s="220">
        <v>1</v>
      </c>
      <c r="F149" s="265">
        <v>254618</v>
      </c>
      <c r="G149" s="265">
        <f t="shared" si="22"/>
        <v>267909.05959999998</v>
      </c>
      <c r="H149" s="261">
        <v>269414</v>
      </c>
      <c r="I149" s="253" t="s">
        <v>4518</v>
      </c>
      <c r="J149" s="230">
        <f t="shared" si="23"/>
        <v>267909.05959999998</v>
      </c>
      <c r="K149" s="230">
        <f t="shared" si="24"/>
        <v>268661.52980000002</v>
      </c>
      <c r="L149" s="231">
        <f t="shared" si="25"/>
        <v>268661.52980000002</v>
      </c>
      <c r="M149" s="232">
        <f t="shared" si="26"/>
        <v>268660.47603448184</v>
      </c>
      <c r="N149" s="231">
        <f t="shared" si="20"/>
        <v>532.07678106082574</v>
      </c>
      <c r="O149" s="233">
        <f t="shared" si="21"/>
        <v>1.9804803032975166E-3</v>
      </c>
      <c r="P149" s="259">
        <f t="shared" si="29"/>
        <v>267909.05959999998</v>
      </c>
      <c r="Q149" s="234">
        <f t="shared" si="27"/>
        <v>267909</v>
      </c>
      <c r="R149" s="235" t="str">
        <f t="shared" si="28"/>
        <v>MENOR VALOR</v>
      </c>
      <c r="S149" s="8"/>
      <c r="U149" s="35"/>
      <c r="V149" s="35"/>
      <c r="W149" s="35"/>
      <c r="X149" s="35"/>
      <c r="Y149" s="15"/>
    </row>
    <row r="150" spans="1:25" ht="18">
      <c r="A150" s="147">
        <v>143</v>
      </c>
      <c r="B150" s="249" t="s">
        <v>4062</v>
      </c>
      <c r="C150" s="237" t="s">
        <v>4296</v>
      </c>
      <c r="D150" s="220" t="s">
        <v>21</v>
      </c>
      <c r="E150" s="220">
        <v>1</v>
      </c>
      <c r="F150" s="265">
        <v>194376</v>
      </c>
      <c r="G150" s="265">
        <f t="shared" si="22"/>
        <v>204522.42720000001</v>
      </c>
      <c r="H150" s="261">
        <v>205670</v>
      </c>
      <c r="I150" s="253">
        <v>201557</v>
      </c>
      <c r="J150" s="230">
        <f t="shared" si="23"/>
        <v>201557</v>
      </c>
      <c r="K150" s="230">
        <f t="shared" si="24"/>
        <v>203916.47573333335</v>
      </c>
      <c r="L150" s="231">
        <f t="shared" si="25"/>
        <v>204522.42720000001</v>
      </c>
      <c r="M150" s="232">
        <f t="shared" si="26"/>
        <v>203909.09193688227</v>
      </c>
      <c r="N150" s="231">
        <f t="shared" si="20"/>
        <v>2096.8736822350402</v>
      </c>
      <c r="O150" s="233">
        <f t="shared" si="21"/>
        <v>1.0283375117398411E-2</v>
      </c>
      <c r="P150" s="259">
        <f t="shared" si="29"/>
        <v>201557</v>
      </c>
      <c r="Q150" s="234">
        <f t="shared" si="27"/>
        <v>201557</v>
      </c>
      <c r="R150" s="235" t="str">
        <f t="shared" si="28"/>
        <v>MENOR VALOR</v>
      </c>
    </row>
    <row r="151" spans="1:25" ht="18">
      <c r="A151" s="147">
        <v>144</v>
      </c>
      <c r="B151" s="249" t="s">
        <v>1429</v>
      </c>
      <c r="C151" s="237" t="s">
        <v>4297</v>
      </c>
      <c r="D151" s="220" t="s">
        <v>21</v>
      </c>
      <c r="E151" s="220">
        <v>1</v>
      </c>
      <c r="F151" s="265">
        <v>169432</v>
      </c>
      <c r="G151" s="265">
        <f t="shared" si="22"/>
        <v>178276.3504</v>
      </c>
      <c r="H151" s="261">
        <v>179278</v>
      </c>
      <c r="I151" s="253">
        <v>175692</v>
      </c>
      <c r="J151" s="230">
        <f t="shared" si="23"/>
        <v>175692</v>
      </c>
      <c r="K151" s="230">
        <f t="shared" si="24"/>
        <v>177748.78346666667</v>
      </c>
      <c r="L151" s="231">
        <f t="shared" si="25"/>
        <v>178276.3504</v>
      </c>
      <c r="M151" s="232">
        <f t="shared" si="26"/>
        <v>177742.34544079588</v>
      </c>
      <c r="N151" s="231">
        <f t="shared" si="20"/>
        <v>1827.4116928021635</v>
      </c>
      <c r="O151" s="233">
        <f t="shared" si="21"/>
        <v>1.0281239894017576E-2</v>
      </c>
      <c r="P151" s="259">
        <f t="shared" si="29"/>
        <v>175692</v>
      </c>
      <c r="Q151" s="234">
        <f t="shared" si="27"/>
        <v>175692</v>
      </c>
      <c r="R151" s="235" t="str">
        <f t="shared" si="28"/>
        <v>MENOR VALOR</v>
      </c>
    </row>
    <row r="152" spans="1:25" ht="18">
      <c r="A152" s="147">
        <v>145</v>
      </c>
      <c r="B152" s="249" t="s">
        <v>4063</v>
      </c>
      <c r="C152" s="237" t="s">
        <v>4298</v>
      </c>
      <c r="D152" s="220" t="s">
        <v>21</v>
      </c>
      <c r="E152" s="220">
        <v>1</v>
      </c>
      <c r="F152" s="265">
        <v>169432</v>
      </c>
      <c r="G152" s="265">
        <f t="shared" si="22"/>
        <v>178276.3504</v>
      </c>
      <c r="H152" s="261">
        <v>179278</v>
      </c>
      <c r="I152" s="253">
        <v>175692</v>
      </c>
      <c r="J152" s="230">
        <f t="shared" si="23"/>
        <v>175692</v>
      </c>
      <c r="K152" s="230">
        <f t="shared" si="24"/>
        <v>177748.78346666667</v>
      </c>
      <c r="L152" s="231">
        <f t="shared" si="25"/>
        <v>178276.3504</v>
      </c>
      <c r="M152" s="232">
        <f t="shared" si="26"/>
        <v>177742.34544079588</v>
      </c>
      <c r="N152" s="231">
        <f t="shared" si="20"/>
        <v>1827.4116928021635</v>
      </c>
      <c r="O152" s="233">
        <f t="shared" si="21"/>
        <v>1.0281239894017576E-2</v>
      </c>
      <c r="P152" s="259">
        <f t="shared" si="29"/>
        <v>175692</v>
      </c>
      <c r="Q152" s="234">
        <f t="shared" si="27"/>
        <v>175692</v>
      </c>
      <c r="R152" s="235" t="str">
        <f t="shared" si="28"/>
        <v>MENOR VALOR</v>
      </c>
    </row>
    <row r="153" spans="1:25" ht="18">
      <c r="A153" s="147">
        <v>146</v>
      </c>
      <c r="B153" s="249" t="s">
        <v>1431</v>
      </c>
      <c r="C153" s="237" t="s">
        <v>4299</v>
      </c>
      <c r="D153" s="220" t="s">
        <v>21</v>
      </c>
      <c r="E153" s="220">
        <v>1</v>
      </c>
      <c r="F153" s="265">
        <v>156270</v>
      </c>
      <c r="G153" s="265">
        <f t="shared" si="22"/>
        <v>164427.29399999999</v>
      </c>
      <c r="H153" s="261">
        <v>179278</v>
      </c>
      <c r="I153" s="253">
        <v>175692</v>
      </c>
      <c r="J153" s="230">
        <f t="shared" si="23"/>
        <v>164427.29399999999</v>
      </c>
      <c r="K153" s="230">
        <f t="shared" si="24"/>
        <v>173132.43133333334</v>
      </c>
      <c r="L153" s="231">
        <f t="shared" si="25"/>
        <v>175692</v>
      </c>
      <c r="M153" s="232">
        <f t="shared" si="26"/>
        <v>173015.21561207826</v>
      </c>
      <c r="N153" s="231">
        <f t="shared" si="20"/>
        <v>7965.3500006727927</v>
      </c>
      <c r="O153" s="233">
        <f t="shared" si="21"/>
        <v>4.603843640279652E-2</v>
      </c>
      <c r="P153" s="259">
        <f t="shared" si="29"/>
        <v>164427.29399999999</v>
      </c>
      <c r="Q153" s="234">
        <f t="shared" si="27"/>
        <v>164427</v>
      </c>
      <c r="R153" s="235" t="str">
        <f t="shared" si="28"/>
        <v>MENOR VALOR</v>
      </c>
    </row>
    <row r="154" spans="1:25" ht="18">
      <c r="A154" s="147">
        <v>147</v>
      </c>
      <c r="B154" s="249" t="s">
        <v>1433</v>
      </c>
      <c r="C154" s="237" t="s">
        <v>4300</v>
      </c>
      <c r="D154" s="220" t="s">
        <v>21</v>
      </c>
      <c r="E154" s="220">
        <v>1</v>
      </c>
      <c r="F154" s="265">
        <v>132722</v>
      </c>
      <c r="G154" s="265">
        <f t="shared" si="22"/>
        <v>139650.08840000001</v>
      </c>
      <c r="H154" s="261">
        <v>140434</v>
      </c>
      <c r="I154" s="253">
        <v>137625</v>
      </c>
      <c r="J154" s="230">
        <f t="shared" si="23"/>
        <v>137625</v>
      </c>
      <c r="K154" s="230">
        <f t="shared" si="24"/>
        <v>139236.3628</v>
      </c>
      <c r="L154" s="231">
        <f t="shared" si="25"/>
        <v>139650.08840000001</v>
      </c>
      <c r="M154" s="232">
        <f t="shared" si="26"/>
        <v>139231.31908045552</v>
      </c>
      <c r="N154" s="231">
        <f t="shared" si="20"/>
        <v>1431.9537401422212</v>
      </c>
      <c r="O154" s="233">
        <f t="shared" si="21"/>
        <v>1.0284710003463801E-2</v>
      </c>
      <c r="P154" s="259">
        <f t="shared" si="29"/>
        <v>137625</v>
      </c>
      <c r="Q154" s="234">
        <f t="shared" si="27"/>
        <v>137625</v>
      </c>
      <c r="R154" s="235" t="str">
        <f t="shared" si="28"/>
        <v>MENOR VALOR</v>
      </c>
    </row>
    <row r="155" spans="1:25" ht="18">
      <c r="A155" s="147">
        <v>148</v>
      </c>
      <c r="B155" s="249" t="s">
        <v>4064</v>
      </c>
      <c r="C155" s="237" t="s">
        <v>4301</v>
      </c>
      <c r="D155" s="220" t="s">
        <v>21</v>
      </c>
      <c r="E155" s="220">
        <v>1</v>
      </c>
      <c r="F155" s="265">
        <v>159900</v>
      </c>
      <c r="G155" s="265">
        <f t="shared" si="22"/>
        <v>168246.78</v>
      </c>
      <c r="H155" s="261">
        <v>179278</v>
      </c>
      <c r="I155" s="253">
        <v>175692</v>
      </c>
      <c r="J155" s="230">
        <f t="shared" si="23"/>
        <v>168246.78</v>
      </c>
      <c r="K155" s="230">
        <f t="shared" si="24"/>
        <v>174405.59333333335</v>
      </c>
      <c r="L155" s="231">
        <f t="shared" si="25"/>
        <v>175692</v>
      </c>
      <c r="M155" s="232">
        <f t="shared" si="26"/>
        <v>174344.63280418096</v>
      </c>
      <c r="N155" s="231">
        <f t="shared" si="20"/>
        <v>5264.565549425708</v>
      </c>
      <c r="O155" s="233">
        <f t="shared" si="21"/>
        <v>3.0196315566185059E-2</v>
      </c>
      <c r="P155" s="259">
        <f t="shared" si="29"/>
        <v>168246.78</v>
      </c>
      <c r="Q155" s="234">
        <f t="shared" si="27"/>
        <v>168247</v>
      </c>
      <c r="R155" s="235" t="str">
        <f t="shared" si="28"/>
        <v>MENOR VALOR</v>
      </c>
      <c r="S155" s="8"/>
      <c r="U155" s="35"/>
      <c r="V155" s="35"/>
      <c r="W155" s="35"/>
      <c r="X155" s="35"/>
      <c r="Y155" s="15"/>
    </row>
    <row r="156" spans="1:25" ht="18">
      <c r="A156" s="147">
        <v>149</v>
      </c>
      <c r="B156" s="249" t="s">
        <v>1435</v>
      </c>
      <c r="C156" s="237" t="s">
        <v>4302</v>
      </c>
      <c r="D156" s="220" t="s">
        <v>21</v>
      </c>
      <c r="E156" s="220">
        <v>1</v>
      </c>
      <c r="F156" s="265">
        <v>162851</v>
      </c>
      <c r="G156" s="265">
        <f t="shared" si="22"/>
        <v>171351.8222</v>
      </c>
      <c r="H156" s="261">
        <v>179278</v>
      </c>
      <c r="I156" s="253" t="s">
        <v>4518</v>
      </c>
      <c r="J156" s="230">
        <f t="shared" si="23"/>
        <v>171351.8222</v>
      </c>
      <c r="K156" s="230">
        <f t="shared" si="24"/>
        <v>175314.9111</v>
      </c>
      <c r="L156" s="231">
        <f t="shared" si="25"/>
        <v>175314.9111</v>
      </c>
      <c r="M156" s="232">
        <f t="shared" si="26"/>
        <v>175270.11148616183</v>
      </c>
      <c r="N156" s="231">
        <f t="shared" si="20"/>
        <v>2802.3270356351372</v>
      </c>
      <c r="O156" s="233">
        <f t="shared" si="21"/>
        <v>1.5988619005679074E-2</v>
      </c>
      <c r="P156" s="259">
        <f t="shared" si="29"/>
        <v>171351.8222</v>
      </c>
      <c r="Q156" s="234">
        <f t="shared" si="27"/>
        <v>171352</v>
      </c>
      <c r="R156" s="235" t="str">
        <f t="shared" si="28"/>
        <v>MENOR VALOR</v>
      </c>
    </row>
    <row r="157" spans="1:25" ht="18">
      <c r="A157" s="147">
        <v>150</v>
      </c>
      <c r="B157" s="249" t="s">
        <v>1437</v>
      </c>
      <c r="C157" s="237" t="s">
        <v>4303</v>
      </c>
      <c r="D157" s="220" t="s">
        <v>21</v>
      </c>
      <c r="E157" s="220">
        <v>1</v>
      </c>
      <c r="F157" s="265">
        <v>108718</v>
      </c>
      <c r="G157" s="265">
        <f t="shared" si="22"/>
        <v>114393.0796</v>
      </c>
      <c r="H157" s="261">
        <v>115036</v>
      </c>
      <c r="I157" s="253">
        <v>112735</v>
      </c>
      <c r="J157" s="230">
        <f t="shared" si="23"/>
        <v>112735</v>
      </c>
      <c r="K157" s="230">
        <f t="shared" si="24"/>
        <v>114054.69319999999</v>
      </c>
      <c r="L157" s="231">
        <f t="shared" si="25"/>
        <v>114393.0796</v>
      </c>
      <c r="M157" s="232">
        <f t="shared" si="26"/>
        <v>114050.5623671038</v>
      </c>
      <c r="N157" s="231">
        <f t="shared" si="20"/>
        <v>1172.4393289070763</v>
      </c>
      <c r="O157" s="233">
        <f t="shared" si="21"/>
        <v>1.0279996034857335E-2</v>
      </c>
      <c r="P157" s="259">
        <f t="shared" si="29"/>
        <v>112735</v>
      </c>
      <c r="Q157" s="234">
        <f t="shared" si="27"/>
        <v>112735</v>
      </c>
      <c r="R157" s="235" t="str">
        <f t="shared" si="28"/>
        <v>MENOR VALOR</v>
      </c>
    </row>
    <row r="158" spans="1:25" ht="18">
      <c r="A158" s="147">
        <v>151</v>
      </c>
      <c r="B158" s="249" t="s">
        <v>1439</v>
      </c>
      <c r="C158" s="237" t="s">
        <v>4304</v>
      </c>
      <c r="D158" s="220" t="s">
        <v>21</v>
      </c>
      <c r="E158" s="220">
        <v>1</v>
      </c>
      <c r="F158" s="265">
        <v>169432</v>
      </c>
      <c r="G158" s="265">
        <f t="shared" si="22"/>
        <v>178276.3504</v>
      </c>
      <c r="H158" s="261">
        <v>179278</v>
      </c>
      <c r="I158" s="253" t="s">
        <v>4518</v>
      </c>
      <c r="J158" s="230">
        <f t="shared" si="23"/>
        <v>178276.3504</v>
      </c>
      <c r="K158" s="230">
        <f t="shared" si="24"/>
        <v>178777.1752</v>
      </c>
      <c r="L158" s="231">
        <f t="shared" si="25"/>
        <v>178777.1752</v>
      </c>
      <c r="M158" s="232">
        <f t="shared" si="26"/>
        <v>178776.47369553745</v>
      </c>
      <c r="N158" s="231">
        <f t="shared" si="20"/>
        <v>354.13661226639795</v>
      </c>
      <c r="O158" s="233">
        <f t="shared" si="21"/>
        <v>1.9808904658758673E-3</v>
      </c>
      <c r="P158" s="259">
        <f t="shared" si="29"/>
        <v>178276.3504</v>
      </c>
      <c r="Q158" s="234">
        <f t="shared" si="27"/>
        <v>178276</v>
      </c>
      <c r="R158" s="235" t="str">
        <f t="shared" si="28"/>
        <v>MENOR VALOR</v>
      </c>
    </row>
    <row r="159" spans="1:25" ht="18">
      <c r="A159" s="147">
        <v>152</v>
      </c>
      <c r="B159" s="249" t="s">
        <v>1441</v>
      </c>
      <c r="C159" s="237" t="s">
        <v>4305</v>
      </c>
      <c r="D159" s="220" t="s">
        <v>21</v>
      </c>
      <c r="E159" s="220">
        <v>1</v>
      </c>
      <c r="F159" s="265">
        <v>166136</v>
      </c>
      <c r="G159" s="265">
        <f t="shared" si="22"/>
        <v>174808.29920000001</v>
      </c>
      <c r="H159" s="261">
        <v>175792</v>
      </c>
      <c r="I159" s="253">
        <v>172276</v>
      </c>
      <c r="J159" s="230">
        <f t="shared" si="23"/>
        <v>172276</v>
      </c>
      <c r="K159" s="230">
        <f t="shared" si="24"/>
        <v>174292.09973333334</v>
      </c>
      <c r="L159" s="231">
        <f t="shared" si="25"/>
        <v>174808.29920000001</v>
      </c>
      <c r="M159" s="232">
        <f t="shared" si="26"/>
        <v>174285.7894724129</v>
      </c>
      <c r="N159" s="231">
        <f t="shared" si="20"/>
        <v>1790.6059363132754</v>
      </c>
      <c r="O159" s="233">
        <f t="shared" si="21"/>
        <v>1.0273964054864635E-2</v>
      </c>
      <c r="P159" s="259">
        <f t="shared" si="29"/>
        <v>172276</v>
      </c>
      <c r="Q159" s="234">
        <f t="shared" si="27"/>
        <v>172276</v>
      </c>
      <c r="R159" s="235" t="str">
        <f t="shared" si="28"/>
        <v>MENOR VALOR</v>
      </c>
    </row>
    <row r="160" spans="1:25" ht="33">
      <c r="A160" s="147">
        <v>153</v>
      </c>
      <c r="B160" s="249" t="s">
        <v>1443</v>
      </c>
      <c r="C160" s="237" t="s">
        <v>4306</v>
      </c>
      <c r="D160" s="220" t="s">
        <v>21</v>
      </c>
      <c r="E160" s="220">
        <v>1</v>
      </c>
      <c r="F160" s="265">
        <v>222144</v>
      </c>
      <c r="G160" s="265">
        <f t="shared" si="22"/>
        <v>233739.91680000001</v>
      </c>
      <c r="H160" s="261">
        <v>334160</v>
      </c>
      <c r="I160" s="253">
        <v>327477</v>
      </c>
      <c r="J160" s="230">
        <f t="shared" si="23"/>
        <v>233739.91680000001</v>
      </c>
      <c r="K160" s="230">
        <f t="shared" si="24"/>
        <v>298458.97226666665</v>
      </c>
      <c r="L160" s="231">
        <f t="shared" si="25"/>
        <v>327477</v>
      </c>
      <c r="M160" s="232">
        <f t="shared" si="26"/>
        <v>294638.4244594255</v>
      </c>
      <c r="N160" s="231">
        <f t="shared" si="20"/>
        <v>66282.127179367701</v>
      </c>
      <c r="O160" s="233">
        <f t="shared" si="21"/>
        <v>0.22496090691828749</v>
      </c>
      <c r="P160" s="259">
        <f t="shared" si="29"/>
        <v>294638.4244594255</v>
      </c>
      <c r="Q160" s="234">
        <f t="shared" si="27"/>
        <v>294638</v>
      </c>
      <c r="R160" s="235" t="str">
        <f t="shared" si="28"/>
        <v>MEDIA GEOMETRICA</v>
      </c>
    </row>
    <row r="161" spans="1:18" ht="18">
      <c r="A161" s="147">
        <v>154</v>
      </c>
      <c r="B161" s="249" t="s">
        <v>1445</v>
      </c>
      <c r="C161" s="241" t="s">
        <v>4307</v>
      </c>
      <c r="D161" s="220" t="s">
        <v>21</v>
      </c>
      <c r="E161" s="220">
        <v>1</v>
      </c>
      <c r="F161" s="265">
        <v>396188</v>
      </c>
      <c r="G161" s="265">
        <f t="shared" si="22"/>
        <v>416869.01360000001</v>
      </c>
      <c r="H161" s="261">
        <v>334160</v>
      </c>
      <c r="I161" s="253">
        <v>327477</v>
      </c>
      <c r="J161" s="230">
        <f t="shared" si="23"/>
        <v>327477</v>
      </c>
      <c r="K161" s="230">
        <f t="shared" si="24"/>
        <v>359502.0045333333</v>
      </c>
      <c r="L161" s="231">
        <f t="shared" si="25"/>
        <v>334160</v>
      </c>
      <c r="M161" s="232">
        <f t="shared" si="26"/>
        <v>357309.82649124548</v>
      </c>
      <c r="N161" s="231">
        <f t="shared" si="20"/>
        <v>4725.5946186696974</v>
      </c>
      <c r="O161" s="233">
        <f t="shared" si="21"/>
        <v>1.3225481832041024E-2</v>
      </c>
      <c r="P161" s="259">
        <f t="shared" si="29"/>
        <v>327477</v>
      </c>
      <c r="Q161" s="234">
        <f t="shared" si="27"/>
        <v>327477</v>
      </c>
      <c r="R161" s="235" t="str">
        <f t="shared" si="28"/>
        <v>MENOR VALOR</v>
      </c>
    </row>
    <row r="162" spans="1:18" ht="18">
      <c r="A162" s="147">
        <v>155</v>
      </c>
      <c r="B162" s="249" t="s">
        <v>1447</v>
      </c>
      <c r="C162" s="242" t="s">
        <v>4308</v>
      </c>
      <c r="D162" s="220" t="s">
        <v>21</v>
      </c>
      <c r="E162" s="220">
        <v>1</v>
      </c>
      <c r="F162" s="265">
        <v>500100</v>
      </c>
      <c r="G162" s="265">
        <f t="shared" si="22"/>
        <v>526205.22</v>
      </c>
      <c r="H162" s="261">
        <v>334160</v>
      </c>
      <c r="I162" s="253">
        <v>327477</v>
      </c>
      <c r="J162" s="230">
        <f t="shared" si="23"/>
        <v>327477</v>
      </c>
      <c r="K162" s="230">
        <f t="shared" si="24"/>
        <v>395947.40666666668</v>
      </c>
      <c r="L162" s="231">
        <f t="shared" si="25"/>
        <v>334160</v>
      </c>
      <c r="M162" s="232">
        <f t="shared" si="26"/>
        <v>386156.60933354794</v>
      </c>
      <c r="N162" s="231">
        <f t="shared" si="20"/>
        <v>4725.5946186696974</v>
      </c>
      <c r="O162" s="233">
        <f t="shared" si="21"/>
        <v>1.2237508058778043E-2</v>
      </c>
      <c r="P162" s="259">
        <f t="shared" si="29"/>
        <v>327477</v>
      </c>
      <c r="Q162" s="234">
        <f t="shared" si="27"/>
        <v>327477</v>
      </c>
      <c r="R162" s="235" t="str">
        <f t="shared" si="28"/>
        <v>MENOR VALOR</v>
      </c>
    </row>
    <row r="163" spans="1:18" ht="33">
      <c r="A163" s="147">
        <v>156</v>
      </c>
      <c r="B163" s="249" t="s">
        <v>4065</v>
      </c>
      <c r="C163" s="240" t="s">
        <v>4309</v>
      </c>
      <c r="D163" s="220" t="s">
        <v>21</v>
      </c>
      <c r="E163" s="220">
        <v>1</v>
      </c>
      <c r="F163" s="265">
        <v>186743</v>
      </c>
      <c r="G163" s="265">
        <f t="shared" si="22"/>
        <v>196490.9846</v>
      </c>
      <c r="H163" s="261">
        <v>334160</v>
      </c>
      <c r="I163" s="253">
        <v>327477</v>
      </c>
      <c r="J163" s="230">
        <f t="shared" si="23"/>
        <v>196490.9846</v>
      </c>
      <c r="K163" s="230">
        <f t="shared" si="24"/>
        <v>286042.6615333333</v>
      </c>
      <c r="L163" s="231">
        <f t="shared" si="25"/>
        <v>327477</v>
      </c>
      <c r="M163" s="232">
        <f t="shared" si="26"/>
        <v>278073.30464814208</v>
      </c>
      <c r="N163" s="231">
        <f t="shared" si="20"/>
        <v>92621.099729945738</v>
      </c>
      <c r="O163" s="233">
        <f t="shared" si="21"/>
        <v>0.33308159460737569</v>
      </c>
      <c r="P163" s="259">
        <f t="shared" si="29"/>
        <v>278073.30464814208</v>
      </c>
      <c r="Q163" s="234">
        <f t="shared" si="27"/>
        <v>278073</v>
      </c>
      <c r="R163" s="235" t="str">
        <f t="shared" si="28"/>
        <v>MEDIA GEOMETRICA</v>
      </c>
    </row>
    <row r="164" spans="1:18" ht="18">
      <c r="A164" s="147">
        <v>157</v>
      </c>
      <c r="B164" s="249" t="s">
        <v>1449</v>
      </c>
      <c r="C164" s="237" t="s">
        <v>4310</v>
      </c>
      <c r="D164" s="220" t="s">
        <v>21</v>
      </c>
      <c r="E164" s="220">
        <v>1</v>
      </c>
      <c r="F164" s="265">
        <v>139782</v>
      </c>
      <c r="G164" s="265">
        <f t="shared" si="22"/>
        <v>147078.62040000001</v>
      </c>
      <c r="H164" s="261">
        <v>147904</v>
      </c>
      <c r="I164" s="253">
        <v>144946</v>
      </c>
      <c r="J164" s="230">
        <f t="shared" si="23"/>
        <v>144946</v>
      </c>
      <c r="K164" s="230">
        <f t="shared" si="24"/>
        <v>146642.87346666667</v>
      </c>
      <c r="L164" s="231">
        <f t="shared" si="25"/>
        <v>147078.62040000001</v>
      </c>
      <c r="M164" s="232">
        <f t="shared" si="26"/>
        <v>146637.5628527769</v>
      </c>
      <c r="N164" s="231">
        <f t="shared" si="20"/>
        <v>1507.9903465367777</v>
      </c>
      <c r="O164" s="233">
        <f t="shared" si="21"/>
        <v>1.0283793028194212E-2</v>
      </c>
      <c r="P164" s="259">
        <f t="shared" si="29"/>
        <v>144946</v>
      </c>
      <c r="Q164" s="234">
        <f t="shared" si="27"/>
        <v>144946</v>
      </c>
      <c r="R164" s="235" t="str">
        <f t="shared" si="28"/>
        <v>MENOR VALOR</v>
      </c>
    </row>
    <row r="165" spans="1:18" ht="18">
      <c r="A165" s="147">
        <v>158</v>
      </c>
      <c r="B165" s="249" t="s">
        <v>4066</v>
      </c>
      <c r="C165" s="243" t="s">
        <v>4311</v>
      </c>
      <c r="D165" s="220" t="s">
        <v>21</v>
      </c>
      <c r="E165" s="220">
        <v>1</v>
      </c>
      <c r="F165" s="265">
        <v>165196</v>
      </c>
      <c r="G165" s="265">
        <f t="shared" si="22"/>
        <v>173819.23120000001</v>
      </c>
      <c r="H165" s="262">
        <v>174796</v>
      </c>
      <c r="I165" s="253">
        <v>171300</v>
      </c>
      <c r="J165" s="230">
        <f t="shared" si="23"/>
        <v>171300</v>
      </c>
      <c r="K165" s="230">
        <f t="shared" si="24"/>
        <v>173305.07706666668</v>
      </c>
      <c r="L165" s="231">
        <f t="shared" si="25"/>
        <v>173819.23120000001</v>
      </c>
      <c r="M165" s="232">
        <f t="shared" si="26"/>
        <v>173298.80151119988</v>
      </c>
      <c r="N165" s="231">
        <f t="shared" si="20"/>
        <v>1781.3654648967301</v>
      </c>
      <c r="O165" s="233">
        <f t="shared" si="21"/>
        <v>1.0279156285922755E-2</v>
      </c>
      <c r="P165" s="259">
        <f t="shared" si="29"/>
        <v>171300</v>
      </c>
      <c r="Q165" s="234">
        <f t="shared" si="27"/>
        <v>171300</v>
      </c>
      <c r="R165" s="235" t="str">
        <f t="shared" si="28"/>
        <v>MENOR VALOR</v>
      </c>
    </row>
    <row r="166" spans="1:18" ht="18">
      <c r="A166" s="147">
        <v>159</v>
      </c>
      <c r="B166" s="249" t="s">
        <v>4067</v>
      </c>
      <c r="C166" s="237" t="s">
        <v>4312</v>
      </c>
      <c r="D166" s="220" t="s">
        <v>21</v>
      </c>
      <c r="E166" s="220">
        <v>1</v>
      </c>
      <c r="F166" s="265">
        <v>223554</v>
      </c>
      <c r="G166" s="265">
        <f t="shared" si="22"/>
        <v>235223.51880000002</v>
      </c>
      <c r="H166" s="262">
        <v>236546</v>
      </c>
      <c r="I166" s="253">
        <v>231815</v>
      </c>
      <c r="J166" s="230">
        <f t="shared" si="23"/>
        <v>231815</v>
      </c>
      <c r="K166" s="230">
        <f t="shared" si="24"/>
        <v>234528.17293333332</v>
      </c>
      <c r="L166" s="231">
        <f t="shared" si="25"/>
        <v>235223.51880000002</v>
      </c>
      <c r="M166" s="232">
        <f t="shared" si="26"/>
        <v>234519.68117769435</v>
      </c>
      <c r="N166" s="231">
        <f t="shared" si="20"/>
        <v>2410.1867572818478</v>
      </c>
      <c r="O166" s="233">
        <f t="shared" si="21"/>
        <v>1.0277119366607282E-2</v>
      </c>
      <c r="P166" s="259">
        <f t="shared" si="29"/>
        <v>231815</v>
      </c>
      <c r="Q166" s="234">
        <f t="shared" si="27"/>
        <v>231815</v>
      </c>
      <c r="R166" s="235" t="str">
        <f t="shared" si="28"/>
        <v>MENOR VALOR</v>
      </c>
    </row>
    <row r="167" spans="1:18" ht="18">
      <c r="A167" s="147">
        <v>160</v>
      </c>
      <c r="B167" s="249" t="s">
        <v>4068</v>
      </c>
      <c r="C167" s="237" t="s">
        <v>4313</v>
      </c>
      <c r="D167" s="220" t="s">
        <v>21</v>
      </c>
      <c r="E167" s="220">
        <v>1</v>
      </c>
      <c r="F167" s="265">
        <v>173196</v>
      </c>
      <c r="G167" s="265">
        <f t="shared" si="22"/>
        <v>182236.83120000002</v>
      </c>
      <c r="H167" s="262">
        <v>183262</v>
      </c>
      <c r="I167" s="253">
        <v>179597</v>
      </c>
      <c r="J167" s="230">
        <f t="shared" si="23"/>
        <v>179597</v>
      </c>
      <c r="K167" s="230">
        <f t="shared" si="24"/>
        <v>181698.61040000001</v>
      </c>
      <c r="L167" s="231">
        <f t="shared" si="25"/>
        <v>182236.83120000002</v>
      </c>
      <c r="M167" s="232">
        <f t="shared" si="26"/>
        <v>181692.03324488451</v>
      </c>
      <c r="N167" s="231">
        <f t="shared" si="20"/>
        <v>1866.6425427078318</v>
      </c>
      <c r="O167" s="233">
        <f t="shared" si="21"/>
        <v>1.0273662027833499E-2</v>
      </c>
      <c r="P167" s="259">
        <f t="shared" si="29"/>
        <v>179597</v>
      </c>
      <c r="Q167" s="234">
        <f t="shared" si="27"/>
        <v>179597</v>
      </c>
      <c r="R167" s="235" t="str">
        <f t="shared" si="28"/>
        <v>MENOR VALOR</v>
      </c>
    </row>
    <row r="168" spans="1:18" ht="18">
      <c r="A168" s="147">
        <v>161</v>
      </c>
      <c r="B168" s="249" t="s">
        <v>4069</v>
      </c>
      <c r="C168" s="237" t="s">
        <v>4314</v>
      </c>
      <c r="D168" s="220" t="s">
        <v>21</v>
      </c>
      <c r="E168" s="220">
        <v>1</v>
      </c>
      <c r="F168" s="265">
        <v>173196</v>
      </c>
      <c r="G168" s="265">
        <f t="shared" si="22"/>
        <v>182236.83120000002</v>
      </c>
      <c r="H168" s="262">
        <v>183262</v>
      </c>
      <c r="I168" s="253">
        <v>179597</v>
      </c>
      <c r="J168" s="230">
        <f t="shared" si="23"/>
        <v>179597</v>
      </c>
      <c r="K168" s="230">
        <f t="shared" si="24"/>
        <v>181698.61040000001</v>
      </c>
      <c r="L168" s="231">
        <f t="shared" si="25"/>
        <v>182236.83120000002</v>
      </c>
      <c r="M168" s="232">
        <f t="shared" si="26"/>
        <v>181692.03324488451</v>
      </c>
      <c r="N168" s="231">
        <f t="shared" si="20"/>
        <v>1866.6425427078318</v>
      </c>
      <c r="O168" s="233">
        <f t="shared" si="21"/>
        <v>1.0273662027833499E-2</v>
      </c>
      <c r="P168" s="259">
        <f t="shared" si="29"/>
        <v>179597</v>
      </c>
      <c r="Q168" s="234">
        <f t="shared" si="27"/>
        <v>179597</v>
      </c>
      <c r="R168" s="235" t="str">
        <f t="shared" si="28"/>
        <v>MENOR VALOR</v>
      </c>
    </row>
    <row r="169" spans="1:18" ht="45">
      <c r="A169" s="147">
        <v>162</v>
      </c>
      <c r="B169" s="249" t="s">
        <v>4070</v>
      </c>
      <c r="C169" s="237" t="s">
        <v>4315</v>
      </c>
      <c r="D169" s="220" t="s">
        <v>21</v>
      </c>
      <c r="E169" s="220">
        <v>1</v>
      </c>
      <c r="F169" s="265" t="s">
        <v>4520</v>
      </c>
      <c r="G169" s="265" t="s">
        <v>4521</v>
      </c>
      <c r="H169" s="262">
        <v>183262</v>
      </c>
      <c r="I169" s="253" t="s">
        <v>4518</v>
      </c>
      <c r="J169" s="230">
        <f t="shared" si="23"/>
        <v>183262</v>
      </c>
      <c r="K169" s="230">
        <f t="shared" si="24"/>
        <v>183262</v>
      </c>
      <c r="L169" s="231">
        <f t="shared" si="25"/>
        <v>183262</v>
      </c>
      <c r="M169" s="232">
        <f t="shared" si="26"/>
        <v>183262</v>
      </c>
      <c r="N169" s="231">
        <f t="shared" si="20"/>
        <v>0</v>
      </c>
      <c r="O169" s="233">
        <f t="shared" si="21"/>
        <v>0</v>
      </c>
      <c r="P169" s="259">
        <f t="shared" si="29"/>
        <v>183262</v>
      </c>
      <c r="Q169" s="234">
        <f t="shared" si="27"/>
        <v>183262</v>
      </c>
      <c r="R169" s="235" t="str">
        <f t="shared" si="28"/>
        <v>MENOR VALOR</v>
      </c>
    </row>
    <row r="170" spans="1:18" ht="18">
      <c r="A170" s="162">
        <v>163</v>
      </c>
      <c r="B170" s="249" t="s">
        <v>4071</v>
      </c>
      <c r="C170" s="243" t="s">
        <v>4316</v>
      </c>
      <c r="D170" s="220" t="s">
        <v>21</v>
      </c>
      <c r="E170" s="220">
        <v>1</v>
      </c>
      <c r="F170" s="265">
        <v>173196</v>
      </c>
      <c r="G170" s="265">
        <f t="shared" si="22"/>
        <v>182236.83120000002</v>
      </c>
      <c r="H170" s="262">
        <v>183262</v>
      </c>
      <c r="I170" s="264">
        <v>179597</v>
      </c>
      <c r="J170" s="230">
        <f t="shared" si="23"/>
        <v>179597</v>
      </c>
      <c r="K170" s="230">
        <f t="shared" si="24"/>
        <v>181698.61040000001</v>
      </c>
      <c r="L170" s="231">
        <f t="shared" si="25"/>
        <v>182236.83120000002</v>
      </c>
      <c r="M170" s="232">
        <f t="shared" si="26"/>
        <v>181692.03324488451</v>
      </c>
      <c r="N170" s="231">
        <f t="shared" si="20"/>
        <v>1866.6425427078318</v>
      </c>
      <c r="O170" s="233">
        <f t="shared" si="21"/>
        <v>1.0273662027833499E-2</v>
      </c>
      <c r="P170" s="259">
        <f t="shared" si="29"/>
        <v>179597</v>
      </c>
      <c r="Q170" s="234">
        <f t="shared" si="27"/>
        <v>179597</v>
      </c>
      <c r="R170" s="235" t="str">
        <f t="shared" si="28"/>
        <v>MENOR VALOR</v>
      </c>
    </row>
    <row r="171" spans="1:18" ht="18">
      <c r="A171" s="147">
        <v>164</v>
      </c>
      <c r="B171" s="249" t="s">
        <v>4072</v>
      </c>
      <c r="C171" s="237" t="s">
        <v>4317</v>
      </c>
      <c r="D171" s="220" t="s">
        <v>21</v>
      </c>
      <c r="E171" s="220">
        <v>1</v>
      </c>
      <c r="F171" s="265">
        <v>173196</v>
      </c>
      <c r="G171" s="265">
        <f t="shared" si="22"/>
        <v>182236.83120000002</v>
      </c>
      <c r="H171" s="261">
        <v>183262</v>
      </c>
      <c r="I171" s="253" t="s">
        <v>4518</v>
      </c>
      <c r="J171" s="230">
        <f t="shared" si="23"/>
        <v>182236.83120000002</v>
      </c>
      <c r="K171" s="230">
        <f t="shared" si="24"/>
        <v>182749.41560000001</v>
      </c>
      <c r="L171" s="231">
        <f t="shared" si="25"/>
        <v>182749.41560000001</v>
      </c>
      <c r="M171" s="232">
        <f t="shared" si="26"/>
        <v>182748.69673782738</v>
      </c>
      <c r="N171" s="231">
        <f t="shared" si="20"/>
        <v>362.45190517043244</v>
      </c>
      <c r="O171" s="233">
        <f t="shared" si="21"/>
        <v>1.9833351024681101E-3</v>
      </c>
      <c r="P171" s="259">
        <f t="shared" si="29"/>
        <v>182236.83120000002</v>
      </c>
      <c r="Q171" s="234">
        <f t="shared" si="27"/>
        <v>182237</v>
      </c>
      <c r="R171" s="235" t="str">
        <f t="shared" si="28"/>
        <v>MENOR VALOR</v>
      </c>
    </row>
    <row r="172" spans="1:18" ht="18">
      <c r="A172" s="147">
        <v>165</v>
      </c>
      <c r="B172" s="249" t="s">
        <v>4073</v>
      </c>
      <c r="C172" s="237" t="s">
        <v>4318</v>
      </c>
      <c r="D172" s="220" t="s">
        <v>21</v>
      </c>
      <c r="E172" s="220">
        <v>1</v>
      </c>
      <c r="F172" s="265">
        <v>173196</v>
      </c>
      <c r="G172" s="265">
        <f t="shared" si="22"/>
        <v>182236.83120000002</v>
      </c>
      <c r="H172" s="261">
        <v>183262</v>
      </c>
      <c r="I172" s="253" t="s">
        <v>4518</v>
      </c>
      <c r="J172" s="230">
        <f t="shared" si="23"/>
        <v>182236.83120000002</v>
      </c>
      <c r="K172" s="230">
        <f t="shared" si="24"/>
        <v>182749.41560000001</v>
      </c>
      <c r="L172" s="231">
        <f t="shared" si="25"/>
        <v>182749.41560000001</v>
      </c>
      <c r="M172" s="232">
        <f t="shared" si="26"/>
        <v>182748.69673782738</v>
      </c>
      <c r="N172" s="231">
        <f t="shared" si="20"/>
        <v>362.45190517043244</v>
      </c>
      <c r="O172" s="233">
        <f t="shared" si="21"/>
        <v>1.9833351024681101E-3</v>
      </c>
      <c r="P172" s="259">
        <f t="shared" si="29"/>
        <v>182236.83120000002</v>
      </c>
      <c r="Q172" s="234">
        <f t="shared" si="27"/>
        <v>182237</v>
      </c>
      <c r="R172" s="235" t="str">
        <f t="shared" si="28"/>
        <v>MENOR VALOR</v>
      </c>
    </row>
    <row r="173" spans="1:18" ht="18">
      <c r="A173" s="147">
        <v>166</v>
      </c>
      <c r="B173" s="249" t="s">
        <v>4074</v>
      </c>
      <c r="C173" s="237" t="s">
        <v>4319</v>
      </c>
      <c r="D173" s="220" t="s">
        <v>21</v>
      </c>
      <c r="E173" s="220">
        <v>1</v>
      </c>
      <c r="F173" s="265">
        <v>173196</v>
      </c>
      <c r="G173" s="265">
        <f t="shared" si="22"/>
        <v>182236.83120000002</v>
      </c>
      <c r="H173" s="261">
        <v>183262</v>
      </c>
      <c r="I173" s="253" t="s">
        <v>4518</v>
      </c>
      <c r="J173" s="230">
        <f t="shared" si="23"/>
        <v>182236.83120000002</v>
      </c>
      <c r="K173" s="230">
        <f t="shared" si="24"/>
        <v>182749.41560000001</v>
      </c>
      <c r="L173" s="231">
        <f t="shared" si="25"/>
        <v>182749.41560000001</v>
      </c>
      <c r="M173" s="232">
        <f t="shared" si="26"/>
        <v>182748.69673782738</v>
      </c>
      <c r="N173" s="231">
        <f t="shared" si="20"/>
        <v>362.45190517043244</v>
      </c>
      <c r="O173" s="233">
        <f t="shared" si="21"/>
        <v>1.9833351024681101E-3</v>
      </c>
      <c r="P173" s="259">
        <f t="shared" si="29"/>
        <v>182236.83120000002</v>
      </c>
      <c r="Q173" s="234">
        <f t="shared" si="27"/>
        <v>182237</v>
      </c>
      <c r="R173" s="235" t="str">
        <f t="shared" si="28"/>
        <v>MENOR VALOR</v>
      </c>
    </row>
    <row r="174" spans="1:18" ht="18">
      <c r="A174" s="147">
        <v>167</v>
      </c>
      <c r="B174" s="249" t="s">
        <v>4075</v>
      </c>
      <c r="C174" s="237" t="s">
        <v>4320</v>
      </c>
      <c r="D174" s="220" t="s">
        <v>21</v>
      </c>
      <c r="E174" s="220">
        <v>1</v>
      </c>
      <c r="F174" s="265">
        <v>173196</v>
      </c>
      <c r="G174" s="265">
        <f t="shared" si="22"/>
        <v>182236.83120000002</v>
      </c>
      <c r="H174" s="261">
        <v>183262</v>
      </c>
      <c r="I174" s="253">
        <v>179597</v>
      </c>
      <c r="J174" s="230">
        <f t="shared" si="23"/>
        <v>179597</v>
      </c>
      <c r="K174" s="230">
        <f t="shared" si="24"/>
        <v>181698.61040000001</v>
      </c>
      <c r="L174" s="231">
        <f t="shared" si="25"/>
        <v>182236.83120000002</v>
      </c>
      <c r="M174" s="232">
        <f t="shared" si="26"/>
        <v>181692.03324488451</v>
      </c>
      <c r="N174" s="231">
        <f t="shared" si="20"/>
        <v>1866.6425427078318</v>
      </c>
      <c r="O174" s="233">
        <f t="shared" si="21"/>
        <v>1.0273662027833499E-2</v>
      </c>
      <c r="P174" s="259">
        <f t="shared" si="29"/>
        <v>179597</v>
      </c>
      <c r="Q174" s="234">
        <f t="shared" si="27"/>
        <v>179597</v>
      </c>
      <c r="R174" s="235" t="str">
        <f t="shared" si="28"/>
        <v>MENOR VALOR</v>
      </c>
    </row>
    <row r="175" spans="1:18" ht="18">
      <c r="A175" s="147">
        <v>168</v>
      </c>
      <c r="B175" s="249" t="s">
        <v>4076</v>
      </c>
      <c r="C175" s="237" t="s">
        <v>4321</v>
      </c>
      <c r="D175" s="220" t="s">
        <v>21</v>
      </c>
      <c r="E175" s="220">
        <v>1</v>
      </c>
      <c r="F175" s="265">
        <v>173196</v>
      </c>
      <c r="G175" s="265">
        <f t="shared" si="22"/>
        <v>182236.83120000002</v>
      </c>
      <c r="H175" s="261">
        <v>183262</v>
      </c>
      <c r="I175" s="253" t="s">
        <v>4518</v>
      </c>
      <c r="J175" s="230">
        <f t="shared" si="23"/>
        <v>182236.83120000002</v>
      </c>
      <c r="K175" s="230">
        <f t="shared" si="24"/>
        <v>182749.41560000001</v>
      </c>
      <c r="L175" s="231">
        <f t="shared" si="25"/>
        <v>182749.41560000001</v>
      </c>
      <c r="M175" s="232">
        <f t="shared" si="26"/>
        <v>182748.69673782738</v>
      </c>
      <c r="N175" s="231">
        <f t="shared" si="20"/>
        <v>362.45190517043244</v>
      </c>
      <c r="O175" s="233">
        <f t="shared" si="21"/>
        <v>1.9833351024681101E-3</v>
      </c>
      <c r="P175" s="259">
        <f t="shared" si="29"/>
        <v>182236.83120000002</v>
      </c>
      <c r="Q175" s="234">
        <f t="shared" si="27"/>
        <v>182237</v>
      </c>
      <c r="R175" s="235" t="str">
        <f t="shared" si="28"/>
        <v>MENOR VALOR</v>
      </c>
    </row>
    <row r="176" spans="1:18" ht="18">
      <c r="A176" s="147">
        <v>169</v>
      </c>
      <c r="B176" s="249" t="s">
        <v>4077</v>
      </c>
      <c r="C176" s="237" t="s">
        <v>4322</v>
      </c>
      <c r="D176" s="220" t="s">
        <v>21</v>
      </c>
      <c r="E176" s="220">
        <v>1</v>
      </c>
      <c r="F176" s="265">
        <v>173196</v>
      </c>
      <c r="G176" s="265">
        <f t="shared" si="22"/>
        <v>182236.83120000002</v>
      </c>
      <c r="H176" s="261">
        <v>183262</v>
      </c>
      <c r="I176" s="253" t="s">
        <v>4518</v>
      </c>
      <c r="J176" s="230">
        <f t="shared" si="23"/>
        <v>182236.83120000002</v>
      </c>
      <c r="K176" s="230">
        <f t="shared" si="24"/>
        <v>182749.41560000001</v>
      </c>
      <c r="L176" s="231">
        <f t="shared" si="25"/>
        <v>182749.41560000001</v>
      </c>
      <c r="M176" s="232">
        <f t="shared" si="26"/>
        <v>182748.69673782738</v>
      </c>
      <c r="N176" s="231">
        <f t="shared" si="20"/>
        <v>362.45190517043244</v>
      </c>
      <c r="O176" s="233">
        <f t="shared" si="21"/>
        <v>1.9833351024681101E-3</v>
      </c>
      <c r="P176" s="259">
        <f t="shared" si="29"/>
        <v>182236.83120000002</v>
      </c>
      <c r="Q176" s="234">
        <f t="shared" si="27"/>
        <v>182237</v>
      </c>
      <c r="R176" s="235" t="str">
        <f t="shared" si="28"/>
        <v>MENOR VALOR</v>
      </c>
    </row>
    <row r="177" spans="1:25" ht="18">
      <c r="A177" s="147">
        <v>170</v>
      </c>
      <c r="B177" s="249" t="s">
        <v>4078</v>
      </c>
      <c r="C177" s="237" t="s">
        <v>4323</v>
      </c>
      <c r="D177" s="220" t="s">
        <v>21</v>
      </c>
      <c r="E177" s="220">
        <v>1</v>
      </c>
      <c r="F177" s="265">
        <v>173196</v>
      </c>
      <c r="G177" s="265">
        <f t="shared" si="22"/>
        <v>182236.83120000002</v>
      </c>
      <c r="H177" s="261">
        <v>183262</v>
      </c>
      <c r="I177" s="253">
        <v>179597</v>
      </c>
      <c r="J177" s="230">
        <f t="shared" si="23"/>
        <v>179597</v>
      </c>
      <c r="K177" s="230">
        <f t="shared" si="24"/>
        <v>181698.61040000001</v>
      </c>
      <c r="L177" s="231">
        <f t="shared" si="25"/>
        <v>182236.83120000002</v>
      </c>
      <c r="M177" s="232">
        <f t="shared" si="26"/>
        <v>181692.03324488451</v>
      </c>
      <c r="N177" s="231">
        <f t="shared" si="20"/>
        <v>1866.6425427078318</v>
      </c>
      <c r="O177" s="233">
        <f t="shared" si="21"/>
        <v>1.0273662027833499E-2</v>
      </c>
      <c r="P177" s="259">
        <f t="shared" si="29"/>
        <v>179597</v>
      </c>
      <c r="Q177" s="234">
        <f t="shared" si="27"/>
        <v>179597</v>
      </c>
      <c r="R177" s="235" t="str">
        <f t="shared" si="28"/>
        <v>MENOR VALOR</v>
      </c>
    </row>
    <row r="178" spans="1:25" ht="18">
      <c r="A178" s="147">
        <v>171</v>
      </c>
      <c r="B178" s="249" t="s">
        <v>4079</v>
      </c>
      <c r="C178" s="237" t="s">
        <v>4324</v>
      </c>
      <c r="D178" s="220" t="s">
        <v>21</v>
      </c>
      <c r="E178" s="220">
        <v>1</v>
      </c>
      <c r="F178" s="265">
        <v>173196</v>
      </c>
      <c r="G178" s="265">
        <f t="shared" si="22"/>
        <v>182236.83120000002</v>
      </c>
      <c r="H178" s="261">
        <v>183262</v>
      </c>
      <c r="I178" s="253">
        <v>179597</v>
      </c>
      <c r="J178" s="230">
        <f t="shared" si="23"/>
        <v>179597</v>
      </c>
      <c r="K178" s="230">
        <f t="shared" si="24"/>
        <v>181698.61040000001</v>
      </c>
      <c r="L178" s="231">
        <f t="shared" si="25"/>
        <v>182236.83120000002</v>
      </c>
      <c r="M178" s="232">
        <f t="shared" si="26"/>
        <v>181692.03324488451</v>
      </c>
      <c r="N178" s="231">
        <f t="shared" si="20"/>
        <v>1866.6425427078318</v>
      </c>
      <c r="O178" s="233">
        <f t="shared" si="21"/>
        <v>1.0273662027833499E-2</v>
      </c>
      <c r="P178" s="259">
        <f t="shared" si="29"/>
        <v>179597</v>
      </c>
      <c r="Q178" s="234">
        <f t="shared" si="27"/>
        <v>179597</v>
      </c>
      <c r="R178" s="235" t="str">
        <f t="shared" si="28"/>
        <v>MENOR VALOR</v>
      </c>
    </row>
    <row r="179" spans="1:25" ht="45">
      <c r="A179" s="147">
        <v>172</v>
      </c>
      <c r="B179" s="249" t="s">
        <v>4080</v>
      </c>
      <c r="C179" s="237" t="s">
        <v>4325</v>
      </c>
      <c r="D179" s="220" t="s">
        <v>21</v>
      </c>
      <c r="E179" s="220">
        <v>1</v>
      </c>
      <c r="F179" s="265" t="s">
        <v>4520</v>
      </c>
      <c r="G179" s="265" t="s">
        <v>4521</v>
      </c>
      <c r="H179" s="261">
        <v>174796</v>
      </c>
      <c r="I179" s="253" t="s">
        <v>4518</v>
      </c>
      <c r="J179" s="230">
        <f t="shared" si="23"/>
        <v>174796</v>
      </c>
      <c r="K179" s="230">
        <f t="shared" si="24"/>
        <v>174796</v>
      </c>
      <c r="L179" s="231">
        <f t="shared" si="25"/>
        <v>174796</v>
      </c>
      <c r="M179" s="232">
        <f t="shared" si="26"/>
        <v>174796</v>
      </c>
      <c r="N179" s="231">
        <f t="shared" si="20"/>
        <v>0</v>
      </c>
      <c r="O179" s="233">
        <f t="shared" si="21"/>
        <v>0</v>
      </c>
      <c r="P179" s="259">
        <f t="shared" si="29"/>
        <v>174796</v>
      </c>
      <c r="Q179" s="234">
        <f t="shared" si="27"/>
        <v>174796</v>
      </c>
      <c r="R179" s="235" t="str">
        <f t="shared" si="28"/>
        <v>MENOR VALOR</v>
      </c>
    </row>
    <row r="180" spans="1:25" ht="18">
      <c r="A180" s="147">
        <v>173</v>
      </c>
      <c r="B180" s="249" t="s">
        <v>4081</v>
      </c>
      <c r="C180" s="237" t="s">
        <v>4326</v>
      </c>
      <c r="D180" s="220" t="s">
        <v>21</v>
      </c>
      <c r="E180" s="220">
        <v>1</v>
      </c>
      <c r="F180" s="265">
        <v>521470</v>
      </c>
      <c r="G180" s="265">
        <f t="shared" si="22"/>
        <v>548690.73400000005</v>
      </c>
      <c r="H180" s="261">
        <v>551774</v>
      </c>
      <c r="I180" s="253">
        <v>540739</v>
      </c>
      <c r="J180" s="230">
        <f t="shared" si="23"/>
        <v>540739</v>
      </c>
      <c r="K180" s="230">
        <f t="shared" si="24"/>
        <v>547067.91133333335</v>
      </c>
      <c r="L180" s="231">
        <f t="shared" si="25"/>
        <v>548690.73400000005</v>
      </c>
      <c r="M180" s="232">
        <f t="shared" si="26"/>
        <v>547048.1042246226</v>
      </c>
      <c r="N180" s="231">
        <f t="shared" si="20"/>
        <v>5622.7250335916697</v>
      </c>
      <c r="O180" s="233">
        <f t="shared" si="21"/>
        <v>1.0278300921198203E-2</v>
      </c>
      <c r="P180" s="259">
        <f t="shared" si="29"/>
        <v>540739</v>
      </c>
      <c r="Q180" s="234">
        <f t="shared" si="27"/>
        <v>540739</v>
      </c>
      <c r="R180" s="235" t="str">
        <f t="shared" si="28"/>
        <v>MENOR VALOR</v>
      </c>
    </row>
    <row r="181" spans="1:25" ht="18">
      <c r="A181" s="147">
        <v>174</v>
      </c>
      <c r="B181" s="249" t="s">
        <v>4082</v>
      </c>
      <c r="C181" s="237" t="s">
        <v>4327</v>
      </c>
      <c r="D181" s="220" t="s">
        <v>21</v>
      </c>
      <c r="E181" s="220">
        <v>1</v>
      </c>
      <c r="F181" s="265">
        <v>521470</v>
      </c>
      <c r="G181" s="265">
        <f t="shared" si="22"/>
        <v>548690.73400000005</v>
      </c>
      <c r="H181" s="261">
        <v>551774</v>
      </c>
      <c r="I181" s="253">
        <v>540739</v>
      </c>
      <c r="J181" s="230">
        <f t="shared" si="23"/>
        <v>540739</v>
      </c>
      <c r="K181" s="230">
        <f t="shared" si="24"/>
        <v>547067.91133333335</v>
      </c>
      <c r="L181" s="231">
        <f t="shared" si="25"/>
        <v>548690.73400000005</v>
      </c>
      <c r="M181" s="232">
        <f t="shared" si="26"/>
        <v>547048.1042246226</v>
      </c>
      <c r="N181" s="231">
        <f t="shared" si="20"/>
        <v>5622.7250335916697</v>
      </c>
      <c r="O181" s="233">
        <f t="shared" si="21"/>
        <v>1.0278300921198203E-2</v>
      </c>
      <c r="P181" s="259">
        <f t="shared" si="29"/>
        <v>540739</v>
      </c>
      <c r="Q181" s="234">
        <f t="shared" si="27"/>
        <v>540739</v>
      </c>
      <c r="R181" s="235" t="str">
        <f t="shared" si="28"/>
        <v>MENOR VALOR</v>
      </c>
    </row>
    <row r="182" spans="1:25" ht="18">
      <c r="A182" s="147">
        <v>175</v>
      </c>
      <c r="B182" s="249" t="s">
        <v>4083</v>
      </c>
      <c r="C182" s="237" t="s">
        <v>4328</v>
      </c>
      <c r="D182" s="220" t="s">
        <v>21</v>
      </c>
      <c r="E182" s="220">
        <v>1</v>
      </c>
      <c r="F182" s="265">
        <v>521470</v>
      </c>
      <c r="G182" s="265">
        <f t="shared" si="22"/>
        <v>548690.73400000005</v>
      </c>
      <c r="H182" s="261">
        <v>551774</v>
      </c>
      <c r="I182" s="253">
        <v>540739</v>
      </c>
      <c r="J182" s="230">
        <f t="shared" si="23"/>
        <v>540739</v>
      </c>
      <c r="K182" s="230">
        <f t="shared" si="24"/>
        <v>547067.91133333335</v>
      </c>
      <c r="L182" s="231">
        <f t="shared" si="25"/>
        <v>548690.73400000005</v>
      </c>
      <c r="M182" s="232">
        <f t="shared" si="26"/>
        <v>547048.1042246226</v>
      </c>
      <c r="N182" s="231">
        <f t="shared" si="20"/>
        <v>5622.7250335916697</v>
      </c>
      <c r="O182" s="233">
        <f t="shared" si="21"/>
        <v>1.0278300921198203E-2</v>
      </c>
      <c r="P182" s="259">
        <f t="shared" si="29"/>
        <v>540739</v>
      </c>
      <c r="Q182" s="234">
        <f t="shared" si="27"/>
        <v>540739</v>
      </c>
      <c r="R182" s="235" t="str">
        <f t="shared" si="28"/>
        <v>MENOR VALOR</v>
      </c>
    </row>
    <row r="183" spans="1:25" ht="18">
      <c r="A183" s="147">
        <v>176</v>
      </c>
      <c r="B183" s="249" t="s">
        <v>4084</v>
      </c>
      <c r="C183" s="237" t="s">
        <v>4329</v>
      </c>
      <c r="D183" s="220" t="s">
        <v>21</v>
      </c>
      <c r="E183" s="220">
        <v>1</v>
      </c>
      <c r="F183" s="265">
        <v>521470</v>
      </c>
      <c r="G183" s="265">
        <f t="shared" si="22"/>
        <v>548690.73400000005</v>
      </c>
      <c r="H183" s="261">
        <v>551774</v>
      </c>
      <c r="I183" s="253">
        <v>540739</v>
      </c>
      <c r="J183" s="230">
        <f t="shared" si="23"/>
        <v>540739</v>
      </c>
      <c r="K183" s="230">
        <f t="shared" si="24"/>
        <v>547067.91133333335</v>
      </c>
      <c r="L183" s="231">
        <f t="shared" si="25"/>
        <v>548690.73400000005</v>
      </c>
      <c r="M183" s="232">
        <f t="shared" si="26"/>
        <v>547048.1042246226</v>
      </c>
      <c r="N183" s="231">
        <f t="shared" si="20"/>
        <v>5622.7250335916697</v>
      </c>
      <c r="O183" s="233">
        <f t="shared" si="21"/>
        <v>1.0278300921198203E-2</v>
      </c>
      <c r="P183" s="259">
        <f t="shared" si="29"/>
        <v>540739</v>
      </c>
      <c r="Q183" s="234">
        <f t="shared" si="27"/>
        <v>540739</v>
      </c>
      <c r="R183" s="235" t="str">
        <f t="shared" si="28"/>
        <v>MENOR VALOR</v>
      </c>
    </row>
    <row r="184" spans="1:25" ht="18">
      <c r="A184" s="147">
        <v>177</v>
      </c>
      <c r="B184" s="249" t="s">
        <v>4085</v>
      </c>
      <c r="C184" s="237" t="s">
        <v>4330</v>
      </c>
      <c r="D184" s="220" t="s">
        <v>21</v>
      </c>
      <c r="E184" s="220">
        <v>1</v>
      </c>
      <c r="F184" s="265">
        <v>521470</v>
      </c>
      <c r="G184" s="265">
        <f t="shared" si="22"/>
        <v>548690.73400000005</v>
      </c>
      <c r="H184" s="261">
        <v>551774</v>
      </c>
      <c r="I184" s="253">
        <v>540739</v>
      </c>
      <c r="J184" s="230">
        <f t="shared" si="23"/>
        <v>540739</v>
      </c>
      <c r="K184" s="230">
        <f t="shared" si="24"/>
        <v>547067.91133333335</v>
      </c>
      <c r="L184" s="231">
        <f t="shared" si="25"/>
        <v>548690.73400000005</v>
      </c>
      <c r="M184" s="232">
        <f t="shared" si="26"/>
        <v>547048.1042246226</v>
      </c>
      <c r="N184" s="231">
        <f t="shared" si="20"/>
        <v>5622.7250335916697</v>
      </c>
      <c r="O184" s="233">
        <f t="shared" si="21"/>
        <v>1.0278300921198203E-2</v>
      </c>
      <c r="P184" s="259">
        <f t="shared" si="29"/>
        <v>540739</v>
      </c>
      <c r="Q184" s="234">
        <f t="shared" si="27"/>
        <v>540739</v>
      </c>
      <c r="R184" s="235" t="str">
        <f t="shared" si="28"/>
        <v>MENOR VALOR</v>
      </c>
      <c r="S184" s="8"/>
      <c r="U184" s="35"/>
      <c r="V184" s="35"/>
      <c r="W184" s="35"/>
      <c r="X184" s="35"/>
      <c r="Y184" s="15"/>
    </row>
    <row r="185" spans="1:25" ht="18">
      <c r="A185" s="147">
        <v>178</v>
      </c>
      <c r="B185" s="249" t="s">
        <v>4086</v>
      </c>
      <c r="C185" s="237" t="s">
        <v>4331</v>
      </c>
      <c r="D185" s="220" t="s">
        <v>21</v>
      </c>
      <c r="E185" s="220">
        <v>1</v>
      </c>
      <c r="F185" s="265">
        <v>500878</v>
      </c>
      <c r="G185" s="265">
        <f t="shared" si="22"/>
        <v>527023.83160000003</v>
      </c>
      <c r="H185" s="261">
        <v>551774</v>
      </c>
      <c r="I185" s="253">
        <v>540739</v>
      </c>
      <c r="J185" s="230">
        <f t="shared" si="23"/>
        <v>527023.83160000003</v>
      </c>
      <c r="K185" s="230">
        <f t="shared" si="24"/>
        <v>539845.61053333338</v>
      </c>
      <c r="L185" s="231">
        <f t="shared" si="25"/>
        <v>540739</v>
      </c>
      <c r="M185" s="232">
        <f t="shared" si="26"/>
        <v>539750.50830930506</v>
      </c>
      <c r="N185" s="231">
        <f t="shared" si="20"/>
        <v>9698.0885807554278</v>
      </c>
      <c r="O185" s="233">
        <f t="shared" si="21"/>
        <v>1.7967724775532625E-2</v>
      </c>
      <c r="P185" s="259">
        <f t="shared" si="29"/>
        <v>527023.83160000003</v>
      </c>
      <c r="Q185" s="234">
        <f t="shared" si="27"/>
        <v>527024</v>
      </c>
      <c r="R185" s="235" t="str">
        <f t="shared" si="28"/>
        <v>MENOR VALOR</v>
      </c>
    </row>
    <row r="186" spans="1:25" ht="18">
      <c r="A186" s="147">
        <v>179</v>
      </c>
      <c r="B186" s="249" t="s">
        <v>4087</v>
      </c>
      <c r="C186" s="237" t="s">
        <v>4332</v>
      </c>
      <c r="D186" s="220" t="s">
        <v>21</v>
      </c>
      <c r="E186" s="220">
        <v>1</v>
      </c>
      <c r="F186" s="265">
        <v>521470</v>
      </c>
      <c r="G186" s="265">
        <f t="shared" si="22"/>
        <v>548690.73400000005</v>
      </c>
      <c r="H186" s="261">
        <v>551774</v>
      </c>
      <c r="I186" s="253">
        <v>540739</v>
      </c>
      <c r="J186" s="230">
        <f t="shared" si="23"/>
        <v>540739</v>
      </c>
      <c r="K186" s="230">
        <f t="shared" si="24"/>
        <v>547067.91133333335</v>
      </c>
      <c r="L186" s="231">
        <f t="shared" si="25"/>
        <v>548690.73400000005</v>
      </c>
      <c r="M186" s="232">
        <f t="shared" si="26"/>
        <v>547048.1042246226</v>
      </c>
      <c r="N186" s="231">
        <f t="shared" si="20"/>
        <v>5622.7250335916697</v>
      </c>
      <c r="O186" s="233">
        <f t="shared" si="21"/>
        <v>1.0278300921198203E-2</v>
      </c>
      <c r="P186" s="259">
        <f t="shared" si="29"/>
        <v>540739</v>
      </c>
      <c r="Q186" s="234">
        <f t="shared" si="27"/>
        <v>540739</v>
      </c>
      <c r="R186" s="235" t="str">
        <f t="shared" si="28"/>
        <v>MENOR VALOR</v>
      </c>
    </row>
    <row r="187" spans="1:25" ht="18">
      <c r="A187" s="147">
        <v>180</v>
      </c>
      <c r="B187" s="249" t="s">
        <v>4088</v>
      </c>
      <c r="C187" s="237" t="s">
        <v>4333</v>
      </c>
      <c r="D187" s="220" t="s">
        <v>21</v>
      </c>
      <c r="E187" s="220">
        <v>1</v>
      </c>
      <c r="F187" s="265">
        <v>500455</v>
      </c>
      <c r="G187" s="265">
        <f t="shared" si="22"/>
        <v>526578.75100000005</v>
      </c>
      <c r="H187" s="261">
        <v>551774</v>
      </c>
      <c r="I187" s="253">
        <v>540739</v>
      </c>
      <c r="J187" s="230">
        <f t="shared" si="23"/>
        <v>526578.75100000005</v>
      </c>
      <c r="K187" s="230">
        <f t="shared" si="24"/>
        <v>539697.25033333339</v>
      </c>
      <c r="L187" s="231">
        <f t="shared" si="25"/>
        <v>540739</v>
      </c>
      <c r="M187" s="232">
        <f t="shared" si="26"/>
        <v>539598.52268472558</v>
      </c>
      <c r="N187" s="231">
        <f t="shared" si="20"/>
        <v>10012.808091189994</v>
      </c>
      <c r="O187" s="233">
        <f t="shared" si="21"/>
        <v>1.8556033180691708E-2</v>
      </c>
      <c r="P187" s="259">
        <f t="shared" si="29"/>
        <v>526578.75100000005</v>
      </c>
      <c r="Q187" s="234">
        <f t="shared" si="27"/>
        <v>526579</v>
      </c>
      <c r="R187" s="235" t="str">
        <f t="shared" si="28"/>
        <v>MENOR VALOR</v>
      </c>
    </row>
    <row r="188" spans="1:25" ht="18">
      <c r="A188" s="147">
        <v>181</v>
      </c>
      <c r="B188" s="249" t="s">
        <v>4089</v>
      </c>
      <c r="C188" s="237" t="s">
        <v>4334</v>
      </c>
      <c r="D188" s="220" t="s">
        <v>21</v>
      </c>
      <c r="E188" s="220">
        <v>1</v>
      </c>
      <c r="F188" s="265">
        <v>500455</v>
      </c>
      <c r="G188" s="265">
        <f t="shared" si="22"/>
        <v>526578.75100000005</v>
      </c>
      <c r="H188" s="261">
        <v>551774</v>
      </c>
      <c r="I188" s="253" t="s">
        <v>4518</v>
      </c>
      <c r="J188" s="230">
        <f t="shared" si="23"/>
        <v>526578.75100000005</v>
      </c>
      <c r="K188" s="230">
        <f t="shared" si="24"/>
        <v>539176.37550000008</v>
      </c>
      <c r="L188" s="231">
        <f t="shared" si="25"/>
        <v>539176.37550000008</v>
      </c>
      <c r="M188" s="232">
        <f t="shared" si="26"/>
        <v>539029.18636589067</v>
      </c>
      <c r="N188" s="231">
        <f t="shared" si="20"/>
        <v>8907.8657107918152</v>
      </c>
      <c r="O188" s="233">
        <f t="shared" si="21"/>
        <v>1.6525757669725132E-2</v>
      </c>
      <c r="P188" s="259">
        <f t="shared" si="29"/>
        <v>526578.75100000005</v>
      </c>
      <c r="Q188" s="234">
        <f t="shared" si="27"/>
        <v>526579</v>
      </c>
      <c r="R188" s="235" t="str">
        <f t="shared" si="28"/>
        <v>MENOR VALOR</v>
      </c>
    </row>
    <row r="189" spans="1:25" ht="18">
      <c r="A189" s="147">
        <v>182</v>
      </c>
      <c r="B189" s="249" t="s">
        <v>4090</v>
      </c>
      <c r="C189" s="237" t="s">
        <v>4335</v>
      </c>
      <c r="D189" s="220" t="s">
        <v>21</v>
      </c>
      <c r="E189" s="220">
        <v>1</v>
      </c>
      <c r="F189" s="265">
        <v>500455</v>
      </c>
      <c r="G189" s="265">
        <f t="shared" si="22"/>
        <v>526578.75100000005</v>
      </c>
      <c r="H189" s="261">
        <v>551774</v>
      </c>
      <c r="I189" s="253">
        <v>540739</v>
      </c>
      <c r="J189" s="230">
        <f t="shared" si="23"/>
        <v>526578.75100000005</v>
      </c>
      <c r="K189" s="230">
        <f t="shared" si="24"/>
        <v>539697.25033333339</v>
      </c>
      <c r="L189" s="231">
        <f t="shared" si="25"/>
        <v>540739</v>
      </c>
      <c r="M189" s="232">
        <f t="shared" si="26"/>
        <v>539598.52268472558</v>
      </c>
      <c r="N189" s="231">
        <f t="shared" si="20"/>
        <v>10012.808091189994</v>
      </c>
      <c r="O189" s="233">
        <f t="shared" si="21"/>
        <v>1.8556033180691708E-2</v>
      </c>
      <c r="P189" s="259">
        <f t="shared" si="29"/>
        <v>526578.75100000005</v>
      </c>
      <c r="Q189" s="234">
        <f t="shared" si="27"/>
        <v>526579</v>
      </c>
      <c r="R189" s="235" t="str">
        <f t="shared" si="28"/>
        <v>MENOR VALOR</v>
      </c>
    </row>
    <row r="190" spans="1:25" ht="18">
      <c r="A190" s="147">
        <v>183</v>
      </c>
      <c r="B190" s="249" t="s">
        <v>4091</v>
      </c>
      <c r="C190" s="237" t="s">
        <v>4336</v>
      </c>
      <c r="D190" s="220" t="s">
        <v>21</v>
      </c>
      <c r="E190" s="220">
        <v>1</v>
      </c>
      <c r="F190" s="265">
        <v>467766</v>
      </c>
      <c r="G190" s="265">
        <f t="shared" si="22"/>
        <v>492183.38520000002</v>
      </c>
      <c r="H190" s="261">
        <v>551774</v>
      </c>
      <c r="I190" s="253">
        <v>540739</v>
      </c>
      <c r="J190" s="230">
        <f t="shared" si="23"/>
        <v>492183.38520000002</v>
      </c>
      <c r="K190" s="230">
        <f t="shared" si="24"/>
        <v>528232.12839999993</v>
      </c>
      <c r="L190" s="231">
        <f t="shared" si="25"/>
        <v>540739</v>
      </c>
      <c r="M190" s="232">
        <f t="shared" si="26"/>
        <v>527584.41551036236</v>
      </c>
      <c r="N190" s="231">
        <f t="shared" si="20"/>
        <v>34334.004489761872</v>
      </c>
      <c r="O190" s="233">
        <f t="shared" si="21"/>
        <v>6.5077745817318428E-2</v>
      </c>
      <c r="P190" s="259">
        <f t="shared" si="29"/>
        <v>492183.38520000002</v>
      </c>
      <c r="Q190" s="234">
        <f t="shared" si="27"/>
        <v>492183</v>
      </c>
      <c r="R190" s="235" t="str">
        <f t="shared" si="28"/>
        <v>MENOR VALOR</v>
      </c>
    </row>
    <row r="191" spans="1:25" ht="18">
      <c r="A191" s="147">
        <v>184</v>
      </c>
      <c r="B191" s="249" t="s">
        <v>1451</v>
      </c>
      <c r="C191" s="237" t="s">
        <v>4337</v>
      </c>
      <c r="D191" s="220" t="s">
        <v>21</v>
      </c>
      <c r="E191" s="220">
        <v>1</v>
      </c>
      <c r="F191" s="265">
        <v>540197</v>
      </c>
      <c r="G191" s="265">
        <f t="shared" si="22"/>
        <v>568395.28339999996</v>
      </c>
      <c r="H191" s="261">
        <v>551774</v>
      </c>
      <c r="I191" s="253" t="s">
        <v>4518</v>
      </c>
      <c r="J191" s="230">
        <f t="shared" si="23"/>
        <v>551774</v>
      </c>
      <c r="K191" s="230">
        <f t="shared" si="24"/>
        <v>560084.64170000004</v>
      </c>
      <c r="L191" s="231">
        <f t="shared" si="25"/>
        <v>560084.64170000004</v>
      </c>
      <c r="M191" s="232">
        <f t="shared" si="26"/>
        <v>560022.98087020637</v>
      </c>
      <c r="N191" s="231">
        <f t="shared" si="20"/>
        <v>5876.511102081723</v>
      </c>
      <c r="O191" s="233">
        <f t="shared" si="21"/>
        <v>1.0493339207170306E-2</v>
      </c>
      <c r="P191" s="259">
        <f t="shared" si="29"/>
        <v>551774</v>
      </c>
      <c r="Q191" s="234">
        <f t="shared" si="27"/>
        <v>551774</v>
      </c>
      <c r="R191" s="235" t="str">
        <f t="shared" si="28"/>
        <v>MENOR VALOR</v>
      </c>
      <c r="S191" s="8"/>
      <c r="U191" s="35"/>
      <c r="V191" s="35"/>
      <c r="W191" s="35"/>
      <c r="X191" s="35"/>
      <c r="Y191" s="15"/>
    </row>
    <row r="192" spans="1:25" ht="18">
      <c r="A192" s="147">
        <v>185</v>
      </c>
      <c r="B192" s="249" t="s">
        <v>4092</v>
      </c>
      <c r="C192" s="237" t="s">
        <v>4338</v>
      </c>
      <c r="D192" s="220" t="s">
        <v>21</v>
      </c>
      <c r="E192" s="220">
        <v>1</v>
      </c>
      <c r="F192" s="265">
        <v>540197</v>
      </c>
      <c r="G192" s="265">
        <f t="shared" si="22"/>
        <v>568395.28339999996</v>
      </c>
      <c r="H192" s="261">
        <v>551774</v>
      </c>
      <c r="I192" s="253">
        <v>540739</v>
      </c>
      <c r="J192" s="230">
        <f t="shared" si="23"/>
        <v>540739</v>
      </c>
      <c r="K192" s="230">
        <f t="shared" si="24"/>
        <v>553636.09446666669</v>
      </c>
      <c r="L192" s="231">
        <f t="shared" si="25"/>
        <v>551774</v>
      </c>
      <c r="M192" s="232">
        <f t="shared" si="26"/>
        <v>553519.76147868868</v>
      </c>
      <c r="N192" s="231">
        <f t="shared" si="20"/>
        <v>7802.9233303935516</v>
      </c>
      <c r="O192" s="233">
        <f t="shared" si="21"/>
        <v>1.4096919158854594E-2</v>
      </c>
      <c r="P192" s="259">
        <f t="shared" si="29"/>
        <v>540739</v>
      </c>
      <c r="Q192" s="234">
        <f t="shared" si="27"/>
        <v>540739</v>
      </c>
      <c r="R192" s="235" t="str">
        <f t="shared" si="28"/>
        <v>MENOR VALOR</v>
      </c>
    </row>
    <row r="193" spans="1:25" ht="18">
      <c r="A193" s="147">
        <v>186</v>
      </c>
      <c r="B193" s="249" t="s">
        <v>4093</v>
      </c>
      <c r="C193" s="237" t="s">
        <v>4339</v>
      </c>
      <c r="D193" s="220" t="s">
        <v>21</v>
      </c>
      <c r="E193" s="220">
        <v>1</v>
      </c>
      <c r="F193" s="265">
        <v>540197</v>
      </c>
      <c r="G193" s="265">
        <f t="shared" si="22"/>
        <v>568395.28339999996</v>
      </c>
      <c r="H193" s="261">
        <v>551774</v>
      </c>
      <c r="I193" s="253" t="s">
        <v>4518</v>
      </c>
      <c r="J193" s="230">
        <f t="shared" si="23"/>
        <v>551774</v>
      </c>
      <c r="K193" s="230">
        <f t="shared" si="24"/>
        <v>560084.64170000004</v>
      </c>
      <c r="L193" s="231">
        <f t="shared" si="25"/>
        <v>560084.64170000004</v>
      </c>
      <c r="M193" s="232">
        <f t="shared" si="26"/>
        <v>560022.98087020637</v>
      </c>
      <c r="N193" s="231">
        <f t="shared" si="20"/>
        <v>5876.511102081723</v>
      </c>
      <c r="O193" s="233">
        <f t="shared" si="21"/>
        <v>1.0493339207170306E-2</v>
      </c>
      <c r="P193" s="259">
        <f t="shared" si="29"/>
        <v>551774</v>
      </c>
      <c r="Q193" s="234">
        <f t="shared" si="27"/>
        <v>551774</v>
      </c>
      <c r="R193" s="235" t="str">
        <f t="shared" si="28"/>
        <v>MENOR VALOR</v>
      </c>
    </row>
    <row r="194" spans="1:25" ht="18">
      <c r="A194" s="147">
        <v>187</v>
      </c>
      <c r="B194" s="249" t="s">
        <v>4094</v>
      </c>
      <c r="C194" s="237" t="s">
        <v>4340</v>
      </c>
      <c r="D194" s="220" t="s">
        <v>21</v>
      </c>
      <c r="E194" s="220">
        <v>1</v>
      </c>
      <c r="F194" s="265">
        <v>540197</v>
      </c>
      <c r="G194" s="265">
        <f t="shared" si="22"/>
        <v>568395.28339999996</v>
      </c>
      <c r="H194" s="261">
        <v>551774</v>
      </c>
      <c r="I194" s="253">
        <v>540739</v>
      </c>
      <c r="J194" s="230">
        <f t="shared" si="23"/>
        <v>540739</v>
      </c>
      <c r="K194" s="230">
        <f t="shared" si="24"/>
        <v>553636.09446666669</v>
      </c>
      <c r="L194" s="231">
        <f t="shared" si="25"/>
        <v>551774</v>
      </c>
      <c r="M194" s="232">
        <f t="shared" si="26"/>
        <v>553519.76147868868</v>
      </c>
      <c r="N194" s="231">
        <f t="shared" si="20"/>
        <v>7802.9233303935516</v>
      </c>
      <c r="O194" s="233">
        <f t="shared" si="21"/>
        <v>1.4096919158854594E-2</v>
      </c>
      <c r="P194" s="259">
        <f t="shared" si="29"/>
        <v>540739</v>
      </c>
      <c r="Q194" s="234">
        <f t="shared" si="27"/>
        <v>540739</v>
      </c>
      <c r="R194" s="235" t="str">
        <f t="shared" si="28"/>
        <v>MENOR VALOR</v>
      </c>
    </row>
    <row r="195" spans="1:25" ht="18">
      <c r="A195" s="147">
        <v>188</v>
      </c>
      <c r="B195" s="249" t="s">
        <v>4095</v>
      </c>
      <c r="C195" s="237" t="s">
        <v>4341</v>
      </c>
      <c r="D195" s="220" t="s">
        <v>21</v>
      </c>
      <c r="E195" s="220">
        <v>1</v>
      </c>
      <c r="F195" s="265">
        <v>540197</v>
      </c>
      <c r="G195" s="265">
        <f t="shared" si="22"/>
        <v>568395.28339999996</v>
      </c>
      <c r="H195" s="261">
        <v>551774</v>
      </c>
      <c r="I195" s="253" t="s">
        <v>4518</v>
      </c>
      <c r="J195" s="230">
        <f t="shared" si="23"/>
        <v>551774</v>
      </c>
      <c r="K195" s="230">
        <f t="shared" si="24"/>
        <v>560084.64170000004</v>
      </c>
      <c r="L195" s="231">
        <f t="shared" si="25"/>
        <v>560084.64170000004</v>
      </c>
      <c r="M195" s="232">
        <f t="shared" si="26"/>
        <v>560022.98087020637</v>
      </c>
      <c r="N195" s="231">
        <f t="shared" si="20"/>
        <v>5876.511102081723</v>
      </c>
      <c r="O195" s="233">
        <f t="shared" si="21"/>
        <v>1.0493339207170306E-2</v>
      </c>
      <c r="P195" s="259">
        <f t="shared" si="29"/>
        <v>551774</v>
      </c>
      <c r="Q195" s="234">
        <f t="shared" si="27"/>
        <v>551774</v>
      </c>
      <c r="R195" s="235" t="str">
        <f t="shared" si="28"/>
        <v>MENOR VALOR</v>
      </c>
    </row>
    <row r="196" spans="1:25" ht="18">
      <c r="A196" s="147">
        <v>189</v>
      </c>
      <c r="B196" s="249" t="s">
        <v>4096</v>
      </c>
      <c r="C196" s="237" t="s">
        <v>4342</v>
      </c>
      <c r="D196" s="220" t="s">
        <v>21</v>
      </c>
      <c r="E196" s="220">
        <v>1</v>
      </c>
      <c r="F196" s="265">
        <v>540197</v>
      </c>
      <c r="G196" s="265">
        <f t="shared" si="22"/>
        <v>568395.28339999996</v>
      </c>
      <c r="H196" s="261">
        <v>551774</v>
      </c>
      <c r="I196" s="253" t="s">
        <v>4518</v>
      </c>
      <c r="J196" s="230">
        <f t="shared" si="23"/>
        <v>551774</v>
      </c>
      <c r="K196" s="230">
        <f t="shared" si="24"/>
        <v>560084.64170000004</v>
      </c>
      <c r="L196" s="231">
        <f t="shared" si="25"/>
        <v>560084.64170000004</v>
      </c>
      <c r="M196" s="232">
        <f t="shared" si="26"/>
        <v>560022.98087020637</v>
      </c>
      <c r="N196" s="231">
        <f t="shared" si="20"/>
        <v>5876.511102081723</v>
      </c>
      <c r="O196" s="233">
        <f t="shared" si="21"/>
        <v>1.0493339207170306E-2</v>
      </c>
      <c r="P196" s="259">
        <f t="shared" si="29"/>
        <v>551774</v>
      </c>
      <c r="Q196" s="234">
        <f t="shared" si="27"/>
        <v>551774</v>
      </c>
      <c r="R196" s="235" t="str">
        <f t="shared" si="28"/>
        <v>MENOR VALOR</v>
      </c>
    </row>
    <row r="197" spans="1:25" ht="18">
      <c r="A197" s="147">
        <v>190</v>
      </c>
      <c r="B197" s="249" t="s">
        <v>4097</v>
      </c>
      <c r="C197" s="237" t="s">
        <v>4343</v>
      </c>
      <c r="D197" s="220" t="s">
        <v>21</v>
      </c>
      <c r="E197" s="220">
        <v>1</v>
      </c>
      <c r="F197" s="265">
        <v>540197</v>
      </c>
      <c r="G197" s="265">
        <f t="shared" si="22"/>
        <v>568395.28339999996</v>
      </c>
      <c r="H197" s="261">
        <v>551774</v>
      </c>
      <c r="I197" s="253" t="s">
        <v>4518</v>
      </c>
      <c r="J197" s="230">
        <f t="shared" si="23"/>
        <v>551774</v>
      </c>
      <c r="K197" s="230">
        <f t="shared" si="24"/>
        <v>560084.64170000004</v>
      </c>
      <c r="L197" s="231">
        <f t="shared" si="25"/>
        <v>560084.64170000004</v>
      </c>
      <c r="M197" s="232">
        <f t="shared" si="26"/>
        <v>560022.98087020637</v>
      </c>
      <c r="N197" s="231">
        <f t="shared" si="20"/>
        <v>5876.511102081723</v>
      </c>
      <c r="O197" s="233">
        <f t="shared" si="21"/>
        <v>1.0493339207170306E-2</v>
      </c>
      <c r="P197" s="259">
        <f t="shared" si="29"/>
        <v>551774</v>
      </c>
      <c r="Q197" s="234">
        <f t="shared" si="27"/>
        <v>551774</v>
      </c>
      <c r="R197" s="235" t="str">
        <f t="shared" si="28"/>
        <v>MENOR VALOR</v>
      </c>
    </row>
    <row r="198" spans="1:25" ht="18">
      <c r="A198" s="147">
        <v>191</v>
      </c>
      <c r="B198" s="249" t="s">
        <v>4098</v>
      </c>
      <c r="C198" s="237" t="s">
        <v>4344</v>
      </c>
      <c r="D198" s="220" t="s">
        <v>21</v>
      </c>
      <c r="E198" s="220">
        <v>1</v>
      </c>
      <c r="F198" s="265">
        <v>521470</v>
      </c>
      <c r="G198" s="265">
        <f t="shared" si="22"/>
        <v>548690.73400000005</v>
      </c>
      <c r="H198" s="261">
        <v>551774</v>
      </c>
      <c r="I198" s="253">
        <v>540739</v>
      </c>
      <c r="J198" s="230">
        <f t="shared" si="23"/>
        <v>540739</v>
      </c>
      <c r="K198" s="230">
        <f t="shared" si="24"/>
        <v>547067.91133333335</v>
      </c>
      <c r="L198" s="231">
        <f t="shared" si="25"/>
        <v>548690.73400000005</v>
      </c>
      <c r="M198" s="232">
        <f t="shared" si="26"/>
        <v>547048.1042246226</v>
      </c>
      <c r="N198" s="231">
        <f t="shared" si="20"/>
        <v>5622.7250335916697</v>
      </c>
      <c r="O198" s="233">
        <f t="shared" si="21"/>
        <v>1.0278300921198203E-2</v>
      </c>
      <c r="P198" s="259">
        <f t="shared" si="29"/>
        <v>540739</v>
      </c>
      <c r="Q198" s="234">
        <f t="shared" si="27"/>
        <v>540739</v>
      </c>
      <c r="R198" s="235" t="str">
        <f t="shared" si="28"/>
        <v>MENOR VALOR</v>
      </c>
    </row>
    <row r="199" spans="1:25" ht="18">
      <c r="A199" s="147">
        <v>192</v>
      </c>
      <c r="B199" s="249" t="s">
        <v>4099</v>
      </c>
      <c r="C199" s="237" t="s">
        <v>4345</v>
      </c>
      <c r="D199" s="220" t="s">
        <v>21</v>
      </c>
      <c r="E199" s="220">
        <v>1</v>
      </c>
      <c r="F199" s="265">
        <v>414765</v>
      </c>
      <c r="G199" s="265">
        <f t="shared" si="22"/>
        <v>436415.73300000001</v>
      </c>
      <c r="H199" s="261">
        <v>551774</v>
      </c>
      <c r="I199" s="253" t="s">
        <v>4518</v>
      </c>
      <c r="J199" s="230">
        <f t="shared" si="23"/>
        <v>436415.73300000001</v>
      </c>
      <c r="K199" s="230">
        <f t="shared" si="24"/>
        <v>494094.8665</v>
      </c>
      <c r="L199" s="231">
        <f t="shared" si="25"/>
        <v>494094.8665</v>
      </c>
      <c r="M199" s="232">
        <f t="shared" si="26"/>
        <v>490716.67452853278</v>
      </c>
      <c r="N199" s="231">
        <f t="shared" si="20"/>
        <v>40785.306430814162</v>
      </c>
      <c r="O199" s="233">
        <f t="shared" si="21"/>
        <v>8.3113756975956798E-2</v>
      </c>
      <c r="P199" s="259">
        <f t="shared" si="29"/>
        <v>436415.73300000001</v>
      </c>
      <c r="Q199" s="234">
        <f t="shared" si="27"/>
        <v>436416</v>
      </c>
      <c r="R199" s="235" t="str">
        <f t="shared" si="28"/>
        <v>MENOR VALOR</v>
      </c>
    </row>
    <row r="200" spans="1:25" ht="18">
      <c r="A200" s="147">
        <v>193</v>
      </c>
      <c r="B200" s="249" t="s">
        <v>4100</v>
      </c>
      <c r="C200" s="237" t="s">
        <v>4346</v>
      </c>
      <c r="D200" s="220" t="s">
        <v>21</v>
      </c>
      <c r="E200" s="220">
        <v>1</v>
      </c>
      <c r="F200" s="265">
        <v>2828811</v>
      </c>
      <c r="G200" s="265">
        <f t="shared" si="22"/>
        <v>2976474.9342</v>
      </c>
      <c r="H200" s="261">
        <v>3754846</v>
      </c>
      <c r="I200" s="253" t="s">
        <v>4518</v>
      </c>
      <c r="J200" s="230">
        <f t="shared" si="23"/>
        <v>2976474.9342</v>
      </c>
      <c r="K200" s="230">
        <f t="shared" si="24"/>
        <v>3365660.4671</v>
      </c>
      <c r="L200" s="231">
        <f t="shared" si="25"/>
        <v>3365660.4671</v>
      </c>
      <c r="M200" s="232">
        <f t="shared" si="26"/>
        <v>3343083.1579219103</v>
      </c>
      <c r="N200" s="231">
        <f t="shared" ref="N200:N260" si="30">STDEVA(L200,J200)</f>
        <v>275195.72945329017</v>
      </c>
      <c r="O200" s="233">
        <f t="shared" ref="O200:O260" si="31">N200/M200*100%</f>
        <v>8.2317943184026049E-2</v>
      </c>
      <c r="P200" s="259">
        <f t="shared" si="29"/>
        <v>2976474.9342</v>
      </c>
      <c r="Q200" s="234">
        <f t="shared" si="27"/>
        <v>2976475</v>
      </c>
      <c r="R200" s="235" t="str">
        <f t="shared" si="28"/>
        <v>MENOR VALOR</v>
      </c>
    </row>
    <row r="201" spans="1:25" ht="18">
      <c r="A201" s="147">
        <v>194</v>
      </c>
      <c r="B201" s="249" t="s">
        <v>4101</v>
      </c>
      <c r="C201" s="237" t="s">
        <v>4347</v>
      </c>
      <c r="D201" s="220" t="s">
        <v>21</v>
      </c>
      <c r="E201" s="220">
        <v>1</v>
      </c>
      <c r="F201" s="265">
        <v>2830778</v>
      </c>
      <c r="G201" s="265">
        <f t="shared" ref="G201:G262" si="32">+F201*(1+0.0522)</f>
        <v>2978544.6115999999</v>
      </c>
      <c r="H201" s="261">
        <v>3754846</v>
      </c>
      <c r="I201" s="253" t="s">
        <v>4518</v>
      </c>
      <c r="J201" s="230">
        <f t="shared" ref="J201:J260" si="33">MIN(G201,H201,I201)</f>
        <v>2978544.6115999999</v>
      </c>
      <c r="K201" s="230">
        <f t="shared" ref="K201:K260" si="34">AVERAGE(G201,H201,I201)</f>
        <v>3366695.3058000002</v>
      </c>
      <c r="L201" s="231">
        <f t="shared" ref="L201:L260" si="35">MEDIAN(G201,H201,I201)</f>
        <v>3366695.3058000002</v>
      </c>
      <c r="M201" s="232">
        <f t="shared" ref="M201:M260" si="36">GEOMEAN(G201,H201,I201)</f>
        <v>3344245.254267069</v>
      </c>
      <c r="N201" s="231">
        <f t="shared" si="30"/>
        <v>274463.98799108609</v>
      </c>
      <c r="O201" s="233">
        <f t="shared" si="31"/>
        <v>8.2070532249656464E-2</v>
      </c>
      <c r="P201" s="259">
        <f t="shared" si="29"/>
        <v>2978544.6115999999</v>
      </c>
      <c r="Q201" s="234">
        <f t="shared" ref="Q201:Q261" si="37">+ROUND(P201,0)</f>
        <v>2978545</v>
      </c>
      <c r="R201" s="235" t="str">
        <f t="shared" ref="R201:R232" si="38">IF(O201&lt;=$O$1,"MENOR VALOR","MEDIA GEOMETRICA")</f>
        <v>MENOR VALOR</v>
      </c>
    </row>
    <row r="202" spans="1:25" ht="18">
      <c r="A202" s="147">
        <v>195</v>
      </c>
      <c r="B202" s="249" t="s">
        <v>4102</v>
      </c>
      <c r="C202" s="237" t="s">
        <v>4348</v>
      </c>
      <c r="D202" s="220" t="s">
        <v>21</v>
      </c>
      <c r="E202" s="220">
        <v>1</v>
      </c>
      <c r="F202" s="265">
        <v>2834602</v>
      </c>
      <c r="G202" s="265">
        <f t="shared" si="32"/>
        <v>2982568.2244000002</v>
      </c>
      <c r="H202" s="261">
        <v>3754846</v>
      </c>
      <c r="I202" s="253" t="s">
        <v>4518</v>
      </c>
      <c r="J202" s="230">
        <f t="shared" si="33"/>
        <v>2982568.2244000002</v>
      </c>
      <c r="K202" s="230">
        <f t="shared" si="34"/>
        <v>3368707.1122000003</v>
      </c>
      <c r="L202" s="231">
        <f t="shared" si="35"/>
        <v>3368707.1122000003</v>
      </c>
      <c r="M202" s="232">
        <f t="shared" si="36"/>
        <v>3346503.3045128528</v>
      </c>
      <c r="N202" s="231">
        <f t="shared" si="30"/>
        <v>273041.42604321148</v>
      </c>
      <c r="O202" s="233">
        <f t="shared" si="31"/>
        <v>8.1590066166977199E-2</v>
      </c>
      <c r="P202" s="259">
        <f t="shared" ref="P202:P233" si="39">IF(O202&lt;=$O$1,J202,M202)</f>
        <v>2982568.2244000002</v>
      </c>
      <c r="Q202" s="234">
        <f t="shared" si="37"/>
        <v>2982568</v>
      </c>
      <c r="R202" s="235" t="str">
        <f t="shared" si="38"/>
        <v>MENOR VALOR</v>
      </c>
    </row>
    <row r="203" spans="1:25" ht="18">
      <c r="A203" s="147">
        <v>196</v>
      </c>
      <c r="B203" s="249" t="s">
        <v>4103</v>
      </c>
      <c r="C203" s="237" t="s">
        <v>4349</v>
      </c>
      <c r="D203" s="220" t="s">
        <v>21</v>
      </c>
      <c r="E203" s="220">
        <v>1</v>
      </c>
      <c r="F203" s="265">
        <v>1124733</v>
      </c>
      <c r="G203" s="265">
        <f t="shared" si="32"/>
        <v>1183444.0626000001</v>
      </c>
      <c r="H203" s="261">
        <v>1502436</v>
      </c>
      <c r="I203" s="253" t="s">
        <v>4518</v>
      </c>
      <c r="J203" s="230">
        <f t="shared" si="33"/>
        <v>1183444.0626000001</v>
      </c>
      <c r="K203" s="230">
        <f t="shared" si="34"/>
        <v>1342940.0312999999</v>
      </c>
      <c r="L203" s="231">
        <f t="shared" si="35"/>
        <v>1342940.0312999999</v>
      </c>
      <c r="M203" s="232">
        <f t="shared" si="36"/>
        <v>1333435.0241524682</v>
      </c>
      <c r="N203" s="231">
        <f t="shared" si="30"/>
        <v>112780.68103968722</v>
      </c>
      <c r="O203" s="233">
        <f t="shared" si="31"/>
        <v>8.4579060094338424E-2</v>
      </c>
      <c r="P203" s="259">
        <f t="shared" si="39"/>
        <v>1183444.0626000001</v>
      </c>
      <c r="Q203" s="234">
        <f t="shared" si="37"/>
        <v>1183444</v>
      </c>
      <c r="R203" s="235" t="str">
        <f t="shared" si="38"/>
        <v>MENOR VALOR</v>
      </c>
      <c r="S203" s="8"/>
      <c r="U203" s="35"/>
      <c r="V203" s="35"/>
      <c r="W203" s="35"/>
      <c r="X203" s="35"/>
      <c r="Y203" s="15"/>
    </row>
    <row r="204" spans="1:25" ht="18">
      <c r="A204" s="147">
        <v>197</v>
      </c>
      <c r="B204" s="249" t="s">
        <v>4104</v>
      </c>
      <c r="C204" s="237" t="s">
        <v>4350</v>
      </c>
      <c r="D204" s="220" t="s">
        <v>21</v>
      </c>
      <c r="E204" s="220">
        <v>1</v>
      </c>
      <c r="F204" s="265">
        <v>2581237</v>
      </c>
      <c r="G204" s="265">
        <f t="shared" si="32"/>
        <v>2715977.5714000002</v>
      </c>
      <c r="H204" s="261">
        <v>3754846</v>
      </c>
      <c r="I204" s="253" t="s">
        <v>4518</v>
      </c>
      <c r="J204" s="230">
        <f t="shared" si="33"/>
        <v>2715977.5714000002</v>
      </c>
      <c r="K204" s="230">
        <f t="shared" si="34"/>
        <v>3235411.7856999999</v>
      </c>
      <c r="L204" s="231">
        <f t="shared" si="35"/>
        <v>3235411.7856999999</v>
      </c>
      <c r="M204" s="232">
        <f t="shared" si="36"/>
        <v>3193442.8944418291</v>
      </c>
      <c r="N204" s="231">
        <f t="shared" si="30"/>
        <v>367295.45531183609</v>
      </c>
      <c r="O204" s="233">
        <f t="shared" si="31"/>
        <v>0.11501550754238066</v>
      </c>
      <c r="P204" s="259">
        <f t="shared" si="39"/>
        <v>2715977.5714000002</v>
      </c>
      <c r="Q204" s="234">
        <f t="shared" si="37"/>
        <v>2715978</v>
      </c>
      <c r="R204" s="235" t="str">
        <f t="shared" si="38"/>
        <v>MENOR VALOR</v>
      </c>
    </row>
    <row r="205" spans="1:25" ht="18">
      <c r="A205" s="147">
        <v>198</v>
      </c>
      <c r="B205" s="249" t="s">
        <v>4105</v>
      </c>
      <c r="C205" s="237" t="s">
        <v>4351</v>
      </c>
      <c r="D205" s="220" t="s">
        <v>21</v>
      </c>
      <c r="E205" s="220">
        <v>1</v>
      </c>
      <c r="F205" s="265">
        <v>2711608</v>
      </c>
      <c r="G205" s="265">
        <f t="shared" si="32"/>
        <v>2853153.9376000003</v>
      </c>
      <c r="H205" s="261">
        <v>3754846</v>
      </c>
      <c r="I205" s="253" t="s">
        <v>4518</v>
      </c>
      <c r="J205" s="230">
        <f t="shared" si="33"/>
        <v>2853153.9376000003</v>
      </c>
      <c r="K205" s="230">
        <f t="shared" si="34"/>
        <v>3303999.9687999999</v>
      </c>
      <c r="L205" s="231">
        <f t="shared" si="35"/>
        <v>3303999.9687999999</v>
      </c>
      <c r="M205" s="232">
        <f t="shared" si="36"/>
        <v>3273095.4232930043</v>
      </c>
      <c r="N205" s="231">
        <f t="shared" si="30"/>
        <v>318796.2859325615</v>
      </c>
      <c r="O205" s="233">
        <f t="shared" si="31"/>
        <v>9.7399019797542633E-2</v>
      </c>
      <c r="P205" s="259">
        <f t="shared" si="39"/>
        <v>2853153.9376000003</v>
      </c>
      <c r="Q205" s="234">
        <f t="shared" si="37"/>
        <v>2853154</v>
      </c>
      <c r="R205" s="235" t="str">
        <f t="shared" si="38"/>
        <v>MENOR VALOR</v>
      </c>
    </row>
    <row r="206" spans="1:25" ht="18">
      <c r="A206" s="147">
        <v>199</v>
      </c>
      <c r="B206" s="249" t="s">
        <v>4106</v>
      </c>
      <c r="C206" s="237" t="s">
        <v>4352</v>
      </c>
      <c r="D206" s="220" t="s">
        <v>21</v>
      </c>
      <c r="E206" s="220">
        <v>1</v>
      </c>
      <c r="F206" s="265">
        <v>2574079</v>
      </c>
      <c r="G206" s="265">
        <f t="shared" si="32"/>
        <v>2708445.9238</v>
      </c>
      <c r="H206" s="261">
        <v>3754846</v>
      </c>
      <c r="I206" s="253" t="s">
        <v>4518</v>
      </c>
      <c r="J206" s="230">
        <f t="shared" si="33"/>
        <v>2708445.9238</v>
      </c>
      <c r="K206" s="230">
        <f t="shared" si="34"/>
        <v>3231645.9619</v>
      </c>
      <c r="L206" s="231">
        <f t="shared" si="35"/>
        <v>3231645.9619</v>
      </c>
      <c r="M206" s="232">
        <f t="shared" si="36"/>
        <v>3189011.9697481119</v>
      </c>
      <c r="N206" s="231">
        <f t="shared" si="30"/>
        <v>369958.29485757003</v>
      </c>
      <c r="O206" s="233">
        <f t="shared" si="31"/>
        <v>0.11601031867145724</v>
      </c>
      <c r="P206" s="259">
        <f t="shared" si="39"/>
        <v>2708445.9238</v>
      </c>
      <c r="Q206" s="234">
        <f t="shared" si="37"/>
        <v>2708446</v>
      </c>
      <c r="R206" s="235" t="str">
        <f t="shared" si="38"/>
        <v>MENOR VALOR</v>
      </c>
    </row>
    <row r="207" spans="1:25" ht="18">
      <c r="A207" s="147">
        <v>200</v>
      </c>
      <c r="B207" s="249" t="s">
        <v>4107</v>
      </c>
      <c r="C207" s="237" t="s">
        <v>4353</v>
      </c>
      <c r="D207" s="220" t="s">
        <v>21</v>
      </c>
      <c r="E207" s="220">
        <v>1</v>
      </c>
      <c r="F207" s="265">
        <v>2795589</v>
      </c>
      <c r="G207" s="265">
        <f t="shared" si="32"/>
        <v>2941518.7458000001</v>
      </c>
      <c r="H207" s="261">
        <v>3754846</v>
      </c>
      <c r="I207" s="253" t="s">
        <v>4518</v>
      </c>
      <c r="J207" s="230">
        <f t="shared" si="33"/>
        <v>2941518.7458000001</v>
      </c>
      <c r="K207" s="230">
        <f t="shared" si="34"/>
        <v>3348182.3728999998</v>
      </c>
      <c r="L207" s="231">
        <f t="shared" si="35"/>
        <v>3348182.3728999998</v>
      </c>
      <c r="M207" s="232">
        <f t="shared" si="36"/>
        <v>3323394.3335981281</v>
      </c>
      <c r="N207" s="231">
        <f t="shared" si="30"/>
        <v>287554.60838432726</v>
      </c>
      <c r="O207" s="233">
        <f t="shared" si="31"/>
        <v>8.6524372229100324E-2</v>
      </c>
      <c r="P207" s="259">
        <f t="shared" si="39"/>
        <v>2941518.7458000001</v>
      </c>
      <c r="Q207" s="234">
        <f t="shared" si="37"/>
        <v>2941519</v>
      </c>
      <c r="R207" s="235" t="str">
        <f t="shared" si="38"/>
        <v>MENOR VALOR</v>
      </c>
    </row>
    <row r="208" spans="1:25" ht="18">
      <c r="A208" s="147">
        <v>201</v>
      </c>
      <c r="B208" s="249" t="s">
        <v>4108</v>
      </c>
      <c r="C208" s="237" t="s">
        <v>4354</v>
      </c>
      <c r="D208" s="220" t="s">
        <v>21</v>
      </c>
      <c r="E208" s="220">
        <v>1</v>
      </c>
      <c r="F208" s="265">
        <v>2860939</v>
      </c>
      <c r="G208" s="265">
        <f t="shared" si="32"/>
        <v>3010280.0158000002</v>
      </c>
      <c r="H208" s="261">
        <v>3754846</v>
      </c>
      <c r="I208" s="253" t="s">
        <v>4518</v>
      </c>
      <c r="J208" s="230">
        <f t="shared" si="33"/>
        <v>3010280.0158000002</v>
      </c>
      <c r="K208" s="230">
        <f t="shared" si="34"/>
        <v>3382563.0079000001</v>
      </c>
      <c r="L208" s="231">
        <f t="shared" si="35"/>
        <v>3382563.0079000001</v>
      </c>
      <c r="M208" s="232">
        <f t="shared" si="36"/>
        <v>3362013.9613342728</v>
      </c>
      <c r="N208" s="231">
        <f t="shared" si="30"/>
        <v>263243.82823432784</v>
      </c>
      <c r="O208" s="233">
        <f t="shared" si="31"/>
        <v>7.8299445291373809E-2</v>
      </c>
      <c r="P208" s="259">
        <f t="shared" si="39"/>
        <v>3010280.0158000002</v>
      </c>
      <c r="Q208" s="234">
        <f t="shared" si="37"/>
        <v>3010280</v>
      </c>
      <c r="R208" s="235" t="str">
        <f t="shared" si="38"/>
        <v>MENOR VALOR</v>
      </c>
      <c r="S208" s="8"/>
      <c r="U208" s="35"/>
      <c r="V208" s="35"/>
      <c r="W208" s="35"/>
      <c r="X208" s="35"/>
      <c r="Y208" s="15"/>
    </row>
    <row r="209" spans="1:25" ht="18">
      <c r="A209" s="147">
        <v>202</v>
      </c>
      <c r="B209" s="249" t="s">
        <v>4109</v>
      </c>
      <c r="C209" s="237" t="s">
        <v>4355</v>
      </c>
      <c r="D209" s="220" t="s">
        <v>21</v>
      </c>
      <c r="E209" s="220">
        <v>1</v>
      </c>
      <c r="F209" s="265">
        <v>2581401</v>
      </c>
      <c r="G209" s="265">
        <f t="shared" si="32"/>
        <v>2716150.1321999999</v>
      </c>
      <c r="H209" s="261">
        <v>3754846</v>
      </c>
      <c r="I209" s="253" t="s">
        <v>4518</v>
      </c>
      <c r="J209" s="230">
        <f t="shared" si="33"/>
        <v>2716150.1321999999</v>
      </c>
      <c r="K209" s="230">
        <f t="shared" si="34"/>
        <v>3235498.0660999999</v>
      </c>
      <c r="L209" s="231">
        <f t="shared" si="35"/>
        <v>3235498.0660999999</v>
      </c>
      <c r="M209" s="232">
        <f t="shared" si="36"/>
        <v>3193544.3412125409</v>
      </c>
      <c r="N209" s="231">
        <f t="shared" si="30"/>
        <v>367234.44585591293</v>
      </c>
      <c r="O209" s="233">
        <f t="shared" si="31"/>
        <v>0.114992749941427</v>
      </c>
      <c r="P209" s="259">
        <f t="shared" si="39"/>
        <v>2716150.1321999999</v>
      </c>
      <c r="Q209" s="234">
        <f t="shared" si="37"/>
        <v>2716150</v>
      </c>
      <c r="R209" s="235" t="str">
        <f t="shared" si="38"/>
        <v>MENOR VALOR</v>
      </c>
    </row>
    <row r="210" spans="1:25" ht="18">
      <c r="A210" s="147">
        <v>203</v>
      </c>
      <c r="B210" s="249" t="s">
        <v>4110</v>
      </c>
      <c r="C210" s="237" t="s">
        <v>4356</v>
      </c>
      <c r="D210" s="220" t="s">
        <v>21</v>
      </c>
      <c r="E210" s="220">
        <v>1</v>
      </c>
      <c r="F210" s="265">
        <v>2858972</v>
      </c>
      <c r="G210" s="265">
        <f t="shared" si="32"/>
        <v>3008210.3384000002</v>
      </c>
      <c r="H210" s="261">
        <v>3754846</v>
      </c>
      <c r="I210" s="253" t="s">
        <v>4518</v>
      </c>
      <c r="J210" s="230">
        <f t="shared" si="33"/>
        <v>3008210.3384000002</v>
      </c>
      <c r="K210" s="230">
        <f t="shared" si="34"/>
        <v>3381528.1692000004</v>
      </c>
      <c r="L210" s="231">
        <f t="shared" si="35"/>
        <v>3381528.1692000004</v>
      </c>
      <c r="M210" s="232">
        <f t="shared" si="36"/>
        <v>3360858.0089465082</v>
      </c>
      <c r="N210" s="231">
        <f t="shared" si="30"/>
        <v>263975.56969653227</v>
      </c>
      <c r="O210" s="233">
        <f t="shared" si="31"/>
        <v>7.854410064151382E-2</v>
      </c>
      <c r="P210" s="259">
        <f t="shared" si="39"/>
        <v>3008210.3384000002</v>
      </c>
      <c r="Q210" s="234">
        <f t="shared" si="37"/>
        <v>3008210</v>
      </c>
      <c r="R210" s="235" t="str">
        <f t="shared" si="38"/>
        <v>MENOR VALOR</v>
      </c>
    </row>
    <row r="211" spans="1:25" ht="18">
      <c r="A211" s="147">
        <v>204</v>
      </c>
      <c r="B211" s="249" t="s">
        <v>4111</v>
      </c>
      <c r="C211" s="237" t="s">
        <v>4357</v>
      </c>
      <c r="D211" s="220" t="s">
        <v>21</v>
      </c>
      <c r="E211" s="220">
        <v>1</v>
      </c>
      <c r="F211" s="265">
        <v>2577139</v>
      </c>
      <c r="G211" s="265">
        <f t="shared" si="32"/>
        <v>2711665.6557999998</v>
      </c>
      <c r="H211" s="261">
        <v>3754846</v>
      </c>
      <c r="I211" s="253" t="s">
        <v>4518</v>
      </c>
      <c r="J211" s="230">
        <f t="shared" si="33"/>
        <v>2711665.6557999998</v>
      </c>
      <c r="K211" s="230">
        <f t="shared" si="34"/>
        <v>3233255.8278999999</v>
      </c>
      <c r="L211" s="231">
        <f t="shared" si="35"/>
        <v>3233255.8278999999</v>
      </c>
      <c r="M211" s="232">
        <f t="shared" si="36"/>
        <v>3190906.9151289896</v>
      </c>
      <c r="N211" s="231">
        <f t="shared" si="30"/>
        <v>368819.94769216841</v>
      </c>
      <c r="O211" s="233">
        <f t="shared" si="31"/>
        <v>0.11558467780538788</v>
      </c>
      <c r="P211" s="259">
        <f t="shared" si="39"/>
        <v>2711665.6557999998</v>
      </c>
      <c r="Q211" s="234">
        <f t="shared" si="37"/>
        <v>2711666</v>
      </c>
      <c r="R211" s="235" t="str">
        <f t="shared" si="38"/>
        <v>MENOR VALOR</v>
      </c>
    </row>
    <row r="212" spans="1:25" ht="18">
      <c r="A212" s="147">
        <v>205</v>
      </c>
      <c r="B212" s="249" t="s">
        <v>4112</v>
      </c>
      <c r="C212" s="237" t="s">
        <v>4358</v>
      </c>
      <c r="D212" s="220" t="s">
        <v>21</v>
      </c>
      <c r="E212" s="220">
        <v>1</v>
      </c>
      <c r="F212" s="265">
        <v>2866676</v>
      </c>
      <c r="G212" s="265">
        <f t="shared" si="32"/>
        <v>3016316.4871999999</v>
      </c>
      <c r="H212" s="261">
        <v>3754846</v>
      </c>
      <c r="I212" s="253" t="s">
        <v>4518</v>
      </c>
      <c r="J212" s="230">
        <f t="shared" si="33"/>
        <v>3016316.4871999999</v>
      </c>
      <c r="K212" s="230">
        <f t="shared" si="34"/>
        <v>3385581.2435999997</v>
      </c>
      <c r="L212" s="231">
        <f t="shared" si="35"/>
        <v>3385581.2435999997</v>
      </c>
      <c r="M212" s="232">
        <f t="shared" si="36"/>
        <v>3365383.1723441198</v>
      </c>
      <c r="N212" s="231">
        <f t="shared" si="30"/>
        <v>261109.61330363844</v>
      </c>
      <c r="O212" s="233">
        <f t="shared" si="31"/>
        <v>7.7586889792928243E-2</v>
      </c>
      <c r="P212" s="259">
        <f t="shared" si="39"/>
        <v>3016316.4871999999</v>
      </c>
      <c r="Q212" s="234">
        <f t="shared" si="37"/>
        <v>3016316</v>
      </c>
      <c r="R212" s="235" t="str">
        <f t="shared" si="38"/>
        <v>MENOR VALOR</v>
      </c>
    </row>
    <row r="213" spans="1:25" ht="18">
      <c r="A213" s="147">
        <v>206</v>
      </c>
      <c r="B213" s="249" t="s">
        <v>4113</v>
      </c>
      <c r="C213" s="243" t="s">
        <v>4359</v>
      </c>
      <c r="D213" s="220" t="s">
        <v>21</v>
      </c>
      <c r="E213" s="220">
        <v>1</v>
      </c>
      <c r="F213" s="265">
        <v>2581401</v>
      </c>
      <c r="G213" s="265">
        <f t="shared" si="32"/>
        <v>2716150.1321999999</v>
      </c>
      <c r="H213" s="262">
        <v>3754846</v>
      </c>
      <c r="I213" s="253" t="s">
        <v>4518</v>
      </c>
      <c r="J213" s="230">
        <f t="shared" si="33"/>
        <v>2716150.1321999999</v>
      </c>
      <c r="K213" s="230">
        <f t="shared" si="34"/>
        <v>3235498.0660999999</v>
      </c>
      <c r="L213" s="231">
        <f t="shared" si="35"/>
        <v>3235498.0660999999</v>
      </c>
      <c r="M213" s="232">
        <f t="shared" si="36"/>
        <v>3193544.3412125409</v>
      </c>
      <c r="N213" s="231">
        <f t="shared" si="30"/>
        <v>367234.44585591293</v>
      </c>
      <c r="O213" s="233">
        <f t="shared" si="31"/>
        <v>0.114992749941427</v>
      </c>
      <c r="P213" s="259">
        <f t="shared" si="39"/>
        <v>2716150.1321999999</v>
      </c>
      <c r="Q213" s="234">
        <f t="shared" si="37"/>
        <v>2716150</v>
      </c>
      <c r="R213" s="235" t="str">
        <f t="shared" si="38"/>
        <v>MENOR VALOR</v>
      </c>
    </row>
    <row r="214" spans="1:25" ht="18">
      <c r="A214" s="147">
        <v>207</v>
      </c>
      <c r="B214" s="249" t="s">
        <v>4114</v>
      </c>
      <c r="C214" s="243" t="s">
        <v>4360</v>
      </c>
      <c r="D214" s="220" t="s">
        <v>21</v>
      </c>
      <c r="E214" s="220">
        <v>1</v>
      </c>
      <c r="F214" s="265">
        <v>2860939</v>
      </c>
      <c r="G214" s="265">
        <f t="shared" si="32"/>
        <v>3010280.0158000002</v>
      </c>
      <c r="H214" s="262">
        <v>3754846</v>
      </c>
      <c r="I214" s="253" t="s">
        <v>4518</v>
      </c>
      <c r="J214" s="230">
        <f t="shared" si="33"/>
        <v>3010280.0158000002</v>
      </c>
      <c r="K214" s="230">
        <f t="shared" si="34"/>
        <v>3382563.0079000001</v>
      </c>
      <c r="L214" s="231">
        <f t="shared" si="35"/>
        <v>3382563.0079000001</v>
      </c>
      <c r="M214" s="232">
        <f t="shared" si="36"/>
        <v>3362013.9613342728</v>
      </c>
      <c r="N214" s="231">
        <f t="shared" si="30"/>
        <v>263243.82823432784</v>
      </c>
      <c r="O214" s="233">
        <f t="shared" si="31"/>
        <v>7.8299445291373809E-2</v>
      </c>
      <c r="P214" s="259">
        <f t="shared" si="39"/>
        <v>3010280.0158000002</v>
      </c>
      <c r="Q214" s="234">
        <f t="shared" si="37"/>
        <v>3010280</v>
      </c>
      <c r="R214" s="235" t="str">
        <f t="shared" si="38"/>
        <v>MENOR VALOR</v>
      </c>
    </row>
    <row r="215" spans="1:25" ht="18">
      <c r="A215" s="147">
        <v>208</v>
      </c>
      <c r="B215" s="249" t="s">
        <v>4115</v>
      </c>
      <c r="C215" s="237" t="s">
        <v>4361</v>
      </c>
      <c r="D215" s="220" t="s">
        <v>21</v>
      </c>
      <c r="E215" s="220">
        <v>1</v>
      </c>
      <c r="F215" s="265">
        <v>1698018</v>
      </c>
      <c r="G215" s="265">
        <f t="shared" si="32"/>
        <v>1786654.5396</v>
      </c>
      <c r="H215" s="261">
        <v>1502436</v>
      </c>
      <c r="I215" s="253" t="s">
        <v>4518</v>
      </c>
      <c r="J215" s="230">
        <f t="shared" si="33"/>
        <v>1502436</v>
      </c>
      <c r="K215" s="230">
        <f t="shared" si="34"/>
        <v>1644545.2697999999</v>
      </c>
      <c r="L215" s="231">
        <f t="shared" si="35"/>
        <v>1644545.2697999999</v>
      </c>
      <c r="M215" s="232">
        <f t="shared" si="36"/>
        <v>1638393.7560484251</v>
      </c>
      <c r="N215" s="231">
        <f t="shared" si="30"/>
        <v>100486.42834504857</v>
      </c>
      <c r="O215" s="233">
        <f t="shared" si="31"/>
        <v>6.1332282288115936E-2</v>
      </c>
      <c r="P215" s="259">
        <f t="shared" si="39"/>
        <v>1502436</v>
      </c>
      <c r="Q215" s="234">
        <f t="shared" si="37"/>
        <v>1502436</v>
      </c>
      <c r="R215" s="235" t="str">
        <f t="shared" si="38"/>
        <v>MENOR VALOR</v>
      </c>
    </row>
    <row r="216" spans="1:25" ht="33">
      <c r="A216" s="147">
        <v>209</v>
      </c>
      <c r="B216" s="249" t="s">
        <v>4116</v>
      </c>
      <c r="C216" s="237" t="s">
        <v>4362</v>
      </c>
      <c r="D216" s="220" t="s">
        <v>21</v>
      </c>
      <c r="E216" s="220">
        <v>1</v>
      </c>
      <c r="F216" s="265">
        <v>2505968</v>
      </c>
      <c r="G216" s="265">
        <f t="shared" si="32"/>
        <v>2636779.5296</v>
      </c>
      <c r="H216" s="261">
        <v>1502436</v>
      </c>
      <c r="I216" s="253" t="s">
        <v>4518</v>
      </c>
      <c r="J216" s="230">
        <f t="shared" si="33"/>
        <v>1502436</v>
      </c>
      <c r="K216" s="230">
        <f t="shared" si="34"/>
        <v>2069607.7648</v>
      </c>
      <c r="L216" s="231">
        <f t="shared" si="35"/>
        <v>2069607.7648</v>
      </c>
      <c r="M216" s="232">
        <f t="shared" si="36"/>
        <v>1990374.9619943739</v>
      </c>
      <c r="N216" s="231">
        <f t="shared" si="30"/>
        <v>401051.00098762108</v>
      </c>
      <c r="O216" s="233">
        <f t="shared" si="31"/>
        <v>0.20149519997265455</v>
      </c>
      <c r="P216" s="259">
        <f t="shared" si="39"/>
        <v>1990374.9619943739</v>
      </c>
      <c r="Q216" s="234">
        <f t="shared" si="37"/>
        <v>1990375</v>
      </c>
      <c r="R216" s="235" t="str">
        <f t="shared" si="38"/>
        <v>MEDIA GEOMETRICA</v>
      </c>
    </row>
    <row r="217" spans="1:25" ht="18">
      <c r="A217" s="147">
        <v>210</v>
      </c>
      <c r="B217" s="249" t="s">
        <v>4117</v>
      </c>
      <c r="C217" s="237" t="s">
        <v>4363</v>
      </c>
      <c r="D217" s="220" t="s">
        <v>21</v>
      </c>
      <c r="E217" s="220">
        <v>1</v>
      </c>
      <c r="F217" s="265">
        <v>2585608</v>
      </c>
      <c r="G217" s="265">
        <f t="shared" si="32"/>
        <v>2720576.7376000001</v>
      </c>
      <c r="H217" s="261">
        <v>3754846</v>
      </c>
      <c r="I217" s="253" t="s">
        <v>4518</v>
      </c>
      <c r="J217" s="230">
        <f t="shared" si="33"/>
        <v>2720576.7376000001</v>
      </c>
      <c r="K217" s="230">
        <f t="shared" si="34"/>
        <v>3237711.3688000003</v>
      </c>
      <c r="L217" s="231">
        <f t="shared" si="35"/>
        <v>3237711.3688000003</v>
      </c>
      <c r="M217" s="232">
        <f t="shared" si="36"/>
        <v>3196145.5975706754</v>
      </c>
      <c r="N217" s="231">
        <f t="shared" si="30"/>
        <v>365669.40450792445</v>
      </c>
      <c r="O217" s="233">
        <f t="shared" si="31"/>
        <v>0.11440949523258961</v>
      </c>
      <c r="P217" s="259">
        <f t="shared" si="39"/>
        <v>2720576.7376000001</v>
      </c>
      <c r="Q217" s="234">
        <f t="shared" si="37"/>
        <v>2720577</v>
      </c>
      <c r="R217" s="235" t="str">
        <f t="shared" si="38"/>
        <v>MENOR VALOR</v>
      </c>
    </row>
    <row r="218" spans="1:25" ht="18">
      <c r="A218" s="147">
        <v>211</v>
      </c>
      <c r="B218" s="249" t="s">
        <v>4118</v>
      </c>
      <c r="C218" s="237" t="s">
        <v>4364</v>
      </c>
      <c r="D218" s="220" t="s">
        <v>21</v>
      </c>
      <c r="E218" s="220">
        <v>1</v>
      </c>
      <c r="F218" s="265">
        <v>2605333</v>
      </c>
      <c r="G218" s="265">
        <f t="shared" si="32"/>
        <v>2741331.3826000001</v>
      </c>
      <c r="H218" s="261">
        <v>3754846</v>
      </c>
      <c r="I218" s="253" t="s">
        <v>4518</v>
      </c>
      <c r="J218" s="230">
        <f t="shared" si="33"/>
        <v>2741331.3826000001</v>
      </c>
      <c r="K218" s="230">
        <f t="shared" si="34"/>
        <v>3248088.6913000001</v>
      </c>
      <c r="L218" s="231">
        <f t="shared" si="35"/>
        <v>3248088.6913000001</v>
      </c>
      <c r="M218" s="232">
        <f t="shared" si="36"/>
        <v>3208313.7590687852</v>
      </c>
      <c r="N218" s="231">
        <f t="shared" si="30"/>
        <v>358331.52939761459</v>
      </c>
      <c r="O218" s="233">
        <f t="shared" si="31"/>
        <v>0.11168843084150863</v>
      </c>
      <c r="P218" s="259">
        <f t="shared" si="39"/>
        <v>2741331.3826000001</v>
      </c>
      <c r="Q218" s="234">
        <f t="shared" si="37"/>
        <v>2741331</v>
      </c>
      <c r="R218" s="235" t="str">
        <f t="shared" si="38"/>
        <v>MENOR VALOR</v>
      </c>
    </row>
    <row r="219" spans="1:25" ht="18">
      <c r="A219" s="147">
        <v>212</v>
      </c>
      <c r="B219" s="249" t="s">
        <v>4119</v>
      </c>
      <c r="C219" s="237" t="s">
        <v>4365</v>
      </c>
      <c r="D219" s="220" t="s">
        <v>21</v>
      </c>
      <c r="E219" s="220">
        <v>1</v>
      </c>
      <c r="F219" s="265">
        <v>2860939</v>
      </c>
      <c r="G219" s="265">
        <f t="shared" si="32"/>
        <v>3010280.0158000002</v>
      </c>
      <c r="H219" s="261">
        <v>3754846</v>
      </c>
      <c r="I219" s="253" t="s">
        <v>4518</v>
      </c>
      <c r="J219" s="230">
        <f t="shared" si="33"/>
        <v>3010280.0158000002</v>
      </c>
      <c r="K219" s="230">
        <f t="shared" si="34"/>
        <v>3382563.0079000001</v>
      </c>
      <c r="L219" s="231">
        <f t="shared" si="35"/>
        <v>3382563.0079000001</v>
      </c>
      <c r="M219" s="232">
        <f t="shared" si="36"/>
        <v>3362013.9613342728</v>
      </c>
      <c r="N219" s="231">
        <f t="shared" si="30"/>
        <v>263243.82823432784</v>
      </c>
      <c r="O219" s="233">
        <f t="shared" si="31"/>
        <v>7.8299445291373809E-2</v>
      </c>
      <c r="P219" s="259">
        <f t="shared" si="39"/>
        <v>3010280.0158000002</v>
      </c>
      <c r="Q219" s="234">
        <f t="shared" si="37"/>
        <v>3010280</v>
      </c>
      <c r="R219" s="235" t="str">
        <f t="shared" si="38"/>
        <v>MENOR VALOR</v>
      </c>
    </row>
    <row r="220" spans="1:25" ht="18">
      <c r="A220" s="147">
        <v>213</v>
      </c>
      <c r="B220" s="249" t="s">
        <v>4120</v>
      </c>
      <c r="C220" s="237" t="s">
        <v>4366</v>
      </c>
      <c r="D220" s="220" t="s">
        <v>21</v>
      </c>
      <c r="E220" s="220">
        <v>1</v>
      </c>
      <c r="F220" s="265">
        <v>2575390</v>
      </c>
      <c r="G220" s="265">
        <f t="shared" si="32"/>
        <v>2709825.358</v>
      </c>
      <c r="H220" s="261">
        <v>3754846</v>
      </c>
      <c r="I220" s="253" t="s">
        <v>4518</v>
      </c>
      <c r="J220" s="230">
        <f t="shared" si="33"/>
        <v>2709825.358</v>
      </c>
      <c r="K220" s="230">
        <f t="shared" si="34"/>
        <v>3232335.679</v>
      </c>
      <c r="L220" s="231">
        <f t="shared" si="35"/>
        <v>3232335.679</v>
      </c>
      <c r="M220" s="232">
        <f t="shared" si="36"/>
        <v>3189823.9616293665</v>
      </c>
      <c r="N220" s="231">
        <f t="shared" si="30"/>
        <v>369470.59121905972</v>
      </c>
      <c r="O220" s="233">
        <f t="shared" si="31"/>
        <v>0.11582789384726222</v>
      </c>
      <c r="P220" s="259">
        <f t="shared" si="39"/>
        <v>2709825.358</v>
      </c>
      <c r="Q220" s="234">
        <f t="shared" si="37"/>
        <v>2709825</v>
      </c>
      <c r="R220" s="235" t="str">
        <f t="shared" si="38"/>
        <v>MENOR VALOR</v>
      </c>
    </row>
    <row r="221" spans="1:25" ht="18">
      <c r="A221" s="147">
        <v>214</v>
      </c>
      <c r="B221" s="249" t="s">
        <v>4121</v>
      </c>
      <c r="C221" s="237" t="s">
        <v>4367</v>
      </c>
      <c r="D221" s="220" t="s">
        <v>21</v>
      </c>
      <c r="E221" s="220">
        <v>1</v>
      </c>
      <c r="F221" s="265">
        <v>2226375</v>
      </c>
      <c r="G221" s="265">
        <f t="shared" si="32"/>
        <v>2342591.7749999999</v>
      </c>
      <c r="H221" s="261">
        <v>3003876</v>
      </c>
      <c r="I221" s="253" t="s">
        <v>4518</v>
      </c>
      <c r="J221" s="230">
        <f t="shared" si="33"/>
        <v>2342591.7749999999</v>
      </c>
      <c r="K221" s="230">
        <f t="shared" si="34"/>
        <v>2673233.8875000002</v>
      </c>
      <c r="L221" s="231">
        <f t="shared" si="35"/>
        <v>2673233.8875000002</v>
      </c>
      <c r="M221" s="232">
        <f t="shared" si="36"/>
        <v>2652707.1475607515</v>
      </c>
      <c r="N221" s="231">
        <f t="shared" si="30"/>
        <v>233799.27989459553</v>
      </c>
      <c r="O221" s="233">
        <f t="shared" si="31"/>
        <v>8.8136106584392998E-2</v>
      </c>
      <c r="P221" s="259">
        <f t="shared" si="39"/>
        <v>2342591.7749999999</v>
      </c>
      <c r="Q221" s="234">
        <f t="shared" si="37"/>
        <v>2342592</v>
      </c>
      <c r="R221" s="235" t="str">
        <f t="shared" si="38"/>
        <v>MENOR VALOR</v>
      </c>
    </row>
    <row r="222" spans="1:25" ht="18">
      <c r="A222" s="147">
        <v>215</v>
      </c>
      <c r="B222" s="249" t="s">
        <v>4122</v>
      </c>
      <c r="C222" s="237" t="s">
        <v>4368</v>
      </c>
      <c r="D222" s="220" t="s">
        <v>21</v>
      </c>
      <c r="E222" s="220">
        <v>1</v>
      </c>
      <c r="F222" s="265">
        <v>2766466</v>
      </c>
      <c r="G222" s="265">
        <f t="shared" si="32"/>
        <v>2910875.5252</v>
      </c>
      <c r="H222" s="261">
        <v>3754846</v>
      </c>
      <c r="I222" s="253" t="s">
        <v>4518</v>
      </c>
      <c r="J222" s="230">
        <f t="shared" si="33"/>
        <v>2910875.5252</v>
      </c>
      <c r="K222" s="230">
        <f t="shared" si="34"/>
        <v>3332860.7626</v>
      </c>
      <c r="L222" s="231">
        <f t="shared" si="35"/>
        <v>3332860.7626</v>
      </c>
      <c r="M222" s="232">
        <f t="shared" si="36"/>
        <v>3306038.3122848286</v>
      </c>
      <c r="N222" s="231">
        <f t="shared" si="30"/>
        <v>298388.62292615511</v>
      </c>
      <c r="O222" s="233">
        <f t="shared" si="31"/>
        <v>9.0255645803431844E-2</v>
      </c>
      <c r="P222" s="259">
        <f t="shared" si="39"/>
        <v>2910875.5252</v>
      </c>
      <c r="Q222" s="234">
        <f t="shared" si="37"/>
        <v>2910876</v>
      </c>
      <c r="R222" s="235" t="str">
        <f t="shared" si="38"/>
        <v>MENOR VALOR</v>
      </c>
      <c r="S222" s="8"/>
      <c r="U222" s="35"/>
      <c r="V222" s="35"/>
      <c r="W222" s="35"/>
      <c r="X222" s="35"/>
      <c r="Y222" s="15"/>
    </row>
    <row r="223" spans="1:25" ht="18">
      <c r="A223" s="147">
        <v>216</v>
      </c>
      <c r="B223" s="249" t="s">
        <v>4123</v>
      </c>
      <c r="C223" s="237" t="s">
        <v>4369</v>
      </c>
      <c r="D223" s="220" t="s">
        <v>21</v>
      </c>
      <c r="E223" s="220">
        <v>1</v>
      </c>
      <c r="F223" s="265">
        <v>2766466</v>
      </c>
      <c r="G223" s="265">
        <f t="shared" si="32"/>
        <v>2910875.5252</v>
      </c>
      <c r="H223" s="261">
        <v>3754846</v>
      </c>
      <c r="I223" s="253" t="s">
        <v>4518</v>
      </c>
      <c r="J223" s="230">
        <f t="shared" si="33"/>
        <v>2910875.5252</v>
      </c>
      <c r="K223" s="230">
        <f t="shared" si="34"/>
        <v>3332860.7626</v>
      </c>
      <c r="L223" s="231">
        <f t="shared" si="35"/>
        <v>3332860.7626</v>
      </c>
      <c r="M223" s="232">
        <f t="shared" si="36"/>
        <v>3306038.3122848286</v>
      </c>
      <c r="N223" s="231">
        <f t="shared" si="30"/>
        <v>298388.62292615511</v>
      </c>
      <c r="O223" s="233">
        <f t="shared" si="31"/>
        <v>9.0255645803431844E-2</v>
      </c>
      <c r="P223" s="259">
        <f t="shared" si="39"/>
        <v>2910875.5252</v>
      </c>
      <c r="Q223" s="234">
        <f t="shared" si="37"/>
        <v>2910876</v>
      </c>
      <c r="R223" s="235" t="str">
        <f t="shared" si="38"/>
        <v>MENOR VALOR</v>
      </c>
    </row>
    <row r="224" spans="1:25" ht="18">
      <c r="A224" s="147">
        <v>217</v>
      </c>
      <c r="B224" s="249" t="s">
        <v>4124</v>
      </c>
      <c r="C224" s="237" t="s">
        <v>4370</v>
      </c>
      <c r="D224" s="220" t="s">
        <v>21</v>
      </c>
      <c r="E224" s="220">
        <v>1</v>
      </c>
      <c r="F224" s="265">
        <v>2773242</v>
      </c>
      <c r="G224" s="265">
        <f t="shared" si="32"/>
        <v>2918005.2324000001</v>
      </c>
      <c r="H224" s="261">
        <v>3754846</v>
      </c>
      <c r="I224" s="253" t="s">
        <v>4518</v>
      </c>
      <c r="J224" s="230">
        <f t="shared" si="33"/>
        <v>2918005.2324000001</v>
      </c>
      <c r="K224" s="230">
        <f t="shared" si="34"/>
        <v>3336425.6162</v>
      </c>
      <c r="L224" s="231">
        <f t="shared" si="35"/>
        <v>3336425.6162</v>
      </c>
      <c r="M224" s="232">
        <f t="shared" si="36"/>
        <v>3310084.6325821052</v>
      </c>
      <c r="N224" s="231">
        <f t="shared" si="30"/>
        <v>295867.89077165781</v>
      </c>
      <c r="O224" s="233">
        <f t="shared" si="31"/>
        <v>8.9383784287370163E-2</v>
      </c>
      <c r="P224" s="259">
        <f t="shared" si="39"/>
        <v>2918005.2324000001</v>
      </c>
      <c r="Q224" s="234">
        <f t="shared" si="37"/>
        <v>2918005</v>
      </c>
      <c r="R224" s="235" t="str">
        <f t="shared" si="38"/>
        <v>MENOR VALOR</v>
      </c>
    </row>
    <row r="225" spans="1:25" ht="18">
      <c r="A225" s="147">
        <v>218</v>
      </c>
      <c r="B225" s="249" t="s">
        <v>4125</v>
      </c>
      <c r="C225" s="237" t="s">
        <v>4371</v>
      </c>
      <c r="D225" s="220" t="s">
        <v>21</v>
      </c>
      <c r="E225" s="220">
        <v>1</v>
      </c>
      <c r="F225" s="265">
        <v>2584570</v>
      </c>
      <c r="G225" s="265">
        <f t="shared" si="32"/>
        <v>2719484.554</v>
      </c>
      <c r="H225" s="261">
        <v>3754846</v>
      </c>
      <c r="I225" s="253" t="s">
        <v>4518</v>
      </c>
      <c r="J225" s="230">
        <f t="shared" si="33"/>
        <v>2719484.554</v>
      </c>
      <c r="K225" s="230">
        <f t="shared" si="34"/>
        <v>3237165.2769999998</v>
      </c>
      <c r="L225" s="231">
        <f t="shared" si="35"/>
        <v>3237165.2769999998</v>
      </c>
      <c r="M225" s="232">
        <f t="shared" si="36"/>
        <v>3195503.9821049641</v>
      </c>
      <c r="N225" s="231">
        <f t="shared" si="30"/>
        <v>366055.54972285457</v>
      </c>
      <c r="O225" s="233">
        <f t="shared" si="31"/>
        <v>0.11455330732578965</v>
      </c>
      <c r="P225" s="259">
        <f t="shared" si="39"/>
        <v>2719484.554</v>
      </c>
      <c r="Q225" s="234">
        <f t="shared" si="37"/>
        <v>2719485</v>
      </c>
      <c r="R225" s="235" t="str">
        <f t="shared" si="38"/>
        <v>MENOR VALOR</v>
      </c>
    </row>
    <row r="226" spans="1:25" ht="18">
      <c r="A226" s="147">
        <v>219</v>
      </c>
      <c r="B226" s="249" t="s">
        <v>4126</v>
      </c>
      <c r="C226" s="237" t="s">
        <v>4372</v>
      </c>
      <c r="D226" s="220" t="s">
        <v>21</v>
      </c>
      <c r="E226" s="220">
        <v>1</v>
      </c>
      <c r="F226" s="265">
        <v>2119062</v>
      </c>
      <c r="G226" s="265">
        <f t="shared" si="32"/>
        <v>2229677.0364000001</v>
      </c>
      <c r="H226" s="261">
        <v>3003876</v>
      </c>
      <c r="I226" s="253" t="s">
        <v>4518</v>
      </c>
      <c r="J226" s="230">
        <f t="shared" si="33"/>
        <v>2229677.0364000001</v>
      </c>
      <c r="K226" s="230">
        <f t="shared" si="34"/>
        <v>2616776.5181999998</v>
      </c>
      <c r="L226" s="231">
        <f t="shared" si="35"/>
        <v>2616776.5181999998</v>
      </c>
      <c r="M226" s="232">
        <f t="shared" si="36"/>
        <v>2587986.3479920225</v>
      </c>
      <c r="N226" s="231">
        <f t="shared" si="30"/>
        <v>273720.6685745783</v>
      </c>
      <c r="O226" s="233">
        <f t="shared" si="31"/>
        <v>0.10576588581580186</v>
      </c>
      <c r="P226" s="259">
        <f t="shared" si="39"/>
        <v>2229677.0364000001</v>
      </c>
      <c r="Q226" s="234">
        <f t="shared" si="37"/>
        <v>2229677</v>
      </c>
      <c r="R226" s="235" t="str">
        <f t="shared" si="38"/>
        <v>MENOR VALOR</v>
      </c>
    </row>
    <row r="227" spans="1:25" ht="18">
      <c r="A227" s="147">
        <v>220</v>
      </c>
      <c r="B227" s="249" t="s">
        <v>4127</v>
      </c>
      <c r="C227" s="237" t="s">
        <v>4373</v>
      </c>
      <c r="D227" s="220" t="s">
        <v>21</v>
      </c>
      <c r="E227" s="220">
        <v>1</v>
      </c>
      <c r="F227" s="265">
        <v>2566156</v>
      </c>
      <c r="G227" s="265">
        <f t="shared" si="32"/>
        <v>2700109.3432</v>
      </c>
      <c r="H227" s="261">
        <v>3754846</v>
      </c>
      <c r="I227" s="253" t="s">
        <v>4518</v>
      </c>
      <c r="J227" s="230">
        <f t="shared" si="33"/>
        <v>2700109.3432</v>
      </c>
      <c r="K227" s="230">
        <f t="shared" si="34"/>
        <v>3227477.6716</v>
      </c>
      <c r="L227" s="231">
        <f t="shared" si="35"/>
        <v>3227477.6716</v>
      </c>
      <c r="M227" s="232">
        <f t="shared" si="36"/>
        <v>3184100.3072888809</v>
      </c>
      <c r="N227" s="231">
        <f t="shared" si="30"/>
        <v>372905.72119465412</v>
      </c>
      <c r="O227" s="233">
        <f t="shared" si="31"/>
        <v>0.1171149414925834</v>
      </c>
      <c r="P227" s="259">
        <f t="shared" si="39"/>
        <v>2700109.3432</v>
      </c>
      <c r="Q227" s="234">
        <f t="shared" si="37"/>
        <v>2700109</v>
      </c>
      <c r="R227" s="235" t="str">
        <f t="shared" si="38"/>
        <v>MENOR VALOR</v>
      </c>
    </row>
    <row r="228" spans="1:25" ht="18">
      <c r="A228" s="147">
        <v>221</v>
      </c>
      <c r="B228" s="249" t="s">
        <v>4128</v>
      </c>
      <c r="C228" s="237" t="s">
        <v>4374</v>
      </c>
      <c r="D228" s="220" t="s">
        <v>21</v>
      </c>
      <c r="E228" s="220">
        <v>1</v>
      </c>
      <c r="F228" s="265">
        <v>2566156</v>
      </c>
      <c r="G228" s="265">
        <f t="shared" si="32"/>
        <v>2700109.3432</v>
      </c>
      <c r="H228" s="261">
        <v>3754846</v>
      </c>
      <c r="I228" s="253" t="s">
        <v>4518</v>
      </c>
      <c r="J228" s="230">
        <f t="shared" si="33"/>
        <v>2700109.3432</v>
      </c>
      <c r="K228" s="230">
        <f t="shared" si="34"/>
        <v>3227477.6716</v>
      </c>
      <c r="L228" s="231">
        <f t="shared" si="35"/>
        <v>3227477.6716</v>
      </c>
      <c r="M228" s="232">
        <f t="shared" si="36"/>
        <v>3184100.3072888809</v>
      </c>
      <c r="N228" s="231">
        <f t="shared" si="30"/>
        <v>372905.72119465412</v>
      </c>
      <c r="O228" s="233">
        <f t="shared" si="31"/>
        <v>0.1171149414925834</v>
      </c>
      <c r="P228" s="259">
        <f t="shared" si="39"/>
        <v>2700109.3432</v>
      </c>
      <c r="Q228" s="234">
        <f t="shared" si="37"/>
        <v>2700109</v>
      </c>
      <c r="R228" s="235" t="str">
        <f t="shared" si="38"/>
        <v>MENOR VALOR</v>
      </c>
    </row>
    <row r="229" spans="1:25" ht="18">
      <c r="A229" s="147">
        <v>222</v>
      </c>
      <c r="B229" s="249" t="s">
        <v>4129</v>
      </c>
      <c r="C229" s="237" t="s">
        <v>4375</v>
      </c>
      <c r="D229" s="220" t="s">
        <v>21</v>
      </c>
      <c r="E229" s="220">
        <v>1</v>
      </c>
      <c r="F229" s="265">
        <v>2847170</v>
      </c>
      <c r="G229" s="265">
        <f t="shared" si="32"/>
        <v>2995792.2740000002</v>
      </c>
      <c r="H229" s="261">
        <v>3754846</v>
      </c>
      <c r="I229" s="253" t="s">
        <v>4518</v>
      </c>
      <c r="J229" s="230">
        <f t="shared" si="33"/>
        <v>2995792.2740000002</v>
      </c>
      <c r="K229" s="230">
        <f t="shared" si="34"/>
        <v>3375319.1370000001</v>
      </c>
      <c r="L229" s="231">
        <f t="shared" si="35"/>
        <v>3375319.1370000001</v>
      </c>
      <c r="M229" s="232">
        <f t="shared" si="36"/>
        <v>3353913.9280637191</v>
      </c>
      <c r="N229" s="231">
        <f t="shared" si="30"/>
        <v>268366.01846975775</v>
      </c>
      <c r="O229" s="233">
        <f t="shared" si="31"/>
        <v>8.0015773876669152E-2</v>
      </c>
      <c r="P229" s="259">
        <f t="shared" si="39"/>
        <v>2995792.2740000002</v>
      </c>
      <c r="Q229" s="234">
        <f t="shared" si="37"/>
        <v>2995792</v>
      </c>
      <c r="R229" s="235" t="str">
        <f t="shared" si="38"/>
        <v>MENOR VALOR</v>
      </c>
    </row>
    <row r="230" spans="1:25" ht="18">
      <c r="A230" s="147">
        <v>223</v>
      </c>
      <c r="B230" s="249" t="s">
        <v>4130</v>
      </c>
      <c r="C230" s="237" t="s">
        <v>4376</v>
      </c>
      <c r="D230" s="220" t="s">
        <v>21</v>
      </c>
      <c r="E230" s="220">
        <v>1</v>
      </c>
      <c r="F230" s="265">
        <v>2566156</v>
      </c>
      <c r="G230" s="265">
        <f t="shared" si="32"/>
        <v>2700109.3432</v>
      </c>
      <c r="H230" s="261">
        <v>3754846</v>
      </c>
      <c r="I230" s="253" t="s">
        <v>4518</v>
      </c>
      <c r="J230" s="230">
        <f t="shared" si="33"/>
        <v>2700109.3432</v>
      </c>
      <c r="K230" s="230">
        <f t="shared" si="34"/>
        <v>3227477.6716</v>
      </c>
      <c r="L230" s="231">
        <f t="shared" si="35"/>
        <v>3227477.6716</v>
      </c>
      <c r="M230" s="232">
        <f t="shared" si="36"/>
        <v>3184100.3072888809</v>
      </c>
      <c r="N230" s="231">
        <f t="shared" si="30"/>
        <v>372905.72119465412</v>
      </c>
      <c r="O230" s="233">
        <f t="shared" si="31"/>
        <v>0.1171149414925834</v>
      </c>
      <c r="P230" s="259">
        <f t="shared" si="39"/>
        <v>2700109.3432</v>
      </c>
      <c r="Q230" s="234">
        <f t="shared" si="37"/>
        <v>2700109</v>
      </c>
      <c r="R230" s="235" t="str">
        <f t="shared" si="38"/>
        <v>MENOR VALOR</v>
      </c>
      <c r="S230" s="8"/>
      <c r="U230" s="35"/>
      <c r="V230" s="35"/>
      <c r="W230" s="35"/>
      <c r="X230" s="35"/>
      <c r="Y230" s="15"/>
    </row>
    <row r="231" spans="1:25" ht="18">
      <c r="A231" s="147">
        <v>224</v>
      </c>
      <c r="B231" s="249" t="s">
        <v>4131</v>
      </c>
      <c r="C231" s="237" t="s">
        <v>4377</v>
      </c>
      <c r="D231" s="220" t="s">
        <v>21</v>
      </c>
      <c r="E231" s="220">
        <v>1</v>
      </c>
      <c r="F231" s="265">
        <v>2566156</v>
      </c>
      <c r="G231" s="265">
        <f t="shared" si="32"/>
        <v>2700109.3432</v>
      </c>
      <c r="H231" s="261">
        <v>3754846</v>
      </c>
      <c r="I231" s="253" t="s">
        <v>4518</v>
      </c>
      <c r="J231" s="230">
        <f t="shared" si="33"/>
        <v>2700109.3432</v>
      </c>
      <c r="K231" s="230">
        <f t="shared" si="34"/>
        <v>3227477.6716</v>
      </c>
      <c r="L231" s="231">
        <f t="shared" si="35"/>
        <v>3227477.6716</v>
      </c>
      <c r="M231" s="232">
        <f t="shared" si="36"/>
        <v>3184100.3072888809</v>
      </c>
      <c r="N231" s="231">
        <f t="shared" si="30"/>
        <v>372905.72119465412</v>
      </c>
      <c r="O231" s="233">
        <f t="shared" si="31"/>
        <v>0.1171149414925834</v>
      </c>
      <c r="P231" s="259">
        <f t="shared" si="39"/>
        <v>2700109.3432</v>
      </c>
      <c r="Q231" s="234">
        <f t="shared" si="37"/>
        <v>2700109</v>
      </c>
      <c r="R231" s="235" t="str">
        <f t="shared" si="38"/>
        <v>MENOR VALOR</v>
      </c>
    </row>
    <row r="232" spans="1:25" ht="18">
      <c r="A232" s="147">
        <v>225</v>
      </c>
      <c r="B232" s="249" t="s">
        <v>4132</v>
      </c>
      <c r="C232" s="237" t="s">
        <v>4378</v>
      </c>
      <c r="D232" s="220" t="s">
        <v>21</v>
      </c>
      <c r="E232" s="220">
        <v>1</v>
      </c>
      <c r="F232" s="265">
        <v>2566156</v>
      </c>
      <c r="G232" s="265">
        <f t="shared" si="32"/>
        <v>2700109.3432</v>
      </c>
      <c r="H232" s="261">
        <v>3754846</v>
      </c>
      <c r="I232" s="253" t="s">
        <v>4518</v>
      </c>
      <c r="J232" s="230">
        <f t="shared" si="33"/>
        <v>2700109.3432</v>
      </c>
      <c r="K232" s="230">
        <f t="shared" si="34"/>
        <v>3227477.6716</v>
      </c>
      <c r="L232" s="231">
        <f t="shared" si="35"/>
        <v>3227477.6716</v>
      </c>
      <c r="M232" s="232">
        <f t="shared" si="36"/>
        <v>3184100.3072888809</v>
      </c>
      <c r="N232" s="231">
        <f t="shared" si="30"/>
        <v>372905.72119465412</v>
      </c>
      <c r="O232" s="233">
        <f t="shared" si="31"/>
        <v>0.1171149414925834</v>
      </c>
      <c r="P232" s="259">
        <f t="shared" si="39"/>
        <v>2700109.3432</v>
      </c>
      <c r="Q232" s="234">
        <f t="shared" si="37"/>
        <v>2700109</v>
      </c>
      <c r="R232" s="235" t="str">
        <f t="shared" si="38"/>
        <v>MENOR VALOR</v>
      </c>
    </row>
    <row r="233" spans="1:25" ht="18">
      <c r="A233" s="147">
        <v>226</v>
      </c>
      <c r="B233" s="249" t="s">
        <v>4133</v>
      </c>
      <c r="C233" s="237" t="s">
        <v>4379</v>
      </c>
      <c r="D233" s="220" t="s">
        <v>21</v>
      </c>
      <c r="E233" s="220">
        <v>1</v>
      </c>
      <c r="F233" s="265">
        <v>1123149</v>
      </c>
      <c r="G233" s="265">
        <f t="shared" si="32"/>
        <v>1181777.3778000001</v>
      </c>
      <c r="H233" s="261">
        <v>1502436</v>
      </c>
      <c r="I233" s="253" t="s">
        <v>4518</v>
      </c>
      <c r="J233" s="230">
        <f t="shared" si="33"/>
        <v>1181777.3778000001</v>
      </c>
      <c r="K233" s="230">
        <f t="shared" si="34"/>
        <v>1342106.6889</v>
      </c>
      <c r="L233" s="231">
        <f t="shared" si="35"/>
        <v>1342106.6889</v>
      </c>
      <c r="M233" s="232">
        <f t="shared" si="36"/>
        <v>1332495.7322229296</v>
      </c>
      <c r="N233" s="231">
        <f t="shared" si="30"/>
        <v>113369.94310177748</v>
      </c>
      <c r="O233" s="233">
        <f t="shared" si="31"/>
        <v>8.5080905221849093E-2</v>
      </c>
      <c r="P233" s="259">
        <f t="shared" si="39"/>
        <v>1181777.3778000001</v>
      </c>
      <c r="Q233" s="234">
        <f t="shared" si="37"/>
        <v>1181777</v>
      </c>
      <c r="R233" s="235" t="str">
        <f t="shared" ref="R233:R260" si="40">IF(O233&lt;=$O$1,"MENOR VALOR","MEDIA GEOMETRICA")</f>
        <v>MENOR VALOR</v>
      </c>
    </row>
    <row r="234" spans="1:25" ht="18">
      <c r="A234" s="147">
        <v>227</v>
      </c>
      <c r="B234" s="249" t="s">
        <v>4134</v>
      </c>
      <c r="C234" s="237" t="s">
        <v>4380</v>
      </c>
      <c r="D234" s="220" t="s">
        <v>21</v>
      </c>
      <c r="E234" s="220">
        <v>1</v>
      </c>
      <c r="F234" s="265">
        <v>1340725</v>
      </c>
      <c r="G234" s="265">
        <f t="shared" si="32"/>
        <v>1410710.845</v>
      </c>
      <c r="H234" s="261">
        <v>1502436</v>
      </c>
      <c r="I234" s="253" t="s">
        <v>4518</v>
      </c>
      <c r="J234" s="230">
        <f t="shared" si="33"/>
        <v>1410710.845</v>
      </c>
      <c r="K234" s="230">
        <f t="shared" si="34"/>
        <v>1456573.4224999999</v>
      </c>
      <c r="L234" s="231">
        <f t="shared" si="35"/>
        <v>1456573.4224999999</v>
      </c>
      <c r="M234" s="232">
        <f t="shared" si="36"/>
        <v>1455851.2146227099</v>
      </c>
      <c r="N234" s="231">
        <f t="shared" si="30"/>
        <v>32429.739552943505</v>
      </c>
      <c r="O234" s="233">
        <f t="shared" si="31"/>
        <v>2.2275449048100571E-2</v>
      </c>
      <c r="P234" s="259">
        <f t="shared" ref="P234:P260" si="41">IF(O234&lt;=$O$1,J234,M234)</f>
        <v>1410710.845</v>
      </c>
      <c r="Q234" s="234">
        <f t="shared" si="37"/>
        <v>1410711</v>
      </c>
      <c r="R234" s="235" t="str">
        <f t="shared" si="40"/>
        <v>MENOR VALOR</v>
      </c>
    </row>
    <row r="235" spans="1:25" ht="18">
      <c r="A235" s="147">
        <v>228</v>
      </c>
      <c r="B235" s="249" t="s">
        <v>4135</v>
      </c>
      <c r="C235" s="237" t="s">
        <v>4381</v>
      </c>
      <c r="D235" s="220" t="s">
        <v>21</v>
      </c>
      <c r="E235" s="220">
        <v>1</v>
      </c>
      <c r="F235" s="265">
        <v>1340725</v>
      </c>
      <c r="G235" s="265">
        <f t="shared" si="32"/>
        <v>1410710.845</v>
      </c>
      <c r="H235" s="261">
        <v>1502436</v>
      </c>
      <c r="I235" s="253" t="s">
        <v>4518</v>
      </c>
      <c r="J235" s="230">
        <f t="shared" si="33"/>
        <v>1410710.845</v>
      </c>
      <c r="K235" s="230">
        <f t="shared" si="34"/>
        <v>1456573.4224999999</v>
      </c>
      <c r="L235" s="231">
        <f t="shared" si="35"/>
        <v>1456573.4224999999</v>
      </c>
      <c r="M235" s="232">
        <f t="shared" si="36"/>
        <v>1455851.2146227099</v>
      </c>
      <c r="N235" s="231">
        <f t="shared" si="30"/>
        <v>32429.739552943505</v>
      </c>
      <c r="O235" s="233">
        <f t="shared" si="31"/>
        <v>2.2275449048100571E-2</v>
      </c>
      <c r="P235" s="259">
        <f t="shared" si="41"/>
        <v>1410710.845</v>
      </c>
      <c r="Q235" s="234">
        <f t="shared" si="37"/>
        <v>1410711</v>
      </c>
      <c r="R235" s="235" t="str">
        <f t="shared" si="40"/>
        <v>MENOR VALOR</v>
      </c>
    </row>
    <row r="236" spans="1:25" ht="18">
      <c r="A236" s="147">
        <v>229</v>
      </c>
      <c r="B236" s="249" t="s">
        <v>4136</v>
      </c>
      <c r="C236" s="237" t="s">
        <v>4382</v>
      </c>
      <c r="D236" s="220" t="s">
        <v>21</v>
      </c>
      <c r="E236" s="220">
        <v>1</v>
      </c>
      <c r="F236" s="265">
        <v>1339414</v>
      </c>
      <c r="G236" s="265">
        <f t="shared" si="32"/>
        <v>1409331.4108</v>
      </c>
      <c r="H236" s="261">
        <v>1502436</v>
      </c>
      <c r="I236" s="253" t="s">
        <v>4518</v>
      </c>
      <c r="J236" s="230">
        <f t="shared" si="33"/>
        <v>1409331.4108</v>
      </c>
      <c r="K236" s="230">
        <f t="shared" si="34"/>
        <v>1455883.7053999999</v>
      </c>
      <c r="L236" s="231">
        <f t="shared" si="35"/>
        <v>1455883.7053999999</v>
      </c>
      <c r="M236" s="232">
        <f t="shared" si="36"/>
        <v>1455139.2536512471</v>
      </c>
      <c r="N236" s="231">
        <f t="shared" si="30"/>
        <v>32917.443191453836</v>
      </c>
      <c r="O236" s="233">
        <f t="shared" si="31"/>
        <v>2.2621507260461238E-2</v>
      </c>
      <c r="P236" s="259">
        <f t="shared" si="41"/>
        <v>1409331.4108</v>
      </c>
      <c r="Q236" s="234">
        <f t="shared" si="37"/>
        <v>1409331</v>
      </c>
      <c r="R236" s="235" t="str">
        <f t="shared" si="40"/>
        <v>MENOR VALOR</v>
      </c>
    </row>
    <row r="237" spans="1:25" ht="18">
      <c r="A237" s="147">
        <v>230</v>
      </c>
      <c r="B237" s="249" t="s">
        <v>4137</v>
      </c>
      <c r="C237" s="241" t="s">
        <v>4383</v>
      </c>
      <c r="D237" s="220" t="s">
        <v>21</v>
      </c>
      <c r="E237" s="220">
        <v>1</v>
      </c>
      <c r="F237" s="265">
        <v>2617269</v>
      </c>
      <c r="G237" s="265">
        <f t="shared" si="32"/>
        <v>2753890.4418000001</v>
      </c>
      <c r="H237" s="261">
        <v>3003876</v>
      </c>
      <c r="I237" s="253" t="s">
        <v>4518</v>
      </c>
      <c r="J237" s="230">
        <f t="shared" si="33"/>
        <v>2753890.4418000001</v>
      </c>
      <c r="K237" s="230">
        <f t="shared" si="34"/>
        <v>2878883.2209000001</v>
      </c>
      <c r="L237" s="231">
        <f t="shared" si="35"/>
        <v>2878883.2209000001</v>
      </c>
      <c r="M237" s="232">
        <f t="shared" si="36"/>
        <v>2876168.5285727638</v>
      </c>
      <c r="N237" s="231">
        <f t="shared" si="30"/>
        <v>88383.241700962113</v>
      </c>
      <c r="O237" s="233">
        <f t="shared" si="31"/>
        <v>3.0729507267371562E-2</v>
      </c>
      <c r="P237" s="259">
        <f t="shared" si="41"/>
        <v>2753890.4418000001</v>
      </c>
      <c r="Q237" s="234">
        <f t="shared" si="37"/>
        <v>2753890</v>
      </c>
      <c r="R237" s="235" t="str">
        <f t="shared" si="40"/>
        <v>MENOR VALOR</v>
      </c>
    </row>
    <row r="238" spans="1:25" ht="18">
      <c r="A238" s="147">
        <v>231</v>
      </c>
      <c r="B238" s="249" t="s">
        <v>4138</v>
      </c>
      <c r="C238" s="242" t="s">
        <v>4384</v>
      </c>
      <c r="D238" s="220" t="s">
        <v>21</v>
      </c>
      <c r="E238" s="220">
        <v>1</v>
      </c>
      <c r="F238" s="265">
        <v>2650520</v>
      </c>
      <c r="G238" s="265">
        <f t="shared" si="32"/>
        <v>2788877.1439999999</v>
      </c>
      <c r="H238" s="261">
        <v>3003876</v>
      </c>
      <c r="I238" s="253" t="s">
        <v>4518</v>
      </c>
      <c r="J238" s="230">
        <f t="shared" si="33"/>
        <v>2788877.1439999999</v>
      </c>
      <c r="K238" s="230">
        <f t="shared" si="34"/>
        <v>2896376.5719999997</v>
      </c>
      <c r="L238" s="231">
        <f t="shared" si="35"/>
        <v>2896376.5719999997</v>
      </c>
      <c r="M238" s="232">
        <f t="shared" si="36"/>
        <v>2894380.9562340169</v>
      </c>
      <c r="N238" s="231">
        <f t="shared" si="30"/>
        <v>76013.574512474908</v>
      </c>
      <c r="O238" s="233">
        <f t="shared" si="31"/>
        <v>2.6262463601674224E-2</v>
      </c>
      <c r="P238" s="259">
        <f t="shared" si="41"/>
        <v>2788877.1439999999</v>
      </c>
      <c r="Q238" s="234">
        <f t="shared" si="37"/>
        <v>2788877</v>
      </c>
      <c r="R238" s="235" t="str">
        <f t="shared" si="40"/>
        <v>MENOR VALOR</v>
      </c>
    </row>
    <row r="239" spans="1:25" ht="28.5">
      <c r="A239" s="147">
        <v>232</v>
      </c>
      <c r="B239" s="249" t="s">
        <v>4139</v>
      </c>
      <c r="C239" s="242" t="s">
        <v>4385</v>
      </c>
      <c r="D239" s="220" t="s">
        <v>21</v>
      </c>
      <c r="E239" s="220">
        <v>1</v>
      </c>
      <c r="F239" s="265">
        <v>2562823</v>
      </c>
      <c r="G239" s="265">
        <f t="shared" si="32"/>
        <v>2696602.3606000002</v>
      </c>
      <c r="H239" s="261">
        <v>3754846</v>
      </c>
      <c r="I239" s="253" t="s">
        <v>4518</v>
      </c>
      <c r="J239" s="230">
        <f t="shared" si="33"/>
        <v>2696602.3606000002</v>
      </c>
      <c r="K239" s="230">
        <f t="shared" si="34"/>
        <v>3225724.1803000001</v>
      </c>
      <c r="L239" s="231">
        <f t="shared" si="35"/>
        <v>3225724.1803000001</v>
      </c>
      <c r="M239" s="232">
        <f t="shared" si="36"/>
        <v>3182031.8331672088</v>
      </c>
      <c r="N239" s="231">
        <f t="shared" si="30"/>
        <v>374145.62678363564</v>
      </c>
      <c r="O239" s="233">
        <f t="shared" si="31"/>
        <v>0.11758073030062459</v>
      </c>
      <c r="P239" s="259">
        <f t="shared" si="41"/>
        <v>2696602.3606000002</v>
      </c>
      <c r="Q239" s="234">
        <f t="shared" si="37"/>
        <v>2696602</v>
      </c>
      <c r="R239" s="235" t="str">
        <f t="shared" si="40"/>
        <v>MENOR VALOR</v>
      </c>
    </row>
    <row r="240" spans="1:25" ht="18">
      <c r="A240" s="147">
        <v>233</v>
      </c>
      <c r="B240" s="249" t="s">
        <v>4140</v>
      </c>
      <c r="C240" s="240" t="s">
        <v>4386</v>
      </c>
      <c r="D240" s="220" t="s">
        <v>21</v>
      </c>
      <c r="E240" s="220">
        <v>1</v>
      </c>
      <c r="F240" s="265">
        <v>2543808</v>
      </c>
      <c r="G240" s="265">
        <f t="shared" si="32"/>
        <v>2676594.7776000001</v>
      </c>
      <c r="H240" s="261">
        <v>3754846</v>
      </c>
      <c r="I240" s="253" t="s">
        <v>4518</v>
      </c>
      <c r="J240" s="230">
        <f t="shared" si="33"/>
        <v>2676594.7776000001</v>
      </c>
      <c r="K240" s="230">
        <f t="shared" si="34"/>
        <v>3215720.3887999998</v>
      </c>
      <c r="L240" s="231">
        <f t="shared" si="35"/>
        <v>3215720.3887999998</v>
      </c>
      <c r="M240" s="232">
        <f t="shared" si="36"/>
        <v>3170205.2290494144</v>
      </c>
      <c r="N240" s="231">
        <f t="shared" si="30"/>
        <v>381219.37559086183</v>
      </c>
      <c r="O240" s="233">
        <f t="shared" si="31"/>
        <v>0.12025069295124796</v>
      </c>
      <c r="P240" s="259">
        <f t="shared" si="41"/>
        <v>2676594.7776000001</v>
      </c>
      <c r="Q240" s="234">
        <f t="shared" si="37"/>
        <v>2676595</v>
      </c>
      <c r="R240" s="235" t="str">
        <f t="shared" si="40"/>
        <v>MENOR VALOR</v>
      </c>
    </row>
    <row r="241" spans="1:25" ht="18">
      <c r="A241" s="147">
        <v>234</v>
      </c>
      <c r="B241" s="249" t="s">
        <v>4141</v>
      </c>
      <c r="C241" s="237" t="s">
        <v>4387</v>
      </c>
      <c r="D241" s="220" t="s">
        <v>21</v>
      </c>
      <c r="E241" s="220">
        <v>1</v>
      </c>
      <c r="F241" s="265">
        <v>2773242</v>
      </c>
      <c r="G241" s="265">
        <f t="shared" si="32"/>
        <v>2918005.2324000001</v>
      </c>
      <c r="H241" s="261">
        <v>3754846</v>
      </c>
      <c r="I241" s="253" t="s">
        <v>4518</v>
      </c>
      <c r="J241" s="230">
        <f t="shared" si="33"/>
        <v>2918005.2324000001</v>
      </c>
      <c r="K241" s="230">
        <f t="shared" si="34"/>
        <v>3336425.6162</v>
      </c>
      <c r="L241" s="231">
        <f t="shared" si="35"/>
        <v>3336425.6162</v>
      </c>
      <c r="M241" s="232">
        <f t="shared" si="36"/>
        <v>3310084.6325821052</v>
      </c>
      <c r="N241" s="231">
        <f t="shared" si="30"/>
        <v>295867.89077165781</v>
      </c>
      <c r="O241" s="233">
        <f t="shared" si="31"/>
        <v>8.9383784287370163E-2</v>
      </c>
      <c r="P241" s="259">
        <f t="shared" si="41"/>
        <v>2918005.2324000001</v>
      </c>
      <c r="Q241" s="234">
        <f t="shared" si="37"/>
        <v>2918005</v>
      </c>
      <c r="R241" s="235" t="str">
        <f t="shared" si="40"/>
        <v>MENOR VALOR</v>
      </c>
    </row>
    <row r="242" spans="1:25" ht="18">
      <c r="A242" s="147">
        <v>235</v>
      </c>
      <c r="B242" s="249" t="s">
        <v>4142</v>
      </c>
      <c r="C242" s="237" t="s">
        <v>4388</v>
      </c>
      <c r="D242" s="220" t="s">
        <v>21</v>
      </c>
      <c r="E242" s="220">
        <v>1</v>
      </c>
      <c r="F242" s="265">
        <v>2425678</v>
      </c>
      <c r="G242" s="265">
        <f t="shared" si="32"/>
        <v>2552298.3916000002</v>
      </c>
      <c r="H242" s="261">
        <v>3504854</v>
      </c>
      <c r="I242" s="253" t="s">
        <v>4518</v>
      </c>
      <c r="J242" s="230">
        <f t="shared" si="33"/>
        <v>2552298.3916000002</v>
      </c>
      <c r="K242" s="230">
        <f t="shared" si="34"/>
        <v>3028576.1957999999</v>
      </c>
      <c r="L242" s="231">
        <f t="shared" si="35"/>
        <v>3028576.1957999999</v>
      </c>
      <c r="M242" s="232">
        <f t="shared" si="36"/>
        <v>2990891.7110107522</v>
      </c>
      <c r="N242" s="231">
        <f t="shared" si="30"/>
        <v>336779.26507845853</v>
      </c>
      <c r="O242" s="233">
        <f t="shared" si="31"/>
        <v>0.11260162440473186</v>
      </c>
      <c r="P242" s="259">
        <f t="shared" si="41"/>
        <v>2552298.3916000002</v>
      </c>
      <c r="Q242" s="234">
        <f t="shared" si="37"/>
        <v>2552298</v>
      </c>
      <c r="R242" s="235" t="str">
        <f t="shared" si="40"/>
        <v>MENOR VALOR</v>
      </c>
    </row>
    <row r="243" spans="1:25" ht="18">
      <c r="A243" s="147">
        <v>236</v>
      </c>
      <c r="B243" s="249" t="s">
        <v>4143</v>
      </c>
      <c r="C243" s="237" t="s">
        <v>4389</v>
      </c>
      <c r="D243" s="220" t="s">
        <v>21</v>
      </c>
      <c r="E243" s="220">
        <v>1</v>
      </c>
      <c r="F243" s="265">
        <v>2543808</v>
      </c>
      <c r="G243" s="265">
        <f t="shared" si="32"/>
        <v>2676594.7776000001</v>
      </c>
      <c r="H243" s="261">
        <v>3754846</v>
      </c>
      <c r="I243" s="253" t="s">
        <v>4518</v>
      </c>
      <c r="J243" s="230">
        <f t="shared" si="33"/>
        <v>2676594.7776000001</v>
      </c>
      <c r="K243" s="230">
        <f t="shared" si="34"/>
        <v>3215720.3887999998</v>
      </c>
      <c r="L243" s="231">
        <f t="shared" si="35"/>
        <v>3215720.3887999998</v>
      </c>
      <c r="M243" s="232">
        <f t="shared" si="36"/>
        <v>3170205.2290494144</v>
      </c>
      <c r="N243" s="231">
        <f t="shared" si="30"/>
        <v>381219.37559086183</v>
      </c>
      <c r="O243" s="233">
        <f t="shared" si="31"/>
        <v>0.12025069295124796</v>
      </c>
      <c r="P243" s="259">
        <f t="shared" si="41"/>
        <v>2676594.7776000001</v>
      </c>
      <c r="Q243" s="234">
        <f t="shared" si="37"/>
        <v>2676595</v>
      </c>
      <c r="R243" s="235" t="str">
        <f t="shared" si="40"/>
        <v>MENOR VALOR</v>
      </c>
    </row>
    <row r="244" spans="1:25" ht="18">
      <c r="A244" s="147">
        <v>237</v>
      </c>
      <c r="B244" s="249" t="s">
        <v>4144</v>
      </c>
      <c r="C244" s="237" t="s">
        <v>4390</v>
      </c>
      <c r="D244" s="220" t="s">
        <v>21</v>
      </c>
      <c r="E244" s="220">
        <v>1</v>
      </c>
      <c r="F244" s="265">
        <v>2425678</v>
      </c>
      <c r="G244" s="265">
        <f t="shared" si="32"/>
        <v>2552298.3916000002</v>
      </c>
      <c r="H244" s="261">
        <v>3504854</v>
      </c>
      <c r="I244" s="253" t="s">
        <v>4518</v>
      </c>
      <c r="J244" s="230">
        <f t="shared" si="33"/>
        <v>2552298.3916000002</v>
      </c>
      <c r="K244" s="230">
        <f t="shared" si="34"/>
        <v>3028576.1957999999</v>
      </c>
      <c r="L244" s="231">
        <f t="shared" si="35"/>
        <v>3028576.1957999999</v>
      </c>
      <c r="M244" s="232">
        <f t="shared" si="36"/>
        <v>2990891.7110107522</v>
      </c>
      <c r="N244" s="231">
        <f t="shared" si="30"/>
        <v>336779.26507845853</v>
      </c>
      <c r="O244" s="233">
        <f t="shared" si="31"/>
        <v>0.11260162440473186</v>
      </c>
      <c r="P244" s="259">
        <f t="shared" si="41"/>
        <v>2552298.3916000002</v>
      </c>
      <c r="Q244" s="234">
        <f t="shared" si="37"/>
        <v>2552298</v>
      </c>
      <c r="R244" s="235" t="str">
        <f t="shared" si="40"/>
        <v>MENOR VALOR</v>
      </c>
    </row>
    <row r="245" spans="1:25" ht="18">
      <c r="A245" s="147">
        <v>238</v>
      </c>
      <c r="B245" s="249" t="s">
        <v>4145</v>
      </c>
      <c r="C245" s="237" t="s">
        <v>4391</v>
      </c>
      <c r="D245" s="220" t="s">
        <v>21</v>
      </c>
      <c r="E245" s="220">
        <v>1</v>
      </c>
      <c r="F245" s="265">
        <v>2425678</v>
      </c>
      <c r="G245" s="265">
        <f t="shared" si="32"/>
        <v>2552298.3916000002</v>
      </c>
      <c r="H245" s="261">
        <v>3504854</v>
      </c>
      <c r="I245" s="253" t="s">
        <v>4518</v>
      </c>
      <c r="J245" s="230">
        <f t="shared" si="33"/>
        <v>2552298.3916000002</v>
      </c>
      <c r="K245" s="230">
        <f t="shared" si="34"/>
        <v>3028576.1957999999</v>
      </c>
      <c r="L245" s="231">
        <f t="shared" si="35"/>
        <v>3028576.1957999999</v>
      </c>
      <c r="M245" s="232">
        <f t="shared" si="36"/>
        <v>2990891.7110107522</v>
      </c>
      <c r="N245" s="231">
        <f t="shared" si="30"/>
        <v>336779.26507845853</v>
      </c>
      <c r="O245" s="233">
        <f t="shared" si="31"/>
        <v>0.11260162440473186</v>
      </c>
      <c r="P245" s="259">
        <f t="shared" si="41"/>
        <v>2552298.3916000002</v>
      </c>
      <c r="Q245" s="234">
        <f t="shared" si="37"/>
        <v>2552298</v>
      </c>
      <c r="R245" s="235" t="str">
        <f t="shared" si="40"/>
        <v>MENOR VALOR</v>
      </c>
    </row>
    <row r="246" spans="1:25" ht="18">
      <c r="A246" s="147">
        <v>239</v>
      </c>
      <c r="B246" s="249" t="s">
        <v>4146</v>
      </c>
      <c r="C246" s="237" t="s">
        <v>4392</v>
      </c>
      <c r="D246" s="220" t="s">
        <v>21</v>
      </c>
      <c r="E246" s="220">
        <v>1</v>
      </c>
      <c r="F246" s="265">
        <v>2188946</v>
      </c>
      <c r="G246" s="265">
        <f t="shared" si="32"/>
        <v>2303208.9812000003</v>
      </c>
      <c r="H246" s="261">
        <v>3003876</v>
      </c>
      <c r="I246" s="253" t="s">
        <v>4518</v>
      </c>
      <c r="J246" s="230">
        <f t="shared" si="33"/>
        <v>2303208.9812000003</v>
      </c>
      <c r="K246" s="230">
        <f t="shared" si="34"/>
        <v>2653542.4906000001</v>
      </c>
      <c r="L246" s="231">
        <f t="shared" si="35"/>
        <v>2653542.4906000001</v>
      </c>
      <c r="M246" s="232">
        <f t="shared" si="36"/>
        <v>2630314.46439606</v>
      </c>
      <c r="N246" s="231">
        <f t="shared" si="30"/>
        <v>247723.20017362098</v>
      </c>
      <c r="O246" s="233">
        <f t="shared" si="31"/>
        <v>9.4180069921981774E-2</v>
      </c>
      <c r="P246" s="259">
        <f t="shared" si="41"/>
        <v>2303208.9812000003</v>
      </c>
      <c r="Q246" s="234">
        <f t="shared" si="37"/>
        <v>2303209</v>
      </c>
      <c r="R246" s="235" t="str">
        <f t="shared" si="40"/>
        <v>MENOR VALOR</v>
      </c>
    </row>
    <row r="247" spans="1:25" ht="18">
      <c r="A247" s="147">
        <v>240</v>
      </c>
      <c r="B247" s="249" t="s">
        <v>4147</v>
      </c>
      <c r="C247" s="237" t="s">
        <v>4393</v>
      </c>
      <c r="D247" s="220" t="s">
        <v>21</v>
      </c>
      <c r="E247" s="220">
        <v>1</v>
      </c>
      <c r="F247" s="265">
        <v>2640687</v>
      </c>
      <c r="G247" s="265">
        <f t="shared" si="32"/>
        <v>2778530.8614000003</v>
      </c>
      <c r="H247" s="261">
        <v>3504854</v>
      </c>
      <c r="I247" s="253" t="s">
        <v>4518</v>
      </c>
      <c r="J247" s="230">
        <f t="shared" si="33"/>
        <v>2778530.8614000003</v>
      </c>
      <c r="K247" s="230">
        <f t="shared" si="34"/>
        <v>3141692.4307000004</v>
      </c>
      <c r="L247" s="231">
        <f t="shared" si="35"/>
        <v>3141692.4307000004</v>
      </c>
      <c r="M247" s="232">
        <f t="shared" si="36"/>
        <v>3120632.1480913507</v>
      </c>
      <c r="N247" s="231">
        <f t="shared" si="30"/>
        <v>256794.00831837839</v>
      </c>
      <c r="O247" s="233">
        <f t="shared" si="31"/>
        <v>8.2289099173524644E-2</v>
      </c>
      <c r="P247" s="259">
        <f t="shared" si="41"/>
        <v>2778530.8614000003</v>
      </c>
      <c r="Q247" s="234">
        <f t="shared" si="37"/>
        <v>2778531</v>
      </c>
      <c r="R247" s="235" t="str">
        <f t="shared" si="40"/>
        <v>MENOR VALOR</v>
      </c>
    </row>
    <row r="248" spans="1:25" ht="18">
      <c r="A248" s="147">
        <v>241</v>
      </c>
      <c r="B248" s="249" t="s">
        <v>4148</v>
      </c>
      <c r="C248" s="237" t="s">
        <v>4394</v>
      </c>
      <c r="D248" s="220" t="s">
        <v>21</v>
      </c>
      <c r="E248" s="220">
        <v>1</v>
      </c>
      <c r="F248" s="265">
        <v>2463107</v>
      </c>
      <c r="G248" s="265">
        <f t="shared" si="32"/>
        <v>2591681.1853999998</v>
      </c>
      <c r="H248" s="261">
        <v>3504854</v>
      </c>
      <c r="I248" s="253" t="s">
        <v>4518</v>
      </c>
      <c r="J248" s="230">
        <f t="shared" si="33"/>
        <v>2591681.1853999998</v>
      </c>
      <c r="K248" s="230">
        <f t="shared" si="34"/>
        <v>3048267.5926999999</v>
      </c>
      <c r="L248" s="231">
        <f t="shared" si="35"/>
        <v>3048267.5926999999</v>
      </c>
      <c r="M248" s="232">
        <f t="shared" si="36"/>
        <v>3013878.5923414254</v>
      </c>
      <c r="N248" s="231">
        <f t="shared" si="30"/>
        <v>322855.34479943302</v>
      </c>
      <c r="O248" s="233">
        <f t="shared" si="31"/>
        <v>0.10712287668781402</v>
      </c>
      <c r="P248" s="259">
        <f t="shared" si="41"/>
        <v>2591681.1853999998</v>
      </c>
      <c r="Q248" s="234">
        <f t="shared" si="37"/>
        <v>2591681</v>
      </c>
      <c r="R248" s="235" t="str">
        <f t="shared" si="40"/>
        <v>MENOR VALOR</v>
      </c>
    </row>
    <row r="249" spans="1:25" ht="18">
      <c r="A249" s="147">
        <v>242</v>
      </c>
      <c r="B249" s="249" t="s">
        <v>4149</v>
      </c>
      <c r="C249" s="237" t="s">
        <v>4395</v>
      </c>
      <c r="D249" s="220" t="s">
        <v>21</v>
      </c>
      <c r="E249" s="220">
        <v>1</v>
      </c>
      <c r="F249" s="265">
        <v>2640687</v>
      </c>
      <c r="G249" s="265">
        <f t="shared" si="32"/>
        <v>2778530.8614000003</v>
      </c>
      <c r="H249" s="261">
        <v>3504854</v>
      </c>
      <c r="I249" s="253" t="s">
        <v>4518</v>
      </c>
      <c r="J249" s="230">
        <f t="shared" si="33"/>
        <v>2778530.8614000003</v>
      </c>
      <c r="K249" s="230">
        <f t="shared" si="34"/>
        <v>3141692.4307000004</v>
      </c>
      <c r="L249" s="231">
        <f t="shared" si="35"/>
        <v>3141692.4307000004</v>
      </c>
      <c r="M249" s="232">
        <f t="shared" si="36"/>
        <v>3120632.1480913507</v>
      </c>
      <c r="N249" s="231">
        <f t="shared" si="30"/>
        <v>256794.00831837839</v>
      </c>
      <c r="O249" s="233">
        <f t="shared" si="31"/>
        <v>8.2289099173524644E-2</v>
      </c>
      <c r="P249" s="259">
        <f t="shared" si="41"/>
        <v>2778530.8614000003</v>
      </c>
      <c r="Q249" s="234">
        <f t="shared" si="37"/>
        <v>2778531</v>
      </c>
      <c r="R249" s="235" t="str">
        <f t="shared" si="40"/>
        <v>MENOR VALOR</v>
      </c>
    </row>
    <row r="250" spans="1:25" ht="18">
      <c r="A250" s="147">
        <v>243</v>
      </c>
      <c r="B250" s="249" t="s">
        <v>4150</v>
      </c>
      <c r="C250" s="237" t="s">
        <v>4396</v>
      </c>
      <c r="D250" s="220" t="s">
        <v>21</v>
      </c>
      <c r="E250" s="220">
        <v>1</v>
      </c>
      <c r="F250" s="265">
        <v>2640687</v>
      </c>
      <c r="G250" s="265">
        <f t="shared" si="32"/>
        <v>2778530.8614000003</v>
      </c>
      <c r="H250" s="261">
        <v>3504854</v>
      </c>
      <c r="I250" s="253" t="s">
        <v>4518</v>
      </c>
      <c r="J250" s="230">
        <f t="shared" si="33"/>
        <v>2778530.8614000003</v>
      </c>
      <c r="K250" s="230">
        <f t="shared" si="34"/>
        <v>3141692.4307000004</v>
      </c>
      <c r="L250" s="231">
        <f t="shared" si="35"/>
        <v>3141692.4307000004</v>
      </c>
      <c r="M250" s="232">
        <f t="shared" si="36"/>
        <v>3120632.1480913507</v>
      </c>
      <c r="N250" s="231">
        <f t="shared" si="30"/>
        <v>256794.00831837839</v>
      </c>
      <c r="O250" s="233">
        <f t="shared" si="31"/>
        <v>8.2289099173524644E-2</v>
      </c>
      <c r="P250" s="259">
        <f t="shared" si="41"/>
        <v>2778530.8614000003</v>
      </c>
      <c r="Q250" s="234">
        <f t="shared" si="37"/>
        <v>2778531</v>
      </c>
      <c r="R250" s="235" t="str">
        <f t="shared" si="40"/>
        <v>MENOR VALOR</v>
      </c>
    </row>
    <row r="251" spans="1:25" ht="18">
      <c r="A251" s="147">
        <v>244</v>
      </c>
      <c r="B251" s="249" t="s">
        <v>4151</v>
      </c>
      <c r="C251" s="237" t="s">
        <v>4397</v>
      </c>
      <c r="D251" s="220" t="s">
        <v>21</v>
      </c>
      <c r="E251" s="220">
        <v>1</v>
      </c>
      <c r="F251" s="265">
        <v>343529</v>
      </c>
      <c r="G251" s="265">
        <f t="shared" si="32"/>
        <v>361461.21380000003</v>
      </c>
      <c r="H251" s="261">
        <v>378474</v>
      </c>
      <c r="I251" s="253">
        <v>370905</v>
      </c>
      <c r="J251" s="230">
        <f t="shared" si="33"/>
        <v>361461.21380000003</v>
      </c>
      <c r="K251" s="230">
        <f t="shared" si="34"/>
        <v>370280.0712666667</v>
      </c>
      <c r="L251" s="231">
        <f t="shared" si="35"/>
        <v>370905</v>
      </c>
      <c r="M251" s="232">
        <f t="shared" si="36"/>
        <v>370214.54747632449</v>
      </c>
      <c r="N251" s="231">
        <f t="shared" si="30"/>
        <v>6677.7652620959179</v>
      </c>
      <c r="O251" s="233">
        <f t="shared" si="31"/>
        <v>1.8037555000517548E-2</v>
      </c>
      <c r="P251" s="259">
        <f t="shared" si="41"/>
        <v>361461.21380000003</v>
      </c>
      <c r="Q251" s="234">
        <f t="shared" si="37"/>
        <v>361461</v>
      </c>
      <c r="R251" s="235" t="str">
        <f t="shared" si="40"/>
        <v>MENOR VALOR</v>
      </c>
    </row>
    <row r="252" spans="1:25" ht="18">
      <c r="A252" s="147">
        <v>245</v>
      </c>
      <c r="B252" s="249" t="s">
        <v>1557</v>
      </c>
      <c r="C252" s="237" t="s">
        <v>4398</v>
      </c>
      <c r="D252" s="220" t="s">
        <v>21</v>
      </c>
      <c r="E252" s="220">
        <v>1</v>
      </c>
      <c r="F252" s="265">
        <v>654662</v>
      </c>
      <c r="G252" s="265">
        <f t="shared" si="32"/>
        <v>688835.35640000005</v>
      </c>
      <c r="H252" s="261">
        <v>692706</v>
      </c>
      <c r="I252" s="253">
        <v>678852</v>
      </c>
      <c r="J252" s="230">
        <f t="shared" si="33"/>
        <v>678852</v>
      </c>
      <c r="K252" s="230">
        <f t="shared" si="34"/>
        <v>686797.78546666668</v>
      </c>
      <c r="L252" s="231">
        <f t="shared" si="35"/>
        <v>688835.35640000005</v>
      </c>
      <c r="M252" s="232">
        <f t="shared" si="36"/>
        <v>686772.91728710791</v>
      </c>
      <c r="N252" s="231">
        <f t="shared" si="30"/>
        <v>7059.299009442153</v>
      </c>
      <c r="O252" s="233">
        <f t="shared" si="31"/>
        <v>1.0278942037096939E-2</v>
      </c>
      <c r="P252" s="259">
        <f t="shared" si="41"/>
        <v>678852</v>
      </c>
      <c r="Q252" s="234">
        <f t="shared" si="37"/>
        <v>678852</v>
      </c>
      <c r="R252" s="235" t="str">
        <f t="shared" si="40"/>
        <v>MENOR VALOR</v>
      </c>
    </row>
    <row r="253" spans="1:25" ht="18">
      <c r="A253" s="147">
        <v>246</v>
      </c>
      <c r="B253" s="249" t="s">
        <v>1559</v>
      </c>
      <c r="C253" s="237" t="s">
        <v>4399</v>
      </c>
      <c r="D253" s="220" t="s">
        <v>21</v>
      </c>
      <c r="E253" s="220">
        <v>1</v>
      </c>
      <c r="F253" s="265">
        <v>654662</v>
      </c>
      <c r="G253" s="265">
        <f t="shared" si="32"/>
        <v>688835.35640000005</v>
      </c>
      <c r="H253" s="261">
        <v>692706</v>
      </c>
      <c r="I253" s="253" t="s">
        <v>4518</v>
      </c>
      <c r="J253" s="230">
        <f t="shared" si="33"/>
        <v>688835.35640000005</v>
      </c>
      <c r="K253" s="230">
        <f t="shared" si="34"/>
        <v>690770.67819999997</v>
      </c>
      <c r="L253" s="231">
        <f t="shared" si="35"/>
        <v>690770.67819999997</v>
      </c>
      <c r="M253" s="232">
        <f t="shared" si="36"/>
        <v>690767.96711371792</v>
      </c>
      <c r="N253" s="231">
        <f t="shared" si="30"/>
        <v>1368.4791685580972</v>
      </c>
      <c r="O253" s="233">
        <f t="shared" si="31"/>
        <v>1.9810981888406108E-3</v>
      </c>
      <c r="P253" s="259">
        <f t="shared" si="41"/>
        <v>688835.35640000005</v>
      </c>
      <c r="Q253" s="234">
        <f t="shared" si="37"/>
        <v>688835</v>
      </c>
      <c r="R253" s="235" t="str">
        <f t="shared" si="40"/>
        <v>MENOR VALOR</v>
      </c>
    </row>
    <row r="254" spans="1:25" ht="45">
      <c r="A254" s="147">
        <v>247</v>
      </c>
      <c r="B254" s="249">
        <v>895101</v>
      </c>
      <c r="C254" s="237" t="s">
        <v>4400</v>
      </c>
      <c r="D254" s="220" t="s">
        <v>21</v>
      </c>
      <c r="E254" s="220">
        <v>1</v>
      </c>
      <c r="F254" s="265" t="s">
        <v>4520</v>
      </c>
      <c r="G254" s="265" t="s">
        <v>4521</v>
      </c>
      <c r="H254" s="261">
        <v>71712</v>
      </c>
      <c r="I254" s="253">
        <v>70278</v>
      </c>
      <c r="J254" s="230">
        <f t="shared" si="33"/>
        <v>70278</v>
      </c>
      <c r="K254" s="230">
        <f t="shared" si="34"/>
        <v>70995</v>
      </c>
      <c r="L254" s="231">
        <f t="shared" si="35"/>
        <v>70995</v>
      </c>
      <c r="M254" s="232">
        <f t="shared" si="36"/>
        <v>70991.379307631432</v>
      </c>
      <c r="N254" s="231">
        <f t="shared" si="30"/>
        <v>506.99556211075458</v>
      </c>
      <c r="O254" s="233">
        <f t="shared" si="31"/>
        <v>7.1416496912076978E-3</v>
      </c>
      <c r="P254" s="259">
        <f t="shared" si="41"/>
        <v>70278</v>
      </c>
      <c r="Q254" s="234">
        <f t="shared" si="37"/>
        <v>70278</v>
      </c>
      <c r="R254" s="235" t="str">
        <f t="shared" si="40"/>
        <v>MENOR VALOR</v>
      </c>
    </row>
    <row r="255" spans="1:25" ht="18">
      <c r="A255" s="147">
        <v>248</v>
      </c>
      <c r="B255" s="249" t="s">
        <v>1567</v>
      </c>
      <c r="C255" s="237" t="s">
        <v>4401</v>
      </c>
      <c r="D255" s="220" t="s">
        <v>21</v>
      </c>
      <c r="E255" s="220">
        <v>1</v>
      </c>
      <c r="F255" s="265">
        <v>140666</v>
      </c>
      <c r="G255" s="265">
        <f t="shared" si="32"/>
        <v>148008.76519999999</v>
      </c>
      <c r="H255" s="261">
        <v>154876</v>
      </c>
      <c r="I255" s="253">
        <v>151778</v>
      </c>
      <c r="J255" s="230">
        <f t="shared" si="33"/>
        <v>148008.76519999999</v>
      </c>
      <c r="K255" s="230">
        <f t="shared" si="34"/>
        <v>151554.25506666666</v>
      </c>
      <c r="L255" s="231">
        <f t="shared" si="35"/>
        <v>151778</v>
      </c>
      <c r="M255" s="232">
        <f t="shared" si="36"/>
        <v>151528.19905449357</v>
      </c>
      <c r="N255" s="231">
        <f t="shared" si="30"/>
        <v>2665.2514869643242</v>
      </c>
      <c r="O255" s="233">
        <f t="shared" si="31"/>
        <v>1.7589145146546806E-2</v>
      </c>
      <c r="P255" s="259">
        <f t="shared" si="41"/>
        <v>148008.76519999999</v>
      </c>
      <c r="Q255" s="234">
        <f t="shared" si="37"/>
        <v>148009</v>
      </c>
      <c r="R255" s="235" t="str">
        <f t="shared" si="40"/>
        <v>MENOR VALOR</v>
      </c>
    </row>
    <row r="256" spans="1:25" ht="45">
      <c r="A256" s="147">
        <v>249</v>
      </c>
      <c r="B256" s="249">
        <v>898807</v>
      </c>
      <c r="C256" s="237" t="s">
        <v>4402</v>
      </c>
      <c r="D256" s="220" t="s">
        <v>21</v>
      </c>
      <c r="E256" s="220">
        <v>1</v>
      </c>
      <c r="F256" s="265" t="s">
        <v>4520</v>
      </c>
      <c r="G256" s="265" t="s">
        <v>4521</v>
      </c>
      <c r="H256" s="261">
        <v>130474</v>
      </c>
      <c r="I256" s="253" t="s">
        <v>4518</v>
      </c>
      <c r="J256" s="230">
        <f t="shared" si="33"/>
        <v>130474</v>
      </c>
      <c r="K256" s="230">
        <f t="shared" si="34"/>
        <v>130474</v>
      </c>
      <c r="L256" s="231">
        <f t="shared" si="35"/>
        <v>130474</v>
      </c>
      <c r="M256" s="232">
        <f t="shared" si="36"/>
        <v>130474</v>
      </c>
      <c r="N256" s="231">
        <f t="shared" si="30"/>
        <v>0</v>
      </c>
      <c r="O256" s="233">
        <f t="shared" si="31"/>
        <v>0</v>
      </c>
      <c r="P256" s="259">
        <f t="shared" si="41"/>
        <v>130474</v>
      </c>
      <c r="Q256" s="234">
        <f t="shared" si="37"/>
        <v>130474</v>
      </c>
      <c r="R256" s="235" t="str">
        <f t="shared" si="40"/>
        <v>MENOR VALOR</v>
      </c>
      <c r="S256" s="8"/>
      <c r="U256" s="35"/>
      <c r="V256" s="35"/>
      <c r="W256" s="35"/>
      <c r="X256" s="35"/>
      <c r="Y256" s="15"/>
    </row>
    <row r="257" spans="1:25" ht="45">
      <c r="A257" s="147">
        <v>250</v>
      </c>
      <c r="B257" s="249">
        <v>898808</v>
      </c>
      <c r="C257" s="237" t="s">
        <v>4403</v>
      </c>
      <c r="D257" s="220" t="s">
        <v>21</v>
      </c>
      <c r="E257" s="220">
        <v>1</v>
      </c>
      <c r="F257" s="265" t="s">
        <v>4520</v>
      </c>
      <c r="G257" s="265" t="s">
        <v>4521</v>
      </c>
      <c r="H257" s="261">
        <v>205670</v>
      </c>
      <c r="I257" s="253" t="s">
        <v>4518</v>
      </c>
      <c r="J257" s="230">
        <f t="shared" si="33"/>
        <v>205670</v>
      </c>
      <c r="K257" s="230">
        <f t="shared" si="34"/>
        <v>205670</v>
      </c>
      <c r="L257" s="231">
        <f t="shared" si="35"/>
        <v>205670</v>
      </c>
      <c r="M257" s="232">
        <f t="shared" si="36"/>
        <v>205670</v>
      </c>
      <c r="N257" s="231">
        <f t="shared" si="30"/>
        <v>0</v>
      </c>
      <c r="O257" s="233">
        <f t="shared" si="31"/>
        <v>0</v>
      </c>
      <c r="P257" s="259">
        <f t="shared" si="41"/>
        <v>205670</v>
      </c>
      <c r="Q257" s="234">
        <f t="shared" si="37"/>
        <v>205670</v>
      </c>
      <c r="R257" s="235" t="str">
        <f t="shared" si="40"/>
        <v>MENOR VALOR</v>
      </c>
      <c r="S257" s="8"/>
      <c r="U257" s="35"/>
      <c r="V257" s="35"/>
      <c r="W257" s="35"/>
      <c r="X257" s="35"/>
      <c r="Y257" s="15"/>
    </row>
    <row r="258" spans="1:25" ht="18">
      <c r="A258" s="147">
        <v>251</v>
      </c>
      <c r="B258" s="249" t="s">
        <v>4152</v>
      </c>
      <c r="C258" s="237" t="s">
        <v>4404</v>
      </c>
      <c r="D258" s="220" t="s">
        <v>21</v>
      </c>
      <c r="E258" s="220">
        <v>1</v>
      </c>
      <c r="F258" s="265">
        <v>279090</v>
      </c>
      <c r="G258" s="265">
        <f t="shared" si="32"/>
        <v>293658.49800000002</v>
      </c>
      <c r="H258" s="261">
        <v>295310</v>
      </c>
      <c r="I258" s="253" t="s">
        <v>4518</v>
      </c>
      <c r="J258" s="230">
        <f t="shared" si="33"/>
        <v>293658.49800000002</v>
      </c>
      <c r="K258" s="230">
        <f t="shared" si="34"/>
        <v>294484.24900000001</v>
      </c>
      <c r="L258" s="231">
        <f t="shared" si="35"/>
        <v>294484.24900000001</v>
      </c>
      <c r="M258" s="232">
        <f t="shared" si="36"/>
        <v>294483.09127075534</v>
      </c>
      <c r="N258" s="231">
        <f t="shared" si="30"/>
        <v>583.89413167156522</v>
      </c>
      <c r="O258" s="233">
        <f t="shared" si="31"/>
        <v>1.9827764275087627E-3</v>
      </c>
      <c r="P258" s="259">
        <f t="shared" si="41"/>
        <v>293658.49800000002</v>
      </c>
      <c r="Q258" s="234">
        <f t="shared" si="37"/>
        <v>293658</v>
      </c>
      <c r="R258" s="235" t="str">
        <f t="shared" si="40"/>
        <v>MENOR VALOR</v>
      </c>
    </row>
    <row r="259" spans="1:25" ht="45">
      <c r="A259" s="147">
        <v>252</v>
      </c>
      <c r="B259" s="249" t="s">
        <v>4153</v>
      </c>
      <c r="C259" s="237" t="s">
        <v>4405</v>
      </c>
      <c r="D259" s="220" t="s">
        <v>21</v>
      </c>
      <c r="E259" s="220">
        <v>1</v>
      </c>
      <c r="F259" s="265" t="s">
        <v>4520</v>
      </c>
      <c r="G259" s="265" t="s">
        <v>4521</v>
      </c>
      <c r="H259" s="261">
        <v>295310</v>
      </c>
      <c r="I259" s="253" t="s">
        <v>4518</v>
      </c>
      <c r="J259" s="230">
        <f t="shared" si="33"/>
        <v>295310</v>
      </c>
      <c r="K259" s="230">
        <f t="shared" si="34"/>
        <v>295310</v>
      </c>
      <c r="L259" s="231">
        <f t="shared" si="35"/>
        <v>295310</v>
      </c>
      <c r="M259" s="232">
        <f t="shared" si="36"/>
        <v>295310</v>
      </c>
      <c r="N259" s="231">
        <f t="shared" si="30"/>
        <v>0</v>
      </c>
      <c r="O259" s="233">
        <f t="shared" si="31"/>
        <v>0</v>
      </c>
      <c r="P259" s="259">
        <f t="shared" si="41"/>
        <v>295310</v>
      </c>
      <c r="Q259" s="234">
        <f t="shared" si="37"/>
        <v>295310</v>
      </c>
      <c r="R259" s="235" t="str">
        <f t="shared" si="40"/>
        <v>MENOR VALOR</v>
      </c>
    </row>
    <row r="260" spans="1:25" ht="45">
      <c r="A260" s="147">
        <v>253</v>
      </c>
      <c r="B260" s="249" t="s">
        <v>4154</v>
      </c>
      <c r="C260" s="237" t="s">
        <v>4406</v>
      </c>
      <c r="D260" s="220" t="s">
        <v>21</v>
      </c>
      <c r="E260" s="220">
        <v>1</v>
      </c>
      <c r="F260" s="265" t="s">
        <v>4520</v>
      </c>
      <c r="G260" s="265" t="s">
        <v>4521</v>
      </c>
      <c r="H260" s="261">
        <v>295310</v>
      </c>
      <c r="I260" s="253" t="s">
        <v>4518</v>
      </c>
      <c r="J260" s="230">
        <f t="shared" si="33"/>
        <v>295310</v>
      </c>
      <c r="K260" s="230">
        <f t="shared" si="34"/>
        <v>295310</v>
      </c>
      <c r="L260" s="231">
        <f t="shared" si="35"/>
        <v>295310</v>
      </c>
      <c r="M260" s="232">
        <f t="shared" si="36"/>
        <v>295310</v>
      </c>
      <c r="N260" s="231">
        <f t="shared" si="30"/>
        <v>0</v>
      </c>
      <c r="O260" s="233">
        <f t="shared" si="31"/>
        <v>0</v>
      </c>
      <c r="P260" s="259">
        <f t="shared" si="41"/>
        <v>295310</v>
      </c>
      <c r="Q260" s="234">
        <f t="shared" si="37"/>
        <v>295310</v>
      </c>
      <c r="R260" s="235" t="str">
        <f t="shared" si="40"/>
        <v>MENOR VALOR</v>
      </c>
    </row>
    <row r="261" spans="1:25">
      <c r="F261" s="202"/>
      <c r="G261" s="265">
        <f t="shared" si="32"/>
        <v>0</v>
      </c>
      <c r="P261" s="258">
        <f>SUM(P8:P260)</f>
        <v>190824117.2476671</v>
      </c>
      <c r="Q261" s="234">
        <f t="shared" si="37"/>
        <v>190824117</v>
      </c>
    </row>
    <row r="262" spans="1:25">
      <c r="F262" s="202"/>
      <c r="G262" s="265">
        <f t="shared" si="32"/>
        <v>0</v>
      </c>
      <c r="H262" s="188" t="s">
        <v>3923</v>
      </c>
    </row>
    <row r="263" spans="1:25">
      <c r="F263" s="213"/>
    </row>
    <row r="264" spans="1:25">
      <c r="F264" s="213"/>
    </row>
    <row r="265" spans="1:25">
      <c r="F265" s="213"/>
    </row>
    <row r="266" spans="1:25">
      <c r="F266" s="213"/>
    </row>
    <row r="267" spans="1:25">
      <c r="F267" s="213"/>
    </row>
    <row r="268" spans="1:25">
      <c r="F268" s="213"/>
    </row>
    <row r="269" spans="1:25">
      <c r="F269" s="213"/>
    </row>
    <row r="270" spans="1:25">
      <c r="F270" s="213"/>
    </row>
    <row r="271" spans="1:25">
      <c r="F271" s="213"/>
    </row>
    <row r="272" spans="1:25">
      <c r="F272" s="213"/>
    </row>
    <row r="273" spans="6:6">
      <c r="F273" s="213"/>
    </row>
    <row r="274" spans="6:6">
      <c r="F274" s="213"/>
    </row>
    <row r="275" spans="6:6">
      <c r="F275" s="213"/>
    </row>
    <row r="276" spans="6:6">
      <c r="F276" s="213"/>
    </row>
    <row r="277" spans="6:6">
      <c r="F277" s="213"/>
    </row>
    <row r="278" spans="6:6">
      <c r="F278" s="213"/>
    </row>
    <row r="279" spans="6:6">
      <c r="F279" s="213"/>
    </row>
    <row r="280" spans="6:6">
      <c r="F280" s="213"/>
    </row>
    <row r="281" spans="6:6">
      <c r="F281" s="213"/>
    </row>
    <row r="282" spans="6:6">
      <c r="F282" s="213"/>
    </row>
    <row r="283" spans="6:6">
      <c r="F283" s="213"/>
    </row>
    <row r="284" spans="6:6">
      <c r="F284" s="213"/>
    </row>
    <row r="285" spans="6:6">
      <c r="F285" s="213"/>
    </row>
    <row r="286" spans="6:6">
      <c r="F286" s="213"/>
    </row>
    <row r="287" spans="6:6">
      <c r="F287" s="213"/>
    </row>
    <row r="288" spans="6:6">
      <c r="F288" s="213"/>
    </row>
    <row r="289" spans="6:6">
      <c r="F289" s="213"/>
    </row>
    <row r="290" spans="6:6">
      <c r="F290" s="213"/>
    </row>
    <row r="291" spans="6:6">
      <c r="F291" s="213"/>
    </row>
    <row r="292" spans="6:6">
      <c r="F292" s="213"/>
    </row>
    <row r="293" spans="6:6">
      <c r="F293" s="213"/>
    </row>
    <row r="294" spans="6:6">
      <c r="F294" s="213"/>
    </row>
    <row r="295" spans="6:6">
      <c r="F295" s="213"/>
    </row>
    <row r="296" spans="6:6">
      <c r="F296" s="213"/>
    </row>
    <row r="297" spans="6:6">
      <c r="F297" s="213"/>
    </row>
    <row r="298" spans="6:6">
      <c r="F298" s="213"/>
    </row>
    <row r="299" spans="6:6">
      <c r="F299" s="213"/>
    </row>
    <row r="300" spans="6:6">
      <c r="F300" s="213"/>
    </row>
    <row r="301" spans="6:6">
      <c r="F301" s="213"/>
    </row>
    <row r="302" spans="6:6">
      <c r="F302" s="213"/>
    </row>
    <row r="303" spans="6:6">
      <c r="F303" s="213"/>
    </row>
    <row r="304" spans="6:6">
      <c r="F304" s="213"/>
    </row>
    <row r="305" spans="6:6">
      <c r="F305" s="213"/>
    </row>
    <row r="306" spans="6:6">
      <c r="F306" s="213"/>
    </row>
    <row r="307" spans="6:6">
      <c r="F307" s="213"/>
    </row>
    <row r="308" spans="6:6">
      <c r="F308" s="213"/>
    </row>
    <row r="309" spans="6:6">
      <c r="F309" s="213"/>
    </row>
    <row r="310" spans="6:6">
      <c r="F310" s="213"/>
    </row>
    <row r="311" spans="6:6">
      <c r="F311" s="213"/>
    </row>
    <row r="312" spans="6:6">
      <c r="F312" s="213"/>
    </row>
    <row r="313" spans="6:6">
      <c r="F313" s="213"/>
    </row>
    <row r="314" spans="6:6">
      <c r="F314" s="213"/>
    </row>
    <row r="315" spans="6:6">
      <c r="F315" s="213"/>
    </row>
    <row r="316" spans="6:6">
      <c r="F316" s="213"/>
    </row>
    <row r="317" spans="6:6">
      <c r="F317" s="213"/>
    </row>
    <row r="318" spans="6:6">
      <c r="F318" s="213"/>
    </row>
    <row r="319" spans="6:6">
      <c r="F319" s="213"/>
    </row>
    <row r="320" spans="6:6">
      <c r="F320" s="213"/>
    </row>
    <row r="321" spans="6:6">
      <c r="F321" s="213"/>
    </row>
    <row r="322" spans="6:6">
      <c r="F322" s="213"/>
    </row>
    <row r="323" spans="6:6">
      <c r="F323" s="213"/>
    </row>
    <row r="324" spans="6:6">
      <c r="F324" s="213"/>
    </row>
    <row r="325" spans="6:6">
      <c r="F325" s="213"/>
    </row>
    <row r="326" spans="6:6">
      <c r="F326" s="213"/>
    </row>
    <row r="327" spans="6:6">
      <c r="F327" s="213"/>
    </row>
    <row r="328" spans="6:6">
      <c r="F328" s="213"/>
    </row>
    <row r="329" spans="6:6">
      <c r="F329" s="213"/>
    </row>
    <row r="330" spans="6:6">
      <c r="F330" s="213"/>
    </row>
    <row r="331" spans="6:6">
      <c r="F331" s="213"/>
    </row>
    <row r="332" spans="6:6">
      <c r="F332" s="213"/>
    </row>
    <row r="333" spans="6:6">
      <c r="F333" s="213"/>
    </row>
    <row r="334" spans="6:6">
      <c r="F334" s="213"/>
    </row>
    <row r="335" spans="6:6">
      <c r="F335" s="213"/>
    </row>
    <row r="336" spans="6:6">
      <c r="F336" s="213"/>
    </row>
    <row r="337" spans="6:6">
      <c r="F337" s="213"/>
    </row>
    <row r="338" spans="6:6">
      <c r="F338" s="213"/>
    </row>
    <row r="339" spans="6:6">
      <c r="F339" s="213"/>
    </row>
    <row r="340" spans="6:6">
      <c r="F340" s="213"/>
    </row>
    <row r="341" spans="6:6">
      <c r="F341" s="213"/>
    </row>
    <row r="342" spans="6:6">
      <c r="F342" s="213"/>
    </row>
    <row r="343" spans="6:6">
      <c r="F343" s="213"/>
    </row>
    <row r="344" spans="6:6">
      <c r="F344" s="213"/>
    </row>
    <row r="345" spans="6:6">
      <c r="F345" s="213"/>
    </row>
    <row r="346" spans="6:6">
      <c r="F346" s="213"/>
    </row>
    <row r="347" spans="6:6">
      <c r="F347" s="213"/>
    </row>
    <row r="348" spans="6:6">
      <c r="F348" s="213"/>
    </row>
    <row r="349" spans="6:6">
      <c r="F349" s="213"/>
    </row>
    <row r="350" spans="6:6">
      <c r="F350" s="213"/>
    </row>
    <row r="351" spans="6:6">
      <c r="F351" s="213"/>
    </row>
    <row r="352" spans="6:6">
      <c r="F352" s="213"/>
    </row>
    <row r="353" spans="6:6">
      <c r="F353" s="213"/>
    </row>
    <row r="354" spans="6:6">
      <c r="F354" s="213"/>
    </row>
    <row r="355" spans="6:6">
      <c r="F355" s="213"/>
    </row>
    <row r="356" spans="6:6">
      <c r="F356" s="213"/>
    </row>
    <row r="357" spans="6:6">
      <c r="F357" s="213"/>
    </row>
    <row r="358" spans="6:6">
      <c r="F358" s="213"/>
    </row>
    <row r="359" spans="6:6">
      <c r="F359" s="213"/>
    </row>
    <row r="360" spans="6:6">
      <c r="F360" s="213"/>
    </row>
    <row r="361" spans="6:6">
      <c r="F361" s="213"/>
    </row>
    <row r="362" spans="6:6">
      <c r="F362" s="213"/>
    </row>
    <row r="363" spans="6:6">
      <c r="F363" s="213"/>
    </row>
    <row r="364" spans="6:6">
      <c r="F364" s="213"/>
    </row>
    <row r="365" spans="6:6">
      <c r="F365" s="213"/>
    </row>
    <row r="366" spans="6:6">
      <c r="F366" s="213"/>
    </row>
    <row r="367" spans="6:6">
      <c r="F367" s="213"/>
    </row>
    <row r="368" spans="6:6">
      <c r="F368" s="213"/>
    </row>
    <row r="369" spans="6:6">
      <c r="F369" s="213"/>
    </row>
    <row r="370" spans="6:6">
      <c r="F370" s="213"/>
    </row>
    <row r="371" spans="6:6">
      <c r="F371" s="213"/>
    </row>
    <row r="372" spans="6:6">
      <c r="F372" s="213"/>
    </row>
    <row r="373" spans="6:6">
      <c r="F373" s="213"/>
    </row>
    <row r="374" spans="6:6">
      <c r="F374" s="213"/>
    </row>
    <row r="375" spans="6:6">
      <c r="F375" s="213"/>
    </row>
    <row r="376" spans="6:6">
      <c r="F376" s="213"/>
    </row>
    <row r="377" spans="6:6">
      <c r="F377" s="213"/>
    </row>
    <row r="378" spans="6:6">
      <c r="F378" s="213"/>
    </row>
    <row r="379" spans="6:6">
      <c r="F379" s="213"/>
    </row>
    <row r="380" spans="6:6">
      <c r="F380" s="213"/>
    </row>
    <row r="381" spans="6:6">
      <c r="F381" s="213"/>
    </row>
    <row r="382" spans="6:6">
      <c r="F382" s="213"/>
    </row>
    <row r="383" spans="6:6">
      <c r="F383" s="213"/>
    </row>
    <row r="384" spans="6:6">
      <c r="F384" s="213"/>
    </row>
    <row r="385" spans="6:6">
      <c r="F385" s="213"/>
    </row>
    <row r="386" spans="6:6">
      <c r="F386" s="213"/>
    </row>
    <row r="387" spans="6:6">
      <c r="F387" s="213"/>
    </row>
    <row r="388" spans="6:6">
      <c r="F388" s="213"/>
    </row>
    <row r="389" spans="6:6">
      <c r="F389" s="213"/>
    </row>
    <row r="390" spans="6:6">
      <c r="F390" s="213"/>
    </row>
    <row r="391" spans="6:6">
      <c r="F391" s="213"/>
    </row>
    <row r="392" spans="6:6">
      <c r="F392" s="213"/>
    </row>
    <row r="393" spans="6:6">
      <c r="F393" s="213"/>
    </row>
    <row r="394" spans="6:6">
      <c r="F394" s="213"/>
    </row>
    <row r="395" spans="6:6">
      <c r="F395" s="213"/>
    </row>
    <row r="396" spans="6:6">
      <c r="F396" s="213"/>
    </row>
    <row r="397" spans="6:6">
      <c r="F397" s="213"/>
    </row>
    <row r="398" spans="6:6">
      <c r="F398" s="213"/>
    </row>
    <row r="399" spans="6:6">
      <c r="F399" s="213"/>
    </row>
    <row r="400" spans="6:6">
      <c r="F400" s="213"/>
    </row>
    <row r="401" spans="6:6">
      <c r="F401" s="213"/>
    </row>
    <row r="402" spans="6:6">
      <c r="F402" s="213"/>
    </row>
    <row r="403" spans="6:6">
      <c r="F403" s="213"/>
    </row>
    <row r="404" spans="6:6">
      <c r="F404" s="213"/>
    </row>
    <row r="405" spans="6:6">
      <c r="F405" s="213"/>
    </row>
    <row r="406" spans="6:6">
      <c r="F406" s="213"/>
    </row>
    <row r="407" spans="6:6">
      <c r="F407" s="213"/>
    </row>
    <row r="408" spans="6:6">
      <c r="F408" s="213"/>
    </row>
    <row r="409" spans="6:6">
      <c r="F409" s="213"/>
    </row>
    <row r="410" spans="6:6">
      <c r="F410" s="213"/>
    </row>
    <row r="411" spans="6:6">
      <c r="F411" s="213"/>
    </row>
    <row r="412" spans="6:6">
      <c r="F412" s="213"/>
    </row>
    <row r="413" spans="6:6">
      <c r="F413" s="213"/>
    </row>
    <row r="414" spans="6:6">
      <c r="F414" s="213"/>
    </row>
    <row r="415" spans="6:6">
      <c r="F415" s="213"/>
    </row>
    <row r="416" spans="6:6">
      <c r="F416" s="213"/>
    </row>
    <row r="417" spans="6:6">
      <c r="F417" s="213"/>
    </row>
    <row r="418" spans="6:6">
      <c r="F418" s="213"/>
    </row>
    <row r="419" spans="6:6">
      <c r="F419" s="213"/>
    </row>
    <row r="420" spans="6:6">
      <c r="F420" s="213"/>
    </row>
    <row r="421" spans="6:6">
      <c r="F421" s="213"/>
    </row>
    <row r="422" spans="6:6">
      <c r="F422" s="213"/>
    </row>
    <row r="423" spans="6:6">
      <c r="F423" s="213"/>
    </row>
    <row r="424" spans="6:6">
      <c r="F424" s="213"/>
    </row>
    <row r="425" spans="6:6">
      <c r="F425" s="213"/>
    </row>
    <row r="426" spans="6:6">
      <c r="F426" s="213"/>
    </row>
    <row r="427" spans="6:6">
      <c r="F427" s="213"/>
    </row>
    <row r="428" spans="6:6">
      <c r="F428" s="213"/>
    </row>
    <row r="429" spans="6:6">
      <c r="F429" s="213"/>
    </row>
    <row r="430" spans="6:6">
      <c r="F430" s="213"/>
    </row>
    <row r="431" spans="6:6">
      <c r="F431" s="213"/>
    </row>
    <row r="432" spans="6:6">
      <c r="F432" s="213"/>
    </row>
    <row r="433" spans="6:6">
      <c r="F433" s="213"/>
    </row>
    <row r="434" spans="6:6">
      <c r="F434" s="213"/>
    </row>
    <row r="435" spans="6:6">
      <c r="F435" s="213"/>
    </row>
    <row r="436" spans="6:6">
      <c r="F436" s="213"/>
    </row>
    <row r="437" spans="6:6">
      <c r="F437" s="213"/>
    </row>
    <row r="438" spans="6:6">
      <c r="F438" s="213"/>
    </row>
    <row r="439" spans="6:6">
      <c r="F439" s="213"/>
    </row>
    <row r="440" spans="6:6">
      <c r="F440" s="213"/>
    </row>
    <row r="441" spans="6:6">
      <c r="F441" s="213"/>
    </row>
    <row r="442" spans="6:6">
      <c r="F442" s="213"/>
    </row>
    <row r="443" spans="6:6">
      <c r="F443" s="213"/>
    </row>
    <row r="444" spans="6:6">
      <c r="F444" s="213"/>
    </row>
    <row r="445" spans="6:6">
      <c r="F445" s="213"/>
    </row>
    <row r="446" spans="6:6">
      <c r="F446" s="213"/>
    </row>
    <row r="447" spans="6:6">
      <c r="F447" s="213"/>
    </row>
    <row r="448" spans="6:6">
      <c r="F448" s="213"/>
    </row>
    <row r="449" spans="6:6">
      <c r="F449" s="213"/>
    </row>
    <row r="450" spans="6:6">
      <c r="F450" s="213"/>
    </row>
    <row r="451" spans="6:6">
      <c r="F451" s="213"/>
    </row>
    <row r="452" spans="6:6">
      <c r="F452" s="213"/>
    </row>
    <row r="453" spans="6:6">
      <c r="F453" s="213"/>
    </row>
    <row r="454" spans="6:6">
      <c r="F454" s="213"/>
    </row>
    <row r="455" spans="6:6">
      <c r="F455" s="213"/>
    </row>
    <row r="456" spans="6:6">
      <c r="F456" s="213"/>
    </row>
    <row r="457" spans="6:6">
      <c r="F457" s="213"/>
    </row>
    <row r="458" spans="6:6">
      <c r="F458" s="213"/>
    </row>
    <row r="459" spans="6:6">
      <c r="F459" s="213"/>
    </row>
    <row r="460" spans="6:6">
      <c r="F460" s="213"/>
    </row>
    <row r="461" spans="6:6">
      <c r="F461" s="213"/>
    </row>
    <row r="462" spans="6:6">
      <c r="F462" s="213"/>
    </row>
    <row r="463" spans="6:6">
      <c r="F463" s="213"/>
    </row>
    <row r="464" spans="6:6">
      <c r="F464" s="213"/>
    </row>
    <row r="465" spans="6:6">
      <c r="F465" s="213"/>
    </row>
    <row r="466" spans="6:6">
      <c r="F466" s="213"/>
    </row>
    <row r="467" spans="6:6">
      <c r="F467" s="213"/>
    </row>
    <row r="468" spans="6:6">
      <c r="F468" s="213"/>
    </row>
    <row r="469" spans="6:6">
      <c r="F469" s="213"/>
    </row>
    <row r="470" spans="6:6">
      <c r="F470" s="213"/>
    </row>
    <row r="471" spans="6:6">
      <c r="F471" s="213"/>
    </row>
    <row r="472" spans="6:6">
      <c r="F472" s="213"/>
    </row>
    <row r="473" spans="6:6">
      <c r="F473" s="213"/>
    </row>
    <row r="474" spans="6:6">
      <c r="F474" s="213"/>
    </row>
    <row r="475" spans="6:6">
      <c r="F475" s="213"/>
    </row>
    <row r="476" spans="6:6">
      <c r="F476" s="213"/>
    </row>
    <row r="477" spans="6:6">
      <c r="F477" s="213"/>
    </row>
    <row r="478" spans="6:6">
      <c r="F478" s="213"/>
    </row>
    <row r="479" spans="6:6">
      <c r="F479" s="213"/>
    </row>
    <row r="480" spans="6:6">
      <c r="F480" s="213"/>
    </row>
    <row r="481" spans="6:6">
      <c r="F481" s="213"/>
    </row>
    <row r="482" spans="6:6">
      <c r="F482" s="213"/>
    </row>
    <row r="483" spans="6:6">
      <c r="F483" s="213"/>
    </row>
    <row r="484" spans="6:6">
      <c r="F484" s="213"/>
    </row>
    <row r="485" spans="6:6">
      <c r="F485" s="213"/>
    </row>
    <row r="486" spans="6:6">
      <c r="F486" s="213"/>
    </row>
    <row r="487" spans="6:6">
      <c r="F487" s="213"/>
    </row>
    <row r="488" spans="6:6">
      <c r="F488" s="213"/>
    </row>
    <row r="489" spans="6:6">
      <c r="F489" s="213"/>
    </row>
    <row r="490" spans="6:6">
      <c r="F490" s="213"/>
    </row>
    <row r="491" spans="6:6">
      <c r="F491" s="213"/>
    </row>
    <row r="492" spans="6:6">
      <c r="F492" s="213"/>
    </row>
    <row r="493" spans="6:6">
      <c r="F493" s="213"/>
    </row>
    <row r="494" spans="6:6">
      <c r="F494" s="213"/>
    </row>
    <row r="495" spans="6:6">
      <c r="F495" s="213"/>
    </row>
    <row r="496" spans="6:6">
      <c r="F496" s="213"/>
    </row>
    <row r="497" spans="6:6">
      <c r="F497" s="213"/>
    </row>
    <row r="498" spans="6:6">
      <c r="F498" s="213"/>
    </row>
    <row r="499" spans="6:6">
      <c r="F499" s="213"/>
    </row>
    <row r="500" spans="6:6">
      <c r="F500" s="213"/>
    </row>
    <row r="501" spans="6:6">
      <c r="F501" s="213"/>
    </row>
    <row r="502" spans="6:6">
      <c r="F502" s="213"/>
    </row>
    <row r="503" spans="6:6">
      <c r="F503" s="213"/>
    </row>
    <row r="504" spans="6:6">
      <c r="F504" s="213"/>
    </row>
    <row r="505" spans="6:6">
      <c r="F505" s="213"/>
    </row>
    <row r="506" spans="6:6">
      <c r="F506" s="213"/>
    </row>
    <row r="507" spans="6:6">
      <c r="F507" s="213"/>
    </row>
    <row r="508" spans="6:6">
      <c r="F508" s="213"/>
    </row>
    <row r="509" spans="6:6">
      <c r="F509" s="213"/>
    </row>
    <row r="510" spans="6:6">
      <c r="F510" s="213"/>
    </row>
    <row r="511" spans="6:6">
      <c r="F511" s="213"/>
    </row>
    <row r="512" spans="6:6">
      <c r="F512" s="213"/>
    </row>
    <row r="513" spans="6:6">
      <c r="F513" s="213"/>
    </row>
    <row r="514" spans="6:6">
      <c r="F514" s="213"/>
    </row>
    <row r="515" spans="6:6">
      <c r="F515" s="213"/>
    </row>
    <row r="516" spans="6:6">
      <c r="F516" s="213"/>
    </row>
    <row r="517" spans="6:6">
      <c r="F517" s="213"/>
    </row>
    <row r="518" spans="6:6">
      <c r="F518" s="213"/>
    </row>
    <row r="519" spans="6:6">
      <c r="F519" s="213"/>
    </row>
    <row r="520" spans="6:6">
      <c r="F520" s="213"/>
    </row>
    <row r="521" spans="6:6">
      <c r="F521" s="213"/>
    </row>
    <row r="522" spans="6:6">
      <c r="F522" s="213"/>
    </row>
    <row r="523" spans="6:6">
      <c r="F523" s="213"/>
    </row>
    <row r="524" spans="6:6">
      <c r="F524" s="213"/>
    </row>
    <row r="525" spans="6:6">
      <c r="F525" s="213"/>
    </row>
    <row r="526" spans="6:6">
      <c r="F526" s="213"/>
    </row>
    <row r="527" spans="6:6">
      <c r="F527" s="213"/>
    </row>
    <row r="528" spans="6:6">
      <c r="F528" s="213"/>
    </row>
    <row r="529" spans="6:6">
      <c r="F529" s="213"/>
    </row>
    <row r="530" spans="6:6">
      <c r="F530" s="213"/>
    </row>
    <row r="531" spans="6:6">
      <c r="F531" s="213"/>
    </row>
    <row r="532" spans="6:6">
      <c r="F532" s="213"/>
    </row>
    <row r="533" spans="6:6">
      <c r="F533" s="213"/>
    </row>
    <row r="534" spans="6:6">
      <c r="F534" s="213"/>
    </row>
    <row r="535" spans="6:6">
      <c r="F535" s="213"/>
    </row>
    <row r="536" spans="6:6">
      <c r="F536" s="213"/>
    </row>
    <row r="537" spans="6:6">
      <c r="F537" s="213"/>
    </row>
    <row r="538" spans="6:6">
      <c r="F538" s="213"/>
    </row>
    <row r="539" spans="6:6">
      <c r="F539" s="213"/>
    </row>
    <row r="540" spans="6:6">
      <c r="F540" s="213"/>
    </row>
    <row r="541" spans="6:6">
      <c r="F541" s="213"/>
    </row>
    <row r="542" spans="6:6">
      <c r="F542" s="213"/>
    </row>
    <row r="543" spans="6:6">
      <c r="F543" s="213"/>
    </row>
    <row r="544" spans="6:6">
      <c r="F544" s="213"/>
    </row>
    <row r="545" spans="6:6">
      <c r="F545" s="213"/>
    </row>
    <row r="546" spans="6:6">
      <c r="F546" s="213"/>
    </row>
    <row r="547" spans="6:6">
      <c r="F547" s="213"/>
    </row>
    <row r="548" spans="6:6">
      <c r="F548" s="213"/>
    </row>
    <row r="549" spans="6:6">
      <c r="F549" s="213"/>
    </row>
    <row r="550" spans="6:6">
      <c r="F550" s="213"/>
    </row>
    <row r="551" spans="6:6">
      <c r="F551" s="213"/>
    </row>
    <row r="552" spans="6:6">
      <c r="F552" s="213"/>
    </row>
    <row r="553" spans="6:6">
      <c r="F553" s="213"/>
    </row>
    <row r="554" spans="6:6">
      <c r="F554" s="213"/>
    </row>
    <row r="555" spans="6:6">
      <c r="F555" s="213"/>
    </row>
    <row r="556" spans="6:6">
      <c r="F556" s="213"/>
    </row>
    <row r="557" spans="6:6">
      <c r="F557" s="213"/>
    </row>
    <row r="558" spans="6:6">
      <c r="F558" s="213"/>
    </row>
    <row r="559" spans="6:6">
      <c r="F559" s="213"/>
    </row>
    <row r="560" spans="6:6">
      <c r="F560" s="213"/>
    </row>
    <row r="561" spans="6:6">
      <c r="F561" s="213"/>
    </row>
    <row r="562" spans="6:6">
      <c r="F562" s="213"/>
    </row>
    <row r="563" spans="6:6">
      <c r="F563" s="213"/>
    </row>
    <row r="564" spans="6:6">
      <c r="F564" s="213"/>
    </row>
    <row r="565" spans="6:6">
      <c r="F565" s="213"/>
    </row>
    <row r="566" spans="6:6">
      <c r="F566" s="213"/>
    </row>
    <row r="567" spans="6:6">
      <c r="F567" s="213"/>
    </row>
    <row r="568" spans="6:6">
      <c r="F568" s="213"/>
    </row>
    <row r="569" spans="6:6">
      <c r="F569" s="213"/>
    </row>
    <row r="570" spans="6:6">
      <c r="F570" s="213"/>
    </row>
    <row r="571" spans="6:6">
      <c r="F571" s="213"/>
    </row>
    <row r="572" spans="6:6">
      <c r="F572" s="213"/>
    </row>
    <row r="573" spans="6:6">
      <c r="F573" s="213"/>
    </row>
    <row r="574" spans="6:6">
      <c r="F574" s="213"/>
    </row>
    <row r="575" spans="6:6">
      <c r="F575" s="213"/>
    </row>
    <row r="576" spans="6:6">
      <c r="F576" s="213"/>
    </row>
    <row r="577" spans="6:6">
      <c r="F577" s="213"/>
    </row>
    <row r="578" spans="6:6">
      <c r="F578" s="213"/>
    </row>
    <row r="579" spans="6:6">
      <c r="F579" s="213"/>
    </row>
    <row r="580" spans="6:6">
      <c r="F580" s="213"/>
    </row>
    <row r="581" spans="6:6">
      <c r="F581" s="213"/>
    </row>
    <row r="582" spans="6:6">
      <c r="F582" s="213"/>
    </row>
    <row r="583" spans="6:6">
      <c r="F583" s="213"/>
    </row>
    <row r="584" spans="6:6">
      <c r="F584" s="213"/>
    </row>
    <row r="585" spans="6:6">
      <c r="F585" s="213"/>
    </row>
    <row r="586" spans="6:6">
      <c r="F586" s="213"/>
    </row>
    <row r="587" spans="6:6">
      <c r="F587" s="213"/>
    </row>
    <row r="588" spans="6:6">
      <c r="F588" s="213"/>
    </row>
    <row r="589" spans="6:6">
      <c r="F589" s="213"/>
    </row>
    <row r="590" spans="6:6">
      <c r="F590" s="213"/>
    </row>
    <row r="591" spans="6:6">
      <c r="F591" s="213"/>
    </row>
    <row r="592" spans="6:6">
      <c r="F592" s="213"/>
    </row>
    <row r="593" spans="6:6">
      <c r="F593" s="213"/>
    </row>
    <row r="594" spans="6:6">
      <c r="F594" s="213"/>
    </row>
    <row r="595" spans="6:6">
      <c r="F595" s="213"/>
    </row>
    <row r="596" spans="6:6">
      <c r="F596" s="213"/>
    </row>
    <row r="597" spans="6:6">
      <c r="F597" s="213"/>
    </row>
    <row r="598" spans="6:6">
      <c r="F598" s="213"/>
    </row>
    <row r="599" spans="6:6">
      <c r="F599" s="213"/>
    </row>
    <row r="600" spans="6:6">
      <c r="F600" s="213"/>
    </row>
    <row r="601" spans="6:6">
      <c r="F601" s="213"/>
    </row>
    <row r="602" spans="6:6">
      <c r="F602" s="213"/>
    </row>
    <row r="603" spans="6:6">
      <c r="F603" s="213"/>
    </row>
    <row r="604" spans="6:6">
      <c r="F604" s="213"/>
    </row>
    <row r="605" spans="6:6">
      <c r="F605" s="213"/>
    </row>
    <row r="606" spans="6:6">
      <c r="F606" s="213"/>
    </row>
    <row r="607" spans="6:6">
      <c r="F607" s="213"/>
    </row>
    <row r="608" spans="6:6">
      <c r="F608" s="213"/>
    </row>
    <row r="609" spans="6:6">
      <c r="F609" s="213"/>
    </row>
    <row r="610" spans="6:6">
      <c r="F610" s="213"/>
    </row>
    <row r="611" spans="6:6">
      <c r="F611" s="213"/>
    </row>
    <row r="612" spans="6:6">
      <c r="F612" s="213"/>
    </row>
    <row r="613" spans="6:6">
      <c r="F613" s="213"/>
    </row>
    <row r="614" spans="6:6">
      <c r="F614" s="213"/>
    </row>
    <row r="615" spans="6:6">
      <c r="F615" s="213"/>
    </row>
    <row r="616" spans="6:6">
      <c r="F616" s="213"/>
    </row>
    <row r="617" spans="6:6">
      <c r="F617" s="213"/>
    </row>
    <row r="618" spans="6:6">
      <c r="F618" s="213"/>
    </row>
    <row r="619" spans="6:6">
      <c r="F619" s="213"/>
    </row>
    <row r="620" spans="6:6">
      <c r="F620" s="213"/>
    </row>
    <row r="621" spans="6:6">
      <c r="F621" s="213"/>
    </row>
    <row r="622" spans="6:6">
      <c r="F622" s="213"/>
    </row>
    <row r="623" spans="6:6">
      <c r="F623" s="213"/>
    </row>
    <row r="624" spans="6:6">
      <c r="F624" s="213"/>
    </row>
    <row r="625" spans="6:6">
      <c r="F625" s="213"/>
    </row>
    <row r="626" spans="6:6">
      <c r="F626" s="213"/>
    </row>
    <row r="627" spans="6:6">
      <c r="F627" s="213"/>
    </row>
    <row r="628" spans="6:6">
      <c r="F628" s="213"/>
    </row>
    <row r="629" spans="6:6">
      <c r="F629" s="213"/>
    </row>
    <row r="630" spans="6:6">
      <c r="F630" s="213"/>
    </row>
    <row r="631" spans="6:6">
      <c r="F631" s="213"/>
    </row>
    <row r="632" spans="6:6">
      <c r="F632" s="213"/>
    </row>
    <row r="633" spans="6:6">
      <c r="F633" s="213"/>
    </row>
    <row r="634" spans="6:6">
      <c r="F634" s="213"/>
    </row>
    <row r="635" spans="6:6">
      <c r="F635" s="213"/>
    </row>
    <row r="636" spans="6:6">
      <c r="F636" s="213"/>
    </row>
    <row r="637" spans="6:6">
      <c r="F637" s="213"/>
    </row>
    <row r="638" spans="6:6">
      <c r="F638" s="213"/>
    </row>
    <row r="639" spans="6:6">
      <c r="F639" s="213"/>
    </row>
    <row r="640" spans="6:6">
      <c r="F640" s="213"/>
    </row>
    <row r="641" spans="6:6">
      <c r="F641" s="213"/>
    </row>
    <row r="642" spans="6:6">
      <c r="F642" s="213"/>
    </row>
    <row r="643" spans="6:6">
      <c r="F643" s="213"/>
    </row>
    <row r="644" spans="6:6">
      <c r="F644" s="213"/>
    </row>
    <row r="645" spans="6:6">
      <c r="F645" s="213"/>
    </row>
    <row r="646" spans="6:6">
      <c r="F646" s="213"/>
    </row>
    <row r="647" spans="6:6">
      <c r="F647" s="213"/>
    </row>
    <row r="648" spans="6:6">
      <c r="F648" s="213"/>
    </row>
    <row r="649" spans="6:6">
      <c r="F649" s="213"/>
    </row>
    <row r="650" spans="6:6">
      <c r="F650" s="213"/>
    </row>
    <row r="651" spans="6:6">
      <c r="F651" s="213"/>
    </row>
    <row r="652" spans="6:6">
      <c r="F652" s="213"/>
    </row>
    <row r="653" spans="6:6">
      <c r="F653" s="213"/>
    </row>
    <row r="654" spans="6:6">
      <c r="F654" s="213"/>
    </row>
    <row r="655" spans="6:6">
      <c r="F655" s="213"/>
    </row>
    <row r="656" spans="6:6">
      <c r="F656" s="213"/>
    </row>
    <row r="657" spans="6:6">
      <c r="F657" s="213"/>
    </row>
    <row r="658" spans="6:6">
      <c r="F658" s="213"/>
    </row>
    <row r="659" spans="6:6">
      <c r="F659" s="213"/>
    </row>
    <row r="660" spans="6:6">
      <c r="F660" s="213"/>
    </row>
    <row r="661" spans="6:6">
      <c r="F661" s="213"/>
    </row>
    <row r="662" spans="6:6">
      <c r="F662" s="213"/>
    </row>
    <row r="663" spans="6:6">
      <c r="F663" s="213"/>
    </row>
    <row r="664" spans="6:6">
      <c r="F664" s="213"/>
    </row>
    <row r="665" spans="6:6">
      <c r="F665" s="213"/>
    </row>
    <row r="666" spans="6:6">
      <c r="F666" s="213"/>
    </row>
    <row r="667" spans="6:6">
      <c r="F667" s="213"/>
    </row>
    <row r="668" spans="6:6">
      <c r="F668" s="213"/>
    </row>
    <row r="669" spans="6:6">
      <c r="F669" s="213"/>
    </row>
    <row r="670" spans="6:6">
      <c r="F670" s="213"/>
    </row>
    <row r="671" spans="6:6">
      <c r="F671" s="213"/>
    </row>
    <row r="672" spans="6:6">
      <c r="F672" s="213"/>
    </row>
    <row r="673" spans="6:6">
      <c r="F673" s="213"/>
    </row>
    <row r="674" spans="6:6">
      <c r="F674" s="213"/>
    </row>
    <row r="675" spans="6:6">
      <c r="F675" s="213"/>
    </row>
    <row r="676" spans="6:6">
      <c r="F676" s="213"/>
    </row>
    <row r="677" spans="6:6">
      <c r="F677" s="213"/>
    </row>
    <row r="678" spans="6:6">
      <c r="F678" s="213"/>
    </row>
    <row r="679" spans="6:6">
      <c r="F679" s="213"/>
    </row>
    <row r="680" spans="6:6">
      <c r="F680" s="213"/>
    </row>
    <row r="681" spans="6:6">
      <c r="F681" s="213"/>
    </row>
    <row r="682" spans="6:6">
      <c r="F682" s="213"/>
    </row>
    <row r="683" spans="6:6">
      <c r="F683" s="213"/>
    </row>
    <row r="684" spans="6:6">
      <c r="F684" s="213"/>
    </row>
    <row r="685" spans="6:6">
      <c r="F685" s="213"/>
    </row>
    <row r="686" spans="6:6">
      <c r="F686" s="213"/>
    </row>
    <row r="687" spans="6:6">
      <c r="F687" s="213"/>
    </row>
    <row r="688" spans="6:6">
      <c r="F688" s="213"/>
    </row>
    <row r="689" spans="6:6">
      <c r="F689" s="213"/>
    </row>
    <row r="690" spans="6:6">
      <c r="F690" s="213"/>
    </row>
    <row r="691" spans="6:6">
      <c r="F691" s="213"/>
    </row>
    <row r="692" spans="6:6">
      <c r="F692" s="213"/>
    </row>
    <row r="693" spans="6:6">
      <c r="F693" s="213"/>
    </row>
    <row r="694" spans="6:6">
      <c r="F694" s="213"/>
    </row>
    <row r="695" spans="6:6">
      <c r="F695" s="213"/>
    </row>
    <row r="696" spans="6:6">
      <c r="F696" s="213"/>
    </row>
    <row r="697" spans="6:6">
      <c r="F697" s="213"/>
    </row>
    <row r="698" spans="6:6">
      <c r="F698" s="213"/>
    </row>
    <row r="699" spans="6:6">
      <c r="F699" s="213"/>
    </row>
    <row r="700" spans="6:6">
      <c r="F700" s="213"/>
    </row>
    <row r="701" spans="6:6">
      <c r="F701" s="213"/>
    </row>
    <row r="702" spans="6:6">
      <c r="F702" s="213"/>
    </row>
    <row r="703" spans="6:6">
      <c r="F703" s="213"/>
    </row>
    <row r="704" spans="6:6">
      <c r="F704" s="213"/>
    </row>
    <row r="705" spans="6:6">
      <c r="F705" s="213"/>
    </row>
    <row r="706" spans="6:6">
      <c r="F706" s="213"/>
    </row>
    <row r="707" spans="6:6">
      <c r="F707" s="213"/>
    </row>
    <row r="708" spans="6:6">
      <c r="F708" s="213"/>
    </row>
    <row r="709" spans="6:6">
      <c r="F709" s="213"/>
    </row>
    <row r="710" spans="6:6">
      <c r="F710" s="213"/>
    </row>
    <row r="711" spans="6:6">
      <c r="F711" s="213"/>
    </row>
    <row r="712" spans="6:6">
      <c r="F712" s="213"/>
    </row>
    <row r="713" spans="6:6">
      <c r="F713" s="213"/>
    </row>
    <row r="714" spans="6:6">
      <c r="F714" s="213"/>
    </row>
    <row r="715" spans="6:6">
      <c r="F715" s="213"/>
    </row>
    <row r="716" spans="6:6">
      <c r="F716" s="213"/>
    </row>
    <row r="717" spans="6:6">
      <c r="F717" s="213"/>
    </row>
    <row r="718" spans="6:6">
      <c r="F718" s="213"/>
    </row>
    <row r="719" spans="6:6">
      <c r="F719" s="213"/>
    </row>
    <row r="720" spans="6:6">
      <c r="F720" s="213"/>
    </row>
    <row r="721" spans="6:6">
      <c r="F721" s="213"/>
    </row>
    <row r="722" spans="6:6">
      <c r="F722" s="213"/>
    </row>
    <row r="723" spans="6:6">
      <c r="F723" s="213"/>
    </row>
    <row r="724" spans="6:6">
      <c r="F724" s="213"/>
    </row>
    <row r="725" spans="6:6">
      <c r="F725" s="213"/>
    </row>
    <row r="726" spans="6:6">
      <c r="F726" s="213"/>
    </row>
    <row r="727" spans="6:6">
      <c r="F727" s="213"/>
    </row>
    <row r="728" spans="6:6">
      <c r="F728" s="213"/>
    </row>
    <row r="729" spans="6:6">
      <c r="F729" s="213"/>
    </row>
    <row r="730" spans="6:6">
      <c r="F730" s="213"/>
    </row>
    <row r="731" spans="6:6">
      <c r="F731" s="213"/>
    </row>
    <row r="732" spans="6:6">
      <c r="F732" s="213"/>
    </row>
    <row r="733" spans="6:6">
      <c r="F733" s="213"/>
    </row>
    <row r="734" spans="6:6">
      <c r="F734" s="213"/>
    </row>
    <row r="735" spans="6:6">
      <c r="F735" s="213"/>
    </row>
    <row r="736" spans="6:6">
      <c r="F736" s="213"/>
    </row>
    <row r="737" spans="6:6">
      <c r="F737" s="213"/>
    </row>
    <row r="738" spans="6:6">
      <c r="F738" s="213"/>
    </row>
    <row r="739" spans="6:6">
      <c r="F739" s="213"/>
    </row>
    <row r="740" spans="6:6">
      <c r="F740" s="213"/>
    </row>
    <row r="741" spans="6:6">
      <c r="F741" s="213"/>
    </row>
    <row r="742" spans="6:6">
      <c r="F742" s="213"/>
    </row>
    <row r="743" spans="6:6">
      <c r="F743" s="213"/>
    </row>
    <row r="744" spans="6:6">
      <c r="F744" s="213"/>
    </row>
    <row r="745" spans="6:6">
      <c r="F745" s="213"/>
    </row>
    <row r="746" spans="6:6">
      <c r="F746" s="213"/>
    </row>
    <row r="747" spans="6:6">
      <c r="F747" s="213"/>
    </row>
    <row r="748" spans="6:6">
      <c r="F748" s="213"/>
    </row>
    <row r="749" spans="6:6">
      <c r="F749" s="213"/>
    </row>
    <row r="750" spans="6:6">
      <c r="F750" s="213"/>
    </row>
    <row r="751" spans="6:6">
      <c r="F751" s="213"/>
    </row>
    <row r="752" spans="6:6">
      <c r="F752" s="213"/>
    </row>
    <row r="753" spans="6:6">
      <c r="F753" s="213"/>
    </row>
    <row r="754" spans="6:6">
      <c r="F754" s="213"/>
    </row>
    <row r="755" spans="6:6">
      <c r="F755" s="213"/>
    </row>
    <row r="756" spans="6:6">
      <c r="F756" s="213"/>
    </row>
    <row r="757" spans="6:6">
      <c r="F757" s="213"/>
    </row>
    <row r="758" spans="6:6">
      <c r="F758" s="213"/>
    </row>
    <row r="759" spans="6:6">
      <c r="F759" s="213"/>
    </row>
    <row r="760" spans="6:6">
      <c r="F760" s="213"/>
    </row>
    <row r="761" spans="6:6">
      <c r="F761" s="213"/>
    </row>
    <row r="762" spans="6:6">
      <c r="F762" s="213"/>
    </row>
    <row r="763" spans="6:6">
      <c r="F763" s="213"/>
    </row>
    <row r="764" spans="6:6">
      <c r="F764" s="213"/>
    </row>
    <row r="765" spans="6:6">
      <c r="F765" s="213"/>
    </row>
    <row r="766" spans="6:6">
      <c r="F766" s="213"/>
    </row>
    <row r="767" spans="6:6">
      <c r="F767" s="213"/>
    </row>
    <row r="768" spans="6:6">
      <c r="F768" s="213"/>
    </row>
    <row r="769" spans="6:6">
      <c r="F769" s="213"/>
    </row>
    <row r="770" spans="6:6">
      <c r="F770" s="213"/>
    </row>
    <row r="771" spans="6:6">
      <c r="F771" s="213"/>
    </row>
    <row r="772" spans="6:6">
      <c r="F772" s="213"/>
    </row>
    <row r="773" spans="6:6">
      <c r="F773" s="213"/>
    </row>
    <row r="774" spans="6:6">
      <c r="F774" s="213"/>
    </row>
    <row r="775" spans="6:6">
      <c r="F775" s="213"/>
    </row>
    <row r="776" spans="6:6">
      <c r="F776" s="213"/>
    </row>
    <row r="777" spans="6:6">
      <c r="F777" s="213"/>
    </row>
    <row r="778" spans="6:6">
      <c r="F778" s="213"/>
    </row>
    <row r="779" spans="6:6">
      <c r="F779" s="213"/>
    </row>
    <row r="780" spans="6:6">
      <c r="F780" s="213"/>
    </row>
    <row r="781" spans="6:6">
      <c r="F781" s="213"/>
    </row>
    <row r="782" spans="6:6">
      <c r="F782" s="213"/>
    </row>
    <row r="783" spans="6:6">
      <c r="F783" s="213"/>
    </row>
    <row r="784" spans="6:6">
      <c r="F784" s="213"/>
    </row>
    <row r="785" spans="6:6">
      <c r="F785" s="213"/>
    </row>
    <row r="786" spans="6:6">
      <c r="F786" s="213"/>
    </row>
    <row r="787" spans="6:6">
      <c r="F787" s="213"/>
    </row>
    <row r="788" spans="6:6">
      <c r="F788" s="213"/>
    </row>
    <row r="789" spans="6:6">
      <c r="F789" s="213"/>
    </row>
    <row r="790" spans="6:6">
      <c r="F790" s="213"/>
    </row>
    <row r="791" spans="6:6">
      <c r="F791" s="213"/>
    </row>
    <row r="792" spans="6:6">
      <c r="F792" s="213"/>
    </row>
    <row r="793" spans="6:6">
      <c r="F793" s="213"/>
    </row>
    <row r="794" spans="6:6">
      <c r="F794" s="213"/>
    </row>
    <row r="795" spans="6:6">
      <c r="F795" s="213"/>
    </row>
    <row r="796" spans="6:6">
      <c r="F796" s="213"/>
    </row>
    <row r="797" spans="6:6">
      <c r="F797" s="213"/>
    </row>
    <row r="798" spans="6:6">
      <c r="F798" s="213"/>
    </row>
    <row r="799" spans="6:6">
      <c r="F799" s="213"/>
    </row>
    <row r="800" spans="6:6">
      <c r="F800" s="213"/>
    </row>
    <row r="801" spans="6:6">
      <c r="F801" s="213"/>
    </row>
    <row r="802" spans="6:6">
      <c r="F802" s="213"/>
    </row>
    <row r="803" spans="6:6">
      <c r="F803" s="213"/>
    </row>
    <row r="804" spans="6:6">
      <c r="F804" s="213"/>
    </row>
    <row r="805" spans="6:6">
      <c r="F805" s="213"/>
    </row>
    <row r="806" spans="6:6">
      <c r="F806" s="213"/>
    </row>
    <row r="807" spans="6:6">
      <c r="F807" s="213"/>
    </row>
    <row r="808" spans="6:6">
      <c r="F808" s="213"/>
    </row>
    <row r="809" spans="6:6">
      <c r="F809" s="213"/>
    </row>
    <row r="810" spans="6:6">
      <c r="F810" s="213"/>
    </row>
    <row r="811" spans="6:6">
      <c r="F811" s="213"/>
    </row>
    <row r="812" spans="6:6">
      <c r="F812" s="213"/>
    </row>
    <row r="813" spans="6:6">
      <c r="F813" s="213"/>
    </row>
    <row r="814" spans="6:6">
      <c r="F814" s="213"/>
    </row>
    <row r="815" spans="6:6">
      <c r="F815" s="213"/>
    </row>
    <row r="816" spans="6:6">
      <c r="F816" s="213"/>
    </row>
    <row r="817" spans="6:6">
      <c r="F817" s="213"/>
    </row>
    <row r="818" spans="6:6">
      <c r="F818" s="213"/>
    </row>
    <row r="819" spans="6:6">
      <c r="F819" s="213"/>
    </row>
    <row r="820" spans="6:6">
      <c r="F820" s="213"/>
    </row>
    <row r="821" spans="6:6">
      <c r="F821" s="213"/>
    </row>
    <row r="822" spans="6:6">
      <c r="F822" s="213"/>
    </row>
    <row r="823" spans="6:6">
      <c r="F823" s="213"/>
    </row>
    <row r="824" spans="6:6">
      <c r="F824" s="213"/>
    </row>
    <row r="825" spans="6:6">
      <c r="F825" s="213"/>
    </row>
    <row r="826" spans="6:6">
      <c r="F826" s="213"/>
    </row>
    <row r="827" spans="6:6">
      <c r="F827" s="213"/>
    </row>
    <row r="828" spans="6:6">
      <c r="F828" s="213"/>
    </row>
    <row r="829" spans="6:6">
      <c r="F829" s="213"/>
    </row>
    <row r="830" spans="6:6">
      <c r="F830" s="213"/>
    </row>
    <row r="831" spans="6:6">
      <c r="F831" s="213"/>
    </row>
    <row r="832" spans="6:6">
      <c r="F832" s="213"/>
    </row>
    <row r="833" spans="6:6">
      <c r="F833" s="213"/>
    </row>
    <row r="834" spans="6:6">
      <c r="F834" s="213"/>
    </row>
    <row r="835" spans="6:6">
      <c r="F835" s="213"/>
    </row>
    <row r="836" spans="6:6">
      <c r="F836" s="213"/>
    </row>
    <row r="837" spans="6:6">
      <c r="F837" s="213"/>
    </row>
    <row r="838" spans="6:6">
      <c r="F838" s="213"/>
    </row>
    <row r="839" spans="6:6">
      <c r="F839" s="213"/>
    </row>
    <row r="840" spans="6:6">
      <c r="F840" s="213"/>
    </row>
    <row r="841" spans="6:6">
      <c r="F841" s="213"/>
    </row>
    <row r="842" spans="6:6">
      <c r="F842" s="213"/>
    </row>
    <row r="843" spans="6:6">
      <c r="F843" s="213"/>
    </row>
    <row r="844" spans="6:6">
      <c r="F844" s="213"/>
    </row>
    <row r="845" spans="6:6">
      <c r="F845" s="213"/>
    </row>
    <row r="846" spans="6:6">
      <c r="F846" s="213"/>
    </row>
    <row r="847" spans="6:6">
      <c r="F847" s="213"/>
    </row>
    <row r="848" spans="6:6">
      <c r="F848" s="213"/>
    </row>
    <row r="849" spans="6:6">
      <c r="F849" s="213"/>
    </row>
    <row r="850" spans="6:6">
      <c r="F850" s="213"/>
    </row>
    <row r="851" spans="6:6">
      <c r="F851" s="213"/>
    </row>
    <row r="852" spans="6:6">
      <c r="F852" s="213"/>
    </row>
    <row r="853" spans="6:6">
      <c r="F853" s="213"/>
    </row>
    <row r="854" spans="6:6">
      <c r="F854" s="213"/>
    </row>
    <row r="855" spans="6:6">
      <c r="F855" s="213"/>
    </row>
    <row r="856" spans="6:6">
      <c r="F856" s="213"/>
    </row>
    <row r="857" spans="6:6">
      <c r="F857" s="213"/>
    </row>
    <row r="858" spans="6:6">
      <c r="F858" s="213"/>
    </row>
    <row r="859" spans="6:6">
      <c r="F859" s="213"/>
    </row>
    <row r="860" spans="6:6">
      <c r="F860" s="213"/>
    </row>
    <row r="861" spans="6:6">
      <c r="F861" s="213"/>
    </row>
    <row r="862" spans="6:6">
      <c r="F862" s="213"/>
    </row>
    <row r="863" spans="6:6">
      <c r="F863" s="213"/>
    </row>
    <row r="864" spans="6:6">
      <c r="F864" s="213"/>
    </row>
    <row r="865" spans="6:6">
      <c r="F865" s="213"/>
    </row>
    <row r="866" spans="6:6">
      <c r="F866" s="213"/>
    </row>
    <row r="867" spans="6:6">
      <c r="F867" s="213"/>
    </row>
    <row r="868" spans="6:6">
      <c r="F868" s="213"/>
    </row>
    <row r="869" spans="6:6">
      <c r="F869" s="213"/>
    </row>
    <row r="870" spans="6:6">
      <c r="F870" s="213"/>
    </row>
    <row r="871" spans="6:6">
      <c r="F871" s="213"/>
    </row>
    <row r="872" spans="6:6">
      <c r="F872" s="213"/>
    </row>
    <row r="873" spans="6:6">
      <c r="F873" s="213"/>
    </row>
    <row r="874" spans="6:6">
      <c r="F874" s="213"/>
    </row>
    <row r="875" spans="6:6">
      <c r="F875" s="213"/>
    </row>
    <row r="876" spans="6:6">
      <c r="F876" s="213"/>
    </row>
    <row r="877" spans="6:6">
      <c r="F877" s="213"/>
    </row>
    <row r="878" spans="6:6">
      <c r="F878" s="213"/>
    </row>
    <row r="879" spans="6:6">
      <c r="F879" s="213"/>
    </row>
    <row r="880" spans="6:6">
      <c r="F880" s="213"/>
    </row>
    <row r="881" spans="6:6">
      <c r="F881" s="213"/>
    </row>
    <row r="882" spans="6:6">
      <c r="F882" s="213"/>
    </row>
    <row r="883" spans="6:6">
      <c r="F883" s="213"/>
    </row>
    <row r="884" spans="6:6">
      <c r="F884" s="213"/>
    </row>
    <row r="885" spans="6:6">
      <c r="F885" s="213"/>
    </row>
    <row r="886" spans="6:6">
      <c r="F886" s="213"/>
    </row>
    <row r="887" spans="6:6">
      <c r="F887" s="213"/>
    </row>
    <row r="888" spans="6:6">
      <c r="F888" s="213"/>
    </row>
    <row r="889" spans="6:6">
      <c r="F889" s="213"/>
    </row>
    <row r="890" spans="6:6">
      <c r="F890" s="213"/>
    </row>
    <row r="891" spans="6:6">
      <c r="F891" s="213"/>
    </row>
    <row r="892" spans="6:6">
      <c r="F892" s="213"/>
    </row>
    <row r="893" spans="6:6">
      <c r="F893" s="213"/>
    </row>
    <row r="894" spans="6:6">
      <c r="F894" s="213"/>
    </row>
    <row r="895" spans="6:6">
      <c r="F895" s="213"/>
    </row>
    <row r="896" spans="6:6">
      <c r="F896" s="213"/>
    </row>
    <row r="897" spans="6:6">
      <c r="F897" s="213"/>
    </row>
    <row r="898" spans="6:6">
      <c r="F898" s="213"/>
    </row>
    <row r="899" spans="6:6">
      <c r="F899" s="213"/>
    </row>
    <row r="900" spans="6:6">
      <c r="F900" s="213"/>
    </row>
    <row r="901" spans="6:6">
      <c r="F901" s="213"/>
    </row>
    <row r="902" spans="6:6">
      <c r="F902" s="213"/>
    </row>
    <row r="903" spans="6:6">
      <c r="F903" s="213"/>
    </row>
    <row r="904" spans="6:6">
      <c r="F904" s="213"/>
    </row>
    <row r="905" spans="6:6">
      <c r="F905" s="213"/>
    </row>
    <row r="906" spans="6:6">
      <c r="F906" s="213"/>
    </row>
    <row r="907" spans="6:6">
      <c r="F907" s="213"/>
    </row>
    <row r="908" spans="6:6">
      <c r="F908" s="213"/>
    </row>
    <row r="909" spans="6:6">
      <c r="F909" s="213"/>
    </row>
    <row r="910" spans="6:6">
      <c r="F910" s="213"/>
    </row>
    <row r="911" spans="6:6">
      <c r="F911" s="213"/>
    </row>
    <row r="912" spans="6:6">
      <c r="F912" s="213"/>
    </row>
    <row r="913" spans="6:6">
      <c r="F913" s="213"/>
    </row>
    <row r="914" spans="6:6">
      <c r="F914" s="213"/>
    </row>
    <row r="915" spans="6:6">
      <c r="F915" s="213"/>
    </row>
    <row r="916" spans="6:6">
      <c r="F916" s="213"/>
    </row>
    <row r="917" spans="6:6">
      <c r="F917" s="213"/>
    </row>
    <row r="918" spans="6:6">
      <c r="F918" s="213"/>
    </row>
    <row r="919" spans="6:6">
      <c r="F919" s="213"/>
    </row>
    <row r="920" spans="6:6">
      <c r="F920" s="213"/>
    </row>
    <row r="921" spans="6:6">
      <c r="F921" s="213"/>
    </row>
    <row r="922" spans="6:6">
      <c r="F922" s="213"/>
    </row>
    <row r="923" spans="6:6">
      <c r="F923" s="213"/>
    </row>
    <row r="924" spans="6:6">
      <c r="F924" s="213"/>
    </row>
    <row r="925" spans="6:6">
      <c r="F925" s="213"/>
    </row>
    <row r="926" spans="6:6">
      <c r="F926" s="213"/>
    </row>
    <row r="927" spans="6:6">
      <c r="F927" s="213"/>
    </row>
    <row r="928" spans="6:6">
      <c r="F928" s="213"/>
    </row>
    <row r="929" spans="6:6">
      <c r="F929" s="213"/>
    </row>
    <row r="930" spans="6:6">
      <c r="F930" s="213"/>
    </row>
    <row r="931" spans="6:6">
      <c r="F931" s="213"/>
    </row>
    <row r="932" spans="6:6">
      <c r="F932" s="213"/>
    </row>
    <row r="933" spans="6:6">
      <c r="F933" s="213"/>
    </row>
    <row r="934" spans="6:6">
      <c r="F934" s="213"/>
    </row>
    <row r="935" spans="6:6">
      <c r="F935" s="213"/>
    </row>
    <row r="936" spans="6:6">
      <c r="F936" s="213"/>
    </row>
    <row r="937" spans="6:6">
      <c r="F937" s="213"/>
    </row>
    <row r="938" spans="6:6">
      <c r="F938" s="213"/>
    </row>
    <row r="939" spans="6:6">
      <c r="F939" s="213"/>
    </row>
    <row r="940" spans="6:6">
      <c r="F940" s="213"/>
    </row>
    <row r="941" spans="6:6">
      <c r="F941" s="213"/>
    </row>
    <row r="942" spans="6:6">
      <c r="F942" s="213"/>
    </row>
    <row r="943" spans="6:6">
      <c r="F943" s="213"/>
    </row>
    <row r="944" spans="6:6">
      <c r="F944" s="213"/>
    </row>
    <row r="945" spans="6:6">
      <c r="F945" s="213"/>
    </row>
    <row r="946" spans="6:6">
      <c r="F946" s="213"/>
    </row>
    <row r="947" spans="6:6">
      <c r="F947" s="213"/>
    </row>
    <row r="948" spans="6:6">
      <c r="F948" s="213"/>
    </row>
    <row r="949" spans="6:6">
      <c r="F949" s="213"/>
    </row>
    <row r="950" spans="6:6">
      <c r="F950" s="213"/>
    </row>
    <row r="951" spans="6:6">
      <c r="F951" s="213"/>
    </row>
    <row r="952" spans="6:6">
      <c r="F952" s="213"/>
    </row>
    <row r="953" spans="6:6">
      <c r="F953" s="213"/>
    </row>
    <row r="954" spans="6:6">
      <c r="F954" s="213"/>
    </row>
    <row r="955" spans="6:6">
      <c r="F955" s="213"/>
    </row>
    <row r="956" spans="6:6">
      <c r="F956" s="213"/>
    </row>
    <row r="957" spans="6:6">
      <c r="F957" s="213"/>
    </row>
    <row r="958" spans="6:6">
      <c r="F958" s="213"/>
    </row>
    <row r="959" spans="6:6">
      <c r="F959" s="213"/>
    </row>
    <row r="960" spans="6:6">
      <c r="F960" s="213"/>
    </row>
    <row r="961" spans="6:6">
      <c r="F961" s="213"/>
    </row>
    <row r="962" spans="6:6">
      <c r="F962" s="213"/>
    </row>
    <row r="963" spans="6:6">
      <c r="F963" s="213"/>
    </row>
    <row r="964" spans="6:6">
      <c r="F964" s="213"/>
    </row>
    <row r="965" spans="6:6">
      <c r="F965" s="213"/>
    </row>
    <row r="966" spans="6:6">
      <c r="F966" s="213"/>
    </row>
    <row r="967" spans="6:6">
      <c r="F967" s="213"/>
    </row>
    <row r="968" spans="6:6">
      <c r="F968" s="213"/>
    </row>
    <row r="969" spans="6:6">
      <c r="F969" s="213"/>
    </row>
    <row r="970" spans="6:6">
      <c r="F970" s="213"/>
    </row>
    <row r="971" spans="6:6">
      <c r="F971" s="213"/>
    </row>
    <row r="972" spans="6:6">
      <c r="F972" s="213"/>
    </row>
    <row r="973" spans="6:6">
      <c r="F973" s="213"/>
    </row>
    <row r="974" spans="6:6">
      <c r="F974" s="213"/>
    </row>
    <row r="975" spans="6:6">
      <c r="F975" s="213"/>
    </row>
    <row r="976" spans="6:6">
      <c r="F976" s="213"/>
    </row>
    <row r="977" spans="6:6">
      <c r="F977" s="213"/>
    </row>
    <row r="978" spans="6:6">
      <c r="F978" s="213"/>
    </row>
    <row r="979" spans="6:6">
      <c r="F979" s="213"/>
    </row>
    <row r="980" spans="6:6">
      <c r="F980" s="213"/>
    </row>
    <row r="981" spans="6:6">
      <c r="F981" s="213"/>
    </row>
    <row r="982" spans="6:6">
      <c r="F982" s="213"/>
    </row>
    <row r="983" spans="6:6">
      <c r="F983" s="213"/>
    </row>
    <row r="984" spans="6:6">
      <c r="F984" s="213"/>
    </row>
    <row r="985" spans="6:6">
      <c r="F985" s="213"/>
    </row>
    <row r="986" spans="6:6">
      <c r="F986" s="213"/>
    </row>
    <row r="987" spans="6:6">
      <c r="F987" s="213"/>
    </row>
    <row r="988" spans="6:6">
      <c r="F988" s="213"/>
    </row>
    <row r="989" spans="6:6">
      <c r="F989" s="213"/>
    </row>
    <row r="990" spans="6:6">
      <c r="F990" s="213"/>
    </row>
    <row r="991" spans="6:6">
      <c r="F991" s="213"/>
    </row>
    <row r="992" spans="6:6">
      <c r="F992" s="213"/>
    </row>
    <row r="993" spans="6:6">
      <c r="F993" s="213"/>
    </row>
    <row r="994" spans="6:6">
      <c r="F994" s="213"/>
    </row>
    <row r="995" spans="6:6">
      <c r="F995" s="213"/>
    </row>
    <row r="996" spans="6:6">
      <c r="F996" s="213"/>
    </row>
    <row r="997" spans="6:6">
      <c r="F997" s="213"/>
    </row>
    <row r="998" spans="6:6">
      <c r="F998" s="213"/>
    </row>
    <row r="999" spans="6:6">
      <c r="F999" s="213"/>
    </row>
    <row r="1000" spans="6:6">
      <c r="F1000" s="213"/>
    </row>
    <row r="1001" spans="6:6">
      <c r="F1001" s="213"/>
    </row>
    <row r="1002" spans="6:6">
      <c r="F1002" s="213"/>
    </row>
    <row r="1003" spans="6:6">
      <c r="F1003" s="213"/>
    </row>
    <row r="1004" spans="6:6">
      <c r="F1004" s="213"/>
    </row>
    <row r="1005" spans="6:6">
      <c r="F1005" s="213"/>
    </row>
    <row r="1006" spans="6:6">
      <c r="F1006" s="213"/>
    </row>
    <row r="1007" spans="6:6">
      <c r="F1007" s="213"/>
    </row>
    <row r="1008" spans="6:6">
      <c r="F1008" s="213"/>
    </row>
    <row r="1009" spans="6:6">
      <c r="F1009" s="213"/>
    </row>
    <row r="1010" spans="6:6">
      <c r="F1010" s="213"/>
    </row>
    <row r="1011" spans="6:6">
      <c r="F1011" s="213"/>
    </row>
    <row r="1012" spans="6:6">
      <c r="F1012" s="213"/>
    </row>
    <row r="1013" spans="6:6">
      <c r="F1013" s="213"/>
    </row>
    <row r="1014" spans="6:6">
      <c r="F1014" s="213"/>
    </row>
    <row r="1015" spans="6:6">
      <c r="F1015" s="213"/>
    </row>
    <row r="1016" spans="6:6">
      <c r="F1016" s="213"/>
    </row>
    <row r="1017" spans="6:6">
      <c r="F1017" s="213"/>
    </row>
    <row r="1018" spans="6:6">
      <c r="F1018" s="213"/>
    </row>
    <row r="1019" spans="6:6">
      <c r="F1019" s="213"/>
    </row>
    <row r="1020" spans="6:6">
      <c r="F1020" s="213"/>
    </row>
    <row r="1021" spans="6:6">
      <c r="F1021" s="213"/>
    </row>
    <row r="1022" spans="6:6">
      <c r="F1022" s="213"/>
    </row>
    <row r="1023" spans="6:6">
      <c r="F1023" s="213"/>
    </row>
    <row r="1024" spans="6:6">
      <c r="F1024" s="213"/>
    </row>
    <row r="1025" spans="6:6">
      <c r="F1025" s="213"/>
    </row>
    <row r="1026" spans="6:6">
      <c r="F1026" s="213"/>
    </row>
    <row r="1027" spans="6:6">
      <c r="F1027" s="213"/>
    </row>
    <row r="1028" spans="6:6">
      <c r="F1028" s="213"/>
    </row>
    <row r="1029" spans="6:6">
      <c r="F1029" s="213"/>
    </row>
    <row r="1030" spans="6:6">
      <c r="F1030" s="213"/>
    </row>
    <row r="1031" spans="6:6">
      <c r="F1031" s="213"/>
    </row>
    <row r="1032" spans="6:6">
      <c r="F1032" s="213"/>
    </row>
    <row r="1033" spans="6:6">
      <c r="F1033" s="213"/>
    </row>
    <row r="1034" spans="6:6">
      <c r="F1034" s="213"/>
    </row>
    <row r="1035" spans="6:6">
      <c r="F1035" s="213"/>
    </row>
    <row r="1036" spans="6:6">
      <c r="F1036" s="213"/>
    </row>
    <row r="1037" spans="6:6">
      <c r="F1037" s="213"/>
    </row>
    <row r="1038" spans="6:6">
      <c r="F1038" s="213"/>
    </row>
    <row r="1039" spans="6:6">
      <c r="F1039" s="213"/>
    </row>
    <row r="1040" spans="6:6">
      <c r="F1040" s="213"/>
    </row>
    <row r="1041" spans="6:6">
      <c r="F1041" s="213"/>
    </row>
    <row r="1042" spans="6:6">
      <c r="F1042" s="213"/>
    </row>
    <row r="1043" spans="6:6">
      <c r="F1043" s="213"/>
    </row>
    <row r="1044" spans="6:6">
      <c r="F1044" s="213"/>
    </row>
    <row r="1045" spans="6:6">
      <c r="F1045" s="213"/>
    </row>
    <row r="1046" spans="6:6">
      <c r="F1046" s="213"/>
    </row>
    <row r="1047" spans="6:6">
      <c r="F1047" s="213"/>
    </row>
    <row r="1048" spans="6:6">
      <c r="F1048" s="213"/>
    </row>
    <row r="1049" spans="6:6">
      <c r="F1049" s="213"/>
    </row>
    <row r="1050" spans="6:6">
      <c r="F1050" s="213"/>
    </row>
    <row r="1051" spans="6:6">
      <c r="F1051" s="213"/>
    </row>
    <row r="1052" spans="6:6">
      <c r="F1052" s="213"/>
    </row>
    <row r="1053" spans="6:6">
      <c r="F1053" s="213"/>
    </row>
    <row r="1054" spans="6:6">
      <c r="F1054" s="213"/>
    </row>
    <row r="1055" spans="6:6">
      <c r="F1055" s="213"/>
    </row>
    <row r="1056" spans="6:6">
      <c r="F1056" s="213"/>
    </row>
    <row r="1057" spans="6:6">
      <c r="F1057" s="213"/>
    </row>
    <row r="1058" spans="6:6">
      <c r="F1058" s="213"/>
    </row>
    <row r="1059" spans="6:6">
      <c r="F1059" s="213"/>
    </row>
    <row r="1060" spans="6:6">
      <c r="F1060" s="213"/>
    </row>
    <row r="1061" spans="6:6">
      <c r="F1061" s="213"/>
    </row>
    <row r="1062" spans="6:6">
      <c r="F1062" s="213"/>
    </row>
    <row r="1063" spans="6:6">
      <c r="F1063" s="213"/>
    </row>
    <row r="1064" spans="6:6">
      <c r="F1064" s="213"/>
    </row>
    <row r="1065" spans="6:6">
      <c r="F1065" s="213"/>
    </row>
    <row r="1066" spans="6:6">
      <c r="F1066" s="213"/>
    </row>
    <row r="1067" spans="6:6">
      <c r="F1067" s="213"/>
    </row>
    <row r="1068" spans="6:6">
      <c r="F1068" s="213"/>
    </row>
    <row r="1069" spans="6:6">
      <c r="F1069" s="213"/>
    </row>
    <row r="1070" spans="6:6">
      <c r="F1070" s="213"/>
    </row>
    <row r="1071" spans="6:6">
      <c r="F1071" s="213"/>
    </row>
    <row r="1072" spans="6:6">
      <c r="F1072" s="213"/>
    </row>
    <row r="1073" spans="6:6">
      <c r="F1073" s="213"/>
    </row>
    <row r="1074" spans="6:6">
      <c r="F1074" s="213"/>
    </row>
    <row r="1075" spans="6:6">
      <c r="F1075" s="213"/>
    </row>
    <row r="1076" spans="6:6">
      <c r="F1076" s="213"/>
    </row>
    <row r="1077" spans="6:6">
      <c r="F1077" s="213"/>
    </row>
    <row r="1078" spans="6:6">
      <c r="F1078" s="213"/>
    </row>
    <row r="1079" spans="6:6">
      <c r="F1079" s="213"/>
    </row>
    <row r="1080" spans="6:6">
      <c r="F1080" s="213"/>
    </row>
    <row r="1081" spans="6:6">
      <c r="F1081" s="213"/>
    </row>
    <row r="1082" spans="6:6">
      <c r="F1082" s="213"/>
    </row>
    <row r="1083" spans="6:6">
      <c r="F1083" s="213"/>
    </row>
    <row r="1084" spans="6:6">
      <c r="F1084" s="213"/>
    </row>
    <row r="1085" spans="6:6">
      <c r="F1085" s="213"/>
    </row>
    <row r="1086" spans="6:6">
      <c r="F1086" s="213"/>
    </row>
    <row r="1087" spans="6:6">
      <c r="F1087" s="213"/>
    </row>
    <row r="1088" spans="6:6">
      <c r="F1088" s="213"/>
    </row>
    <row r="1089" spans="6:6">
      <c r="F1089" s="213"/>
    </row>
    <row r="1090" spans="6:6">
      <c r="F1090" s="213"/>
    </row>
    <row r="1091" spans="6:6">
      <c r="F1091" s="213"/>
    </row>
    <row r="1092" spans="6:6">
      <c r="F1092" s="213"/>
    </row>
    <row r="1093" spans="6:6">
      <c r="F1093" s="213"/>
    </row>
    <row r="1094" spans="6:6">
      <c r="F1094" s="213"/>
    </row>
    <row r="1095" spans="6:6">
      <c r="F1095" s="213"/>
    </row>
    <row r="1096" spans="6:6">
      <c r="F1096" s="213"/>
    </row>
    <row r="1097" spans="6:6">
      <c r="F1097" s="213"/>
    </row>
    <row r="1098" spans="6:6">
      <c r="F1098" s="213"/>
    </row>
    <row r="1099" spans="6:6">
      <c r="F1099" s="213"/>
    </row>
    <row r="1100" spans="6:6">
      <c r="F1100" s="213"/>
    </row>
    <row r="1101" spans="6:6">
      <c r="F1101" s="213"/>
    </row>
    <row r="1102" spans="6:6">
      <c r="F1102" s="213"/>
    </row>
    <row r="1103" spans="6:6">
      <c r="F1103" s="213"/>
    </row>
    <row r="1104" spans="6:6">
      <c r="F1104" s="213"/>
    </row>
    <row r="1105" spans="6:6">
      <c r="F1105" s="213"/>
    </row>
    <row r="1106" spans="6:6">
      <c r="F1106" s="213"/>
    </row>
    <row r="1107" spans="6:6">
      <c r="F1107" s="213"/>
    </row>
    <row r="1108" spans="6:6">
      <c r="F1108" s="213"/>
    </row>
    <row r="1109" spans="6:6">
      <c r="F1109" s="213"/>
    </row>
    <row r="1110" spans="6:6">
      <c r="F1110" s="213"/>
    </row>
    <row r="1111" spans="6:6">
      <c r="F1111" s="213"/>
    </row>
    <row r="1112" spans="6:6">
      <c r="F1112" s="213"/>
    </row>
    <row r="1113" spans="6:6">
      <c r="F1113" s="213"/>
    </row>
    <row r="1114" spans="6:6">
      <c r="F1114" s="213"/>
    </row>
    <row r="1115" spans="6:6">
      <c r="F1115" s="213"/>
    </row>
    <row r="1116" spans="6:6">
      <c r="F1116" s="213"/>
    </row>
    <row r="1117" spans="6:6">
      <c r="F1117" s="213"/>
    </row>
    <row r="1118" spans="6:6">
      <c r="F1118" s="213"/>
    </row>
    <row r="1119" spans="6:6">
      <c r="F1119" s="213"/>
    </row>
    <row r="1120" spans="6:6">
      <c r="F1120" s="213"/>
    </row>
    <row r="1121" spans="6:6">
      <c r="F1121" s="213"/>
    </row>
    <row r="1122" spans="6:6">
      <c r="F1122" s="213"/>
    </row>
    <row r="1123" spans="6:6">
      <c r="F1123" s="213"/>
    </row>
    <row r="1124" spans="6:6">
      <c r="F1124" s="213"/>
    </row>
    <row r="1125" spans="6:6">
      <c r="F1125" s="213"/>
    </row>
    <row r="1126" spans="6:6">
      <c r="F1126" s="213"/>
    </row>
    <row r="1127" spans="6:6">
      <c r="F1127" s="213"/>
    </row>
    <row r="1128" spans="6:6">
      <c r="F1128" s="213"/>
    </row>
    <row r="1129" spans="6:6">
      <c r="F1129" s="213"/>
    </row>
    <row r="1130" spans="6:6">
      <c r="F1130" s="213"/>
    </row>
    <row r="1131" spans="6:6">
      <c r="F1131" s="213"/>
    </row>
    <row r="1132" spans="6:6">
      <c r="F1132" s="213"/>
    </row>
    <row r="1133" spans="6:6">
      <c r="F1133" s="213"/>
    </row>
    <row r="1134" spans="6:6">
      <c r="F1134" s="213"/>
    </row>
    <row r="1135" spans="6:6">
      <c r="F1135" s="213"/>
    </row>
    <row r="1136" spans="6:6">
      <c r="F1136" s="213"/>
    </row>
    <row r="1137" spans="6:6">
      <c r="F1137" s="213"/>
    </row>
    <row r="1138" spans="6:6">
      <c r="F1138" s="213"/>
    </row>
    <row r="1139" spans="6:6">
      <c r="F1139" s="213"/>
    </row>
    <row r="1140" spans="6:6">
      <c r="F1140" s="213"/>
    </row>
    <row r="1141" spans="6:6">
      <c r="F1141" s="213"/>
    </row>
    <row r="1142" spans="6:6">
      <c r="F1142" s="213"/>
    </row>
    <row r="1143" spans="6:6">
      <c r="F1143" s="213"/>
    </row>
    <row r="1144" spans="6:6">
      <c r="F1144" s="213"/>
    </row>
    <row r="1145" spans="6:6">
      <c r="F1145" s="213"/>
    </row>
    <row r="1146" spans="6:6">
      <c r="F1146" s="213"/>
    </row>
    <row r="1147" spans="6:6">
      <c r="F1147" s="213"/>
    </row>
    <row r="1148" spans="6:6">
      <c r="F1148" s="213"/>
    </row>
    <row r="1149" spans="6:6">
      <c r="F1149" s="213"/>
    </row>
    <row r="1150" spans="6:6">
      <c r="F1150" s="213"/>
    </row>
    <row r="1151" spans="6:6">
      <c r="F1151" s="213"/>
    </row>
    <row r="1152" spans="6:6">
      <c r="F1152" s="213"/>
    </row>
    <row r="1153" spans="6:6">
      <c r="F1153" s="213"/>
    </row>
    <row r="1154" spans="6:6">
      <c r="F1154" s="213"/>
    </row>
    <row r="1155" spans="6:6">
      <c r="F1155" s="213"/>
    </row>
    <row r="1156" spans="6:6">
      <c r="F1156" s="213"/>
    </row>
    <row r="1157" spans="6:6">
      <c r="F1157" s="213"/>
    </row>
    <row r="1158" spans="6:6">
      <c r="F1158" s="213"/>
    </row>
    <row r="1159" spans="6:6">
      <c r="F1159" s="213"/>
    </row>
    <row r="1160" spans="6:6">
      <c r="F1160" s="213"/>
    </row>
    <row r="1161" spans="6:6">
      <c r="F1161" s="213"/>
    </row>
    <row r="1162" spans="6:6">
      <c r="F1162" s="213"/>
    </row>
    <row r="1163" spans="6:6">
      <c r="F1163" s="213"/>
    </row>
    <row r="1164" spans="6:6">
      <c r="F1164" s="213"/>
    </row>
    <row r="1165" spans="6:6">
      <c r="F1165" s="213"/>
    </row>
    <row r="1166" spans="6:6">
      <c r="F1166" s="213"/>
    </row>
    <row r="1167" spans="6:6">
      <c r="F1167" s="213"/>
    </row>
    <row r="1168" spans="6:6">
      <c r="F1168" s="213"/>
    </row>
    <row r="1169" spans="6:6">
      <c r="F1169" s="213"/>
    </row>
    <row r="1170" spans="6:6">
      <c r="F1170" s="213"/>
    </row>
    <row r="1171" spans="6:6">
      <c r="F1171" s="213"/>
    </row>
    <row r="1172" spans="6:6">
      <c r="F1172" s="213"/>
    </row>
    <row r="1173" spans="6:6">
      <c r="F1173" s="213"/>
    </row>
    <row r="1174" spans="6:6">
      <c r="F1174" s="213"/>
    </row>
    <row r="1175" spans="6:6">
      <c r="F1175" s="213"/>
    </row>
    <row r="1176" spans="6:6">
      <c r="F1176" s="213"/>
    </row>
    <row r="1177" spans="6:6">
      <c r="F1177" s="213"/>
    </row>
    <row r="1178" spans="6:6">
      <c r="F1178" s="213"/>
    </row>
    <row r="1179" spans="6:6">
      <c r="F1179" s="213"/>
    </row>
    <row r="1180" spans="6:6">
      <c r="F1180" s="213"/>
    </row>
    <row r="1181" spans="6:6">
      <c r="F1181" s="213"/>
    </row>
    <row r="1182" spans="6:6">
      <c r="F1182" s="213"/>
    </row>
    <row r="1183" spans="6:6">
      <c r="F1183" s="213"/>
    </row>
    <row r="1184" spans="6:6">
      <c r="F1184" s="213"/>
    </row>
    <row r="1185" spans="6:6">
      <c r="F1185" s="213"/>
    </row>
    <row r="1186" spans="6:6">
      <c r="F1186" s="213"/>
    </row>
    <row r="1187" spans="6:6">
      <c r="F1187" s="213"/>
    </row>
    <row r="1188" spans="6:6">
      <c r="F1188" s="213"/>
    </row>
    <row r="1189" spans="6:6">
      <c r="F1189" s="213"/>
    </row>
    <row r="1190" spans="6:6">
      <c r="F1190" s="213"/>
    </row>
    <row r="1191" spans="6:6">
      <c r="F1191" s="213"/>
    </row>
    <row r="1192" spans="6:6">
      <c r="F1192" s="213"/>
    </row>
    <row r="1193" spans="6:6">
      <c r="F1193" s="213"/>
    </row>
    <row r="1194" spans="6:6">
      <c r="F1194" s="213"/>
    </row>
    <row r="1195" spans="6:6">
      <c r="F1195" s="213"/>
    </row>
    <row r="1196" spans="6:6">
      <c r="F1196" s="213"/>
    </row>
    <row r="1197" spans="6:6">
      <c r="F1197" s="213"/>
    </row>
    <row r="1198" spans="6:6">
      <c r="F1198" s="213"/>
    </row>
    <row r="1199" spans="6:6">
      <c r="F1199" s="213"/>
    </row>
    <row r="1200" spans="6:6">
      <c r="F1200" s="213"/>
    </row>
    <row r="1201" spans="6:6">
      <c r="F1201" s="213"/>
    </row>
    <row r="1202" spans="6:6">
      <c r="F1202" s="213"/>
    </row>
    <row r="1203" spans="6:6">
      <c r="F1203" s="213"/>
    </row>
    <row r="1204" spans="6:6">
      <c r="F1204" s="213"/>
    </row>
    <row r="1205" spans="6:6">
      <c r="F1205" s="213"/>
    </row>
    <row r="1206" spans="6:6">
      <c r="F1206" s="213"/>
    </row>
    <row r="1207" spans="6:6">
      <c r="F1207" s="213"/>
    </row>
    <row r="1208" spans="6:6">
      <c r="F1208" s="213"/>
    </row>
    <row r="1209" spans="6:6">
      <c r="F1209" s="213"/>
    </row>
    <row r="1210" spans="6:6">
      <c r="F1210" s="213"/>
    </row>
    <row r="1211" spans="6:6">
      <c r="F1211" s="213"/>
    </row>
    <row r="1212" spans="6:6">
      <c r="F1212" s="213"/>
    </row>
    <row r="1213" spans="6:6">
      <c r="F1213" s="213"/>
    </row>
    <row r="1214" spans="6:6">
      <c r="F1214" s="213"/>
    </row>
    <row r="1215" spans="6:6">
      <c r="F1215" s="213"/>
    </row>
    <row r="1216" spans="6:6">
      <c r="F1216" s="213"/>
    </row>
    <row r="1217" spans="6:6">
      <c r="F1217" s="213"/>
    </row>
    <row r="1218" spans="6:6">
      <c r="F1218" s="213"/>
    </row>
    <row r="1219" spans="6:6">
      <c r="F1219" s="213"/>
    </row>
    <row r="1220" spans="6:6">
      <c r="F1220" s="213"/>
    </row>
    <row r="1221" spans="6:6">
      <c r="F1221" s="213"/>
    </row>
    <row r="1222" spans="6:6">
      <c r="F1222" s="213"/>
    </row>
    <row r="1223" spans="6:6">
      <c r="F1223" s="213"/>
    </row>
    <row r="1224" spans="6:6">
      <c r="F1224" s="213"/>
    </row>
    <row r="1225" spans="6:6">
      <c r="F1225" s="213"/>
    </row>
    <row r="1226" spans="6:6">
      <c r="F1226" s="213"/>
    </row>
    <row r="1227" spans="6:6">
      <c r="F1227" s="213"/>
    </row>
    <row r="1228" spans="6:6">
      <c r="F1228" s="213"/>
    </row>
    <row r="1229" spans="6:6">
      <c r="F1229" s="213"/>
    </row>
    <row r="1230" spans="6:6">
      <c r="F1230" s="213"/>
    </row>
    <row r="1231" spans="6:6">
      <c r="F1231" s="213"/>
    </row>
    <row r="1232" spans="6:6">
      <c r="F1232" s="213"/>
    </row>
    <row r="1233" spans="6:6">
      <c r="F1233" s="213"/>
    </row>
    <row r="1234" spans="6:6">
      <c r="F1234" s="213"/>
    </row>
    <row r="1235" spans="6:6">
      <c r="F1235" s="213"/>
    </row>
    <row r="1236" spans="6:6">
      <c r="F1236" s="213"/>
    </row>
    <row r="1237" spans="6:6">
      <c r="F1237" s="213"/>
    </row>
    <row r="1238" spans="6:6">
      <c r="F1238" s="213"/>
    </row>
    <row r="1239" spans="6:6">
      <c r="F1239" s="213"/>
    </row>
    <row r="1240" spans="6:6">
      <c r="F1240" s="213"/>
    </row>
    <row r="1241" spans="6:6">
      <c r="F1241" s="213"/>
    </row>
    <row r="1242" spans="6:6">
      <c r="F1242" s="213"/>
    </row>
    <row r="1243" spans="6:6">
      <c r="F1243" s="213"/>
    </row>
    <row r="1244" spans="6:6">
      <c r="F1244" s="213"/>
    </row>
    <row r="1245" spans="6:6">
      <c r="F1245" s="213"/>
    </row>
    <row r="1246" spans="6:6">
      <c r="F1246" s="213"/>
    </row>
    <row r="1247" spans="6:6">
      <c r="F1247" s="213"/>
    </row>
    <row r="1248" spans="6:6">
      <c r="F1248" s="213"/>
    </row>
    <row r="1249" spans="6:6">
      <c r="F1249" s="213"/>
    </row>
    <row r="1250" spans="6:6">
      <c r="F1250" s="213"/>
    </row>
    <row r="1251" spans="6:6">
      <c r="F1251" s="213"/>
    </row>
    <row r="1252" spans="6:6">
      <c r="F1252" s="213"/>
    </row>
    <row r="1253" spans="6:6">
      <c r="F1253" s="213"/>
    </row>
    <row r="1254" spans="6:6">
      <c r="F1254" s="213"/>
    </row>
    <row r="1255" spans="6:6">
      <c r="F1255" s="213"/>
    </row>
    <row r="1256" spans="6:6">
      <c r="F1256" s="213"/>
    </row>
    <row r="1257" spans="6:6">
      <c r="F1257" s="213"/>
    </row>
    <row r="1258" spans="6:6">
      <c r="F1258" s="213"/>
    </row>
    <row r="1259" spans="6:6">
      <c r="F1259" s="213"/>
    </row>
    <row r="1260" spans="6:6">
      <c r="F1260" s="213"/>
    </row>
    <row r="1261" spans="6:6">
      <c r="F1261" s="213"/>
    </row>
    <row r="1262" spans="6:6">
      <c r="F1262" s="213"/>
    </row>
    <row r="1263" spans="6:6">
      <c r="F1263" s="213"/>
    </row>
    <row r="1264" spans="6:6">
      <c r="F1264" s="213"/>
    </row>
    <row r="1265" spans="6:6">
      <c r="F1265" s="213"/>
    </row>
    <row r="1266" spans="6:6">
      <c r="F1266" s="213"/>
    </row>
    <row r="1267" spans="6:6">
      <c r="F1267" s="213"/>
    </row>
    <row r="1268" spans="6:6">
      <c r="F1268" s="213"/>
    </row>
    <row r="1269" spans="6:6">
      <c r="F1269" s="213"/>
    </row>
    <row r="1270" spans="6:6">
      <c r="F1270" s="213"/>
    </row>
    <row r="1271" spans="6:6">
      <c r="F1271" s="213"/>
    </row>
    <row r="1272" spans="6:6">
      <c r="F1272" s="213"/>
    </row>
    <row r="1273" spans="6:6">
      <c r="F1273" s="213"/>
    </row>
    <row r="1274" spans="6:6">
      <c r="F1274" s="213"/>
    </row>
    <row r="1275" spans="6:6">
      <c r="F1275" s="213"/>
    </row>
    <row r="1276" spans="6:6">
      <c r="F1276" s="213"/>
    </row>
    <row r="1277" spans="6:6">
      <c r="F1277" s="213"/>
    </row>
    <row r="1278" spans="6:6">
      <c r="F1278" s="213"/>
    </row>
    <row r="1279" spans="6:6">
      <c r="F1279" s="213"/>
    </row>
    <row r="1280" spans="6:6">
      <c r="F1280" s="213"/>
    </row>
    <row r="1281" spans="6:6">
      <c r="F1281" s="213"/>
    </row>
    <row r="1282" spans="6:6">
      <c r="F1282" s="213"/>
    </row>
    <row r="1283" spans="6:6">
      <c r="F1283" s="213"/>
    </row>
    <row r="1284" spans="6:6">
      <c r="F1284" s="213"/>
    </row>
    <row r="1285" spans="6:6">
      <c r="F1285" s="213"/>
    </row>
    <row r="1286" spans="6:6">
      <c r="F1286" s="213"/>
    </row>
    <row r="1287" spans="6:6">
      <c r="F1287" s="213"/>
    </row>
    <row r="1288" spans="6:6">
      <c r="F1288" s="213"/>
    </row>
    <row r="1289" spans="6:6">
      <c r="F1289" s="213"/>
    </row>
    <row r="1290" spans="6:6">
      <c r="F1290" s="213"/>
    </row>
    <row r="1291" spans="6:6">
      <c r="F1291" s="213"/>
    </row>
    <row r="1292" spans="6:6">
      <c r="F1292" s="213"/>
    </row>
    <row r="1293" spans="6:6">
      <c r="F1293" s="213"/>
    </row>
    <row r="1294" spans="6:6">
      <c r="F1294" s="213"/>
    </row>
    <row r="1295" spans="6:6">
      <c r="F1295" s="213"/>
    </row>
    <row r="1296" spans="6:6">
      <c r="F1296" s="213"/>
    </row>
    <row r="1297" spans="6:6">
      <c r="F1297" s="213"/>
    </row>
    <row r="1298" spans="6:6">
      <c r="F1298" s="213"/>
    </row>
  </sheetData>
  <mergeCells count="28">
    <mergeCell ref="E1:G1"/>
    <mergeCell ref="H1:I2"/>
    <mergeCell ref="E2:G2"/>
    <mergeCell ref="A4:R4"/>
    <mergeCell ref="B1:C1"/>
    <mergeCell ref="B2:C2"/>
    <mergeCell ref="N2:O2"/>
    <mergeCell ref="I3:J3"/>
    <mergeCell ref="J2:K2"/>
    <mergeCell ref="A5:I5"/>
    <mergeCell ref="J5:R5"/>
    <mergeCell ref="A6:A7"/>
    <mergeCell ref="B6:B7"/>
    <mergeCell ref="C6:C7"/>
    <mergeCell ref="D6:D7"/>
    <mergeCell ref="E6:E7"/>
    <mergeCell ref="U6:X6"/>
    <mergeCell ref="F6:F7"/>
    <mergeCell ref="G6:G7"/>
    <mergeCell ref="J6:J7"/>
    <mergeCell ref="K6:K7"/>
    <mergeCell ref="L6:L7"/>
    <mergeCell ref="M6:M7"/>
    <mergeCell ref="N6:N7"/>
    <mergeCell ref="O6:O7"/>
    <mergeCell ref="P6:P7"/>
    <mergeCell ref="Q6:Q7"/>
    <mergeCell ref="R6:R7"/>
  </mergeCells>
  <conditionalFormatting sqref="I6">
    <cfRule type="colorScale" priority="66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7">
    <cfRule type="colorScale" priority="6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24:O124 R124">
    <cfRule type="colorScale" priority="65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2:O3 O5:O1048576">
    <cfRule type="colorScale" priority="6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:U1048576">
    <cfRule type="colorScale" priority="6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:W1048576">
    <cfRule type="colorScale" priority="6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A18AC-4628-4E87-AB90-23E9975CEAE2}">
  <sheetPr>
    <tabColor theme="8" tint="-0.249977111117893"/>
  </sheetPr>
  <dimension ref="A1:AA193"/>
  <sheetViews>
    <sheetView tabSelected="1" zoomScale="55" zoomScaleNormal="55" workbookViewId="0">
      <pane xSplit="5" ySplit="6" topLeftCell="F7" activePane="bottomRight" state="frozen"/>
      <selection pane="topRight" activeCell="G1" sqref="G1"/>
      <selection pane="bottomLeft" activeCell="A7" sqref="A7"/>
      <selection pane="bottomRight" activeCell="Q12" sqref="Q12"/>
    </sheetView>
  </sheetViews>
  <sheetFormatPr baseColWidth="10" defaultColWidth="9.140625" defaultRowHeight="23.25"/>
  <cols>
    <col min="1" max="1" width="8" style="48" bestFit="1" customWidth="1"/>
    <col min="2" max="2" width="14.5703125" style="48" customWidth="1"/>
    <col min="3" max="3" width="62.28515625" style="7" customWidth="1"/>
    <col min="4" max="4" width="18.28515625" style="219" customWidth="1"/>
    <col min="5" max="5" width="10.42578125" style="381" customWidth="1"/>
    <col min="6" max="7" width="17.42578125" style="382" customWidth="1"/>
    <col min="8" max="8" width="18.85546875" style="188" customWidth="1"/>
    <col min="9" max="9" width="18.85546875" style="200" customWidth="1"/>
    <col min="10" max="10" width="16.7109375" style="68" customWidth="1"/>
    <col min="11" max="11" width="15.5703125" style="68" customWidth="1"/>
    <col min="12" max="14" width="15.5703125" style="223" customWidth="1"/>
    <col min="15" max="15" width="15.5703125" style="72" customWidth="1"/>
    <col min="16" max="16" width="20.42578125" style="258" customWidth="1"/>
    <col min="17" max="17" width="19.85546875" style="268" customWidth="1"/>
    <col min="18" max="18" width="17.7109375" style="227" customWidth="1"/>
    <col min="19" max="19" width="9.7109375" style="1" hidden="1" customWidth="1"/>
    <col min="20" max="20" width="10.85546875" style="1" hidden="1" customWidth="1"/>
    <col min="21" max="22" width="15.42578125" style="1" hidden="1" customWidth="1"/>
    <col min="23" max="23" width="17.42578125" style="1" hidden="1" customWidth="1"/>
    <col min="24" max="24" width="5.42578125" style="1" hidden="1" customWidth="1"/>
    <col min="25" max="25" width="0" style="1" hidden="1" customWidth="1"/>
    <col min="26" max="26" width="79.85546875" style="1" hidden="1" customWidth="1"/>
    <col min="27" max="16384" width="9.140625" style="1"/>
  </cols>
  <sheetData>
    <row r="1" spans="1:25">
      <c r="B1" s="306" t="s">
        <v>4525</v>
      </c>
      <c r="C1" s="306"/>
      <c r="D1" s="217"/>
      <c r="E1" s="295"/>
      <c r="F1" s="296"/>
      <c r="G1" s="297"/>
      <c r="H1" s="298">
        <v>5.1999999999999998E-2</v>
      </c>
      <c r="I1" s="299"/>
      <c r="N1" s="224" t="s">
        <v>12</v>
      </c>
      <c r="O1" s="225">
        <v>0.2</v>
      </c>
    </row>
    <row r="2" spans="1:25" ht="24" thickBot="1">
      <c r="B2" s="306" t="s">
        <v>4526</v>
      </c>
      <c r="C2" s="306"/>
      <c r="D2" s="218"/>
      <c r="E2" s="302"/>
      <c r="F2" s="302"/>
      <c r="G2" s="303"/>
      <c r="H2" s="300"/>
      <c r="I2" s="301"/>
      <c r="L2" s="228"/>
      <c r="N2" s="307" t="s">
        <v>11</v>
      </c>
      <c r="O2" s="307"/>
      <c r="P2" s="258">
        <v>90000000</v>
      </c>
      <c r="Q2" s="269"/>
      <c r="U2" s="28"/>
    </row>
    <row r="3" spans="1:25" ht="39.75" customHeight="1">
      <c r="A3" s="304" t="s">
        <v>4527</v>
      </c>
      <c r="B3" s="305"/>
      <c r="C3" s="305"/>
      <c r="D3" s="305"/>
      <c r="E3" s="305"/>
      <c r="F3" s="305"/>
      <c r="G3" s="305"/>
      <c r="H3" s="305"/>
      <c r="I3" s="305"/>
      <c r="J3" s="305"/>
      <c r="K3" s="305"/>
      <c r="L3" s="305"/>
      <c r="M3" s="305"/>
      <c r="N3" s="305"/>
      <c r="O3" s="305"/>
      <c r="P3" s="305"/>
      <c r="Q3" s="305"/>
      <c r="R3" s="305"/>
      <c r="S3" s="22"/>
      <c r="U3" s="16"/>
    </row>
    <row r="4" spans="1:25" ht="86.25" customHeight="1" thickBot="1">
      <c r="A4" s="281" t="s">
        <v>4523</v>
      </c>
      <c r="B4" s="282"/>
      <c r="C4" s="282"/>
      <c r="D4" s="282"/>
      <c r="E4" s="282"/>
      <c r="F4" s="282"/>
      <c r="G4" s="283"/>
      <c r="H4" s="282"/>
      <c r="I4" s="282"/>
      <c r="J4" s="284" t="s">
        <v>0</v>
      </c>
      <c r="K4" s="285"/>
      <c r="L4" s="285"/>
      <c r="M4" s="285"/>
      <c r="N4" s="285"/>
      <c r="O4" s="285"/>
      <c r="P4" s="285"/>
      <c r="Q4" s="285"/>
      <c r="R4" s="286"/>
    </row>
    <row r="5" spans="1:25" s="7" customFormat="1" ht="65.25" customHeight="1" thickBot="1">
      <c r="A5" s="311" t="s">
        <v>6</v>
      </c>
      <c r="B5" s="312" t="s">
        <v>16</v>
      </c>
      <c r="C5" s="290" t="s">
        <v>2068</v>
      </c>
      <c r="D5" s="291" t="s">
        <v>7</v>
      </c>
      <c r="E5" s="293" t="s">
        <v>8</v>
      </c>
      <c r="F5" s="274" t="s">
        <v>2069</v>
      </c>
      <c r="G5" s="274" t="s">
        <v>2070</v>
      </c>
      <c r="H5" s="214" t="s">
        <v>4407</v>
      </c>
      <c r="I5" s="215" t="s">
        <v>4408</v>
      </c>
      <c r="J5" s="276" t="s">
        <v>2071</v>
      </c>
      <c r="K5" s="276" t="s">
        <v>2</v>
      </c>
      <c r="L5" s="277" t="s">
        <v>3</v>
      </c>
      <c r="M5" s="277" t="s">
        <v>4</v>
      </c>
      <c r="N5" s="277" t="s">
        <v>5</v>
      </c>
      <c r="O5" s="309" t="s">
        <v>10</v>
      </c>
      <c r="P5" s="310" t="s">
        <v>9</v>
      </c>
      <c r="Q5" s="314" t="s">
        <v>20</v>
      </c>
      <c r="R5" s="277" t="s">
        <v>14</v>
      </c>
      <c r="U5" s="271" t="s">
        <v>13</v>
      </c>
      <c r="V5" s="272"/>
      <c r="W5" s="272"/>
      <c r="X5" s="273"/>
    </row>
    <row r="6" spans="1:25" ht="31.5" customHeight="1" thickBot="1">
      <c r="A6" s="311"/>
      <c r="B6" s="313"/>
      <c r="C6" s="290"/>
      <c r="D6" s="292"/>
      <c r="E6" s="294"/>
      <c r="F6" s="274"/>
      <c r="G6" s="274"/>
      <c r="H6" s="256" t="s">
        <v>2042</v>
      </c>
      <c r="I6" s="257" t="s">
        <v>2044</v>
      </c>
      <c r="J6" s="276"/>
      <c r="K6" s="276"/>
      <c r="L6" s="277"/>
      <c r="M6" s="277"/>
      <c r="N6" s="277"/>
      <c r="O6" s="309"/>
      <c r="P6" s="310"/>
      <c r="Q6" s="315"/>
      <c r="R6" s="277"/>
      <c r="S6" s="8"/>
      <c r="U6" s="14" t="s">
        <v>17</v>
      </c>
      <c r="V6" s="14" t="s">
        <v>18</v>
      </c>
      <c r="W6" s="14" t="s">
        <v>19</v>
      </c>
      <c r="X6" s="13"/>
    </row>
    <row r="7" spans="1:25" ht="18">
      <c r="A7" s="147">
        <v>1</v>
      </c>
      <c r="B7" s="249">
        <v>879111</v>
      </c>
      <c r="C7" s="252" t="s">
        <v>4253</v>
      </c>
      <c r="D7" s="220" t="s">
        <v>21</v>
      </c>
      <c r="E7" s="220">
        <v>1</v>
      </c>
      <c r="F7" s="265">
        <v>677082</v>
      </c>
      <c r="G7" s="265">
        <f>+F7*(1+0.0522)</f>
        <v>712425.68040000007</v>
      </c>
      <c r="H7" s="190">
        <v>745671</v>
      </c>
      <c r="I7" s="191">
        <v>731050</v>
      </c>
      <c r="J7" s="230">
        <f>MIN(G7,H7,I7)</f>
        <v>712425.68040000007</v>
      </c>
      <c r="K7" s="230">
        <f>AVERAGE(G7,H7,I7)</f>
        <v>729715.56013333332</v>
      </c>
      <c r="L7" s="231">
        <f>MEDIAN(G7,H7,I7)</f>
        <v>731050</v>
      </c>
      <c r="M7" s="232">
        <f>GEOMEAN(G7,H7,I7)</f>
        <v>729588.4780616113</v>
      </c>
      <c r="N7" s="231">
        <f t="shared" ref="N7:N70" si="0">STDEVA(L7,J7)</f>
        <v>13169.382684145479</v>
      </c>
      <c r="O7" s="233">
        <f>N7/M7*100%</f>
        <v>1.8050425795010115E-2</v>
      </c>
      <c r="P7" s="259">
        <f>IF(O7&lt;=$O$1,J7,M7)</f>
        <v>712425.68040000007</v>
      </c>
      <c r="Q7" s="270">
        <f>+ROUND(P7,0)</f>
        <v>712426</v>
      </c>
      <c r="R7" s="235" t="str">
        <f>IF(O7&lt;=$O$1,"MENOR VALOR","MEDIA GEOMETRICA")</f>
        <v>MENOR VALOR</v>
      </c>
      <c r="U7" s="157"/>
      <c r="V7" s="157"/>
      <c r="W7" s="157"/>
      <c r="X7" s="157"/>
    </row>
    <row r="8" spans="1:25" ht="18">
      <c r="A8" s="147">
        <v>2</v>
      </c>
      <c r="B8" s="249">
        <v>879112</v>
      </c>
      <c r="C8" s="252" t="s">
        <v>4254</v>
      </c>
      <c r="D8" s="220" t="s">
        <v>21</v>
      </c>
      <c r="E8" s="220">
        <v>1</v>
      </c>
      <c r="F8" s="265">
        <v>743037.96</v>
      </c>
      <c r="G8" s="265">
        <f t="shared" ref="G8:G71" si="1">+F8*(1+0.0522)</f>
        <v>781824.54151200003</v>
      </c>
      <c r="H8" s="190">
        <v>818307.24</v>
      </c>
      <c r="I8" s="191">
        <v>802262</v>
      </c>
      <c r="J8" s="230">
        <f t="shared" ref="J8:J71" si="2">MIN(G8,H8,I8)</f>
        <v>781824.54151200003</v>
      </c>
      <c r="K8" s="230">
        <f t="shared" ref="K8:K71" si="3">AVERAGE(G8,H8,I8)</f>
        <v>800797.92717066675</v>
      </c>
      <c r="L8" s="231">
        <f t="shared" ref="L8:L71" si="4">MEDIAN(G8,H8,I8)</f>
        <v>802262</v>
      </c>
      <c r="M8" s="232">
        <f t="shared" ref="M8:M71" si="5">GEOMEAN(G8,H8,I8)</f>
        <v>800658.47452765482</v>
      </c>
      <c r="N8" s="231">
        <f t="shared" si="0"/>
        <v>14451.465487083347</v>
      </c>
      <c r="O8" s="233">
        <f>N8/M8*100%</f>
        <v>1.8049475459070024E-2</v>
      </c>
      <c r="P8" s="259">
        <f>IF(O8&lt;=$O$1,J8,M8)</f>
        <v>781824.54151200003</v>
      </c>
      <c r="Q8" s="270">
        <f t="shared" ref="Q8:Q71" si="6">+ROUND(P8,0)</f>
        <v>781825</v>
      </c>
      <c r="R8" s="235" t="str">
        <f t="shared" ref="R8:R71" si="7">IF(O8&lt;=$O$1,"MENOR VALOR","MEDIA GEOMETRICA")</f>
        <v>MENOR VALOR</v>
      </c>
      <c r="S8" s="8"/>
      <c r="U8" s="9"/>
      <c r="V8" s="9"/>
      <c r="W8" s="9"/>
      <c r="X8" s="9"/>
      <c r="Y8" s="15"/>
    </row>
    <row r="9" spans="1:25" ht="28.5">
      <c r="A9" s="147">
        <v>3</v>
      </c>
      <c r="B9" s="249">
        <v>879113</v>
      </c>
      <c r="C9" s="252" t="s">
        <v>4255</v>
      </c>
      <c r="D9" s="220" t="s">
        <v>21</v>
      </c>
      <c r="E9" s="220">
        <v>1</v>
      </c>
      <c r="F9" s="265">
        <v>707950.04</v>
      </c>
      <c r="G9" s="265">
        <f t="shared" si="1"/>
        <v>744905.03208800009</v>
      </c>
      <c r="H9" s="190">
        <v>937167.84</v>
      </c>
      <c r="I9" s="191">
        <v>918792</v>
      </c>
      <c r="J9" s="230">
        <f t="shared" si="2"/>
        <v>744905.03208800009</v>
      </c>
      <c r="K9" s="230">
        <f t="shared" si="3"/>
        <v>866954.95736266673</v>
      </c>
      <c r="L9" s="231">
        <f t="shared" si="4"/>
        <v>918792</v>
      </c>
      <c r="M9" s="232">
        <f t="shared" si="5"/>
        <v>862406.12044993532</v>
      </c>
      <c r="N9" s="231">
        <f t="shared" si="0"/>
        <v>122956.65417054277</v>
      </c>
      <c r="O9" s="233">
        <f t="shared" ref="O9:O70" si="8">N9/M9*100%</f>
        <v>0.14257395820242291</v>
      </c>
      <c r="P9" s="259">
        <f t="shared" ref="P9:P72" si="9">IF(O9&lt;=$O$1,J9,M9)</f>
        <v>744905.03208800009</v>
      </c>
      <c r="Q9" s="270">
        <f t="shared" si="6"/>
        <v>744905</v>
      </c>
      <c r="R9" s="235" t="str">
        <f t="shared" si="7"/>
        <v>MENOR VALOR</v>
      </c>
      <c r="S9" s="8"/>
      <c r="U9" s="9"/>
      <c r="V9" s="9"/>
      <c r="W9" s="9"/>
      <c r="X9" s="9"/>
      <c r="Y9" s="15"/>
    </row>
    <row r="10" spans="1:25" ht="18">
      <c r="A10" s="147">
        <v>4</v>
      </c>
      <c r="B10" s="249">
        <v>879116</v>
      </c>
      <c r="C10" s="252" t="s">
        <v>4409</v>
      </c>
      <c r="D10" s="220" t="s">
        <v>21</v>
      </c>
      <c r="E10" s="220">
        <v>1</v>
      </c>
      <c r="F10" s="265">
        <v>590513.69999999995</v>
      </c>
      <c r="G10" s="265">
        <f t="shared" si="1"/>
        <v>621338.51513999992</v>
      </c>
      <c r="H10" s="190">
        <v>818307.24</v>
      </c>
      <c r="I10" s="191">
        <v>802262</v>
      </c>
      <c r="J10" s="230">
        <f t="shared" si="2"/>
        <v>621338.51513999992</v>
      </c>
      <c r="K10" s="230">
        <f t="shared" si="3"/>
        <v>747302.58504666667</v>
      </c>
      <c r="L10" s="231">
        <f t="shared" si="4"/>
        <v>802262</v>
      </c>
      <c r="M10" s="232">
        <f t="shared" si="5"/>
        <v>741629.44371606293</v>
      </c>
      <c r="N10" s="231">
        <f t="shared" si="0"/>
        <v>127932.22302040827</v>
      </c>
      <c r="O10" s="233">
        <f t="shared" si="8"/>
        <v>0.17250154252153432</v>
      </c>
      <c r="P10" s="259">
        <f t="shared" si="9"/>
        <v>621338.51513999992</v>
      </c>
      <c r="Q10" s="270">
        <f t="shared" si="6"/>
        <v>621339</v>
      </c>
      <c r="R10" s="235" t="str">
        <f t="shared" si="7"/>
        <v>MENOR VALOR</v>
      </c>
      <c r="U10" s="157"/>
      <c r="V10" s="157"/>
      <c r="W10" s="157"/>
      <c r="X10" s="157"/>
    </row>
    <row r="11" spans="1:25" ht="18">
      <c r="A11" s="147">
        <v>5</v>
      </c>
      <c r="B11" s="249">
        <v>879121</v>
      </c>
      <c r="C11" s="252" t="s">
        <v>4257</v>
      </c>
      <c r="D11" s="220" t="s">
        <v>21</v>
      </c>
      <c r="E11" s="220">
        <v>1</v>
      </c>
      <c r="F11" s="265">
        <v>577457.16</v>
      </c>
      <c r="G11" s="265">
        <f t="shared" si="1"/>
        <v>607600.42375200009</v>
      </c>
      <c r="H11" s="190">
        <v>635953.68000000005</v>
      </c>
      <c r="I11" s="191">
        <v>623484</v>
      </c>
      <c r="J11" s="230">
        <f t="shared" si="2"/>
        <v>607600.42375200009</v>
      </c>
      <c r="K11" s="230">
        <f t="shared" si="3"/>
        <v>622346.03458400012</v>
      </c>
      <c r="L11" s="231">
        <f t="shared" si="4"/>
        <v>623484</v>
      </c>
      <c r="M11" s="232">
        <f t="shared" si="5"/>
        <v>622237.65428834839</v>
      </c>
      <c r="N11" s="231">
        <f t="shared" si="0"/>
        <v>11231.384474454317</v>
      </c>
      <c r="O11" s="233">
        <f t="shared" si="8"/>
        <v>1.8049991666447159E-2</v>
      </c>
      <c r="P11" s="259">
        <f t="shared" si="9"/>
        <v>607600.42375200009</v>
      </c>
      <c r="Q11" s="270">
        <f t="shared" si="6"/>
        <v>607600</v>
      </c>
      <c r="R11" s="235" t="str">
        <f t="shared" si="7"/>
        <v>MENOR VALOR</v>
      </c>
      <c r="U11" s="157"/>
      <c r="V11" s="157"/>
      <c r="W11" s="157"/>
      <c r="X11" s="157"/>
    </row>
    <row r="12" spans="1:25" ht="28.5">
      <c r="A12" s="147">
        <v>6</v>
      </c>
      <c r="B12" s="249">
        <v>879122</v>
      </c>
      <c r="C12" s="252" t="s">
        <v>4410</v>
      </c>
      <c r="D12" s="220" t="s">
        <v>21</v>
      </c>
      <c r="E12" s="220">
        <v>1</v>
      </c>
      <c r="F12" s="265">
        <v>743037.96</v>
      </c>
      <c r="G12" s="265">
        <f t="shared" si="1"/>
        <v>781824.54151200003</v>
      </c>
      <c r="H12" s="190">
        <v>818307.24</v>
      </c>
      <c r="I12" s="191">
        <v>802262</v>
      </c>
      <c r="J12" s="230">
        <f t="shared" si="2"/>
        <v>781824.54151200003</v>
      </c>
      <c r="K12" s="230">
        <f t="shared" si="3"/>
        <v>800797.92717066675</v>
      </c>
      <c r="L12" s="231">
        <f t="shared" si="4"/>
        <v>802262</v>
      </c>
      <c r="M12" s="232">
        <f t="shared" si="5"/>
        <v>800658.47452765482</v>
      </c>
      <c r="N12" s="231">
        <f t="shared" si="0"/>
        <v>14451.465487083347</v>
      </c>
      <c r="O12" s="233">
        <f t="shared" si="8"/>
        <v>1.8049475459070024E-2</v>
      </c>
      <c r="P12" s="259">
        <f t="shared" si="9"/>
        <v>781824.54151200003</v>
      </c>
      <c r="Q12" s="270">
        <f t="shared" si="6"/>
        <v>781825</v>
      </c>
      <c r="R12" s="235" t="str">
        <f t="shared" si="7"/>
        <v>MENOR VALOR</v>
      </c>
      <c r="U12" s="157"/>
      <c r="V12" s="157"/>
      <c r="W12" s="157"/>
      <c r="X12" s="157"/>
    </row>
    <row r="13" spans="1:25" ht="28.5">
      <c r="A13" s="147">
        <v>7</v>
      </c>
      <c r="B13" s="249">
        <v>879131</v>
      </c>
      <c r="C13" s="252" t="s">
        <v>4259</v>
      </c>
      <c r="D13" s="220" t="s">
        <v>21</v>
      </c>
      <c r="E13" s="220">
        <v>1</v>
      </c>
      <c r="F13" s="265">
        <v>743037.96</v>
      </c>
      <c r="G13" s="265">
        <f t="shared" si="1"/>
        <v>781824.54151200003</v>
      </c>
      <c r="H13" s="190">
        <v>818307.24</v>
      </c>
      <c r="I13" s="191">
        <v>802262</v>
      </c>
      <c r="J13" s="230">
        <f t="shared" si="2"/>
        <v>781824.54151200003</v>
      </c>
      <c r="K13" s="230">
        <f t="shared" si="3"/>
        <v>800797.92717066675</v>
      </c>
      <c r="L13" s="231">
        <f t="shared" si="4"/>
        <v>802262</v>
      </c>
      <c r="M13" s="232">
        <f t="shared" si="5"/>
        <v>800658.47452765482</v>
      </c>
      <c r="N13" s="231">
        <f t="shared" si="0"/>
        <v>14451.465487083347</v>
      </c>
      <c r="O13" s="233">
        <f t="shared" si="8"/>
        <v>1.8049475459070024E-2</v>
      </c>
      <c r="P13" s="259">
        <f t="shared" si="9"/>
        <v>781824.54151200003</v>
      </c>
      <c r="Q13" s="270">
        <f t="shared" si="6"/>
        <v>781825</v>
      </c>
      <c r="R13" s="235" t="str">
        <f t="shared" si="7"/>
        <v>MENOR VALOR</v>
      </c>
      <c r="U13" s="157"/>
      <c r="V13" s="157"/>
      <c r="W13" s="157"/>
      <c r="X13" s="157"/>
    </row>
    <row r="14" spans="1:25" ht="18">
      <c r="A14" s="147">
        <v>8</v>
      </c>
      <c r="B14" s="249">
        <v>879132</v>
      </c>
      <c r="C14" s="252" t="s">
        <v>4260</v>
      </c>
      <c r="D14" s="220" t="s">
        <v>21</v>
      </c>
      <c r="E14" s="220">
        <v>1</v>
      </c>
      <c r="F14" s="265">
        <v>743037.96</v>
      </c>
      <c r="G14" s="265">
        <f t="shared" si="1"/>
        <v>781824.54151200003</v>
      </c>
      <c r="H14" s="190">
        <v>818307.24</v>
      </c>
      <c r="I14" s="191">
        <v>802262</v>
      </c>
      <c r="J14" s="230">
        <f t="shared" si="2"/>
        <v>781824.54151200003</v>
      </c>
      <c r="K14" s="230">
        <f t="shared" si="3"/>
        <v>800797.92717066675</v>
      </c>
      <c r="L14" s="231">
        <f t="shared" si="4"/>
        <v>802262</v>
      </c>
      <c r="M14" s="232">
        <f t="shared" si="5"/>
        <v>800658.47452765482</v>
      </c>
      <c r="N14" s="231">
        <f t="shared" si="0"/>
        <v>14451.465487083347</v>
      </c>
      <c r="O14" s="233">
        <f t="shared" si="8"/>
        <v>1.8049475459070024E-2</v>
      </c>
      <c r="P14" s="259">
        <f t="shared" si="9"/>
        <v>781824.54151200003</v>
      </c>
      <c r="Q14" s="270">
        <f t="shared" si="6"/>
        <v>781825</v>
      </c>
      <c r="R14" s="235" t="str">
        <f t="shared" si="7"/>
        <v>MENOR VALOR</v>
      </c>
      <c r="U14" s="157"/>
      <c r="V14" s="157"/>
      <c r="W14" s="157"/>
      <c r="X14" s="86"/>
    </row>
    <row r="15" spans="1:25" ht="28.5">
      <c r="A15" s="147">
        <v>9</v>
      </c>
      <c r="B15" s="249">
        <v>879150</v>
      </c>
      <c r="C15" s="252" t="s">
        <v>4411</v>
      </c>
      <c r="D15" s="220" t="s">
        <v>21</v>
      </c>
      <c r="E15" s="220">
        <v>1</v>
      </c>
      <c r="F15" s="265">
        <v>689506.44</v>
      </c>
      <c r="G15" s="265">
        <f t="shared" si="1"/>
        <v>725498.67616799998</v>
      </c>
      <c r="H15" s="190">
        <v>818307.24</v>
      </c>
      <c r="I15" s="191">
        <v>802262</v>
      </c>
      <c r="J15" s="230">
        <f t="shared" si="2"/>
        <v>725498.67616799998</v>
      </c>
      <c r="K15" s="230">
        <f t="shared" si="3"/>
        <v>782022.63872266666</v>
      </c>
      <c r="L15" s="231">
        <f t="shared" si="4"/>
        <v>802262</v>
      </c>
      <c r="M15" s="232">
        <f t="shared" si="5"/>
        <v>780949.73151168798</v>
      </c>
      <c r="N15" s="231">
        <f t="shared" si="0"/>
        <v>54279.866828026126</v>
      </c>
      <c r="O15" s="233">
        <f t="shared" si="8"/>
        <v>6.9504943324529153E-2</v>
      </c>
      <c r="P15" s="259">
        <f t="shared" si="9"/>
        <v>725498.67616799998</v>
      </c>
      <c r="Q15" s="270">
        <f t="shared" si="6"/>
        <v>725499</v>
      </c>
      <c r="R15" s="235" t="str">
        <f t="shared" si="7"/>
        <v>MENOR VALOR</v>
      </c>
      <c r="U15" s="157"/>
      <c r="V15" s="157"/>
      <c r="W15" s="157"/>
      <c r="X15" s="86"/>
    </row>
    <row r="16" spans="1:25" ht="18">
      <c r="A16" s="147">
        <v>10</v>
      </c>
      <c r="B16" s="249">
        <v>879161</v>
      </c>
      <c r="C16" s="252" t="s">
        <v>4262</v>
      </c>
      <c r="D16" s="220" t="s">
        <v>21</v>
      </c>
      <c r="E16" s="220">
        <v>1</v>
      </c>
      <c r="F16" s="203">
        <v>526349.18000000005</v>
      </c>
      <c r="G16" s="265">
        <f t="shared" si="1"/>
        <v>553824.60719600006</v>
      </c>
      <c r="H16" s="190">
        <v>694369.08</v>
      </c>
      <c r="I16" s="191">
        <v>680754</v>
      </c>
      <c r="J16" s="230">
        <f t="shared" si="2"/>
        <v>553824.60719600006</v>
      </c>
      <c r="K16" s="230">
        <f t="shared" si="3"/>
        <v>642982.56239866663</v>
      </c>
      <c r="L16" s="231">
        <f t="shared" si="4"/>
        <v>680754</v>
      </c>
      <c r="M16" s="232">
        <f t="shared" si="5"/>
        <v>639711.67161581665</v>
      </c>
      <c r="N16" s="231">
        <f t="shared" si="0"/>
        <v>89752.634383599812</v>
      </c>
      <c r="O16" s="233">
        <f t="shared" si="8"/>
        <v>0.14030169897775663</v>
      </c>
      <c r="P16" s="259">
        <f t="shared" si="9"/>
        <v>553824.60719600006</v>
      </c>
      <c r="Q16" s="270">
        <f t="shared" si="6"/>
        <v>553825</v>
      </c>
      <c r="R16" s="235" t="str">
        <f t="shared" si="7"/>
        <v>MENOR VALOR</v>
      </c>
      <c r="U16" s="157"/>
      <c r="V16" s="157"/>
      <c r="W16" s="157"/>
      <c r="X16" s="86"/>
    </row>
    <row r="17" spans="1:27" ht="18">
      <c r="A17" s="147">
        <v>11</v>
      </c>
      <c r="B17" s="249">
        <v>879162</v>
      </c>
      <c r="C17" s="252" t="s">
        <v>4263</v>
      </c>
      <c r="D17" s="220" t="s">
        <v>21</v>
      </c>
      <c r="E17" s="220">
        <v>1</v>
      </c>
      <c r="F17" s="265">
        <v>743037.96</v>
      </c>
      <c r="G17" s="265">
        <f t="shared" si="1"/>
        <v>781824.54151200003</v>
      </c>
      <c r="H17" s="190">
        <v>818307.24</v>
      </c>
      <c r="I17" s="191">
        <v>802262</v>
      </c>
      <c r="J17" s="230">
        <f t="shared" si="2"/>
        <v>781824.54151200003</v>
      </c>
      <c r="K17" s="230">
        <f t="shared" si="3"/>
        <v>800797.92717066675</v>
      </c>
      <c r="L17" s="231">
        <f t="shared" si="4"/>
        <v>802262</v>
      </c>
      <c r="M17" s="232">
        <f t="shared" si="5"/>
        <v>800658.47452765482</v>
      </c>
      <c r="N17" s="231">
        <f t="shared" si="0"/>
        <v>14451.465487083347</v>
      </c>
      <c r="O17" s="233">
        <f t="shared" si="8"/>
        <v>1.8049475459070024E-2</v>
      </c>
      <c r="P17" s="259">
        <f t="shared" si="9"/>
        <v>781824.54151200003</v>
      </c>
      <c r="Q17" s="270">
        <f t="shared" si="6"/>
        <v>781825</v>
      </c>
      <c r="R17" s="235" t="str">
        <f t="shared" si="7"/>
        <v>MENOR VALOR</v>
      </c>
      <c r="U17" s="157"/>
      <c r="V17" s="157"/>
      <c r="W17" s="157"/>
      <c r="X17" s="86"/>
    </row>
    <row r="18" spans="1:27" ht="42.75">
      <c r="A18" s="147">
        <v>12</v>
      </c>
      <c r="B18" s="249">
        <v>879201</v>
      </c>
      <c r="C18" s="252" t="s">
        <v>4412</v>
      </c>
      <c r="D18" s="220" t="s">
        <v>21</v>
      </c>
      <c r="E18" s="220">
        <v>1</v>
      </c>
      <c r="F18" s="265">
        <v>584911.04</v>
      </c>
      <c r="G18" s="265">
        <f t="shared" si="1"/>
        <v>615443.39628800005</v>
      </c>
      <c r="H18" s="190">
        <v>656247.6</v>
      </c>
      <c r="I18" s="191">
        <v>643380</v>
      </c>
      <c r="J18" s="230">
        <f t="shared" si="2"/>
        <v>615443.39628800005</v>
      </c>
      <c r="K18" s="230">
        <f t="shared" si="3"/>
        <v>638356.99876266671</v>
      </c>
      <c r="L18" s="231">
        <f t="shared" si="4"/>
        <v>643380</v>
      </c>
      <c r="M18" s="232">
        <f t="shared" si="5"/>
        <v>638127.99857054371</v>
      </c>
      <c r="N18" s="231">
        <f t="shared" si="0"/>
        <v>19754.161928076443</v>
      </c>
      <c r="O18" s="233">
        <f t="shared" si="8"/>
        <v>3.0956425626719561E-2</v>
      </c>
      <c r="P18" s="259">
        <f t="shared" si="9"/>
        <v>615443.39628800005</v>
      </c>
      <c r="Q18" s="270">
        <f t="shared" si="6"/>
        <v>615443</v>
      </c>
      <c r="R18" s="235" t="str">
        <f t="shared" si="7"/>
        <v>MENOR VALOR</v>
      </c>
      <c r="U18" s="157"/>
      <c r="V18" s="157"/>
      <c r="W18" s="157"/>
      <c r="X18" s="86"/>
    </row>
    <row r="19" spans="1:27" ht="42.75">
      <c r="A19" s="147">
        <v>13</v>
      </c>
      <c r="B19" s="249">
        <v>879205</v>
      </c>
      <c r="C19" s="252" t="s">
        <v>4413</v>
      </c>
      <c r="D19" s="220" t="s">
        <v>21</v>
      </c>
      <c r="E19" s="220">
        <v>1</v>
      </c>
      <c r="F19" s="265">
        <v>139795.04</v>
      </c>
      <c r="G19" s="265">
        <f t="shared" si="1"/>
        <v>147092.34108800002</v>
      </c>
      <c r="H19" s="190">
        <v>207570</v>
      </c>
      <c r="I19" s="191">
        <v>203500</v>
      </c>
      <c r="J19" s="230">
        <f t="shared" si="2"/>
        <v>147092.34108800002</v>
      </c>
      <c r="K19" s="230">
        <f t="shared" si="3"/>
        <v>186054.11369599999</v>
      </c>
      <c r="L19" s="231">
        <f t="shared" si="4"/>
        <v>203500</v>
      </c>
      <c r="M19" s="232">
        <f t="shared" si="5"/>
        <v>183839.86242577361</v>
      </c>
      <c r="N19" s="231">
        <f t="shared" si="0"/>
        <v>39886.238127533041</v>
      </c>
      <c r="O19" s="233">
        <f t="shared" si="8"/>
        <v>0.21696185800637952</v>
      </c>
      <c r="P19" s="259">
        <f t="shared" si="9"/>
        <v>183839.86242577361</v>
      </c>
      <c r="Q19" s="270">
        <f t="shared" si="6"/>
        <v>183840</v>
      </c>
      <c r="R19" s="235" t="str">
        <f t="shared" si="7"/>
        <v>MEDIA GEOMETRICA</v>
      </c>
    </row>
    <row r="20" spans="1:27" ht="18">
      <c r="A20" s="147">
        <v>14</v>
      </c>
      <c r="B20" s="249">
        <v>879301</v>
      </c>
      <c r="C20" s="252" t="s">
        <v>4265</v>
      </c>
      <c r="D20" s="220" t="s">
        <v>21</v>
      </c>
      <c r="E20" s="220">
        <v>1</v>
      </c>
      <c r="F20" s="265">
        <v>704755.24</v>
      </c>
      <c r="G20" s="265">
        <f t="shared" si="1"/>
        <v>741543.46352800005</v>
      </c>
      <c r="H20" s="190">
        <v>776148.6</v>
      </c>
      <c r="I20" s="191">
        <v>760930</v>
      </c>
      <c r="J20" s="230">
        <f t="shared" si="2"/>
        <v>741543.46352800005</v>
      </c>
      <c r="K20" s="230">
        <f t="shared" si="3"/>
        <v>759540.68784266664</v>
      </c>
      <c r="L20" s="231">
        <f t="shared" si="4"/>
        <v>760930</v>
      </c>
      <c r="M20" s="232">
        <f t="shared" si="5"/>
        <v>759408.40362870251</v>
      </c>
      <c r="N20" s="231">
        <f t="shared" si="0"/>
        <v>13708.35140307149</v>
      </c>
      <c r="O20" s="233">
        <f t="shared" si="8"/>
        <v>1.8051355947035205E-2</v>
      </c>
      <c r="P20" s="259">
        <f t="shared" si="9"/>
        <v>741543.46352800005</v>
      </c>
      <c r="Q20" s="270">
        <f t="shared" si="6"/>
        <v>741543</v>
      </c>
      <c r="R20" s="235" t="str">
        <f t="shared" si="7"/>
        <v>MENOR VALOR</v>
      </c>
    </row>
    <row r="21" spans="1:27" ht="18">
      <c r="A21" s="147">
        <v>15</v>
      </c>
      <c r="B21" s="249">
        <v>879301</v>
      </c>
      <c r="C21" s="252" t="s">
        <v>4414</v>
      </c>
      <c r="D21" s="220" t="s">
        <v>21</v>
      </c>
      <c r="E21" s="220">
        <v>1</v>
      </c>
      <c r="F21" s="265">
        <v>704755.24</v>
      </c>
      <c r="G21" s="265">
        <f t="shared" si="1"/>
        <v>741543.46352800005</v>
      </c>
      <c r="H21" s="190">
        <v>776148.6</v>
      </c>
      <c r="I21" s="191">
        <v>760930</v>
      </c>
      <c r="J21" s="230">
        <f t="shared" si="2"/>
        <v>741543.46352800005</v>
      </c>
      <c r="K21" s="230">
        <f t="shared" si="3"/>
        <v>759540.68784266664</v>
      </c>
      <c r="L21" s="231">
        <f t="shared" si="4"/>
        <v>760930</v>
      </c>
      <c r="M21" s="232">
        <f t="shared" si="5"/>
        <v>759408.40362870251</v>
      </c>
      <c r="N21" s="231">
        <f t="shared" si="0"/>
        <v>13708.35140307149</v>
      </c>
      <c r="O21" s="233">
        <f t="shared" si="8"/>
        <v>1.8051355947035205E-2</v>
      </c>
      <c r="P21" s="259">
        <f t="shared" si="9"/>
        <v>741543.46352800005</v>
      </c>
      <c r="Q21" s="270">
        <f t="shared" si="6"/>
        <v>741543</v>
      </c>
      <c r="R21" s="235" t="str">
        <f t="shared" si="7"/>
        <v>MENOR VALOR</v>
      </c>
    </row>
    <row r="22" spans="1:27" ht="28.5">
      <c r="A22" s="147">
        <v>16</v>
      </c>
      <c r="B22" s="249">
        <v>879391</v>
      </c>
      <c r="C22" s="252" t="s">
        <v>4268</v>
      </c>
      <c r="D22" s="220" t="s">
        <v>21</v>
      </c>
      <c r="E22" s="220">
        <v>1</v>
      </c>
      <c r="F22" s="265">
        <v>798384.44</v>
      </c>
      <c r="G22" s="265">
        <f t="shared" si="1"/>
        <v>840060.10776799999</v>
      </c>
      <c r="H22" s="190">
        <v>879262.44</v>
      </c>
      <c r="I22" s="191">
        <v>862022</v>
      </c>
      <c r="J22" s="230">
        <f t="shared" si="2"/>
        <v>840060.10776799999</v>
      </c>
      <c r="K22" s="230">
        <f t="shared" si="3"/>
        <v>860448.18258933339</v>
      </c>
      <c r="L22" s="231">
        <f t="shared" si="4"/>
        <v>862022</v>
      </c>
      <c r="M22" s="232">
        <f t="shared" si="5"/>
        <v>860298.32566219056</v>
      </c>
      <c r="N22" s="231">
        <f t="shared" si="0"/>
        <v>15529.402924935372</v>
      </c>
      <c r="O22" s="233">
        <f t="shared" si="8"/>
        <v>1.8051183481011715E-2</v>
      </c>
      <c r="P22" s="259">
        <f t="shared" si="9"/>
        <v>840060.10776799999</v>
      </c>
      <c r="Q22" s="270">
        <f t="shared" si="6"/>
        <v>840060</v>
      </c>
      <c r="R22" s="235" t="str">
        <f t="shared" si="7"/>
        <v>MENOR VALOR</v>
      </c>
    </row>
    <row r="23" spans="1:27" ht="18">
      <c r="A23" s="147">
        <v>17</v>
      </c>
      <c r="B23" s="249">
        <v>879410</v>
      </c>
      <c r="C23" s="252" t="s">
        <v>4269</v>
      </c>
      <c r="D23" s="220" t="s">
        <v>21</v>
      </c>
      <c r="E23" s="220">
        <v>1</v>
      </c>
      <c r="F23" s="203">
        <v>798384.44</v>
      </c>
      <c r="G23" s="265">
        <f t="shared" si="1"/>
        <v>840060.10776799999</v>
      </c>
      <c r="H23" s="190">
        <v>879262.44</v>
      </c>
      <c r="I23" s="191">
        <v>862022</v>
      </c>
      <c r="J23" s="230">
        <f t="shared" si="2"/>
        <v>840060.10776799999</v>
      </c>
      <c r="K23" s="230">
        <f t="shared" si="3"/>
        <v>860448.18258933339</v>
      </c>
      <c r="L23" s="231">
        <f t="shared" si="4"/>
        <v>862022</v>
      </c>
      <c r="M23" s="232">
        <f t="shared" si="5"/>
        <v>860298.32566219056</v>
      </c>
      <c r="N23" s="231">
        <f t="shared" si="0"/>
        <v>15529.402924935372</v>
      </c>
      <c r="O23" s="233">
        <f t="shared" si="8"/>
        <v>1.8051183481011715E-2</v>
      </c>
      <c r="P23" s="259">
        <f t="shared" si="9"/>
        <v>840060.10776799999</v>
      </c>
      <c r="Q23" s="270">
        <f t="shared" si="6"/>
        <v>840060</v>
      </c>
      <c r="R23" s="235" t="str">
        <f t="shared" si="7"/>
        <v>MENOR VALOR</v>
      </c>
    </row>
    <row r="24" spans="1:27" ht="28.5">
      <c r="A24" s="147">
        <v>18</v>
      </c>
      <c r="B24" s="249">
        <v>879420</v>
      </c>
      <c r="C24" s="252" t="s">
        <v>4415</v>
      </c>
      <c r="D24" s="220" t="s">
        <v>21</v>
      </c>
      <c r="E24" s="220">
        <v>1</v>
      </c>
      <c r="F24" s="265">
        <v>860650.7</v>
      </c>
      <c r="G24" s="265">
        <f t="shared" si="1"/>
        <v>905576.66654000001</v>
      </c>
      <c r="H24" s="190">
        <v>1021487.16</v>
      </c>
      <c r="I24" s="191">
        <v>1001458</v>
      </c>
      <c r="J24" s="230">
        <f t="shared" si="2"/>
        <v>905576.66654000001</v>
      </c>
      <c r="K24" s="230">
        <f t="shared" si="3"/>
        <v>976173.9421799999</v>
      </c>
      <c r="L24" s="231">
        <f t="shared" si="4"/>
        <v>1001458</v>
      </c>
      <c r="M24" s="232">
        <f t="shared" si="5"/>
        <v>974833.15600662888</v>
      </c>
      <c r="N24" s="231">
        <f t="shared" si="0"/>
        <v>67798.341078774611</v>
      </c>
      <c r="O24" s="233">
        <f t="shared" si="8"/>
        <v>6.9548661389922592E-2</v>
      </c>
      <c r="P24" s="259">
        <f t="shared" si="9"/>
        <v>905576.66654000001</v>
      </c>
      <c r="Q24" s="270">
        <f t="shared" si="6"/>
        <v>905577</v>
      </c>
      <c r="R24" s="235" t="str">
        <f t="shared" si="7"/>
        <v>MENOR VALOR</v>
      </c>
    </row>
    <row r="25" spans="1:27" ht="28.5">
      <c r="A25" s="147">
        <v>19</v>
      </c>
      <c r="B25" s="249">
        <v>879420</v>
      </c>
      <c r="C25" s="252" t="s">
        <v>4416</v>
      </c>
      <c r="D25" s="220" t="s">
        <v>21</v>
      </c>
      <c r="E25" s="220">
        <v>1</v>
      </c>
      <c r="F25" s="265">
        <v>860650.7</v>
      </c>
      <c r="G25" s="265">
        <f t="shared" si="1"/>
        <v>905576.66654000001</v>
      </c>
      <c r="H25" s="190">
        <v>1021487.16</v>
      </c>
      <c r="I25" s="191">
        <v>1001458</v>
      </c>
      <c r="J25" s="230">
        <f t="shared" si="2"/>
        <v>905576.66654000001</v>
      </c>
      <c r="K25" s="230">
        <f t="shared" si="3"/>
        <v>976173.9421799999</v>
      </c>
      <c r="L25" s="231">
        <f t="shared" si="4"/>
        <v>1001458</v>
      </c>
      <c r="M25" s="232">
        <f t="shared" si="5"/>
        <v>974833.15600662888</v>
      </c>
      <c r="N25" s="231">
        <f t="shared" si="0"/>
        <v>67798.341078774611</v>
      </c>
      <c r="O25" s="233">
        <f t="shared" si="8"/>
        <v>6.9548661389922592E-2</v>
      </c>
      <c r="P25" s="259">
        <f t="shared" si="9"/>
        <v>905576.66654000001</v>
      </c>
      <c r="Q25" s="270">
        <f t="shared" si="6"/>
        <v>905577</v>
      </c>
      <c r="R25" s="235" t="str">
        <f t="shared" si="7"/>
        <v>MENOR VALOR</v>
      </c>
    </row>
    <row r="26" spans="1:27" ht="18">
      <c r="A26" s="147">
        <v>20</v>
      </c>
      <c r="B26" s="249">
        <v>879430</v>
      </c>
      <c r="C26" s="252" t="s">
        <v>4417</v>
      </c>
      <c r="D26" s="220" t="s">
        <v>21</v>
      </c>
      <c r="E26" s="220">
        <v>1</v>
      </c>
      <c r="F26" s="265">
        <v>860650.7</v>
      </c>
      <c r="G26" s="265">
        <f t="shared" si="1"/>
        <v>905576.66654000001</v>
      </c>
      <c r="H26" s="190">
        <v>1021487.16</v>
      </c>
      <c r="I26" s="191">
        <v>1001458</v>
      </c>
      <c r="J26" s="230">
        <f t="shared" si="2"/>
        <v>905576.66654000001</v>
      </c>
      <c r="K26" s="230">
        <f t="shared" si="3"/>
        <v>976173.9421799999</v>
      </c>
      <c r="L26" s="231">
        <f t="shared" si="4"/>
        <v>1001458</v>
      </c>
      <c r="M26" s="232">
        <f t="shared" si="5"/>
        <v>974833.15600662888</v>
      </c>
      <c r="N26" s="231">
        <f t="shared" si="0"/>
        <v>67798.341078774611</v>
      </c>
      <c r="O26" s="233">
        <f t="shared" si="8"/>
        <v>6.9548661389922592E-2</v>
      </c>
      <c r="P26" s="259">
        <f t="shared" si="9"/>
        <v>905576.66654000001</v>
      </c>
      <c r="Q26" s="270">
        <f t="shared" si="6"/>
        <v>905577</v>
      </c>
      <c r="R26" s="235" t="str">
        <f t="shared" si="7"/>
        <v>MENOR VALOR</v>
      </c>
    </row>
    <row r="27" spans="1:27" ht="28.5">
      <c r="A27" s="147">
        <v>21</v>
      </c>
      <c r="B27" s="249">
        <v>879430</v>
      </c>
      <c r="C27" s="252" t="s">
        <v>4418</v>
      </c>
      <c r="D27" s="220" t="s">
        <v>21</v>
      </c>
      <c r="E27" s="220">
        <v>1</v>
      </c>
      <c r="F27" s="203">
        <v>860650.7</v>
      </c>
      <c r="G27" s="265">
        <f t="shared" si="1"/>
        <v>905576.66654000001</v>
      </c>
      <c r="H27" s="190">
        <v>1021487.16</v>
      </c>
      <c r="I27" s="191">
        <v>1001458</v>
      </c>
      <c r="J27" s="230">
        <f t="shared" si="2"/>
        <v>905576.66654000001</v>
      </c>
      <c r="K27" s="230">
        <f t="shared" si="3"/>
        <v>976173.9421799999</v>
      </c>
      <c r="L27" s="231">
        <f t="shared" si="4"/>
        <v>1001458</v>
      </c>
      <c r="M27" s="232">
        <f t="shared" si="5"/>
        <v>974833.15600662888</v>
      </c>
      <c r="N27" s="231">
        <f t="shared" si="0"/>
        <v>67798.341078774611</v>
      </c>
      <c r="O27" s="233">
        <f t="shared" si="8"/>
        <v>6.9548661389922592E-2</v>
      </c>
      <c r="P27" s="259">
        <f t="shared" si="9"/>
        <v>905576.66654000001</v>
      </c>
      <c r="Q27" s="270">
        <f t="shared" si="6"/>
        <v>905577</v>
      </c>
      <c r="R27" s="235" t="str">
        <f t="shared" si="7"/>
        <v>MENOR VALOR</v>
      </c>
    </row>
    <row r="28" spans="1:27" ht="18">
      <c r="A28" s="147">
        <v>22</v>
      </c>
      <c r="B28" s="249">
        <v>879460</v>
      </c>
      <c r="C28" s="252" t="s">
        <v>4274</v>
      </c>
      <c r="D28" s="220" t="s">
        <v>21</v>
      </c>
      <c r="E28" s="220">
        <v>1</v>
      </c>
      <c r="F28" s="265">
        <v>630498.68000000005</v>
      </c>
      <c r="G28" s="265">
        <f t="shared" si="1"/>
        <v>663410.71109600004</v>
      </c>
      <c r="H28" s="190">
        <v>694369.08</v>
      </c>
      <c r="I28" s="191">
        <v>680754</v>
      </c>
      <c r="J28" s="230">
        <f t="shared" si="2"/>
        <v>663410.71109600004</v>
      </c>
      <c r="K28" s="230">
        <f t="shared" si="3"/>
        <v>679511.26369866671</v>
      </c>
      <c r="L28" s="231">
        <f t="shared" si="4"/>
        <v>680754</v>
      </c>
      <c r="M28" s="232">
        <f t="shared" si="5"/>
        <v>679392.92229115602</v>
      </c>
      <c r="N28" s="231">
        <f t="shared" si="0"/>
        <v>12263.557192095775</v>
      </c>
      <c r="O28" s="233">
        <f t="shared" si="8"/>
        <v>1.805075794834405E-2</v>
      </c>
      <c r="P28" s="259">
        <f t="shared" si="9"/>
        <v>663410.71109600004</v>
      </c>
      <c r="Q28" s="270">
        <f t="shared" si="6"/>
        <v>663411</v>
      </c>
      <c r="R28" s="235" t="str">
        <f t="shared" si="7"/>
        <v>MENOR VALOR</v>
      </c>
    </row>
    <row r="29" spans="1:27" ht="28.5">
      <c r="A29" s="147">
        <v>23</v>
      </c>
      <c r="B29" s="249">
        <v>879510</v>
      </c>
      <c r="C29" s="252" t="s">
        <v>4275</v>
      </c>
      <c r="D29" s="220" t="s">
        <v>21</v>
      </c>
      <c r="E29" s="220">
        <v>1</v>
      </c>
      <c r="F29" s="265">
        <v>577457.16</v>
      </c>
      <c r="G29" s="265">
        <f t="shared" si="1"/>
        <v>607600.42375200009</v>
      </c>
      <c r="H29" s="190">
        <v>635953.68000000005</v>
      </c>
      <c r="I29" s="191">
        <v>623484</v>
      </c>
      <c r="J29" s="230">
        <f t="shared" si="2"/>
        <v>607600.42375200009</v>
      </c>
      <c r="K29" s="230">
        <f t="shared" si="3"/>
        <v>622346.03458400012</v>
      </c>
      <c r="L29" s="231">
        <f t="shared" si="4"/>
        <v>623484</v>
      </c>
      <c r="M29" s="232">
        <f t="shared" si="5"/>
        <v>622237.65428834839</v>
      </c>
      <c r="N29" s="231">
        <f t="shared" si="0"/>
        <v>11231.384474454317</v>
      </c>
      <c r="O29" s="233">
        <f t="shared" si="8"/>
        <v>1.8049991666447159E-2</v>
      </c>
      <c r="P29" s="259">
        <f t="shared" si="9"/>
        <v>607600.42375200009</v>
      </c>
      <c r="Q29" s="270">
        <f t="shared" si="6"/>
        <v>607600</v>
      </c>
      <c r="R29" s="235" t="str">
        <f t="shared" si="7"/>
        <v>MENOR VALOR</v>
      </c>
    </row>
    <row r="30" spans="1:27" ht="28.5">
      <c r="A30" s="147">
        <v>24</v>
      </c>
      <c r="B30" s="249">
        <v>879520</v>
      </c>
      <c r="C30" s="252" t="s">
        <v>4276</v>
      </c>
      <c r="D30" s="220" t="s">
        <v>21</v>
      </c>
      <c r="E30" s="220">
        <v>1</v>
      </c>
      <c r="F30" s="265">
        <v>577457.16</v>
      </c>
      <c r="G30" s="265">
        <f t="shared" si="1"/>
        <v>607600.42375200009</v>
      </c>
      <c r="H30" s="190">
        <v>635953.68000000005</v>
      </c>
      <c r="I30" s="191">
        <v>623484</v>
      </c>
      <c r="J30" s="230">
        <f t="shared" si="2"/>
        <v>607600.42375200009</v>
      </c>
      <c r="K30" s="230">
        <f t="shared" si="3"/>
        <v>622346.03458400012</v>
      </c>
      <c r="L30" s="231">
        <f t="shared" si="4"/>
        <v>623484</v>
      </c>
      <c r="M30" s="232">
        <f t="shared" si="5"/>
        <v>622237.65428834839</v>
      </c>
      <c r="N30" s="231">
        <f t="shared" si="0"/>
        <v>11231.384474454317</v>
      </c>
      <c r="O30" s="233">
        <f t="shared" si="8"/>
        <v>1.8049991666447159E-2</v>
      </c>
      <c r="P30" s="259">
        <f t="shared" si="9"/>
        <v>607600.42375200009</v>
      </c>
      <c r="Q30" s="270">
        <f t="shared" si="6"/>
        <v>607600</v>
      </c>
      <c r="R30" s="235" t="str">
        <f t="shared" si="7"/>
        <v>MENOR VALOR</v>
      </c>
      <c r="S30" s="156"/>
      <c r="T30" s="156"/>
      <c r="U30" s="156"/>
      <c r="V30" s="156"/>
      <c r="W30" s="156"/>
      <c r="X30" s="156"/>
      <c r="Y30" s="156"/>
      <c r="Z30" s="156"/>
      <c r="AA30" s="156"/>
    </row>
    <row r="31" spans="1:27" ht="33">
      <c r="A31" s="147">
        <v>25</v>
      </c>
      <c r="B31" s="249">
        <v>879522</v>
      </c>
      <c r="C31" s="252" t="s">
        <v>4419</v>
      </c>
      <c r="D31" s="220" t="s">
        <v>21</v>
      </c>
      <c r="E31" s="220">
        <v>1</v>
      </c>
      <c r="F31" s="203">
        <v>331898.56</v>
      </c>
      <c r="G31" s="265">
        <f t="shared" si="1"/>
        <v>349223.66483199998</v>
      </c>
      <c r="H31" s="190">
        <v>635953.68000000005</v>
      </c>
      <c r="I31" s="191">
        <v>623484</v>
      </c>
      <c r="J31" s="230">
        <f t="shared" si="2"/>
        <v>349223.66483199998</v>
      </c>
      <c r="K31" s="230">
        <f t="shared" si="3"/>
        <v>536220.4482773334</v>
      </c>
      <c r="L31" s="231">
        <f t="shared" si="4"/>
        <v>623484</v>
      </c>
      <c r="M31" s="232">
        <f t="shared" si="5"/>
        <v>517350.43801011337</v>
      </c>
      <c r="N31" s="231">
        <f t="shared" si="0"/>
        <v>193931.34280778837</v>
      </c>
      <c r="O31" s="233">
        <f t="shared" si="8"/>
        <v>0.3748548924665206</v>
      </c>
      <c r="P31" s="259">
        <f>IF(O31&lt;=$O$1,J31,M31)</f>
        <v>517350.43801011337</v>
      </c>
      <c r="Q31" s="270">
        <f t="shared" si="6"/>
        <v>517350</v>
      </c>
      <c r="R31" s="235" t="str">
        <f t="shared" si="7"/>
        <v>MEDIA GEOMETRICA</v>
      </c>
    </row>
    <row r="32" spans="1:27" ht="42.75">
      <c r="A32" s="147">
        <v>26</v>
      </c>
      <c r="B32" s="249">
        <v>879523</v>
      </c>
      <c r="C32" s="252" t="s">
        <v>4420</v>
      </c>
      <c r="D32" s="220" t="s">
        <v>21</v>
      </c>
      <c r="E32" s="220">
        <v>1</v>
      </c>
      <c r="F32" s="203">
        <v>331898.56</v>
      </c>
      <c r="G32" s="265">
        <f t="shared" si="1"/>
        <v>349223.66483199998</v>
      </c>
      <c r="H32" s="190">
        <v>601039.07999999996</v>
      </c>
      <c r="I32" s="191">
        <v>589254</v>
      </c>
      <c r="J32" s="230">
        <f t="shared" si="2"/>
        <v>349223.66483199998</v>
      </c>
      <c r="K32" s="230">
        <f t="shared" si="3"/>
        <v>513172.24827733333</v>
      </c>
      <c r="L32" s="231">
        <f t="shared" si="4"/>
        <v>589254</v>
      </c>
      <c r="M32" s="232">
        <f t="shared" si="5"/>
        <v>498237.37791940826</v>
      </c>
      <c r="N32" s="231">
        <f t="shared" si="0"/>
        <v>169727.07768777283</v>
      </c>
      <c r="O32" s="233">
        <f t="shared" si="8"/>
        <v>0.34065504759305076</v>
      </c>
      <c r="P32" s="259">
        <f t="shared" si="9"/>
        <v>498237.37791940826</v>
      </c>
      <c r="Q32" s="270">
        <f t="shared" si="6"/>
        <v>498237</v>
      </c>
      <c r="R32" s="235" t="str">
        <f t="shared" si="7"/>
        <v>MEDIA GEOMETRICA</v>
      </c>
    </row>
    <row r="33" spans="1:18" ht="28.5">
      <c r="A33" s="147">
        <v>27</v>
      </c>
      <c r="B33" s="249">
        <v>879910</v>
      </c>
      <c r="C33" s="252" t="s">
        <v>4280</v>
      </c>
      <c r="D33" s="220" t="s">
        <v>21</v>
      </c>
      <c r="E33" s="220">
        <v>1</v>
      </c>
      <c r="F33" s="203">
        <v>982414.72</v>
      </c>
      <c r="G33" s="265">
        <f t="shared" si="1"/>
        <v>1033696.7683839999</v>
      </c>
      <c r="H33" s="190">
        <v>1081934.3999999999</v>
      </c>
      <c r="I33" s="191">
        <v>1060720</v>
      </c>
      <c r="J33" s="230">
        <f t="shared" si="2"/>
        <v>1033696.7683839999</v>
      </c>
      <c r="K33" s="230">
        <f t="shared" si="3"/>
        <v>1058783.7227946667</v>
      </c>
      <c r="L33" s="231">
        <f t="shared" si="4"/>
        <v>1060720</v>
      </c>
      <c r="M33" s="232">
        <f t="shared" si="5"/>
        <v>1058599.3309459542</v>
      </c>
      <c r="N33" s="231">
        <f t="shared" si="0"/>
        <v>19108.310325248349</v>
      </c>
      <c r="O33" s="233">
        <f t="shared" si="8"/>
        <v>1.8050559608963051E-2</v>
      </c>
      <c r="P33" s="259">
        <f t="shared" si="9"/>
        <v>1033696.7683839999</v>
      </c>
      <c r="Q33" s="270">
        <f t="shared" si="6"/>
        <v>1033697</v>
      </c>
      <c r="R33" s="235" t="str">
        <f t="shared" si="7"/>
        <v>MENOR VALOR</v>
      </c>
    </row>
    <row r="34" spans="1:18" ht="28.5">
      <c r="A34" s="147">
        <v>28</v>
      </c>
      <c r="B34" s="249">
        <v>879990</v>
      </c>
      <c r="C34" s="252" t="s">
        <v>4421</v>
      </c>
      <c r="D34" s="220" t="s">
        <v>21</v>
      </c>
      <c r="E34" s="220">
        <v>1</v>
      </c>
      <c r="F34" s="265">
        <v>610394.96</v>
      </c>
      <c r="G34" s="265">
        <f t="shared" si="1"/>
        <v>642257.57691199996</v>
      </c>
      <c r="H34" s="190">
        <v>842112</v>
      </c>
      <c r="I34" s="191">
        <v>825600</v>
      </c>
      <c r="J34" s="230">
        <f t="shared" si="2"/>
        <v>642257.57691199996</v>
      </c>
      <c r="K34" s="230">
        <f t="shared" si="3"/>
        <v>769989.85897066665</v>
      </c>
      <c r="L34" s="231">
        <f t="shared" si="4"/>
        <v>825600</v>
      </c>
      <c r="M34" s="232">
        <f t="shared" si="5"/>
        <v>764333.55436617974</v>
      </c>
      <c r="N34" s="231">
        <f t="shared" si="0"/>
        <v>129642.6706446985</v>
      </c>
      <c r="O34" s="233">
        <f t="shared" si="8"/>
        <v>0.16961530722304102</v>
      </c>
      <c r="P34" s="259">
        <f t="shared" si="9"/>
        <v>642257.57691199996</v>
      </c>
      <c r="Q34" s="270">
        <f t="shared" si="6"/>
        <v>642258</v>
      </c>
      <c r="R34" s="235" t="str">
        <f t="shared" si="7"/>
        <v>MENOR VALOR</v>
      </c>
    </row>
    <row r="35" spans="1:18" ht="18">
      <c r="A35" s="147">
        <v>29</v>
      </c>
      <c r="B35" s="249">
        <v>870001</v>
      </c>
      <c r="C35" s="252" t="s">
        <v>4157</v>
      </c>
      <c r="D35" s="220" t="s">
        <v>21</v>
      </c>
      <c r="E35" s="220">
        <v>1</v>
      </c>
      <c r="F35" s="265">
        <v>100087.4</v>
      </c>
      <c r="G35" s="265">
        <f t="shared" si="1"/>
        <v>105311.96227999999</v>
      </c>
      <c r="H35" s="190">
        <v>110225.28</v>
      </c>
      <c r="I35" s="191">
        <v>108064</v>
      </c>
      <c r="J35" s="230">
        <f t="shared" si="2"/>
        <v>105311.96227999999</v>
      </c>
      <c r="K35" s="230">
        <f t="shared" si="3"/>
        <v>107867.08076</v>
      </c>
      <c r="L35" s="231">
        <f t="shared" si="4"/>
        <v>108064</v>
      </c>
      <c r="M35" s="232">
        <f t="shared" si="5"/>
        <v>107848.30359697854</v>
      </c>
      <c r="N35" s="231">
        <f t="shared" si="0"/>
        <v>1945.9845338931705</v>
      </c>
      <c r="O35" s="233">
        <f t="shared" si="8"/>
        <v>1.8043719455849549E-2</v>
      </c>
      <c r="P35" s="259">
        <f t="shared" si="9"/>
        <v>105311.96227999999</v>
      </c>
      <c r="Q35" s="270">
        <f t="shared" si="6"/>
        <v>105312</v>
      </c>
      <c r="R35" s="235" t="str">
        <f t="shared" si="7"/>
        <v>MENOR VALOR</v>
      </c>
    </row>
    <row r="36" spans="1:18" ht="18">
      <c r="A36" s="147">
        <v>30</v>
      </c>
      <c r="B36" s="249">
        <v>870003</v>
      </c>
      <c r="C36" s="252" t="s">
        <v>4158</v>
      </c>
      <c r="D36" s="220" t="s">
        <v>21</v>
      </c>
      <c r="E36" s="220">
        <v>1</v>
      </c>
      <c r="F36" s="265">
        <v>109772.74</v>
      </c>
      <c r="G36" s="265">
        <f t="shared" si="1"/>
        <v>115502.877028</v>
      </c>
      <c r="H36" s="190">
        <v>153909.84</v>
      </c>
      <c r="I36" s="191">
        <v>150892</v>
      </c>
      <c r="J36" s="230">
        <f t="shared" si="2"/>
        <v>115502.877028</v>
      </c>
      <c r="K36" s="230">
        <f t="shared" si="3"/>
        <v>140101.57234266665</v>
      </c>
      <c r="L36" s="231">
        <f t="shared" si="4"/>
        <v>150892</v>
      </c>
      <c r="M36" s="232">
        <f t="shared" si="5"/>
        <v>138944.64107829327</v>
      </c>
      <c r="N36" s="231">
        <f t="shared" si="0"/>
        <v>25023.888833745852</v>
      </c>
      <c r="O36" s="233">
        <f t="shared" si="8"/>
        <v>0.18009970474244671</v>
      </c>
      <c r="P36" s="259">
        <f t="shared" si="9"/>
        <v>115502.877028</v>
      </c>
      <c r="Q36" s="270">
        <f t="shared" si="6"/>
        <v>115503</v>
      </c>
      <c r="R36" s="235" t="str">
        <f t="shared" si="7"/>
        <v>MENOR VALOR</v>
      </c>
    </row>
    <row r="37" spans="1:18" ht="18">
      <c r="A37" s="147">
        <v>31</v>
      </c>
      <c r="B37" s="249">
        <v>870004</v>
      </c>
      <c r="C37" s="252" t="s">
        <v>4159</v>
      </c>
      <c r="D37" s="220" t="s">
        <v>21</v>
      </c>
      <c r="E37" s="220">
        <v>1</v>
      </c>
      <c r="F37" s="265">
        <v>88556.72</v>
      </c>
      <c r="G37" s="265">
        <f t="shared" si="1"/>
        <v>93179.380784000008</v>
      </c>
      <c r="H37" s="190">
        <v>97528.320000000007</v>
      </c>
      <c r="I37" s="191">
        <v>95616</v>
      </c>
      <c r="J37" s="230">
        <f t="shared" si="2"/>
        <v>93179.380784000008</v>
      </c>
      <c r="K37" s="230">
        <f t="shared" si="3"/>
        <v>95441.233594666657</v>
      </c>
      <c r="L37" s="231">
        <f t="shared" si="4"/>
        <v>95616</v>
      </c>
      <c r="M37" s="232">
        <f t="shared" si="5"/>
        <v>95424.60661235913</v>
      </c>
      <c r="N37" s="231">
        <f t="shared" si="0"/>
        <v>1722.9499708030432</v>
      </c>
      <c r="O37" s="233">
        <f t="shared" si="8"/>
        <v>1.8055615128728143E-2</v>
      </c>
      <c r="P37" s="259">
        <f t="shared" si="9"/>
        <v>93179.380784000008</v>
      </c>
      <c r="Q37" s="270">
        <f t="shared" si="6"/>
        <v>93179</v>
      </c>
      <c r="R37" s="235" t="str">
        <f t="shared" si="7"/>
        <v>MENOR VALOR</v>
      </c>
    </row>
    <row r="38" spans="1:18" ht="18">
      <c r="A38" s="147">
        <v>32</v>
      </c>
      <c r="B38" s="249">
        <v>870005</v>
      </c>
      <c r="C38" s="252" t="s">
        <v>4160</v>
      </c>
      <c r="D38" s="220" t="s">
        <v>21</v>
      </c>
      <c r="E38" s="220">
        <v>1</v>
      </c>
      <c r="F38" s="265">
        <v>91784.84</v>
      </c>
      <c r="G38" s="265">
        <f t="shared" si="1"/>
        <v>96576.008648000003</v>
      </c>
      <c r="H38" s="190">
        <v>125972.04</v>
      </c>
      <c r="I38" s="191">
        <v>123502</v>
      </c>
      <c r="J38" s="230">
        <f t="shared" si="2"/>
        <v>96576.008648000003</v>
      </c>
      <c r="K38" s="230">
        <f t="shared" si="3"/>
        <v>115350.016216</v>
      </c>
      <c r="L38" s="231">
        <f t="shared" si="4"/>
        <v>123502</v>
      </c>
      <c r="M38" s="232">
        <f t="shared" si="5"/>
        <v>114535.24132946141</v>
      </c>
      <c r="N38" s="231">
        <f t="shared" si="0"/>
        <v>19039.551075169438</v>
      </c>
      <c r="O38" s="233">
        <f t="shared" si="8"/>
        <v>0.16623312488076958</v>
      </c>
      <c r="P38" s="259">
        <f t="shared" si="9"/>
        <v>96576.008648000003</v>
      </c>
      <c r="Q38" s="270">
        <f t="shared" si="6"/>
        <v>96576</v>
      </c>
      <c r="R38" s="235" t="str">
        <f t="shared" si="7"/>
        <v>MENOR VALOR</v>
      </c>
    </row>
    <row r="39" spans="1:18" ht="18">
      <c r="A39" s="147">
        <v>33</v>
      </c>
      <c r="B39" s="249">
        <v>870006</v>
      </c>
      <c r="C39" s="252" t="s">
        <v>4161</v>
      </c>
      <c r="D39" s="220" t="s">
        <v>21</v>
      </c>
      <c r="E39" s="220">
        <v>1</v>
      </c>
      <c r="F39" s="265">
        <v>98332.22</v>
      </c>
      <c r="G39" s="265">
        <f t="shared" si="1"/>
        <v>103465.161884</v>
      </c>
      <c r="H39" s="190">
        <v>125972.04</v>
      </c>
      <c r="I39" s="191">
        <v>123502</v>
      </c>
      <c r="J39" s="230">
        <f t="shared" si="2"/>
        <v>103465.161884</v>
      </c>
      <c r="K39" s="230">
        <f t="shared" si="3"/>
        <v>117646.40062799999</v>
      </c>
      <c r="L39" s="231">
        <f t="shared" si="4"/>
        <v>123502</v>
      </c>
      <c r="M39" s="232">
        <f t="shared" si="5"/>
        <v>117196.35327300226</v>
      </c>
      <c r="N39" s="231">
        <f t="shared" si="0"/>
        <v>14168.184105360686</v>
      </c>
      <c r="O39" s="233">
        <f t="shared" si="8"/>
        <v>0.12089270450554639</v>
      </c>
      <c r="P39" s="259">
        <f t="shared" si="9"/>
        <v>103465.161884</v>
      </c>
      <c r="Q39" s="270">
        <f t="shared" si="6"/>
        <v>103465</v>
      </c>
      <c r="R39" s="235" t="str">
        <f t="shared" si="7"/>
        <v>MENOR VALOR</v>
      </c>
    </row>
    <row r="40" spans="1:18" ht="18">
      <c r="A40" s="147">
        <v>34</v>
      </c>
      <c r="B40" s="249">
        <v>870007</v>
      </c>
      <c r="C40" s="252" t="s">
        <v>4162</v>
      </c>
      <c r="D40" s="220" t="s">
        <v>21</v>
      </c>
      <c r="E40" s="220">
        <v>1</v>
      </c>
      <c r="F40" s="265">
        <v>114385.60000000001</v>
      </c>
      <c r="G40" s="265">
        <f t="shared" si="1"/>
        <v>120356.52832000001</v>
      </c>
      <c r="H40" s="190">
        <v>125972.04</v>
      </c>
      <c r="I40" s="191">
        <v>123502</v>
      </c>
      <c r="J40" s="230">
        <f t="shared" si="2"/>
        <v>120356.52832000001</v>
      </c>
      <c r="K40" s="230">
        <f t="shared" si="3"/>
        <v>123276.85610666667</v>
      </c>
      <c r="L40" s="231">
        <f t="shared" si="4"/>
        <v>123502</v>
      </c>
      <c r="M40" s="232">
        <f t="shared" si="5"/>
        <v>123255.39420675817</v>
      </c>
      <c r="N40" s="231">
        <f t="shared" si="0"/>
        <v>2224.1843549582336</v>
      </c>
      <c r="O40" s="233">
        <f t="shared" si="8"/>
        <v>1.8045330748179784E-2</v>
      </c>
      <c r="P40" s="259">
        <f t="shared" si="9"/>
        <v>120356.52832000001</v>
      </c>
      <c r="Q40" s="270">
        <f t="shared" si="6"/>
        <v>120357</v>
      </c>
      <c r="R40" s="235" t="str">
        <f t="shared" si="7"/>
        <v>MENOR VALOR</v>
      </c>
    </row>
    <row r="41" spans="1:18" ht="28.5">
      <c r="A41" s="147">
        <v>35</v>
      </c>
      <c r="B41" s="249">
        <v>870101</v>
      </c>
      <c r="C41" s="252" t="s">
        <v>4422</v>
      </c>
      <c r="D41" s="220" t="s">
        <v>21</v>
      </c>
      <c r="E41" s="220">
        <v>1</v>
      </c>
      <c r="F41" s="265">
        <v>82176.92</v>
      </c>
      <c r="G41" s="265">
        <f t="shared" si="1"/>
        <v>86466.555223999996</v>
      </c>
      <c r="H41" s="190">
        <v>97528.320000000007</v>
      </c>
      <c r="I41" s="191">
        <v>95616</v>
      </c>
      <c r="J41" s="230">
        <f t="shared" si="2"/>
        <v>86466.555223999996</v>
      </c>
      <c r="K41" s="230">
        <f t="shared" si="3"/>
        <v>93203.625074666677</v>
      </c>
      <c r="L41" s="231">
        <f t="shared" si="4"/>
        <v>95616</v>
      </c>
      <c r="M41" s="232">
        <f t="shared" si="5"/>
        <v>93075.738476194529</v>
      </c>
      <c r="N41" s="231">
        <f t="shared" si="0"/>
        <v>6469.6344452014355</v>
      </c>
      <c r="O41" s="233">
        <f t="shared" si="8"/>
        <v>6.9509353899524937E-2</v>
      </c>
      <c r="P41" s="259">
        <f t="shared" si="9"/>
        <v>86466.555223999996</v>
      </c>
      <c r="Q41" s="270">
        <f t="shared" si="6"/>
        <v>86467</v>
      </c>
      <c r="R41" s="235" t="str">
        <f t="shared" si="7"/>
        <v>MENOR VALOR</v>
      </c>
    </row>
    <row r="42" spans="1:18" ht="18">
      <c r="A42" s="147">
        <v>36</v>
      </c>
      <c r="B42" s="249">
        <v>870102</v>
      </c>
      <c r="C42" s="252" t="s">
        <v>4164</v>
      </c>
      <c r="D42" s="220" t="s">
        <v>21</v>
      </c>
      <c r="E42" s="220">
        <v>1</v>
      </c>
      <c r="F42" s="265">
        <v>88556.72</v>
      </c>
      <c r="G42" s="265">
        <f t="shared" si="1"/>
        <v>93179.380784000008</v>
      </c>
      <c r="H42" s="190">
        <v>97528.320000000007</v>
      </c>
      <c r="I42" s="191">
        <v>95616</v>
      </c>
      <c r="J42" s="230">
        <f t="shared" si="2"/>
        <v>93179.380784000008</v>
      </c>
      <c r="K42" s="230">
        <f t="shared" si="3"/>
        <v>95441.233594666657</v>
      </c>
      <c r="L42" s="231">
        <f t="shared" si="4"/>
        <v>95616</v>
      </c>
      <c r="M42" s="232">
        <f t="shared" si="5"/>
        <v>95424.60661235913</v>
      </c>
      <c r="N42" s="231">
        <f t="shared" si="0"/>
        <v>1722.9499708030432</v>
      </c>
      <c r="O42" s="233">
        <f t="shared" si="8"/>
        <v>1.8055615128728143E-2</v>
      </c>
      <c r="P42" s="259">
        <f t="shared" si="9"/>
        <v>93179.380784000008</v>
      </c>
      <c r="Q42" s="270">
        <f t="shared" si="6"/>
        <v>93179</v>
      </c>
      <c r="R42" s="235" t="str">
        <f t="shared" si="7"/>
        <v>MENOR VALOR</v>
      </c>
    </row>
    <row r="43" spans="1:18" ht="18">
      <c r="A43" s="147">
        <v>37</v>
      </c>
      <c r="B43" s="249">
        <v>870103</v>
      </c>
      <c r="C43" s="252" t="s">
        <v>4165</v>
      </c>
      <c r="D43" s="220" t="s">
        <v>21</v>
      </c>
      <c r="E43" s="220">
        <v>1</v>
      </c>
      <c r="F43" s="265">
        <v>88351.9</v>
      </c>
      <c r="G43" s="265">
        <f t="shared" si="1"/>
        <v>92963.869179999994</v>
      </c>
      <c r="H43" s="190">
        <v>97528.320000000007</v>
      </c>
      <c r="I43" s="191">
        <v>95616</v>
      </c>
      <c r="J43" s="230">
        <f t="shared" si="2"/>
        <v>92963.869179999994</v>
      </c>
      <c r="K43" s="230">
        <f t="shared" si="3"/>
        <v>95369.396393333329</v>
      </c>
      <c r="L43" s="231">
        <f t="shared" si="4"/>
        <v>95616</v>
      </c>
      <c r="M43" s="232">
        <f t="shared" si="5"/>
        <v>95350.981649921741</v>
      </c>
      <c r="N43" s="231">
        <f t="shared" si="0"/>
        <v>1875.3396874158429</v>
      </c>
      <c r="O43" s="233">
        <f t="shared" si="8"/>
        <v>1.9667754384544212E-2</v>
      </c>
      <c r="P43" s="259">
        <f t="shared" si="9"/>
        <v>92963.869179999994</v>
      </c>
      <c r="Q43" s="270">
        <f t="shared" si="6"/>
        <v>92964</v>
      </c>
      <c r="R43" s="235" t="str">
        <f t="shared" si="7"/>
        <v>MENOR VALOR</v>
      </c>
    </row>
    <row r="44" spans="1:18" ht="18">
      <c r="A44" s="147">
        <v>38</v>
      </c>
      <c r="B44" s="249">
        <v>870104</v>
      </c>
      <c r="C44" s="252" t="s">
        <v>4166</v>
      </c>
      <c r="D44" s="220" t="s">
        <v>21</v>
      </c>
      <c r="E44" s="220">
        <v>1</v>
      </c>
      <c r="F44" s="265">
        <v>88556.72</v>
      </c>
      <c r="G44" s="265">
        <f t="shared" si="1"/>
        <v>93179.380784000008</v>
      </c>
      <c r="H44" s="190">
        <v>97528.320000000007</v>
      </c>
      <c r="I44" s="191">
        <v>95616</v>
      </c>
      <c r="J44" s="230">
        <f t="shared" si="2"/>
        <v>93179.380784000008</v>
      </c>
      <c r="K44" s="230">
        <f t="shared" si="3"/>
        <v>95441.233594666657</v>
      </c>
      <c r="L44" s="231">
        <f t="shared" si="4"/>
        <v>95616</v>
      </c>
      <c r="M44" s="232">
        <f t="shared" si="5"/>
        <v>95424.60661235913</v>
      </c>
      <c r="N44" s="231">
        <f t="shared" si="0"/>
        <v>1722.9499708030432</v>
      </c>
      <c r="O44" s="233">
        <f t="shared" si="8"/>
        <v>1.8055615128728143E-2</v>
      </c>
      <c r="P44" s="259">
        <f t="shared" si="9"/>
        <v>93179.380784000008</v>
      </c>
      <c r="Q44" s="270">
        <f t="shared" si="6"/>
        <v>93179</v>
      </c>
      <c r="R44" s="235" t="str">
        <f t="shared" si="7"/>
        <v>MENOR VALOR</v>
      </c>
    </row>
    <row r="45" spans="1:18" ht="18">
      <c r="A45" s="147">
        <v>39</v>
      </c>
      <c r="B45" s="249">
        <v>870105</v>
      </c>
      <c r="C45" s="252" t="s">
        <v>4167</v>
      </c>
      <c r="D45" s="220" t="s">
        <v>21</v>
      </c>
      <c r="E45" s="220">
        <v>1</v>
      </c>
      <c r="F45" s="265">
        <v>88556.72</v>
      </c>
      <c r="G45" s="265">
        <f t="shared" si="1"/>
        <v>93179.380784000008</v>
      </c>
      <c r="H45" s="190">
        <v>97528.320000000007</v>
      </c>
      <c r="I45" s="191">
        <v>95616</v>
      </c>
      <c r="J45" s="230">
        <f t="shared" si="2"/>
        <v>93179.380784000008</v>
      </c>
      <c r="K45" s="230">
        <f t="shared" si="3"/>
        <v>95441.233594666657</v>
      </c>
      <c r="L45" s="231">
        <f t="shared" si="4"/>
        <v>95616</v>
      </c>
      <c r="M45" s="232">
        <f t="shared" si="5"/>
        <v>95424.60661235913</v>
      </c>
      <c r="N45" s="231">
        <f t="shared" si="0"/>
        <v>1722.9499708030432</v>
      </c>
      <c r="O45" s="233">
        <f t="shared" si="8"/>
        <v>1.8055615128728143E-2</v>
      </c>
      <c r="P45" s="259">
        <f t="shared" si="9"/>
        <v>93179.380784000008</v>
      </c>
      <c r="Q45" s="270">
        <f t="shared" si="6"/>
        <v>93179</v>
      </c>
      <c r="R45" s="235" t="str">
        <f t="shared" si="7"/>
        <v>MENOR VALOR</v>
      </c>
    </row>
    <row r="46" spans="1:18" ht="18">
      <c r="A46" s="147">
        <v>40</v>
      </c>
      <c r="B46" s="249">
        <v>870107</v>
      </c>
      <c r="C46" s="252" t="s">
        <v>4168</v>
      </c>
      <c r="D46" s="220" t="s">
        <v>21</v>
      </c>
      <c r="E46" s="220">
        <v>1</v>
      </c>
      <c r="F46" s="265">
        <v>74627</v>
      </c>
      <c r="G46" s="265">
        <f t="shared" si="1"/>
        <v>78522.529399999999</v>
      </c>
      <c r="H46" s="190">
        <v>97528.320000000007</v>
      </c>
      <c r="I46" s="191">
        <v>95616</v>
      </c>
      <c r="J46" s="230">
        <f t="shared" si="2"/>
        <v>78522.529399999999</v>
      </c>
      <c r="K46" s="230">
        <f t="shared" si="3"/>
        <v>90555.616466666674</v>
      </c>
      <c r="L46" s="231">
        <f t="shared" si="4"/>
        <v>95616</v>
      </c>
      <c r="M46" s="232">
        <f t="shared" si="5"/>
        <v>90133.28475967882</v>
      </c>
      <c r="N46" s="231">
        <f t="shared" si="0"/>
        <v>12086.908975272883</v>
      </c>
      <c r="O46" s="233">
        <f t="shared" si="8"/>
        <v>0.134100393739117</v>
      </c>
      <c r="P46" s="259">
        <f t="shared" si="9"/>
        <v>78522.529399999999</v>
      </c>
      <c r="Q46" s="270">
        <f t="shared" si="6"/>
        <v>78523</v>
      </c>
      <c r="R46" s="235" t="str">
        <f t="shared" si="7"/>
        <v>MENOR VALOR</v>
      </c>
    </row>
    <row r="47" spans="1:18" ht="18">
      <c r="A47" s="147">
        <v>41</v>
      </c>
      <c r="B47" s="249">
        <v>870108</v>
      </c>
      <c r="C47" s="252" t="s">
        <v>4169</v>
      </c>
      <c r="D47" s="220" t="s">
        <v>21</v>
      </c>
      <c r="E47" s="220">
        <v>1</v>
      </c>
      <c r="F47" s="265">
        <v>73143.28</v>
      </c>
      <c r="G47" s="265">
        <f t="shared" si="1"/>
        <v>76961.359215999997</v>
      </c>
      <c r="H47" s="190">
        <v>97528.320000000007</v>
      </c>
      <c r="I47" s="191">
        <v>95616</v>
      </c>
      <c r="J47" s="230">
        <f t="shared" si="2"/>
        <v>76961.359215999997</v>
      </c>
      <c r="K47" s="230">
        <f t="shared" si="3"/>
        <v>90035.226405333335</v>
      </c>
      <c r="L47" s="231">
        <f t="shared" si="4"/>
        <v>95616</v>
      </c>
      <c r="M47" s="232">
        <f t="shared" si="5"/>
        <v>89531.944046596996</v>
      </c>
      <c r="N47" s="231">
        <f t="shared" si="0"/>
        <v>13190.822998965441</v>
      </c>
      <c r="O47" s="233">
        <f t="shared" si="8"/>
        <v>0.14733091232890311</v>
      </c>
      <c r="P47" s="259">
        <f t="shared" si="9"/>
        <v>76961.359215999997</v>
      </c>
      <c r="Q47" s="270">
        <f t="shared" si="6"/>
        <v>76961</v>
      </c>
      <c r="R47" s="235" t="str">
        <f t="shared" si="7"/>
        <v>MENOR VALOR</v>
      </c>
    </row>
    <row r="48" spans="1:18" ht="18">
      <c r="A48" s="147">
        <v>42</v>
      </c>
      <c r="B48" s="249">
        <v>870112</v>
      </c>
      <c r="C48" s="252" t="s">
        <v>4170</v>
      </c>
      <c r="D48" s="220" t="s">
        <v>21</v>
      </c>
      <c r="E48" s="220">
        <v>1</v>
      </c>
      <c r="F48" s="265">
        <v>88556.72</v>
      </c>
      <c r="G48" s="265">
        <f t="shared" si="1"/>
        <v>93179.380784000008</v>
      </c>
      <c r="H48" s="190">
        <v>97528.320000000007</v>
      </c>
      <c r="I48" s="191">
        <v>95616</v>
      </c>
      <c r="J48" s="230">
        <f t="shared" si="2"/>
        <v>93179.380784000008</v>
      </c>
      <c r="K48" s="230">
        <f t="shared" si="3"/>
        <v>95441.233594666657</v>
      </c>
      <c r="L48" s="231">
        <f t="shared" si="4"/>
        <v>95616</v>
      </c>
      <c r="M48" s="232">
        <f t="shared" si="5"/>
        <v>95424.60661235913</v>
      </c>
      <c r="N48" s="231">
        <f t="shared" si="0"/>
        <v>1722.9499708030432</v>
      </c>
      <c r="O48" s="233">
        <f t="shared" si="8"/>
        <v>1.8055615128728143E-2</v>
      </c>
      <c r="P48" s="259">
        <f t="shared" si="9"/>
        <v>93179.380784000008</v>
      </c>
      <c r="Q48" s="270">
        <f t="shared" si="6"/>
        <v>93179</v>
      </c>
      <c r="R48" s="235" t="str">
        <f t="shared" si="7"/>
        <v>MENOR VALOR</v>
      </c>
    </row>
    <row r="49" spans="1:27" ht="18">
      <c r="A49" s="147">
        <v>43</v>
      </c>
      <c r="B49" s="249">
        <v>870113</v>
      </c>
      <c r="C49" s="252" t="s">
        <v>4171</v>
      </c>
      <c r="D49" s="220" t="s">
        <v>21</v>
      </c>
      <c r="E49" s="220">
        <v>1</v>
      </c>
      <c r="F49" s="265">
        <v>77007.42</v>
      </c>
      <c r="G49" s="265">
        <f t="shared" si="1"/>
        <v>81027.207324000003</v>
      </c>
      <c r="H49" s="190">
        <v>97528.320000000007</v>
      </c>
      <c r="I49" s="191">
        <v>95616</v>
      </c>
      <c r="J49" s="230">
        <f t="shared" si="2"/>
        <v>81027.207324000003</v>
      </c>
      <c r="K49" s="230">
        <f t="shared" si="3"/>
        <v>91390.509108000013</v>
      </c>
      <c r="L49" s="231">
        <f t="shared" si="4"/>
        <v>95616</v>
      </c>
      <c r="M49" s="232">
        <f t="shared" si="5"/>
        <v>91081.616229307256</v>
      </c>
      <c r="N49" s="231">
        <f t="shared" si="0"/>
        <v>10315.834230524237</v>
      </c>
      <c r="O49" s="233">
        <f t="shared" si="8"/>
        <v>0.11325923559100085</v>
      </c>
      <c r="P49" s="259">
        <f t="shared" si="9"/>
        <v>81027.207324000003</v>
      </c>
      <c r="Q49" s="270">
        <f t="shared" si="6"/>
        <v>81027</v>
      </c>
      <c r="R49" s="235" t="str">
        <f t="shared" si="7"/>
        <v>MENOR VALOR</v>
      </c>
    </row>
    <row r="50" spans="1:27" ht="18">
      <c r="A50" s="147">
        <v>44</v>
      </c>
      <c r="B50" s="249">
        <v>870601</v>
      </c>
      <c r="C50" s="252" t="s">
        <v>4173</v>
      </c>
      <c r="D50" s="220" t="s">
        <v>21</v>
      </c>
      <c r="E50" s="220">
        <v>1</v>
      </c>
      <c r="F50" s="265">
        <v>105593.04</v>
      </c>
      <c r="G50" s="265">
        <f t="shared" si="1"/>
        <v>111104.996688</v>
      </c>
      <c r="H50" s="190">
        <v>133083.48000000001</v>
      </c>
      <c r="I50" s="191">
        <v>130474</v>
      </c>
      <c r="J50" s="230">
        <f t="shared" si="2"/>
        <v>111104.996688</v>
      </c>
      <c r="K50" s="230">
        <f t="shared" si="3"/>
        <v>124887.49222933334</v>
      </c>
      <c r="L50" s="231">
        <f t="shared" si="4"/>
        <v>130474</v>
      </c>
      <c r="M50" s="232">
        <f t="shared" si="5"/>
        <v>124487.92808170454</v>
      </c>
      <c r="N50" s="231">
        <f t="shared" si="0"/>
        <v>13695.953586739899</v>
      </c>
      <c r="O50" s="233">
        <f t="shared" si="8"/>
        <v>0.11001832706020219</v>
      </c>
      <c r="P50" s="259">
        <f t="shared" si="9"/>
        <v>111104.996688</v>
      </c>
      <c r="Q50" s="270">
        <f t="shared" si="6"/>
        <v>111105</v>
      </c>
      <c r="R50" s="235" t="str">
        <f t="shared" si="7"/>
        <v>MENOR VALOR</v>
      </c>
    </row>
    <row r="51" spans="1:27" ht="18">
      <c r="A51" s="147">
        <v>45</v>
      </c>
      <c r="B51" s="249">
        <v>870602</v>
      </c>
      <c r="C51" s="252" t="s">
        <v>4174</v>
      </c>
      <c r="D51" s="220" t="s">
        <v>21</v>
      </c>
      <c r="E51" s="220">
        <v>1</v>
      </c>
      <c r="F51" s="265">
        <v>84801.36</v>
      </c>
      <c r="G51" s="265">
        <f t="shared" si="1"/>
        <v>89227.990992000006</v>
      </c>
      <c r="H51" s="190">
        <v>112765.08</v>
      </c>
      <c r="I51" s="191">
        <v>110554</v>
      </c>
      <c r="J51" s="230">
        <f t="shared" si="2"/>
        <v>89227.990992000006</v>
      </c>
      <c r="K51" s="230">
        <f t="shared" si="3"/>
        <v>104182.35699733334</v>
      </c>
      <c r="L51" s="231">
        <f t="shared" si="4"/>
        <v>110554</v>
      </c>
      <c r="M51" s="232">
        <f t="shared" si="5"/>
        <v>103613.59346323299</v>
      </c>
      <c r="N51" s="231">
        <f t="shared" si="0"/>
        <v>15079.765585202198</v>
      </c>
      <c r="O51" s="233">
        <f t="shared" si="8"/>
        <v>0.1455384866132764</v>
      </c>
      <c r="P51" s="259">
        <f t="shared" si="9"/>
        <v>89227.990992000006</v>
      </c>
      <c r="Q51" s="270">
        <f t="shared" si="6"/>
        <v>89228</v>
      </c>
      <c r="R51" s="235" t="str">
        <f t="shared" si="7"/>
        <v>MENOR VALOR</v>
      </c>
    </row>
    <row r="52" spans="1:27" s="146" customFormat="1" ht="18">
      <c r="A52" s="147">
        <v>46</v>
      </c>
      <c r="B52" s="249">
        <v>870603</v>
      </c>
      <c r="C52" s="252" t="s">
        <v>4175</v>
      </c>
      <c r="D52" s="220" t="s">
        <v>21</v>
      </c>
      <c r="E52" s="220">
        <v>1</v>
      </c>
      <c r="F52" s="265">
        <v>102394.32</v>
      </c>
      <c r="G52" s="265">
        <f t="shared" si="1"/>
        <v>107739.30350400001</v>
      </c>
      <c r="H52" s="190">
        <v>112765.08</v>
      </c>
      <c r="I52" s="191">
        <v>110554</v>
      </c>
      <c r="J52" s="230">
        <f t="shared" si="2"/>
        <v>107739.30350400001</v>
      </c>
      <c r="K52" s="230">
        <f t="shared" si="3"/>
        <v>110352.79450133334</v>
      </c>
      <c r="L52" s="231">
        <f t="shared" si="4"/>
        <v>110554</v>
      </c>
      <c r="M52" s="232">
        <f t="shared" si="5"/>
        <v>110333.59072453329</v>
      </c>
      <c r="N52" s="231">
        <f t="shared" si="0"/>
        <v>1990.2909793036067</v>
      </c>
      <c r="O52" s="233">
        <f t="shared" si="8"/>
        <v>1.8038848969147654E-2</v>
      </c>
      <c r="P52" s="259">
        <f t="shared" si="9"/>
        <v>107739.30350400001</v>
      </c>
      <c r="Q52" s="270">
        <f t="shared" si="6"/>
        <v>107739</v>
      </c>
      <c r="R52" s="235" t="str">
        <f t="shared" si="7"/>
        <v>MENOR VALOR</v>
      </c>
      <c r="S52" s="1"/>
      <c r="T52" s="1"/>
      <c r="U52" s="1"/>
      <c r="V52" s="1"/>
      <c r="W52" s="1"/>
      <c r="X52" s="1"/>
      <c r="Y52" s="1"/>
      <c r="Z52" s="1"/>
      <c r="AA52" s="1"/>
    </row>
    <row r="53" spans="1:27" ht="18">
      <c r="A53" s="147">
        <v>47</v>
      </c>
      <c r="B53" s="249">
        <v>871010</v>
      </c>
      <c r="C53" s="252" t="s">
        <v>4176</v>
      </c>
      <c r="D53" s="220" t="s">
        <v>21</v>
      </c>
      <c r="E53" s="220">
        <v>1</v>
      </c>
      <c r="F53" s="265">
        <v>97679.54</v>
      </c>
      <c r="G53" s="265">
        <f t="shared" si="1"/>
        <v>102778.41198799999</v>
      </c>
      <c r="H53" s="190">
        <v>123432.24</v>
      </c>
      <c r="I53" s="191">
        <v>121012</v>
      </c>
      <c r="J53" s="230">
        <f t="shared" si="2"/>
        <v>102778.41198799999</v>
      </c>
      <c r="K53" s="230">
        <f t="shared" si="3"/>
        <v>115740.883996</v>
      </c>
      <c r="L53" s="231">
        <f t="shared" si="4"/>
        <v>121012</v>
      </c>
      <c r="M53" s="232">
        <f t="shared" si="5"/>
        <v>115359.39882229391</v>
      </c>
      <c r="N53" s="231">
        <f t="shared" si="0"/>
        <v>12893.093728646945</v>
      </c>
      <c r="O53" s="233">
        <f t="shared" si="8"/>
        <v>0.11176457107329582</v>
      </c>
      <c r="P53" s="259">
        <f t="shared" si="9"/>
        <v>102778.41198799999</v>
      </c>
      <c r="Q53" s="270">
        <f t="shared" si="6"/>
        <v>102778</v>
      </c>
      <c r="R53" s="235" t="str">
        <f t="shared" si="7"/>
        <v>MENOR VALOR</v>
      </c>
    </row>
    <row r="54" spans="1:27" ht="18">
      <c r="A54" s="166">
        <v>48</v>
      </c>
      <c r="B54" s="249">
        <v>871019</v>
      </c>
      <c r="C54" s="252" t="s">
        <v>4177</v>
      </c>
      <c r="D54" s="220" t="s">
        <v>21</v>
      </c>
      <c r="E54" s="221">
        <v>1</v>
      </c>
      <c r="F54" s="265">
        <v>111751.36</v>
      </c>
      <c r="G54" s="265">
        <f t="shared" si="1"/>
        <v>117584.780992</v>
      </c>
      <c r="H54" s="192">
        <v>116655.36</v>
      </c>
      <c r="I54" s="193">
        <v>114368</v>
      </c>
      <c r="J54" s="230">
        <f t="shared" si="2"/>
        <v>114368</v>
      </c>
      <c r="K54" s="230">
        <f t="shared" si="3"/>
        <v>116202.713664</v>
      </c>
      <c r="L54" s="231">
        <f t="shared" si="4"/>
        <v>116655.36</v>
      </c>
      <c r="M54" s="232">
        <f t="shared" si="5"/>
        <v>116194.82328420499</v>
      </c>
      <c r="N54" s="139">
        <f t="shared" si="0"/>
        <v>1617.4077670148617</v>
      </c>
      <c r="O54" s="140">
        <f t="shared" si="8"/>
        <v>1.3919791960600407E-2</v>
      </c>
      <c r="P54" s="259">
        <f t="shared" si="9"/>
        <v>114368</v>
      </c>
      <c r="Q54" s="270">
        <f t="shared" si="6"/>
        <v>114368</v>
      </c>
      <c r="R54" s="141" t="str">
        <f t="shared" si="7"/>
        <v>MENOR VALOR</v>
      </c>
    </row>
    <row r="55" spans="1:27" ht="18">
      <c r="A55" s="147">
        <v>49</v>
      </c>
      <c r="B55" s="249">
        <v>871020</v>
      </c>
      <c r="C55" s="252" t="s">
        <v>4178</v>
      </c>
      <c r="D55" s="220" t="s">
        <v>21</v>
      </c>
      <c r="E55" s="220">
        <v>1</v>
      </c>
      <c r="F55" s="265">
        <v>109773.72</v>
      </c>
      <c r="G55" s="265">
        <f t="shared" si="1"/>
        <v>115503.908184</v>
      </c>
      <c r="H55" s="190">
        <v>120892.44</v>
      </c>
      <c r="I55" s="191">
        <v>118522</v>
      </c>
      <c r="J55" s="230">
        <f t="shared" si="2"/>
        <v>115503.908184</v>
      </c>
      <c r="K55" s="230">
        <f t="shared" si="3"/>
        <v>118306.11606133333</v>
      </c>
      <c r="L55" s="231">
        <f t="shared" si="4"/>
        <v>118522</v>
      </c>
      <c r="M55" s="232">
        <f t="shared" si="5"/>
        <v>118285.52394407376</v>
      </c>
      <c r="N55" s="231">
        <f t="shared" si="0"/>
        <v>2134.1131893372217</v>
      </c>
      <c r="O55" s="233">
        <f t="shared" si="8"/>
        <v>1.8042048749314799E-2</v>
      </c>
      <c r="P55" s="259">
        <f t="shared" si="9"/>
        <v>115503.908184</v>
      </c>
      <c r="Q55" s="270">
        <f t="shared" si="6"/>
        <v>115504</v>
      </c>
      <c r="R55" s="235" t="str">
        <f t="shared" si="7"/>
        <v>MENOR VALOR</v>
      </c>
    </row>
    <row r="56" spans="1:27" ht="18">
      <c r="A56" s="147">
        <v>50</v>
      </c>
      <c r="B56" s="249">
        <v>871030</v>
      </c>
      <c r="C56" s="252" t="s">
        <v>4179</v>
      </c>
      <c r="D56" s="220" t="s">
        <v>21</v>
      </c>
      <c r="E56" s="220">
        <v>1</v>
      </c>
      <c r="F56" s="265">
        <v>143570</v>
      </c>
      <c r="G56" s="265">
        <f t="shared" si="1"/>
        <v>151064.35399999999</v>
      </c>
      <c r="H56" s="190">
        <v>150354.12</v>
      </c>
      <c r="I56" s="191">
        <v>147406</v>
      </c>
      <c r="J56" s="230">
        <f t="shared" si="2"/>
        <v>147406</v>
      </c>
      <c r="K56" s="230">
        <f t="shared" si="3"/>
        <v>149608.158</v>
      </c>
      <c r="L56" s="231">
        <f t="shared" si="4"/>
        <v>150354.12</v>
      </c>
      <c r="M56" s="232">
        <f t="shared" si="5"/>
        <v>149599.7372581987</v>
      </c>
      <c r="N56" s="231">
        <f t="shared" si="0"/>
        <v>2084.6356437516811</v>
      </c>
      <c r="O56" s="233">
        <f t="shared" si="8"/>
        <v>1.3934754712528308E-2</v>
      </c>
      <c r="P56" s="259">
        <f t="shared" si="9"/>
        <v>147406</v>
      </c>
      <c r="Q56" s="270">
        <f t="shared" si="6"/>
        <v>147406</v>
      </c>
      <c r="R56" s="235" t="str">
        <f t="shared" si="7"/>
        <v>MENOR VALOR</v>
      </c>
    </row>
    <row r="57" spans="1:27" ht="18">
      <c r="A57" s="147">
        <v>51</v>
      </c>
      <c r="B57" s="249">
        <v>871040</v>
      </c>
      <c r="C57" s="252" t="s">
        <v>4180</v>
      </c>
      <c r="D57" s="220" t="s">
        <v>21</v>
      </c>
      <c r="E57" s="220">
        <v>1</v>
      </c>
      <c r="F57" s="203">
        <v>136523.79999999999</v>
      </c>
      <c r="G57" s="265">
        <f t="shared" si="1"/>
        <v>143650.34235999998</v>
      </c>
      <c r="H57" s="190">
        <v>150354.12</v>
      </c>
      <c r="I57" s="191">
        <v>147406</v>
      </c>
      <c r="J57" s="230">
        <f t="shared" si="2"/>
        <v>143650.34235999998</v>
      </c>
      <c r="K57" s="230">
        <f t="shared" si="3"/>
        <v>147136.82078666668</v>
      </c>
      <c r="L57" s="231">
        <f t="shared" si="4"/>
        <v>147406</v>
      </c>
      <c r="M57" s="232">
        <f t="shared" si="5"/>
        <v>147111.19386157193</v>
      </c>
      <c r="N57" s="231">
        <f t="shared" si="0"/>
        <v>2655.6509850590792</v>
      </c>
      <c r="O57" s="233">
        <f t="shared" si="8"/>
        <v>1.8051998052289499E-2</v>
      </c>
      <c r="P57" s="259">
        <f t="shared" si="9"/>
        <v>143650.34235999998</v>
      </c>
      <c r="Q57" s="270">
        <f t="shared" si="6"/>
        <v>143650</v>
      </c>
      <c r="R57" s="235" t="str">
        <f t="shared" si="7"/>
        <v>MENOR VALOR</v>
      </c>
    </row>
    <row r="58" spans="1:27" ht="18">
      <c r="A58" s="147">
        <v>52</v>
      </c>
      <c r="B58" s="249">
        <v>871050</v>
      </c>
      <c r="C58" s="252" t="s">
        <v>4181</v>
      </c>
      <c r="D58" s="220" t="s">
        <v>21</v>
      </c>
      <c r="E58" s="220">
        <v>1</v>
      </c>
      <c r="F58" s="265">
        <v>106543.64</v>
      </c>
      <c r="G58" s="265">
        <f t="shared" si="1"/>
        <v>112105.218008</v>
      </c>
      <c r="H58" s="190">
        <v>117336.72</v>
      </c>
      <c r="I58" s="191">
        <v>115036</v>
      </c>
      <c r="J58" s="230">
        <f t="shared" si="2"/>
        <v>112105.218008</v>
      </c>
      <c r="K58" s="230">
        <f t="shared" si="3"/>
        <v>114825.979336</v>
      </c>
      <c r="L58" s="231">
        <f t="shared" si="4"/>
        <v>115036</v>
      </c>
      <c r="M58" s="232">
        <f t="shared" si="5"/>
        <v>114805.98116457043</v>
      </c>
      <c r="N58" s="231">
        <f t="shared" si="0"/>
        <v>2072.3758207226206</v>
      </c>
      <c r="O58" s="233">
        <f t="shared" si="8"/>
        <v>1.8051113711157096E-2</v>
      </c>
      <c r="P58" s="259">
        <f t="shared" si="9"/>
        <v>112105.218008</v>
      </c>
      <c r="Q58" s="270">
        <f t="shared" si="6"/>
        <v>112105</v>
      </c>
      <c r="R58" s="235" t="str">
        <f t="shared" si="7"/>
        <v>MENOR VALOR</v>
      </c>
    </row>
    <row r="59" spans="1:27" ht="18">
      <c r="A59" s="147">
        <v>53</v>
      </c>
      <c r="B59" s="249">
        <v>871060</v>
      </c>
      <c r="C59" s="252" t="s">
        <v>4182</v>
      </c>
      <c r="D59" s="220" t="s">
        <v>21</v>
      </c>
      <c r="E59" s="220">
        <v>1</v>
      </c>
      <c r="F59" s="265">
        <v>183965.6</v>
      </c>
      <c r="G59" s="265">
        <f t="shared" si="1"/>
        <v>193568.60432000001</v>
      </c>
      <c r="H59" s="190">
        <v>192025.2</v>
      </c>
      <c r="I59" s="191">
        <v>188260</v>
      </c>
      <c r="J59" s="230">
        <f t="shared" si="2"/>
        <v>188260</v>
      </c>
      <c r="K59" s="230">
        <f t="shared" si="3"/>
        <v>191284.60144</v>
      </c>
      <c r="L59" s="231">
        <f t="shared" si="4"/>
        <v>192025.2</v>
      </c>
      <c r="M59" s="232">
        <f t="shared" si="5"/>
        <v>191271.55989292366</v>
      </c>
      <c r="N59" s="231">
        <f t="shared" si="0"/>
        <v>2662.3984525235969</v>
      </c>
      <c r="O59" s="233">
        <f t="shared" si="8"/>
        <v>1.391946849816064E-2</v>
      </c>
      <c r="P59" s="259">
        <f t="shared" si="9"/>
        <v>188260</v>
      </c>
      <c r="Q59" s="270">
        <f t="shared" si="6"/>
        <v>188260</v>
      </c>
      <c r="R59" s="235" t="str">
        <f t="shared" si="7"/>
        <v>MENOR VALOR</v>
      </c>
    </row>
    <row r="60" spans="1:27" ht="33">
      <c r="A60" s="147">
        <v>54</v>
      </c>
      <c r="B60" s="249">
        <v>871061</v>
      </c>
      <c r="C60" s="252" t="s">
        <v>4423</v>
      </c>
      <c r="D60" s="220" t="s">
        <v>21</v>
      </c>
      <c r="E60" s="220">
        <v>1</v>
      </c>
      <c r="F60" s="265">
        <v>132705.72</v>
      </c>
      <c r="G60" s="265">
        <f t="shared" si="1"/>
        <v>139632.95858400001</v>
      </c>
      <c r="H60" s="190">
        <v>197064</v>
      </c>
      <c r="I60" s="191">
        <v>193200</v>
      </c>
      <c r="J60" s="230">
        <f t="shared" si="2"/>
        <v>139632.95858400001</v>
      </c>
      <c r="K60" s="230">
        <f t="shared" si="3"/>
        <v>176632.31952799999</v>
      </c>
      <c r="L60" s="231">
        <f t="shared" si="4"/>
        <v>193200</v>
      </c>
      <c r="M60" s="232">
        <f t="shared" si="5"/>
        <v>174528.94039749959</v>
      </c>
      <c r="N60" s="231">
        <f t="shared" si="0"/>
        <v>37877.618233354253</v>
      </c>
      <c r="O60" s="233">
        <f t="shared" si="8"/>
        <v>0.21702772128843401</v>
      </c>
      <c r="P60" s="259">
        <f t="shared" si="9"/>
        <v>174528.94039749959</v>
      </c>
      <c r="Q60" s="270">
        <f t="shared" si="6"/>
        <v>174529</v>
      </c>
      <c r="R60" s="235" t="str">
        <f t="shared" si="7"/>
        <v>MEDIA GEOMETRICA</v>
      </c>
      <c r="S60" s="8"/>
      <c r="U60" s="35"/>
      <c r="V60" s="35"/>
      <c r="W60" s="35"/>
      <c r="X60" s="35"/>
      <c r="Y60" s="15"/>
    </row>
    <row r="61" spans="1:27" ht="28.5">
      <c r="A61" s="147">
        <v>55</v>
      </c>
      <c r="B61" s="249">
        <v>871062</v>
      </c>
      <c r="C61" s="252" t="s">
        <v>4424</v>
      </c>
      <c r="D61" s="220" t="s">
        <v>21</v>
      </c>
      <c r="E61" s="220">
        <v>1</v>
      </c>
      <c r="F61" s="265">
        <v>132705.72</v>
      </c>
      <c r="G61" s="265">
        <f t="shared" si="1"/>
        <v>139632.95858400001</v>
      </c>
      <c r="H61" s="190">
        <v>157465.56</v>
      </c>
      <c r="I61" s="191">
        <v>154378</v>
      </c>
      <c r="J61" s="230">
        <f t="shared" si="2"/>
        <v>139632.95858400001</v>
      </c>
      <c r="K61" s="230">
        <f t="shared" si="3"/>
        <v>150492.17286133333</v>
      </c>
      <c r="L61" s="231">
        <f t="shared" si="4"/>
        <v>154378</v>
      </c>
      <c r="M61" s="232">
        <f t="shared" si="5"/>
        <v>150286.38710754918</v>
      </c>
      <c r="N61" s="231">
        <f t="shared" si="0"/>
        <v>10426.318774130088</v>
      </c>
      <c r="O61" s="233">
        <f t="shared" si="8"/>
        <v>6.9376335240987061E-2</v>
      </c>
      <c r="P61" s="259">
        <f t="shared" si="9"/>
        <v>139632.95858400001</v>
      </c>
      <c r="Q61" s="270">
        <f t="shared" si="6"/>
        <v>139633</v>
      </c>
      <c r="R61" s="235" t="str">
        <f t="shared" si="7"/>
        <v>MENOR VALOR</v>
      </c>
    </row>
    <row r="62" spans="1:27" ht="18">
      <c r="A62" s="147">
        <v>56</v>
      </c>
      <c r="B62" s="249">
        <v>871070</v>
      </c>
      <c r="C62" s="252" t="s">
        <v>4184</v>
      </c>
      <c r="D62" s="220" t="s">
        <v>21</v>
      </c>
      <c r="E62" s="220">
        <v>1</v>
      </c>
      <c r="F62" s="265">
        <v>132974.24</v>
      </c>
      <c r="G62" s="265">
        <f t="shared" si="1"/>
        <v>139915.49532799999</v>
      </c>
      <c r="H62" s="190">
        <v>123432.24</v>
      </c>
      <c r="I62" s="191">
        <v>121012</v>
      </c>
      <c r="J62" s="230">
        <f t="shared" si="2"/>
        <v>121012</v>
      </c>
      <c r="K62" s="230">
        <f t="shared" si="3"/>
        <v>128119.91177599999</v>
      </c>
      <c r="L62" s="231">
        <f t="shared" si="4"/>
        <v>123432.24</v>
      </c>
      <c r="M62" s="232">
        <f t="shared" si="5"/>
        <v>127852.02797778527</v>
      </c>
      <c r="N62" s="231">
        <f t="shared" si="0"/>
        <v>1711.3681160989333</v>
      </c>
      <c r="O62" s="233">
        <f t="shared" si="8"/>
        <v>1.3385537509004468E-2</v>
      </c>
      <c r="P62" s="259">
        <f t="shared" si="9"/>
        <v>121012</v>
      </c>
      <c r="Q62" s="270">
        <f t="shared" si="6"/>
        <v>121012</v>
      </c>
      <c r="R62" s="235" t="str">
        <f t="shared" si="7"/>
        <v>MENOR VALOR</v>
      </c>
    </row>
    <row r="63" spans="1:27" ht="18">
      <c r="A63" s="147">
        <v>57</v>
      </c>
      <c r="B63" s="249">
        <v>871091</v>
      </c>
      <c r="C63" s="252" t="s">
        <v>4185</v>
      </c>
      <c r="D63" s="220" t="s">
        <v>21</v>
      </c>
      <c r="E63" s="220">
        <v>1</v>
      </c>
      <c r="F63" s="265">
        <v>75181.679999999993</v>
      </c>
      <c r="G63" s="265">
        <f t="shared" si="1"/>
        <v>79106.163695999989</v>
      </c>
      <c r="H63" s="190">
        <v>82797.48</v>
      </c>
      <c r="I63" s="191">
        <v>81174</v>
      </c>
      <c r="J63" s="230">
        <f t="shared" si="2"/>
        <v>79106.163695999989</v>
      </c>
      <c r="K63" s="230">
        <f t="shared" si="3"/>
        <v>81025.881232</v>
      </c>
      <c r="L63" s="231">
        <f t="shared" si="4"/>
        <v>81174</v>
      </c>
      <c r="M63" s="232">
        <f t="shared" si="5"/>
        <v>81011.77165506962</v>
      </c>
      <c r="N63" s="231">
        <f t="shared" si="0"/>
        <v>1462.1810729421352</v>
      </c>
      <c r="O63" s="233">
        <f t="shared" si="8"/>
        <v>1.8048995140703527E-2</v>
      </c>
      <c r="P63" s="259">
        <f t="shared" si="9"/>
        <v>79106.163695999989</v>
      </c>
      <c r="Q63" s="270">
        <f t="shared" si="6"/>
        <v>79106</v>
      </c>
      <c r="R63" s="235" t="str">
        <f t="shared" si="7"/>
        <v>MENOR VALOR</v>
      </c>
    </row>
    <row r="64" spans="1:27" ht="18">
      <c r="A64" s="147">
        <v>58</v>
      </c>
      <c r="B64" s="249">
        <v>871111</v>
      </c>
      <c r="C64" s="252" t="s">
        <v>4186</v>
      </c>
      <c r="D64" s="220" t="s">
        <v>21</v>
      </c>
      <c r="E64" s="220">
        <v>1</v>
      </c>
      <c r="F64" s="265">
        <v>97319.88</v>
      </c>
      <c r="G64" s="265">
        <f t="shared" si="1"/>
        <v>102399.977736</v>
      </c>
      <c r="H64" s="190">
        <v>107177.52</v>
      </c>
      <c r="I64" s="191">
        <v>105076</v>
      </c>
      <c r="J64" s="230">
        <f t="shared" si="2"/>
        <v>102399.977736</v>
      </c>
      <c r="K64" s="230">
        <f t="shared" si="3"/>
        <v>104884.49924533333</v>
      </c>
      <c r="L64" s="231">
        <f t="shared" si="4"/>
        <v>105076</v>
      </c>
      <c r="M64" s="232">
        <f t="shared" si="5"/>
        <v>104866.24064063706</v>
      </c>
      <c r="N64" s="231">
        <f t="shared" si="0"/>
        <v>1892.233489480577</v>
      </c>
      <c r="O64" s="233">
        <f t="shared" si="8"/>
        <v>1.8044257884336817E-2</v>
      </c>
      <c r="P64" s="259">
        <f t="shared" si="9"/>
        <v>102399.977736</v>
      </c>
      <c r="Q64" s="270">
        <f t="shared" si="6"/>
        <v>102400</v>
      </c>
      <c r="R64" s="235" t="str">
        <f t="shared" si="7"/>
        <v>MENOR VALOR</v>
      </c>
    </row>
    <row r="65" spans="1:27" ht="18">
      <c r="A65" s="147">
        <v>59</v>
      </c>
      <c r="B65" s="249">
        <v>871112</v>
      </c>
      <c r="C65" s="252" t="s">
        <v>4187</v>
      </c>
      <c r="D65" s="220" t="s">
        <v>21</v>
      </c>
      <c r="E65" s="220">
        <v>1</v>
      </c>
      <c r="F65" s="203">
        <v>70355.179999999993</v>
      </c>
      <c r="G65" s="265">
        <f t="shared" si="1"/>
        <v>74027.72039599999</v>
      </c>
      <c r="H65" s="190">
        <v>96512.4</v>
      </c>
      <c r="I65" s="191">
        <v>94620</v>
      </c>
      <c r="J65" s="230">
        <f t="shared" si="2"/>
        <v>74027.72039599999</v>
      </c>
      <c r="K65" s="230">
        <f t="shared" si="3"/>
        <v>88386.706798666666</v>
      </c>
      <c r="L65" s="231">
        <f t="shared" si="4"/>
        <v>94620</v>
      </c>
      <c r="M65" s="232">
        <f t="shared" si="5"/>
        <v>87764.75504770987</v>
      </c>
      <c r="N65" s="231">
        <f t="shared" si="0"/>
        <v>14560.940548077831</v>
      </c>
      <c r="O65" s="233">
        <f t="shared" si="8"/>
        <v>0.16590874708375072</v>
      </c>
      <c r="P65" s="259">
        <f t="shared" si="9"/>
        <v>74027.72039599999</v>
      </c>
      <c r="Q65" s="270">
        <f t="shared" si="6"/>
        <v>74028</v>
      </c>
      <c r="R65" s="235" t="str">
        <f t="shared" si="7"/>
        <v>MENOR VALOR</v>
      </c>
    </row>
    <row r="66" spans="1:27" ht="28.5">
      <c r="A66" s="147">
        <v>60</v>
      </c>
      <c r="B66" s="249">
        <v>871121</v>
      </c>
      <c r="C66" s="252" t="s">
        <v>4425</v>
      </c>
      <c r="D66" s="220" t="s">
        <v>21</v>
      </c>
      <c r="E66" s="220">
        <v>1</v>
      </c>
      <c r="F66" s="203">
        <v>79176.160000000003</v>
      </c>
      <c r="G66" s="265">
        <f t="shared" si="1"/>
        <v>83309.155552000011</v>
      </c>
      <c r="H66" s="190">
        <v>112765.08</v>
      </c>
      <c r="I66" s="191">
        <v>110554</v>
      </c>
      <c r="J66" s="230">
        <f t="shared" si="2"/>
        <v>83309.155552000011</v>
      </c>
      <c r="K66" s="230">
        <f t="shared" si="3"/>
        <v>102209.41185066667</v>
      </c>
      <c r="L66" s="231">
        <f t="shared" si="4"/>
        <v>110554</v>
      </c>
      <c r="M66" s="232">
        <f t="shared" si="5"/>
        <v>101269.95300155442</v>
      </c>
      <c r="N66" s="231">
        <f t="shared" si="0"/>
        <v>19265.014261553504</v>
      </c>
      <c r="O66" s="233">
        <f t="shared" si="8"/>
        <v>0.19023425695929572</v>
      </c>
      <c r="P66" s="259">
        <f t="shared" si="9"/>
        <v>83309.155552000011</v>
      </c>
      <c r="Q66" s="270">
        <f t="shared" si="6"/>
        <v>83309</v>
      </c>
      <c r="R66" s="235" t="str">
        <f t="shared" si="7"/>
        <v>MENOR VALOR</v>
      </c>
    </row>
    <row r="67" spans="1:27" ht="28.5">
      <c r="A67" s="147">
        <v>61</v>
      </c>
      <c r="B67" s="249">
        <v>871129</v>
      </c>
      <c r="C67" s="252" t="s">
        <v>4189</v>
      </c>
      <c r="D67" s="220" t="s">
        <v>21</v>
      </c>
      <c r="E67" s="220">
        <v>1</v>
      </c>
      <c r="F67" s="265">
        <v>70355.179999999993</v>
      </c>
      <c r="G67" s="265">
        <f t="shared" si="1"/>
        <v>74027.72039599999</v>
      </c>
      <c r="H67" s="190">
        <v>96512.4</v>
      </c>
      <c r="I67" s="191">
        <v>94620</v>
      </c>
      <c r="J67" s="230">
        <f t="shared" si="2"/>
        <v>74027.72039599999</v>
      </c>
      <c r="K67" s="230">
        <f t="shared" si="3"/>
        <v>88386.706798666666</v>
      </c>
      <c r="L67" s="231">
        <f t="shared" si="4"/>
        <v>94620</v>
      </c>
      <c r="M67" s="232">
        <f t="shared" si="5"/>
        <v>87764.75504770987</v>
      </c>
      <c r="N67" s="231">
        <f t="shared" si="0"/>
        <v>14560.940548077831</v>
      </c>
      <c r="O67" s="233">
        <f t="shared" si="8"/>
        <v>0.16590874708375072</v>
      </c>
      <c r="P67" s="259">
        <f t="shared" si="9"/>
        <v>74027.72039599999</v>
      </c>
      <c r="Q67" s="270">
        <f t="shared" si="6"/>
        <v>74028</v>
      </c>
      <c r="R67" s="235" t="str">
        <f t="shared" si="7"/>
        <v>MENOR VALOR</v>
      </c>
    </row>
    <row r="68" spans="1:27" s="138" customFormat="1" ht="18">
      <c r="A68" s="147">
        <v>62</v>
      </c>
      <c r="B68" s="249">
        <v>871320</v>
      </c>
      <c r="C68" s="252" t="s">
        <v>4191</v>
      </c>
      <c r="D68" s="220" t="s">
        <v>21</v>
      </c>
      <c r="E68" s="220">
        <v>1</v>
      </c>
      <c r="F68" s="265">
        <v>103917.24</v>
      </c>
      <c r="G68" s="265">
        <f t="shared" si="1"/>
        <v>109341.71992800001</v>
      </c>
      <c r="H68" s="190">
        <v>138163.07999999999</v>
      </c>
      <c r="I68" s="191">
        <v>135454</v>
      </c>
      <c r="J68" s="230">
        <f t="shared" si="2"/>
        <v>109341.71992800001</v>
      </c>
      <c r="K68" s="230">
        <f t="shared" si="3"/>
        <v>127652.93330933333</v>
      </c>
      <c r="L68" s="231">
        <f t="shared" si="4"/>
        <v>135454</v>
      </c>
      <c r="M68" s="232">
        <f t="shared" si="5"/>
        <v>126956.97926181328</v>
      </c>
      <c r="N68" s="231">
        <f t="shared" si="0"/>
        <v>18464.170311153583</v>
      </c>
      <c r="O68" s="233">
        <f t="shared" si="8"/>
        <v>0.14543643381019955</v>
      </c>
      <c r="P68" s="259">
        <f t="shared" si="9"/>
        <v>109341.71992800001</v>
      </c>
      <c r="Q68" s="270">
        <f t="shared" si="6"/>
        <v>109342</v>
      </c>
      <c r="R68" s="235" t="str">
        <f t="shared" si="7"/>
        <v>MENOR VALOR</v>
      </c>
      <c r="S68" s="1"/>
      <c r="T68" s="1"/>
      <c r="U68" s="1"/>
      <c r="V68" s="1"/>
      <c r="W68" s="1"/>
      <c r="X68" s="1"/>
      <c r="Y68" s="1"/>
      <c r="Z68" s="1"/>
      <c r="AA68" s="1"/>
    </row>
    <row r="69" spans="1:27" ht="33">
      <c r="A69" s="147">
        <v>63</v>
      </c>
      <c r="B69" s="249">
        <v>872002</v>
      </c>
      <c r="C69" s="252" t="s">
        <v>4192</v>
      </c>
      <c r="D69" s="220" t="s">
        <v>21</v>
      </c>
      <c r="E69" s="220">
        <v>1</v>
      </c>
      <c r="F69" s="265">
        <v>83483.259999999995</v>
      </c>
      <c r="G69" s="265">
        <f t="shared" si="1"/>
        <v>87841.086171999996</v>
      </c>
      <c r="H69" s="190">
        <v>124956.12</v>
      </c>
      <c r="I69" s="191">
        <v>122506</v>
      </c>
      <c r="J69" s="230">
        <f t="shared" si="2"/>
        <v>87841.086171999996</v>
      </c>
      <c r="K69" s="230">
        <f t="shared" si="3"/>
        <v>111767.73539066665</v>
      </c>
      <c r="L69" s="231">
        <f t="shared" si="4"/>
        <v>122506</v>
      </c>
      <c r="M69" s="232">
        <f t="shared" si="5"/>
        <v>110375.03717095732</v>
      </c>
      <c r="N69" s="231">
        <f t="shared" si="0"/>
        <v>24511.795637026138</v>
      </c>
      <c r="O69" s="233">
        <f t="shared" si="8"/>
        <v>0.22207734887609043</v>
      </c>
      <c r="P69" s="259">
        <f t="shared" si="9"/>
        <v>110375.03717095732</v>
      </c>
      <c r="Q69" s="270">
        <f t="shared" si="6"/>
        <v>110375</v>
      </c>
      <c r="R69" s="235" t="str">
        <f t="shared" si="7"/>
        <v>MEDIA GEOMETRICA</v>
      </c>
    </row>
    <row r="70" spans="1:27" ht="33">
      <c r="A70" s="168">
        <v>64</v>
      </c>
      <c r="B70" s="249">
        <v>872011</v>
      </c>
      <c r="C70" s="252" t="s">
        <v>4426</v>
      </c>
      <c r="D70" s="220" t="s">
        <v>21</v>
      </c>
      <c r="E70" s="220">
        <v>1</v>
      </c>
      <c r="F70" s="265">
        <v>108653.58</v>
      </c>
      <c r="G70" s="265">
        <f t="shared" si="1"/>
        <v>114325.29687600001</v>
      </c>
      <c r="H70" s="190">
        <v>165592.92000000001</v>
      </c>
      <c r="I70" s="191">
        <v>162346</v>
      </c>
      <c r="J70" s="230">
        <f t="shared" si="2"/>
        <v>114325.29687600001</v>
      </c>
      <c r="K70" s="230">
        <f t="shared" si="3"/>
        <v>147421.40562533334</v>
      </c>
      <c r="L70" s="231">
        <f t="shared" si="4"/>
        <v>162346</v>
      </c>
      <c r="M70" s="232">
        <f t="shared" si="5"/>
        <v>145392.46452750219</v>
      </c>
      <c r="N70" s="231">
        <f t="shared" si="0"/>
        <v>33955.764816326446</v>
      </c>
      <c r="O70" s="233">
        <f t="shared" si="8"/>
        <v>0.23354556184652495</v>
      </c>
      <c r="P70" s="259">
        <f t="shared" si="9"/>
        <v>145392.46452750219</v>
      </c>
      <c r="Q70" s="270">
        <f t="shared" si="6"/>
        <v>145392</v>
      </c>
      <c r="R70" s="235" t="str">
        <f t="shared" si="7"/>
        <v>MEDIA GEOMETRICA</v>
      </c>
    </row>
    <row r="71" spans="1:27" ht="18">
      <c r="A71" s="147">
        <v>65</v>
      </c>
      <c r="B71" s="249">
        <v>872101</v>
      </c>
      <c r="C71" s="252" t="s">
        <v>4194</v>
      </c>
      <c r="D71" s="220" t="s">
        <v>21</v>
      </c>
      <c r="E71" s="220">
        <v>1</v>
      </c>
      <c r="F71" s="265">
        <v>205707.88</v>
      </c>
      <c r="G71" s="265">
        <f t="shared" si="1"/>
        <v>216445.831336</v>
      </c>
      <c r="H71" s="190">
        <v>226546.08</v>
      </c>
      <c r="I71" s="191">
        <v>222104</v>
      </c>
      <c r="J71" s="230">
        <f t="shared" si="2"/>
        <v>216445.831336</v>
      </c>
      <c r="K71" s="230">
        <f t="shared" si="3"/>
        <v>221698.637112</v>
      </c>
      <c r="L71" s="231">
        <f t="shared" si="4"/>
        <v>222104</v>
      </c>
      <c r="M71" s="232">
        <f t="shared" si="5"/>
        <v>221660.02911109396</v>
      </c>
      <c r="N71" s="231">
        <f t="shared" ref="N71:N134" si="10">STDEVA(L71,J71)</f>
        <v>4000.929431411626</v>
      </c>
      <c r="O71" s="233">
        <f t="shared" ref="O71:O134" si="11">N71/M71*100%</f>
        <v>1.8049846187678686E-2</v>
      </c>
      <c r="P71" s="259">
        <f t="shared" si="9"/>
        <v>216445.831336</v>
      </c>
      <c r="Q71" s="270">
        <f t="shared" si="6"/>
        <v>216446</v>
      </c>
      <c r="R71" s="235" t="str">
        <f t="shared" si="7"/>
        <v>MENOR VALOR</v>
      </c>
    </row>
    <row r="72" spans="1:27" ht="28.5">
      <c r="A72" s="147">
        <v>66</v>
      </c>
      <c r="B72" s="249">
        <v>872102</v>
      </c>
      <c r="C72" s="252" t="s">
        <v>4195</v>
      </c>
      <c r="D72" s="220" t="s">
        <v>21</v>
      </c>
      <c r="E72" s="220">
        <v>1</v>
      </c>
      <c r="F72" s="265">
        <v>252753.76</v>
      </c>
      <c r="G72" s="265">
        <f t="shared" ref="G72:G135" si="12">+F72*(1+0.0522)</f>
        <v>265947.50627200003</v>
      </c>
      <c r="H72" s="190">
        <v>278358</v>
      </c>
      <c r="I72" s="191">
        <v>272900</v>
      </c>
      <c r="J72" s="230">
        <f t="shared" ref="J72:J135" si="13">MIN(G72,H72,I72)</f>
        <v>265947.50627200003</v>
      </c>
      <c r="K72" s="230">
        <f t="shared" ref="K72:K135" si="14">AVERAGE(G72,H72,I72)</f>
        <v>272401.83542399999</v>
      </c>
      <c r="L72" s="231">
        <f t="shared" ref="L72:L135" si="15">MEDIAN(G72,H72,I72)</f>
        <v>272900</v>
      </c>
      <c r="M72" s="232">
        <f t="shared" ref="M72:M135" si="16">GEOMEAN(G72,H72,I72)</f>
        <v>272354.39537412208</v>
      </c>
      <c r="N72" s="231">
        <f t="shared" si="10"/>
        <v>4916.1554612257205</v>
      </c>
      <c r="O72" s="233">
        <f t="shared" si="11"/>
        <v>1.8050582420278547E-2</v>
      </c>
      <c r="P72" s="259">
        <f t="shared" si="9"/>
        <v>265947.50627200003</v>
      </c>
      <c r="Q72" s="270">
        <f t="shared" ref="Q72:Q135" si="17">+ROUND(P72,0)</f>
        <v>265948</v>
      </c>
      <c r="R72" s="235" t="str">
        <f t="shared" ref="R72:R135" si="18">IF(O72&lt;=$O$1,"MENOR VALOR","MEDIA GEOMETRICA")</f>
        <v>MENOR VALOR</v>
      </c>
    </row>
    <row r="73" spans="1:27" ht="28.5">
      <c r="A73" s="147">
        <v>67</v>
      </c>
      <c r="B73" s="249">
        <v>872104</v>
      </c>
      <c r="C73" s="252" t="s">
        <v>4196</v>
      </c>
      <c r="D73" s="220" t="s">
        <v>21</v>
      </c>
      <c r="E73" s="220">
        <v>1</v>
      </c>
      <c r="F73" s="203">
        <v>226924.88</v>
      </c>
      <c r="G73" s="265">
        <f t="shared" si="12"/>
        <v>238770.35873600002</v>
      </c>
      <c r="H73" s="190">
        <v>249912.24</v>
      </c>
      <c r="I73" s="191">
        <v>245012</v>
      </c>
      <c r="J73" s="230">
        <f t="shared" si="13"/>
        <v>238770.35873600002</v>
      </c>
      <c r="K73" s="230">
        <f t="shared" si="14"/>
        <v>244564.86624533334</v>
      </c>
      <c r="L73" s="231">
        <f t="shared" si="15"/>
        <v>245012</v>
      </c>
      <c r="M73" s="232">
        <f t="shared" si="16"/>
        <v>244522.27711181215</v>
      </c>
      <c r="N73" s="231">
        <f t="shared" si="10"/>
        <v>4413.506863508157</v>
      </c>
      <c r="O73" s="233">
        <f t="shared" si="11"/>
        <v>1.8049508272368994E-2</v>
      </c>
      <c r="P73" s="259">
        <f t="shared" ref="P73:P136" si="19">IF(O73&lt;=$O$1,J73,M73)</f>
        <v>238770.35873600002</v>
      </c>
      <c r="Q73" s="270">
        <f t="shared" si="17"/>
        <v>238770</v>
      </c>
      <c r="R73" s="235" t="str">
        <f t="shared" si="18"/>
        <v>MENOR VALOR</v>
      </c>
    </row>
    <row r="74" spans="1:27" ht="28.5">
      <c r="A74" s="147">
        <v>68</v>
      </c>
      <c r="B74" s="249">
        <v>872105</v>
      </c>
      <c r="C74" s="252" t="s">
        <v>4197</v>
      </c>
      <c r="D74" s="220" t="s">
        <v>21</v>
      </c>
      <c r="E74" s="220">
        <v>1</v>
      </c>
      <c r="F74" s="265">
        <v>255521.28</v>
      </c>
      <c r="G74" s="265">
        <f t="shared" si="12"/>
        <v>268859.49081599998</v>
      </c>
      <c r="H74" s="190">
        <v>281405.76</v>
      </c>
      <c r="I74" s="191">
        <v>275888</v>
      </c>
      <c r="J74" s="230">
        <f t="shared" si="13"/>
        <v>268859.49081599998</v>
      </c>
      <c r="K74" s="230">
        <f t="shared" si="14"/>
        <v>275384.41693866666</v>
      </c>
      <c r="L74" s="231">
        <f t="shared" si="15"/>
        <v>275888</v>
      </c>
      <c r="M74" s="232">
        <f t="shared" si="16"/>
        <v>275336.45833066135</v>
      </c>
      <c r="N74" s="231">
        <f t="shared" si="10"/>
        <v>4969.9065056383452</v>
      </c>
      <c r="O74" s="233">
        <f t="shared" si="11"/>
        <v>1.8050303021148791E-2</v>
      </c>
      <c r="P74" s="259">
        <f t="shared" si="19"/>
        <v>268859.49081599998</v>
      </c>
      <c r="Q74" s="270">
        <f t="shared" si="17"/>
        <v>268859</v>
      </c>
      <c r="R74" s="235" t="str">
        <f t="shared" si="18"/>
        <v>MENOR VALOR</v>
      </c>
    </row>
    <row r="75" spans="1:27" ht="28.5">
      <c r="A75" s="147">
        <v>69</v>
      </c>
      <c r="B75" s="249">
        <v>872121</v>
      </c>
      <c r="C75" s="252" t="s">
        <v>4427</v>
      </c>
      <c r="D75" s="220" t="s">
        <v>21</v>
      </c>
      <c r="E75" s="220">
        <v>1</v>
      </c>
      <c r="F75" s="265">
        <v>246653.26</v>
      </c>
      <c r="G75" s="265">
        <f t="shared" si="12"/>
        <v>259528.56017200003</v>
      </c>
      <c r="H75" s="190">
        <v>292072.92</v>
      </c>
      <c r="I75" s="191">
        <v>286346</v>
      </c>
      <c r="J75" s="230">
        <f t="shared" si="13"/>
        <v>259528.56017200003</v>
      </c>
      <c r="K75" s="230">
        <f t="shared" si="14"/>
        <v>279315.82672399998</v>
      </c>
      <c r="L75" s="231">
        <f t="shared" si="15"/>
        <v>286346</v>
      </c>
      <c r="M75" s="232">
        <f t="shared" si="16"/>
        <v>278947.53214808583</v>
      </c>
      <c r="N75" s="231">
        <f t="shared" si="10"/>
        <v>18962.793556440982</v>
      </c>
      <c r="O75" s="233">
        <f t="shared" si="11"/>
        <v>6.7979786056591246E-2</v>
      </c>
      <c r="P75" s="259">
        <f t="shared" si="19"/>
        <v>259528.56017200003</v>
      </c>
      <c r="Q75" s="270">
        <f t="shared" si="17"/>
        <v>259529</v>
      </c>
      <c r="R75" s="235" t="str">
        <f t="shared" si="18"/>
        <v>MENOR VALOR</v>
      </c>
    </row>
    <row r="76" spans="1:27" ht="28.5">
      <c r="A76" s="147">
        <v>70</v>
      </c>
      <c r="B76" s="249">
        <v>872122</v>
      </c>
      <c r="C76" s="252" t="s">
        <v>4428</v>
      </c>
      <c r="D76" s="220" t="s">
        <v>21</v>
      </c>
      <c r="E76" s="220">
        <v>1</v>
      </c>
      <c r="F76" s="265">
        <v>237130.6</v>
      </c>
      <c r="G76" s="265">
        <f t="shared" si="12"/>
        <v>249508.81732</v>
      </c>
      <c r="H76" s="190">
        <v>281405.76</v>
      </c>
      <c r="I76" s="191">
        <v>275888</v>
      </c>
      <c r="J76" s="230">
        <f t="shared" si="13"/>
        <v>249508.81732</v>
      </c>
      <c r="K76" s="230">
        <f t="shared" si="14"/>
        <v>268934.19244000001</v>
      </c>
      <c r="L76" s="231">
        <f t="shared" si="15"/>
        <v>275888</v>
      </c>
      <c r="M76" s="232">
        <f t="shared" si="16"/>
        <v>268565.71110759914</v>
      </c>
      <c r="N76" s="231">
        <f t="shared" si="10"/>
        <v>18652.898955186723</v>
      </c>
      <c r="O76" s="233">
        <f t="shared" si="11"/>
        <v>6.9453761905270028E-2</v>
      </c>
      <c r="P76" s="259">
        <f t="shared" si="19"/>
        <v>249508.81732</v>
      </c>
      <c r="Q76" s="270">
        <f t="shared" si="17"/>
        <v>249509</v>
      </c>
      <c r="R76" s="235" t="str">
        <f t="shared" si="18"/>
        <v>MENOR VALOR</v>
      </c>
    </row>
    <row r="77" spans="1:27" ht="28.5">
      <c r="A77" s="147">
        <v>71</v>
      </c>
      <c r="B77" s="249">
        <v>872123</v>
      </c>
      <c r="C77" s="252" t="s">
        <v>4429</v>
      </c>
      <c r="D77" s="220" t="s">
        <v>21</v>
      </c>
      <c r="E77" s="220">
        <v>1</v>
      </c>
      <c r="F77" s="265">
        <v>395940.58</v>
      </c>
      <c r="G77" s="265">
        <f t="shared" si="12"/>
        <v>416608.67827600002</v>
      </c>
      <c r="H77" s="190">
        <v>469854.84</v>
      </c>
      <c r="I77" s="191">
        <v>460642</v>
      </c>
      <c r="J77" s="230">
        <f t="shared" si="13"/>
        <v>416608.67827600002</v>
      </c>
      <c r="K77" s="230">
        <f t="shared" si="14"/>
        <v>449035.17275866662</v>
      </c>
      <c r="L77" s="231">
        <f t="shared" si="15"/>
        <v>460642</v>
      </c>
      <c r="M77" s="232">
        <f t="shared" si="16"/>
        <v>448420.21594000113</v>
      </c>
      <c r="N77" s="231">
        <f t="shared" si="10"/>
        <v>31136.260389209307</v>
      </c>
      <c r="O77" s="233">
        <f t="shared" si="11"/>
        <v>6.943545202113581E-2</v>
      </c>
      <c r="P77" s="259">
        <f t="shared" si="19"/>
        <v>416608.67827600002</v>
      </c>
      <c r="Q77" s="270">
        <f t="shared" si="17"/>
        <v>416609</v>
      </c>
      <c r="R77" s="235" t="str">
        <f t="shared" si="18"/>
        <v>MENOR VALOR</v>
      </c>
    </row>
    <row r="78" spans="1:27" ht="42.75">
      <c r="A78" s="147">
        <v>72</v>
      </c>
      <c r="B78" s="249">
        <v>873001</v>
      </c>
      <c r="C78" s="252" t="s">
        <v>4430</v>
      </c>
      <c r="D78" s="220" t="s">
        <v>21</v>
      </c>
      <c r="E78" s="220">
        <v>1</v>
      </c>
      <c r="F78" s="265">
        <v>285956.15999999997</v>
      </c>
      <c r="G78" s="265">
        <f t="shared" si="12"/>
        <v>300883.07155200001</v>
      </c>
      <c r="H78" s="190">
        <v>339311.16</v>
      </c>
      <c r="I78" s="191">
        <v>332658</v>
      </c>
      <c r="J78" s="230">
        <f t="shared" si="13"/>
        <v>300883.07155200001</v>
      </c>
      <c r="K78" s="230">
        <f t="shared" si="14"/>
        <v>324284.07718399999</v>
      </c>
      <c r="L78" s="231">
        <f t="shared" si="15"/>
        <v>332658</v>
      </c>
      <c r="M78" s="232">
        <f t="shared" si="16"/>
        <v>323840.59590826218</v>
      </c>
      <c r="N78" s="231">
        <f t="shared" si="10"/>
        <v>22468.267377298132</v>
      </c>
      <c r="O78" s="233">
        <f t="shared" si="11"/>
        <v>6.9380638688248217E-2</v>
      </c>
      <c r="P78" s="259">
        <f t="shared" si="19"/>
        <v>300883.07155200001</v>
      </c>
      <c r="Q78" s="270">
        <f t="shared" si="17"/>
        <v>300883</v>
      </c>
      <c r="R78" s="235" t="str">
        <f t="shared" si="18"/>
        <v>MENOR VALOR</v>
      </c>
      <c r="S78" s="8"/>
      <c r="U78" s="35"/>
      <c r="V78" s="35"/>
      <c r="W78" s="35"/>
      <c r="X78" s="35"/>
      <c r="Y78" s="15"/>
    </row>
    <row r="79" spans="1:27" ht="28.5">
      <c r="A79" s="147">
        <v>73</v>
      </c>
      <c r="B79" s="249">
        <v>873002</v>
      </c>
      <c r="C79" s="252" t="s">
        <v>4431</v>
      </c>
      <c r="D79" s="220" t="s">
        <v>21</v>
      </c>
      <c r="E79" s="220">
        <v>1</v>
      </c>
      <c r="F79" s="265">
        <v>285956.15999999997</v>
      </c>
      <c r="G79" s="265">
        <f t="shared" si="12"/>
        <v>300883.07155200001</v>
      </c>
      <c r="H79" s="190">
        <v>339311.16</v>
      </c>
      <c r="I79" s="191">
        <v>332658</v>
      </c>
      <c r="J79" s="230">
        <f t="shared" si="13"/>
        <v>300883.07155200001</v>
      </c>
      <c r="K79" s="230">
        <f t="shared" si="14"/>
        <v>324284.07718399999</v>
      </c>
      <c r="L79" s="231">
        <f t="shared" si="15"/>
        <v>332658</v>
      </c>
      <c r="M79" s="232">
        <f t="shared" si="16"/>
        <v>323840.59590826218</v>
      </c>
      <c r="N79" s="231">
        <f t="shared" si="10"/>
        <v>22468.267377298132</v>
      </c>
      <c r="O79" s="233">
        <f t="shared" si="11"/>
        <v>6.9380638688248217E-2</v>
      </c>
      <c r="P79" s="259">
        <f t="shared" si="19"/>
        <v>300883.07155200001</v>
      </c>
      <c r="Q79" s="270">
        <f t="shared" si="17"/>
        <v>300883</v>
      </c>
      <c r="R79" s="235" t="str">
        <f t="shared" si="18"/>
        <v>MENOR VALOR</v>
      </c>
    </row>
    <row r="80" spans="1:27" ht="33">
      <c r="A80" s="147">
        <v>74</v>
      </c>
      <c r="B80" s="249">
        <v>873003</v>
      </c>
      <c r="C80" s="252" t="s">
        <v>4432</v>
      </c>
      <c r="D80" s="220" t="s">
        <v>21</v>
      </c>
      <c r="E80" s="220">
        <v>1</v>
      </c>
      <c r="F80" s="265">
        <v>215348.14</v>
      </c>
      <c r="G80" s="265">
        <f t="shared" si="12"/>
        <v>226589.31290800002</v>
      </c>
      <c r="H80" s="190">
        <v>339311.16</v>
      </c>
      <c r="I80" s="191">
        <v>332658</v>
      </c>
      <c r="J80" s="230">
        <f t="shared" si="13"/>
        <v>226589.31290800002</v>
      </c>
      <c r="K80" s="230">
        <f t="shared" si="14"/>
        <v>299519.49096933333</v>
      </c>
      <c r="L80" s="231">
        <f t="shared" si="15"/>
        <v>332658</v>
      </c>
      <c r="M80" s="232">
        <f t="shared" si="16"/>
        <v>294631.04955813149</v>
      </c>
      <c r="N80" s="231">
        <f t="shared" si="10"/>
        <v>75001.887914306964</v>
      </c>
      <c r="O80" s="233">
        <f t="shared" si="11"/>
        <v>0.25456206339009391</v>
      </c>
      <c r="P80" s="259">
        <f t="shared" si="19"/>
        <v>294631.04955813149</v>
      </c>
      <c r="Q80" s="270">
        <f t="shared" si="17"/>
        <v>294631</v>
      </c>
      <c r="R80" s="235" t="str">
        <f t="shared" si="18"/>
        <v>MEDIA GEOMETRICA</v>
      </c>
    </row>
    <row r="81" spans="1:18" ht="28.5">
      <c r="A81" s="147">
        <v>75</v>
      </c>
      <c r="B81" s="249">
        <v>873004</v>
      </c>
      <c r="C81" s="252" t="s">
        <v>4204</v>
      </c>
      <c r="D81" s="220" t="s">
        <v>21</v>
      </c>
      <c r="E81" s="220">
        <v>1</v>
      </c>
      <c r="F81" s="265">
        <v>68262.880000000005</v>
      </c>
      <c r="G81" s="265">
        <f t="shared" si="12"/>
        <v>71826.202336000002</v>
      </c>
      <c r="H81" s="190">
        <v>75178.080000000002</v>
      </c>
      <c r="I81" s="191">
        <v>73704</v>
      </c>
      <c r="J81" s="230">
        <f t="shared" si="13"/>
        <v>71826.202336000002</v>
      </c>
      <c r="K81" s="230">
        <f t="shared" si="14"/>
        <v>73569.427445333335</v>
      </c>
      <c r="L81" s="231">
        <f t="shared" si="15"/>
        <v>73704</v>
      </c>
      <c r="M81" s="232">
        <f t="shared" si="16"/>
        <v>73556.614263743206</v>
      </c>
      <c r="N81" s="231">
        <f t="shared" si="10"/>
        <v>1327.8034619106566</v>
      </c>
      <c r="O81" s="233">
        <f t="shared" si="11"/>
        <v>1.8051448876503607E-2</v>
      </c>
      <c r="P81" s="259">
        <f t="shared" si="19"/>
        <v>71826.202336000002</v>
      </c>
      <c r="Q81" s="270">
        <f t="shared" si="17"/>
        <v>71826</v>
      </c>
      <c r="R81" s="235" t="str">
        <f t="shared" si="18"/>
        <v>MENOR VALOR</v>
      </c>
    </row>
    <row r="82" spans="1:18" ht="18">
      <c r="A82" s="147">
        <v>76</v>
      </c>
      <c r="B82" s="249">
        <v>873111</v>
      </c>
      <c r="C82" s="252" t="s">
        <v>4205</v>
      </c>
      <c r="D82" s="220" t="s">
        <v>21</v>
      </c>
      <c r="E82" s="220">
        <v>1</v>
      </c>
      <c r="F82" s="265">
        <v>70825.58</v>
      </c>
      <c r="G82" s="265">
        <f t="shared" si="12"/>
        <v>74522.675276000009</v>
      </c>
      <c r="H82" s="190">
        <v>97528.320000000007</v>
      </c>
      <c r="I82" s="191">
        <v>95616</v>
      </c>
      <c r="J82" s="230">
        <f t="shared" si="13"/>
        <v>74522.675276000009</v>
      </c>
      <c r="K82" s="230">
        <f t="shared" si="14"/>
        <v>89222.331758666667</v>
      </c>
      <c r="L82" s="231">
        <f t="shared" si="15"/>
        <v>95616</v>
      </c>
      <c r="M82" s="232">
        <f t="shared" si="16"/>
        <v>88576.106024581008</v>
      </c>
      <c r="N82" s="231">
        <f t="shared" si="10"/>
        <v>14915.23295011032</v>
      </c>
      <c r="O82" s="233">
        <f t="shared" si="11"/>
        <v>0.16838889876205612</v>
      </c>
      <c r="P82" s="259">
        <f t="shared" si="19"/>
        <v>74522.675276000009</v>
      </c>
      <c r="Q82" s="270">
        <f t="shared" si="17"/>
        <v>74523</v>
      </c>
      <c r="R82" s="235" t="str">
        <f t="shared" si="18"/>
        <v>MENOR VALOR</v>
      </c>
    </row>
    <row r="83" spans="1:18" ht="18">
      <c r="A83" s="147">
        <v>77</v>
      </c>
      <c r="B83" s="249">
        <v>873112</v>
      </c>
      <c r="C83" s="252" t="s">
        <v>4206</v>
      </c>
      <c r="D83" s="220" t="s">
        <v>21</v>
      </c>
      <c r="E83" s="220">
        <v>1</v>
      </c>
      <c r="F83" s="203">
        <v>59556.56</v>
      </c>
      <c r="G83" s="265">
        <f t="shared" si="12"/>
        <v>62665.412431999997</v>
      </c>
      <c r="H83" s="190">
        <v>75178.080000000002</v>
      </c>
      <c r="I83" s="191">
        <v>73704</v>
      </c>
      <c r="J83" s="230">
        <f t="shared" si="13"/>
        <v>62665.412431999997</v>
      </c>
      <c r="K83" s="230">
        <f t="shared" si="14"/>
        <v>70515.830810666666</v>
      </c>
      <c r="L83" s="231">
        <f t="shared" si="15"/>
        <v>73704</v>
      </c>
      <c r="M83" s="232">
        <f t="shared" si="16"/>
        <v>70286.199918968079</v>
      </c>
      <c r="N83" s="231">
        <f t="shared" si="10"/>
        <v>7805.4601240543216</v>
      </c>
      <c r="O83" s="233">
        <f t="shared" si="11"/>
        <v>0.11105252713979588</v>
      </c>
      <c r="P83" s="259">
        <f t="shared" si="19"/>
        <v>62665.412431999997</v>
      </c>
      <c r="Q83" s="270">
        <f t="shared" si="17"/>
        <v>62665</v>
      </c>
      <c r="R83" s="235" t="str">
        <f t="shared" si="18"/>
        <v>MENOR VALOR</v>
      </c>
    </row>
    <row r="84" spans="1:18" ht="18">
      <c r="A84" s="147">
        <v>78</v>
      </c>
      <c r="B84" s="249">
        <v>873121</v>
      </c>
      <c r="C84" s="252" t="s">
        <v>4207</v>
      </c>
      <c r="D84" s="220" t="s">
        <v>21</v>
      </c>
      <c r="E84" s="220">
        <v>1</v>
      </c>
      <c r="F84" s="203">
        <v>77242.62</v>
      </c>
      <c r="G84" s="265">
        <f t="shared" si="12"/>
        <v>81274.684763999991</v>
      </c>
      <c r="H84" s="190">
        <v>97528.320000000007</v>
      </c>
      <c r="I84" s="191">
        <v>95616</v>
      </c>
      <c r="J84" s="230">
        <f t="shared" si="13"/>
        <v>81274.684763999991</v>
      </c>
      <c r="K84" s="230">
        <f t="shared" si="14"/>
        <v>91473.001587999999</v>
      </c>
      <c r="L84" s="231">
        <f t="shared" si="15"/>
        <v>95616</v>
      </c>
      <c r="M84" s="232">
        <f t="shared" si="16"/>
        <v>91174.250693520196</v>
      </c>
      <c r="N84" s="231">
        <f t="shared" si="10"/>
        <v>10140.84125450956</v>
      </c>
      <c r="O84" s="233">
        <f t="shared" si="11"/>
        <v>0.11122483790514195</v>
      </c>
      <c r="P84" s="259">
        <f t="shared" si="19"/>
        <v>81274.684763999991</v>
      </c>
      <c r="Q84" s="270">
        <f t="shared" si="17"/>
        <v>81275</v>
      </c>
      <c r="R84" s="235" t="str">
        <f t="shared" si="18"/>
        <v>MENOR VALOR</v>
      </c>
    </row>
    <row r="85" spans="1:18" ht="18">
      <c r="A85" s="147">
        <v>79</v>
      </c>
      <c r="B85" s="249">
        <v>873122</v>
      </c>
      <c r="C85" s="252" t="s">
        <v>4208</v>
      </c>
      <c r="D85" s="220" t="s">
        <v>21</v>
      </c>
      <c r="E85" s="220">
        <v>1</v>
      </c>
      <c r="F85" s="203">
        <v>68262.880000000005</v>
      </c>
      <c r="G85" s="265">
        <f t="shared" si="12"/>
        <v>71826.202336000002</v>
      </c>
      <c r="H85" s="190">
        <v>75178.080000000002</v>
      </c>
      <c r="I85" s="191">
        <v>73704</v>
      </c>
      <c r="J85" s="230">
        <f t="shared" si="13"/>
        <v>71826.202336000002</v>
      </c>
      <c r="K85" s="230">
        <f t="shared" si="14"/>
        <v>73569.427445333335</v>
      </c>
      <c r="L85" s="231">
        <f t="shared" si="15"/>
        <v>73704</v>
      </c>
      <c r="M85" s="232">
        <f t="shared" si="16"/>
        <v>73556.614263743206</v>
      </c>
      <c r="N85" s="231">
        <f t="shared" si="10"/>
        <v>1327.8034619106566</v>
      </c>
      <c r="O85" s="233">
        <f t="shared" si="11"/>
        <v>1.8051448876503607E-2</v>
      </c>
      <c r="P85" s="259">
        <f t="shared" si="19"/>
        <v>71826.202336000002</v>
      </c>
      <c r="Q85" s="270">
        <f t="shared" si="17"/>
        <v>71826</v>
      </c>
      <c r="R85" s="235" t="str">
        <f t="shared" si="18"/>
        <v>MENOR VALOR</v>
      </c>
    </row>
    <row r="86" spans="1:18" ht="28.5">
      <c r="A86" s="162">
        <v>80</v>
      </c>
      <c r="B86" s="249">
        <v>873202</v>
      </c>
      <c r="C86" s="252" t="s">
        <v>4210</v>
      </c>
      <c r="D86" s="220" t="s">
        <v>21</v>
      </c>
      <c r="E86" s="220">
        <v>1</v>
      </c>
      <c r="F86" s="247">
        <v>88556.72</v>
      </c>
      <c r="G86" s="265">
        <f t="shared" si="12"/>
        <v>93179.380784000008</v>
      </c>
      <c r="H86" s="251">
        <v>97528.320000000007</v>
      </c>
      <c r="I86" s="246">
        <v>95616</v>
      </c>
      <c r="J86" s="230">
        <f t="shared" si="13"/>
        <v>93179.380784000008</v>
      </c>
      <c r="K86" s="230">
        <f t="shared" si="14"/>
        <v>95441.233594666657</v>
      </c>
      <c r="L86" s="231">
        <f t="shared" si="15"/>
        <v>95616</v>
      </c>
      <c r="M86" s="232">
        <f t="shared" si="16"/>
        <v>95424.60661235913</v>
      </c>
      <c r="N86" s="231">
        <f t="shared" si="10"/>
        <v>1722.9499708030432</v>
      </c>
      <c r="O86" s="233">
        <f t="shared" si="11"/>
        <v>1.8055615128728143E-2</v>
      </c>
      <c r="P86" s="259">
        <f t="shared" si="19"/>
        <v>93179.380784000008</v>
      </c>
      <c r="Q86" s="270">
        <f t="shared" si="17"/>
        <v>93179</v>
      </c>
      <c r="R86" s="235" t="str">
        <f t="shared" si="18"/>
        <v>MENOR VALOR</v>
      </c>
    </row>
    <row r="87" spans="1:18" ht="18">
      <c r="A87" s="147">
        <v>81</v>
      </c>
      <c r="B87" s="249">
        <v>873204</v>
      </c>
      <c r="C87" s="252" t="s">
        <v>4211</v>
      </c>
      <c r="D87" s="220" t="s">
        <v>21</v>
      </c>
      <c r="E87" s="220">
        <v>1</v>
      </c>
      <c r="F87" s="266">
        <v>68106.080000000002</v>
      </c>
      <c r="G87" s="265">
        <f t="shared" si="12"/>
        <v>71661.217376000001</v>
      </c>
      <c r="H87" s="190">
        <v>97528.320000000007</v>
      </c>
      <c r="I87" s="191">
        <v>95616</v>
      </c>
      <c r="J87" s="230">
        <f t="shared" si="13"/>
        <v>71661.217376000001</v>
      </c>
      <c r="K87" s="230">
        <f t="shared" si="14"/>
        <v>88268.512458666679</v>
      </c>
      <c r="L87" s="231">
        <f t="shared" si="15"/>
        <v>95616</v>
      </c>
      <c r="M87" s="232">
        <f t="shared" si="16"/>
        <v>87427.588358693101</v>
      </c>
      <c r="N87" s="231">
        <f t="shared" si="10"/>
        <v>16938.589235280062</v>
      </c>
      <c r="O87" s="233">
        <f t="shared" si="11"/>
        <v>0.19374421224780158</v>
      </c>
      <c r="P87" s="259">
        <f t="shared" si="19"/>
        <v>71661.217376000001</v>
      </c>
      <c r="Q87" s="270">
        <f t="shared" si="17"/>
        <v>71661</v>
      </c>
      <c r="R87" s="235" t="str">
        <f t="shared" si="18"/>
        <v>MENOR VALOR</v>
      </c>
    </row>
    <row r="88" spans="1:18" ht="18">
      <c r="A88" s="147">
        <v>82</v>
      </c>
      <c r="B88" s="249">
        <v>873205</v>
      </c>
      <c r="C88" s="252" t="s">
        <v>4212</v>
      </c>
      <c r="D88" s="220" t="s">
        <v>21</v>
      </c>
      <c r="E88" s="220">
        <v>1</v>
      </c>
      <c r="F88" s="266">
        <v>68262.880000000005</v>
      </c>
      <c r="G88" s="265">
        <f t="shared" si="12"/>
        <v>71826.202336000002</v>
      </c>
      <c r="H88" s="190">
        <v>75178.080000000002</v>
      </c>
      <c r="I88" s="191">
        <v>73704</v>
      </c>
      <c r="J88" s="230">
        <f t="shared" si="13"/>
        <v>71826.202336000002</v>
      </c>
      <c r="K88" s="230">
        <f t="shared" si="14"/>
        <v>73569.427445333335</v>
      </c>
      <c r="L88" s="231">
        <f t="shared" si="15"/>
        <v>73704</v>
      </c>
      <c r="M88" s="232">
        <f t="shared" si="16"/>
        <v>73556.614263743206</v>
      </c>
      <c r="N88" s="231">
        <f t="shared" si="10"/>
        <v>1327.8034619106566</v>
      </c>
      <c r="O88" s="233">
        <f t="shared" si="11"/>
        <v>1.8051448876503607E-2</v>
      </c>
      <c r="P88" s="259">
        <f t="shared" si="19"/>
        <v>71826.202336000002</v>
      </c>
      <c r="Q88" s="270">
        <f t="shared" si="17"/>
        <v>71826</v>
      </c>
      <c r="R88" s="235" t="str">
        <f t="shared" si="18"/>
        <v>MENOR VALOR</v>
      </c>
    </row>
    <row r="89" spans="1:18" ht="18">
      <c r="A89" s="147">
        <v>83</v>
      </c>
      <c r="B89" s="249">
        <v>873206</v>
      </c>
      <c r="C89" s="252" t="s">
        <v>4433</v>
      </c>
      <c r="D89" s="220" t="s">
        <v>21</v>
      </c>
      <c r="E89" s="220">
        <v>1</v>
      </c>
      <c r="F89" s="266">
        <v>63381.5</v>
      </c>
      <c r="G89" s="265">
        <f t="shared" si="12"/>
        <v>66690.014299999995</v>
      </c>
      <c r="H89" s="190">
        <v>75178.080000000002</v>
      </c>
      <c r="I89" s="191">
        <v>73704</v>
      </c>
      <c r="J89" s="230">
        <f t="shared" si="13"/>
        <v>66690.014299999995</v>
      </c>
      <c r="K89" s="230">
        <f t="shared" si="14"/>
        <v>71857.364766666666</v>
      </c>
      <c r="L89" s="231">
        <f t="shared" si="15"/>
        <v>73704</v>
      </c>
      <c r="M89" s="232">
        <f t="shared" si="16"/>
        <v>71759.769141920289</v>
      </c>
      <c r="N89" s="231">
        <f t="shared" si="10"/>
        <v>4959.6368516154771</v>
      </c>
      <c r="O89" s="233">
        <f t="shared" si="11"/>
        <v>6.9114448261486661E-2</v>
      </c>
      <c r="P89" s="259">
        <f t="shared" si="19"/>
        <v>66690.014299999995</v>
      </c>
      <c r="Q89" s="270">
        <f t="shared" si="17"/>
        <v>66690</v>
      </c>
      <c r="R89" s="235" t="str">
        <f t="shared" si="18"/>
        <v>MENOR VALOR</v>
      </c>
    </row>
    <row r="90" spans="1:18" ht="18">
      <c r="A90" s="147">
        <v>84</v>
      </c>
      <c r="B90" s="249">
        <v>873210</v>
      </c>
      <c r="C90" s="252" t="s">
        <v>4434</v>
      </c>
      <c r="D90" s="220" t="s">
        <v>21</v>
      </c>
      <c r="E90" s="220">
        <v>1</v>
      </c>
      <c r="F90" s="266">
        <v>57938.58</v>
      </c>
      <c r="G90" s="265">
        <f t="shared" si="12"/>
        <v>60962.973876000004</v>
      </c>
      <c r="H90" s="190">
        <v>75178.080000000002</v>
      </c>
      <c r="I90" s="191">
        <v>73704</v>
      </c>
      <c r="J90" s="230">
        <f t="shared" si="13"/>
        <v>60962.973876000004</v>
      </c>
      <c r="K90" s="230">
        <f t="shared" si="14"/>
        <v>69948.351291999992</v>
      </c>
      <c r="L90" s="231">
        <f t="shared" si="15"/>
        <v>73704</v>
      </c>
      <c r="M90" s="232">
        <f t="shared" si="16"/>
        <v>69643.856316218735</v>
      </c>
      <c r="N90" s="231">
        <f t="shared" si="10"/>
        <v>9009.2659715553509</v>
      </c>
      <c r="O90" s="233">
        <f t="shared" si="11"/>
        <v>0.12936196310911727</v>
      </c>
      <c r="P90" s="259">
        <f t="shared" si="19"/>
        <v>60962.973876000004</v>
      </c>
      <c r="Q90" s="270">
        <f t="shared" si="17"/>
        <v>60963</v>
      </c>
      <c r="R90" s="235" t="str">
        <f t="shared" si="18"/>
        <v>MENOR VALOR</v>
      </c>
    </row>
    <row r="91" spans="1:18" ht="42.75">
      <c r="A91" s="147">
        <v>85</v>
      </c>
      <c r="B91" s="249">
        <v>873302</v>
      </c>
      <c r="C91" s="252" t="s">
        <v>4435</v>
      </c>
      <c r="D91" s="220" t="s">
        <v>21</v>
      </c>
      <c r="E91" s="220">
        <v>1</v>
      </c>
      <c r="F91" s="266">
        <v>65616.88</v>
      </c>
      <c r="G91" s="265">
        <f t="shared" si="12"/>
        <v>69042.081136000008</v>
      </c>
      <c r="H91" s="190">
        <v>97020.36</v>
      </c>
      <c r="I91" s="191">
        <v>95118</v>
      </c>
      <c r="J91" s="230">
        <f t="shared" si="13"/>
        <v>69042.081136000008</v>
      </c>
      <c r="K91" s="230">
        <f t="shared" si="14"/>
        <v>87060.147045333331</v>
      </c>
      <c r="L91" s="231">
        <f t="shared" si="15"/>
        <v>95118</v>
      </c>
      <c r="M91" s="232">
        <f t="shared" si="16"/>
        <v>86049.130949275946</v>
      </c>
      <c r="N91" s="231">
        <f t="shared" si="10"/>
        <v>18438.459054404648</v>
      </c>
      <c r="O91" s="233">
        <f t="shared" si="11"/>
        <v>0.21427827162221674</v>
      </c>
      <c r="P91" s="259">
        <f t="shared" si="19"/>
        <v>86049.130949275946</v>
      </c>
      <c r="Q91" s="270">
        <f t="shared" si="17"/>
        <v>86049</v>
      </c>
      <c r="R91" s="235" t="str">
        <f t="shared" si="18"/>
        <v>MEDIA GEOMETRICA</v>
      </c>
    </row>
    <row r="92" spans="1:18" ht="42.75">
      <c r="A92" s="147">
        <v>86</v>
      </c>
      <c r="B92" s="249">
        <v>873305</v>
      </c>
      <c r="C92" s="252" t="s">
        <v>4436</v>
      </c>
      <c r="D92" s="220" t="s">
        <v>21</v>
      </c>
      <c r="E92" s="220">
        <v>1</v>
      </c>
      <c r="F92" s="247">
        <v>108491.88</v>
      </c>
      <c r="G92" s="265">
        <f t="shared" si="12"/>
        <v>114155.15613600001</v>
      </c>
      <c r="H92" s="190">
        <v>157651.20000000001</v>
      </c>
      <c r="I92" s="191">
        <v>154560</v>
      </c>
      <c r="J92" s="230">
        <f t="shared" si="13"/>
        <v>114155.15613600001</v>
      </c>
      <c r="K92" s="230">
        <f t="shared" si="14"/>
        <v>142122.118712</v>
      </c>
      <c r="L92" s="231">
        <f t="shared" si="15"/>
        <v>154560</v>
      </c>
      <c r="M92" s="232">
        <f t="shared" si="16"/>
        <v>140636.04376800774</v>
      </c>
      <c r="N92" s="231">
        <f t="shared" si="10"/>
        <v>28570.539089018122</v>
      </c>
      <c r="O92" s="233">
        <f t="shared" si="11"/>
        <v>0.20315232371118094</v>
      </c>
      <c r="P92" s="259">
        <f t="shared" si="19"/>
        <v>140636.04376800774</v>
      </c>
      <c r="Q92" s="270">
        <f t="shared" si="17"/>
        <v>140636</v>
      </c>
      <c r="R92" s="235" t="str">
        <f t="shared" si="18"/>
        <v>MEDIA GEOMETRICA</v>
      </c>
    </row>
    <row r="93" spans="1:18" ht="42.75">
      <c r="A93" s="147">
        <v>87</v>
      </c>
      <c r="B93" s="249">
        <v>873306</v>
      </c>
      <c r="C93" s="252" t="s">
        <v>4437</v>
      </c>
      <c r="D93" s="220" t="s">
        <v>21</v>
      </c>
      <c r="E93" s="220">
        <v>1</v>
      </c>
      <c r="F93" s="266">
        <v>132789.01999999999</v>
      </c>
      <c r="G93" s="265">
        <f t="shared" si="12"/>
        <v>139720.60684399999</v>
      </c>
      <c r="H93" s="190">
        <v>157465.56</v>
      </c>
      <c r="I93" s="191">
        <v>154378</v>
      </c>
      <c r="J93" s="230">
        <f t="shared" si="13"/>
        <v>139720.60684399999</v>
      </c>
      <c r="K93" s="230">
        <f t="shared" si="14"/>
        <v>150521.38894800001</v>
      </c>
      <c r="L93" s="231">
        <f t="shared" si="15"/>
        <v>154378</v>
      </c>
      <c r="M93" s="232">
        <f t="shared" si="16"/>
        <v>150317.82568602604</v>
      </c>
      <c r="N93" s="231">
        <f t="shared" si="10"/>
        <v>10364.342095124895</v>
      </c>
      <c r="O93" s="233">
        <f t="shared" si="11"/>
        <v>6.8949521108516099E-2</v>
      </c>
      <c r="P93" s="259">
        <f t="shared" si="19"/>
        <v>139720.60684399999</v>
      </c>
      <c r="Q93" s="270">
        <f t="shared" si="17"/>
        <v>139721</v>
      </c>
      <c r="R93" s="235" t="str">
        <f t="shared" si="18"/>
        <v>MENOR VALOR</v>
      </c>
    </row>
    <row r="94" spans="1:18" ht="18">
      <c r="A94" s="147">
        <v>88</v>
      </c>
      <c r="B94" s="249">
        <v>873311</v>
      </c>
      <c r="C94" s="252" t="s">
        <v>4220</v>
      </c>
      <c r="D94" s="220" t="s">
        <v>21</v>
      </c>
      <c r="E94" s="220">
        <v>1</v>
      </c>
      <c r="F94" s="247">
        <v>108389.96</v>
      </c>
      <c r="G94" s="265">
        <f t="shared" si="12"/>
        <v>114047.91591200001</v>
      </c>
      <c r="H94" s="190">
        <v>119368.56</v>
      </c>
      <c r="I94" s="191">
        <v>117028</v>
      </c>
      <c r="J94" s="230">
        <f t="shared" si="13"/>
        <v>114047.91591200001</v>
      </c>
      <c r="K94" s="230">
        <f t="shared" si="14"/>
        <v>116814.825304</v>
      </c>
      <c r="L94" s="231">
        <f t="shared" si="15"/>
        <v>117028</v>
      </c>
      <c r="M94" s="232">
        <f t="shared" si="16"/>
        <v>116794.49246592587</v>
      </c>
      <c r="N94" s="231">
        <f t="shared" si="10"/>
        <v>2107.2376671309203</v>
      </c>
      <c r="O94" s="233">
        <f t="shared" si="11"/>
        <v>1.8042269139922799E-2</v>
      </c>
      <c r="P94" s="259">
        <f t="shared" si="19"/>
        <v>114047.91591200001</v>
      </c>
      <c r="Q94" s="270">
        <f t="shared" si="17"/>
        <v>114048</v>
      </c>
      <c r="R94" s="235" t="str">
        <f t="shared" si="18"/>
        <v>MENOR VALOR</v>
      </c>
    </row>
    <row r="95" spans="1:18" ht="18">
      <c r="A95" s="147">
        <v>89</v>
      </c>
      <c r="B95" s="249">
        <v>873312</v>
      </c>
      <c r="C95" s="252" t="s">
        <v>4438</v>
      </c>
      <c r="D95" s="220" t="s">
        <v>21</v>
      </c>
      <c r="E95" s="220">
        <v>1</v>
      </c>
      <c r="F95" s="266">
        <v>82176.92</v>
      </c>
      <c r="G95" s="265">
        <f t="shared" si="12"/>
        <v>86466.555223999996</v>
      </c>
      <c r="H95" s="190">
        <v>97528.320000000007</v>
      </c>
      <c r="I95" s="191">
        <v>95616</v>
      </c>
      <c r="J95" s="230">
        <f t="shared" si="13"/>
        <v>86466.555223999996</v>
      </c>
      <c r="K95" s="230">
        <f t="shared" si="14"/>
        <v>93203.625074666677</v>
      </c>
      <c r="L95" s="231">
        <f t="shared" si="15"/>
        <v>95616</v>
      </c>
      <c r="M95" s="232">
        <f t="shared" si="16"/>
        <v>93075.738476194529</v>
      </c>
      <c r="N95" s="231">
        <f t="shared" si="10"/>
        <v>6469.6344452014355</v>
      </c>
      <c r="O95" s="233">
        <f t="shared" si="11"/>
        <v>6.9509353899524937E-2</v>
      </c>
      <c r="P95" s="259">
        <f t="shared" si="19"/>
        <v>86466.555223999996</v>
      </c>
      <c r="Q95" s="270">
        <f t="shared" si="17"/>
        <v>86467</v>
      </c>
      <c r="R95" s="235" t="str">
        <f t="shared" si="18"/>
        <v>MENOR VALOR</v>
      </c>
    </row>
    <row r="96" spans="1:18" ht="18">
      <c r="A96" s="147">
        <v>90</v>
      </c>
      <c r="B96" s="249">
        <v>873313</v>
      </c>
      <c r="C96" s="252" t="s">
        <v>4439</v>
      </c>
      <c r="D96" s="220" t="s">
        <v>21</v>
      </c>
      <c r="E96" s="220">
        <v>1</v>
      </c>
      <c r="F96" s="247">
        <v>82176.92</v>
      </c>
      <c r="G96" s="265">
        <f t="shared" si="12"/>
        <v>86466.555223999996</v>
      </c>
      <c r="H96" s="245">
        <v>97528.320000000007</v>
      </c>
      <c r="I96" s="191">
        <v>95616</v>
      </c>
      <c r="J96" s="230">
        <f t="shared" si="13"/>
        <v>86466.555223999996</v>
      </c>
      <c r="K96" s="230">
        <f t="shared" si="14"/>
        <v>93203.625074666677</v>
      </c>
      <c r="L96" s="231">
        <f t="shared" si="15"/>
        <v>95616</v>
      </c>
      <c r="M96" s="232">
        <f t="shared" si="16"/>
        <v>93075.738476194529</v>
      </c>
      <c r="N96" s="231">
        <f t="shared" si="10"/>
        <v>6469.6344452014355</v>
      </c>
      <c r="O96" s="233">
        <f t="shared" si="11"/>
        <v>6.9509353899524937E-2</v>
      </c>
      <c r="P96" s="259">
        <f t="shared" si="19"/>
        <v>86466.555223999996</v>
      </c>
      <c r="Q96" s="270">
        <f t="shared" si="17"/>
        <v>86467</v>
      </c>
      <c r="R96" s="235" t="str">
        <f t="shared" si="18"/>
        <v>MENOR VALOR</v>
      </c>
    </row>
    <row r="97" spans="1:25" ht="18">
      <c r="A97" s="147">
        <v>91</v>
      </c>
      <c r="B97" s="249">
        <v>873314</v>
      </c>
      <c r="C97" s="252" t="s">
        <v>4223</v>
      </c>
      <c r="D97" s="220" t="s">
        <v>21</v>
      </c>
      <c r="E97" s="220">
        <v>1</v>
      </c>
      <c r="F97" s="266">
        <v>93002</v>
      </c>
      <c r="G97" s="265">
        <f t="shared" si="12"/>
        <v>97856.704400000002</v>
      </c>
      <c r="H97" s="190">
        <v>119368.56</v>
      </c>
      <c r="I97" s="191">
        <v>117028</v>
      </c>
      <c r="J97" s="230">
        <f t="shared" si="13"/>
        <v>97856.704400000002</v>
      </c>
      <c r="K97" s="230">
        <f t="shared" si="14"/>
        <v>111417.7548</v>
      </c>
      <c r="L97" s="231">
        <f t="shared" si="15"/>
        <v>117028</v>
      </c>
      <c r="M97" s="232">
        <f t="shared" si="16"/>
        <v>110983.08033063477</v>
      </c>
      <c r="N97" s="231">
        <f t="shared" si="10"/>
        <v>13556.153122891819</v>
      </c>
      <c r="O97" s="233">
        <f t="shared" si="11"/>
        <v>0.12214612427863837</v>
      </c>
      <c r="P97" s="259">
        <f t="shared" si="19"/>
        <v>97856.704400000002</v>
      </c>
      <c r="Q97" s="270">
        <f t="shared" si="17"/>
        <v>97857</v>
      </c>
      <c r="R97" s="235" t="str">
        <f t="shared" si="18"/>
        <v>MENOR VALOR</v>
      </c>
    </row>
    <row r="98" spans="1:25" ht="18">
      <c r="A98" s="147">
        <v>92</v>
      </c>
      <c r="B98" s="249">
        <v>873333</v>
      </c>
      <c r="C98" s="252" t="s">
        <v>4440</v>
      </c>
      <c r="D98" s="220" t="s">
        <v>21</v>
      </c>
      <c r="E98" s="220">
        <v>1</v>
      </c>
      <c r="F98" s="266">
        <v>63381.5</v>
      </c>
      <c r="G98" s="265">
        <f t="shared" si="12"/>
        <v>66690.014299999995</v>
      </c>
      <c r="H98" s="190">
        <v>75178.080000000002</v>
      </c>
      <c r="I98" s="191">
        <v>73704</v>
      </c>
      <c r="J98" s="230">
        <f t="shared" si="13"/>
        <v>66690.014299999995</v>
      </c>
      <c r="K98" s="230">
        <f t="shared" si="14"/>
        <v>71857.364766666666</v>
      </c>
      <c r="L98" s="231">
        <f t="shared" si="15"/>
        <v>73704</v>
      </c>
      <c r="M98" s="232">
        <f t="shared" si="16"/>
        <v>71759.769141920289</v>
      </c>
      <c r="N98" s="231">
        <f t="shared" si="10"/>
        <v>4959.6368516154771</v>
      </c>
      <c r="O98" s="233">
        <f t="shared" si="11"/>
        <v>6.9114448261486661E-2</v>
      </c>
      <c r="P98" s="259">
        <f t="shared" si="19"/>
        <v>66690.014299999995</v>
      </c>
      <c r="Q98" s="270">
        <f t="shared" si="17"/>
        <v>66690</v>
      </c>
      <c r="R98" s="235" t="str">
        <f t="shared" si="18"/>
        <v>MENOR VALOR</v>
      </c>
    </row>
    <row r="99" spans="1:25" ht="18">
      <c r="A99" s="147">
        <v>93</v>
      </c>
      <c r="B99" s="249">
        <v>873335</v>
      </c>
      <c r="C99" s="252" t="s">
        <v>4441</v>
      </c>
      <c r="D99" s="220" t="s">
        <v>21</v>
      </c>
      <c r="E99" s="220">
        <v>1</v>
      </c>
      <c r="F99" s="247">
        <v>63381.5</v>
      </c>
      <c r="G99" s="265">
        <f t="shared" si="12"/>
        <v>66690.014299999995</v>
      </c>
      <c r="H99" s="190">
        <v>75178.080000000002</v>
      </c>
      <c r="I99" s="191">
        <v>73704</v>
      </c>
      <c r="J99" s="230">
        <f t="shared" si="13"/>
        <v>66690.014299999995</v>
      </c>
      <c r="K99" s="230">
        <f t="shared" si="14"/>
        <v>71857.364766666666</v>
      </c>
      <c r="L99" s="231">
        <f t="shared" si="15"/>
        <v>73704</v>
      </c>
      <c r="M99" s="232">
        <f t="shared" si="16"/>
        <v>71759.769141920289</v>
      </c>
      <c r="N99" s="231">
        <f t="shared" si="10"/>
        <v>4959.6368516154771</v>
      </c>
      <c r="O99" s="233">
        <f t="shared" si="11"/>
        <v>6.9114448261486661E-2</v>
      </c>
      <c r="P99" s="259">
        <f t="shared" si="19"/>
        <v>66690.014299999995</v>
      </c>
      <c r="Q99" s="270">
        <f t="shared" si="17"/>
        <v>66690</v>
      </c>
      <c r="R99" s="235" t="str">
        <f t="shared" si="18"/>
        <v>MENOR VALOR</v>
      </c>
    </row>
    <row r="100" spans="1:25" ht="18">
      <c r="A100" s="147">
        <v>94</v>
      </c>
      <c r="B100" s="249">
        <v>873340</v>
      </c>
      <c r="C100" s="252" t="s">
        <v>4442</v>
      </c>
      <c r="D100" s="220" t="s">
        <v>21</v>
      </c>
      <c r="E100" s="220">
        <v>1</v>
      </c>
      <c r="F100" s="247">
        <v>77496.44</v>
      </c>
      <c r="G100" s="265">
        <f t="shared" si="12"/>
        <v>81541.754167999999</v>
      </c>
      <c r="H100" s="190">
        <v>97528.320000000007</v>
      </c>
      <c r="I100" s="191">
        <v>95616</v>
      </c>
      <c r="J100" s="230">
        <f t="shared" si="13"/>
        <v>81541.754167999999</v>
      </c>
      <c r="K100" s="230">
        <f t="shared" si="14"/>
        <v>91562.024722666669</v>
      </c>
      <c r="L100" s="231">
        <f t="shared" si="15"/>
        <v>95616</v>
      </c>
      <c r="M100" s="232">
        <f t="shared" si="16"/>
        <v>91274.00799664123</v>
      </c>
      <c r="N100" s="231">
        <f t="shared" si="10"/>
        <v>9951.9946678937031</v>
      </c>
      <c r="O100" s="233">
        <f t="shared" si="11"/>
        <v>0.10903426820327561</v>
      </c>
      <c r="P100" s="259">
        <f t="shared" si="19"/>
        <v>81541.754167999999</v>
      </c>
      <c r="Q100" s="270">
        <f t="shared" si="17"/>
        <v>81542</v>
      </c>
      <c r="R100" s="235" t="str">
        <f t="shared" si="18"/>
        <v>MENOR VALOR</v>
      </c>
    </row>
    <row r="101" spans="1:25" ht="28.5">
      <c r="A101" s="147">
        <v>95</v>
      </c>
      <c r="B101" s="249">
        <v>873411</v>
      </c>
      <c r="C101" s="252" t="s">
        <v>4443</v>
      </c>
      <c r="D101" s="220" t="s">
        <v>21</v>
      </c>
      <c r="E101" s="220">
        <v>1</v>
      </c>
      <c r="F101" s="266">
        <v>69791.679999999993</v>
      </c>
      <c r="G101" s="265">
        <f t="shared" si="12"/>
        <v>73434.805695999996</v>
      </c>
      <c r="H101" s="190">
        <v>82797.48</v>
      </c>
      <c r="I101" s="191">
        <v>81174</v>
      </c>
      <c r="J101" s="230">
        <f t="shared" si="13"/>
        <v>73434.805695999996</v>
      </c>
      <c r="K101" s="230">
        <f t="shared" si="14"/>
        <v>79135.428565333321</v>
      </c>
      <c r="L101" s="231">
        <f t="shared" si="15"/>
        <v>81174</v>
      </c>
      <c r="M101" s="232">
        <f t="shared" si="16"/>
        <v>79027.577994552092</v>
      </c>
      <c r="N101" s="231">
        <f t="shared" si="10"/>
        <v>5472.4367732787059</v>
      </c>
      <c r="O101" s="233">
        <f t="shared" si="11"/>
        <v>6.9247178164260056E-2</v>
      </c>
      <c r="P101" s="259">
        <f t="shared" si="19"/>
        <v>73434.805695999996</v>
      </c>
      <c r="Q101" s="270">
        <f t="shared" si="17"/>
        <v>73435</v>
      </c>
      <c r="R101" s="235" t="str">
        <f t="shared" si="18"/>
        <v>MENOR VALOR</v>
      </c>
    </row>
    <row r="102" spans="1:25" ht="18">
      <c r="A102" s="147">
        <v>96</v>
      </c>
      <c r="B102" s="249">
        <v>873412</v>
      </c>
      <c r="C102" s="252" t="s">
        <v>4228</v>
      </c>
      <c r="D102" s="220" t="s">
        <v>21</v>
      </c>
      <c r="E102" s="220">
        <v>1</v>
      </c>
      <c r="F102" s="266">
        <v>73059.98</v>
      </c>
      <c r="G102" s="265">
        <f t="shared" si="12"/>
        <v>76873.710955999995</v>
      </c>
      <c r="H102" s="190">
        <v>78250.320000000007</v>
      </c>
      <c r="I102" s="191">
        <v>76716</v>
      </c>
      <c r="J102" s="230">
        <f t="shared" si="13"/>
        <v>76716</v>
      </c>
      <c r="K102" s="230">
        <f t="shared" si="14"/>
        <v>77280.010318666667</v>
      </c>
      <c r="L102" s="231">
        <f t="shared" si="15"/>
        <v>76873.710955999995</v>
      </c>
      <c r="M102" s="232">
        <f t="shared" si="16"/>
        <v>77276.950041736432</v>
      </c>
      <c r="N102" s="231">
        <f t="shared" si="10"/>
        <v>111.51848645500993</v>
      </c>
      <c r="O102" s="233">
        <f t="shared" si="11"/>
        <v>1.4431015509124004E-3</v>
      </c>
      <c r="P102" s="259">
        <f t="shared" si="19"/>
        <v>76716</v>
      </c>
      <c r="Q102" s="270">
        <f t="shared" si="17"/>
        <v>76716</v>
      </c>
      <c r="R102" s="235" t="str">
        <f t="shared" si="18"/>
        <v>MENOR VALOR</v>
      </c>
    </row>
    <row r="103" spans="1:25" ht="18">
      <c r="A103" s="147">
        <v>97</v>
      </c>
      <c r="B103" s="249">
        <v>873420</v>
      </c>
      <c r="C103" s="252" t="s">
        <v>4444</v>
      </c>
      <c r="D103" s="220" t="s">
        <v>21</v>
      </c>
      <c r="E103" s="220">
        <v>1</v>
      </c>
      <c r="F103" s="266">
        <v>82176.92</v>
      </c>
      <c r="G103" s="265">
        <f t="shared" si="12"/>
        <v>86466.555223999996</v>
      </c>
      <c r="H103" s="190">
        <v>97528.320000000007</v>
      </c>
      <c r="I103" s="191">
        <v>95616</v>
      </c>
      <c r="J103" s="230">
        <f t="shared" si="13"/>
        <v>86466.555223999996</v>
      </c>
      <c r="K103" s="230">
        <f t="shared" si="14"/>
        <v>93203.625074666677</v>
      </c>
      <c r="L103" s="231">
        <f t="shared" si="15"/>
        <v>95616</v>
      </c>
      <c r="M103" s="232">
        <f t="shared" si="16"/>
        <v>93075.738476194529</v>
      </c>
      <c r="N103" s="231">
        <f t="shared" si="10"/>
        <v>6469.6344452014355</v>
      </c>
      <c r="O103" s="233">
        <f t="shared" si="11"/>
        <v>6.9509353899524937E-2</v>
      </c>
      <c r="P103" s="259">
        <f t="shared" si="19"/>
        <v>86466.555223999996</v>
      </c>
      <c r="Q103" s="270">
        <f t="shared" si="17"/>
        <v>86467</v>
      </c>
      <c r="R103" s="235" t="str">
        <f t="shared" si="18"/>
        <v>MENOR VALOR</v>
      </c>
    </row>
    <row r="104" spans="1:25" ht="33">
      <c r="A104" s="147">
        <v>98</v>
      </c>
      <c r="B104" s="249">
        <v>873422</v>
      </c>
      <c r="C104" s="252" t="s">
        <v>4445</v>
      </c>
      <c r="D104" s="220" t="s">
        <v>21</v>
      </c>
      <c r="E104" s="220">
        <v>1</v>
      </c>
      <c r="F104" s="266">
        <v>66399.899999999994</v>
      </c>
      <c r="G104" s="265">
        <f t="shared" si="12"/>
        <v>69865.97477999999</v>
      </c>
      <c r="H104" s="190">
        <v>133842.35999999999</v>
      </c>
      <c r="I104" s="191">
        <v>131218</v>
      </c>
      <c r="J104" s="230">
        <f t="shared" si="13"/>
        <v>69865.97477999999</v>
      </c>
      <c r="K104" s="230">
        <f t="shared" si="14"/>
        <v>111642.11159333332</v>
      </c>
      <c r="L104" s="231">
        <f t="shared" si="15"/>
        <v>131218</v>
      </c>
      <c r="M104" s="232">
        <f t="shared" si="16"/>
        <v>107057.61749954171</v>
      </c>
      <c r="N104" s="231">
        <f t="shared" si="10"/>
        <v>43382.433072590109</v>
      </c>
      <c r="O104" s="233">
        <f t="shared" si="11"/>
        <v>0.40522509360696185</v>
      </c>
      <c r="P104" s="259">
        <f t="shared" si="19"/>
        <v>107057.61749954171</v>
      </c>
      <c r="Q104" s="270">
        <f t="shared" si="17"/>
        <v>107058</v>
      </c>
      <c r="R104" s="235" t="str">
        <f t="shared" si="18"/>
        <v>MEDIA GEOMETRICA</v>
      </c>
    </row>
    <row r="105" spans="1:25" ht="18">
      <c r="A105" s="147">
        <v>99</v>
      </c>
      <c r="B105" s="249">
        <v>873424</v>
      </c>
      <c r="C105" s="252" t="s">
        <v>4446</v>
      </c>
      <c r="D105" s="220" t="s">
        <v>21</v>
      </c>
      <c r="E105" s="220">
        <v>1</v>
      </c>
      <c r="F105" s="266">
        <v>94833.62</v>
      </c>
      <c r="G105" s="265">
        <f t="shared" si="12"/>
        <v>99783.934964</v>
      </c>
      <c r="H105" s="190">
        <v>112689.60000000001</v>
      </c>
      <c r="I105" s="191">
        <v>110480</v>
      </c>
      <c r="J105" s="230">
        <f t="shared" si="13"/>
        <v>99783.934964</v>
      </c>
      <c r="K105" s="230">
        <f t="shared" si="14"/>
        <v>107651.17832133333</v>
      </c>
      <c r="L105" s="231">
        <f t="shared" si="15"/>
        <v>110480</v>
      </c>
      <c r="M105" s="232">
        <f t="shared" si="16"/>
        <v>107500.22578071256</v>
      </c>
      <c r="N105" s="231">
        <f t="shared" si="10"/>
        <v>7563.2601189679335</v>
      </c>
      <c r="O105" s="233">
        <f t="shared" si="11"/>
        <v>7.0355760316225466E-2</v>
      </c>
      <c r="P105" s="259">
        <f t="shared" si="19"/>
        <v>99783.934964</v>
      </c>
      <c r="Q105" s="270">
        <f t="shared" si="17"/>
        <v>99784</v>
      </c>
      <c r="R105" s="235" t="str">
        <f t="shared" si="18"/>
        <v>MENOR VALOR</v>
      </c>
    </row>
    <row r="106" spans="1:25" ht="28.5">
      <c r="A106" s="147">
        <v>100</v>
      </c>
      <c r="B106" s="249">
        <v>873426</v>
      </c>
      <c r="C106" s="252" t="s">
        <v>4447</v>
      </c>
      <c r="D106" s="220" t="s">
        <v>21</v>
      </c>
      <c r="E106" s="220">
        <v>1</v>
      </c>
      <c r="F106" s="266">
        <v>94833.62</v>
      </c>
      <c r="G106" s="265">
        <f t="shared" si="12"/>
        <v>99783.934964</v>
      </c>
      <c r="H106" s="190">
        <v>112689.60000000001</v>
      </c>
      <c r="I106" s="191">
        <v>110480</v>
      </c>
      <c r="J106" s="230">
        <f t="shared" si="13"/>
        <v>99783.934964</v>
      </c>
      <c r="K106" s="230">
        <f t="shared" si="14"/>
        <v>107651.17832133333</v>
      </c>
      <c r="L106" s="231">
        <f t="shared" si="15"/>
        <v>110480</v>
      </c>
      <c r="M106" s="232">
        <f t="shared" si="16"/>
        <v>107500.22578071256</v>
      </c>
      <c r="N106" s="231">
        <f t="shared" si="10"/>
        <v>7563.2601189679335</v>
      </c>
      <c r="O106" s="233">
        <f t="shared" si="11"/>
        <v>7.0355760316225466E-2</v>
      </c>
      <c r="P106" s="259">
        <f t="shared" si="19"/>
        <v>99783.934964</v>
      </c>
      <c r="Q106" s="270">
        <f t="shared" si="17"/>
        <v>99784</v>
      </c>
      <c r="R106" s="235" t="str">
        <f t="shared" si="18"/>
        <v>MENOR VALOR</v>
      </c>
    </row>
    <row r="107" spans="1:25" ht="28.5">
      <c r="A107" s="147">
        <v>101</v>
      </c>
      <c r="B107" s="249">
        <v>873431</v>
      </c>
      <c r="C107" s="252" t="s">
        <v>4448</v>
      </c>
      <c r="D107" s="220" t="s">
        <v>21</v>
      </c>
      <c r="E107" s="220">
        <v>1</v>
      </c>
      <c r="F107" s="266">
        <v>63381.5</v>
      </c>
      <c r="G107" s="265">
        <f t="shared" si="12"/>
        <v>66690.014299999995</v>
      </c>
      <c r="H107" s="190">
        <v>75178.080000000002</v>
      </c>
      <c r="I107" s="191">
        <v>73704</v>
      </c>
      <c r="J107" s="230">
        <f t="shared" si="13"/>
        <v>66690.014299999995</v>
      </c>
      <c r="K107" s="230">
        <f t="shared" si="14"/>
        <v>71857.364766666666</v>
      </c>
      <c r="L107" s="231">
        <f t="shared" si="15"/>
        <v>73704</v>
      </c>
      <c r="M107" s="232">
        <f t="shared" si="16"/>
        <v>71759.769141920289</v>
      </c>
      <c r="N107" s="231">
        <f t="shared" si="10"/>
        <v>4959.6368516154771</v>
      </c>
      <c r="O107" s="233">
        <f t="shared" si="11"/>
        <v>6.9114448261486661E-2</v>
      </c>
      <c r="P107" s="259">
        <f t="shared" si="19"/>
        <v>66690.014299999995</v>
      </c>
      <c r="Q107" s="270">
        <f t="shared" si="17"/>
        <v>66690</v>
      </c>
      <c r="R107" s="235" t="str">
        <f t="shared" si="18"/>
        <v>MENOR VALOR</v>
      </c>
    </row>
    <row r="108" spans="1:25" ht="18">
      <c r="A108" s="147">
        <v>102</v>
      </c>
      <c r="B108" s="249">
        <v>873432</v>
      </c>
      <c r="C108" s="252" t="s">
        <v>4449</v>
      </c>
      <c r="D108" s="220" t="s">
        <v>21</v>
      </c>
      <c r="E108" s="220">
        <v>1</v>
      </c>
      <c r="F108" s="266">
        <v>144088.42000000001</v>
      </c>
      <c r="G108" s="265">
        <f t="shared" si="12"/>
        <v>151609.83552400002</v>
      </c>
      <c r="H108" s="190">
        <v>75235.199999999997</v>
      </c>
      <c r="I108" s="191">
        <v>73760</v>
      </c>
      <c r="J108" s="230">
        <f t="shared" si="13"/>
        <v>73760</v>
      </c>
      <c r="K108" s="230">
        <f t="shared" si="14"/>
        <v>100201.678508</v>
      </c>
      <c r="L108" s="231">
        <f t="shared" si="15"/>
        <v>75235.199999999997</v>
      </c>
      <c r="M108" s="232">
        <f t="shared" si="16"/>
        <v>94403.867822470653</v>
      </c>
      <c r="N108" s="231">
        <f t="shared" si="10"/>
        <v>1043.123923606393</v>
      </c>
      <c r="O108" s="233">
        <f t="shared" si="11"/>
        <v>1.1049588832186614E-2</v>
      </c>
      <c r="P108" s="259">
        <f t="shared" si="19"/>
        <v>73760</v>
      </c>
      <c r="Q108" s="270">
        <f t="shared" si="17"/>
        <v>73760</v>
      </c>
      <c r="R108" s="235" t="str">
        <f t="shared" si="18"/>
        <v>MENOR VALOR</v>
      </c>
    </row>
    <row r="109" spans="1:25" ht="33">
      <c r="A109" s="147">
        <v>103</v>
      </c>
      <c r="B109" s="249">
        <v>873443</v>
      </c>
      <c r="C109" s="252" t="s">
        <v>4233</v>
      </c>
      <c r="D109" s="220" t="s">
        <v>21</v>
      </c>
      <c r="E109" s="220">
        <v>1</v>
      </c>
      <c r="F109" s="266">
        <v>59069.5</v>
      </c>
      <c r="G109" s="265">
        <f t="shared" si="12"/>
        <v>62152.927900000002</v>
      </c>
      <c r="H109" s="190">
        <v>148820.04</v>
      </c>
      <c r="I109" s="191">
        <v>145902</v>
      </c>
      <c r="J109" s="230">
        <f t="shared" si="13"/>
        <v>62152.927900000002</v>
      </c>
      <c r="K109" s="230">
        <f t="shared" si="14"/>
        <v>118958.32263333334</v>
      </c>
      <c r="L109" s="231">
        <f t="shared" si="15"/>
        <v>145902</v>
      </c>
      <c r="M109" s="232">
        <f t="shared" si="16"/>
        <v>110508.26270312456</v>
      </c>
      <c r="N109" s="231">
        <f t="shared" si="10"/>
        <v>59219.536799991067</v>
      </c>
      <c r="O109" s="233">
        <f t="shared" si="11"/>
        <v>0.53588333895974516</v>
      </c>
      <c r="P109" s="259">
        <f t="shared" si="19"/>
        <v>110508.26270312456</v>
      </c>
      <c r="Q109" s="270">
        <f t="shared" si="17"/>
        <v>110508</v>
      </c>
      <c r="R109" s="235" t="str">
        <f t="shared" si="18"/>
        <v>MEDIA GEOMETRICA</v>
      </c>
    </row>
    <row r="110" spans="1:25" ht="28.5">
      <c r="A110" s="147">
        <v>104</v>
      </c>
      <c r="B110" s="249">
        <v>873444</v>
      </c>
      <c r="C110" s="252" t="s">
        <v>4450</v>
      </c>
      <c r="D110" s="220" t="s">
        <v>21</v>
      </c>
      <c r="E110" s="220">
        <v>1</v>
      </c>
      <c r="F110" s="266">
        <v>48390.44</v>
      </c>
      <c r="G110" s="265">
        <f t="shared" si="12"/>
        <v>50916.420968000006</v>
      </c>
      <c r="H110" s="190">
        <v>37493.160000000003</v>
      </c>
      <c r="I110" s="191">
        <v>36758</v>
      </c>
      <c r="J110" s="230">
        <f t="shared" si="13"/>
        <v>36758</v>
      </c>
      <c r="K110" s="230">
        <f t="shared" si="14"/>
        <v>41722.526989333339</v>
      </c>
      <c r="L110" s="231">
        <f t="shared" si="15"/>
        <v>37493.160000000003</v>
      </c>
      <c r="M110" s="232">
        <f t="shared" si="16"/>
        <v>41246.515222174225</v>
      </c>
      <c r="N110" s="231">
        <f t="shared" si="10"/>
        <v>519.83662125710475</v>
      </c>
      <c r="O110" s="233">
        <f t="shared" si="11"/>
        <v>1.2603164617835141E-2</v>
      </c>
      <c r="P110" s="259">
        <f t="shared" si="19"/>
        <v>36758</v>
      </c>
      <c r="Q110" s="270">
        <f t="shared" si="17"/>
        <v>36758</v>
      </c>
      <c r="R110" s="235" t="str">
        <f t="shared" si="18"/>
        <v>MENOR VALOR</v>
      </c>
    </row>
    <row r="111" spans="1:25" ht="18">
      <c r="A111" s="147">
        <v>105</v>
      </c>
      <c r="B111" s="249">
        <v>877815</v>
      </c>
      <c r="C111" s="252" t="s">
        <v>4451</v>
      </c>
      <c r="D111" s="220" t="s">
        <v>21</v>
      </c>
      <c r="E111" s="220">
        <v>1</v>
      </c>
      <c r="F111" s="247">
        <v>248886.68</v>
      </c>
      <c r="G111" s="265">
        <f t="shared" si="12"/>
        <v>261878.56469599999</v>
      </c>
      <c r="H111" s="190">
        <v>171849.60000000001</v>
      </c>
      <c r="I111" s="191">
        <v>168480</v>
      </c>
      <c r="J111" s="230">
        <f t="shared" si="13"/>
        <v>168480</v>
      </c>
      <c r="K111" s="230">
        <f t="shared" si="14"/>
        <v>200736.05489866668</v>
      </c>
      <c r="L111" s="231">
        <f t="shared" si="15"/>
        <v>171849.60000000001</v>
      </c>
      <c r="M111" s="232">
        <f t="shared" si="16"/>
        <v>196456.14170201725</v>
      </c>
      <c r="N111" s="231">
        <f t="shared" si="10"/>
        <v>2382.6670098861946</v>
      </c>
      <c r="O111" s="233">
        <f t="shared" si="11"/>
        <v>1.2128238848853097E-2</v>
      </c>
      <c r="P111" s="259">
        <f t="shared" si="19"/>
        <v>168480</v>
      </c>
      <c r="Q111" s="270">
        <f t="shared" si="17"/>
        <v>168480</v>
      </c>
      <c r="R111" s="235" t="str">
        <f t="shared" si="18"/>
        <v>MENOR VALOR</v>
      </c>
      <c r="S111" s="8"/>
      <c r="U111" s="35">
        <f>+H112/I112</f>
        <v>1.02</v>
      </c>
      <c r="V111" s="35" t="e">
        <f>+H112/#REF!</f>
        <v>#REF!</v>
      </c>
      <c r="W111" s="35" t="e">
        <f>+#REF!/#REF!</f>
        <v>#REF!</v>
      </c>
      <c r="X111" s="35"/>
      <c r="Y111" s="15"/>
    </row>
    <row r="112" spans="1:25" ht="18">
      <c r="A112" s="147">
        <v>106</v>
      </c>
      <c r="B112" s="249">
        <v>877802</v>
      </c>
      <c r="C112" s="252" t="s">
        <v>4452</v>
      </c>
      <c r="D112" s="220" t="s">
        <v>21</v>
      </c>
      <c r="E112" s="220">
        <v>1</v>
      </c>
      <c r="F112" s="265">
        <v>231060.48000000001</v>
      </c>
      <c r="G112" s="265">
        <f t="shared" si="12"/>
        <v>243121.83705600002</v>
      </c>
      <c r="H112" s="190">
        <v>268706.76</v>
      </c>
      <c r="I112" s="191">
        <v>263438</v>
      </c>
      <c r="J112" s="230">
        <f t="shared" si="13"/>
        <v>243121.83705600002</v>
      </c>
      <c r="K112" s="230">
        <f t="shared" si="14"/>
        <v>258422.19901866667</v>
      </c>
      <c r="L112" s="231">
        <f t="shared" si="15"/>
        <v>263438</v>
      </c>
      <c r="M112" s="232">
        <f t="shared" si="16"/>
        <v>258182.61418606396</v>
      </c>
      <c r="N112" s="231">
        <f t="shared" si="10"/>
        <v>14365.69658539324</v>
      </c>
      <c r="O112" s="233">
        <f t="shared" si="11"/>
        <v>5.5641610999570795E-2</v>
      </c>
      <c r="P112" s="259">
        <f t="shared" si="19"/>
        <v>243121.83705600002</v>
      </c>
      <c r="Q112" s="270">
        <f t="shared" si="17"/>
        <v>243122</v>
      </c>
      <c r="R112" s="235" t="str">
        <f t="shared" si="18"/>
        <v>MENOR VALOR</v>
      </c>
    </row>
    <row r="113" spans="1:25" ht="18">
      <c r="A113" s="147">
        <v>107</v>
      </c>
      <c r="B113" s="249">
        <v>877801</v>
      </c>
      <c r="C113" s="252" t="s">
        <v>4453</v>
      </c>
      <c r="D113" s="220" t="s">
        <v>21</v>
      </c>
      <c r="E113" s="220">
        <v>1</v>
      </c>
      <c r="F113" s="203">
        <v>263487.7</v>
      </c>
      <c r="G113" s="265">
        <f t="shared" si="12"/>
        <v>277241.75794000004</v>
      </c>
      <c r="H113" s="190">
        <v>313017.59999999998</v>
      </c>
      <c r="I113" s="191">
        <v>306880</v>
      </c>
      <c r="J113" s="230">
        <f t="shared" si="13"/>
        <v>277241.75794000004</v>
      </c>
      <c r="K113" s="230">
        <f t="shared" si="14"/>
        <v>299046.45264666667</v>
      </c>
      <c r="L113" s="231">
        <f t="shared" si="15"/>
        <v>306880</v>
      </c>
      <c r="M113" s="232">
        <f t="shared" si="16"/>
        <v>298629.01072373142</v>
      </c>
      <c r="N113" s="231">
        <f t="shared" si="10"/>
        <v>20957.401943074321</v>
      </c>
      <c r="O113" s="233">
        <f t="shared" si="11"/>
        <v>7.017872072202154E-2</v>
      </c>
      <c r="P113" s="259">
        <f t="shared" si="19"/>
        <v>277241.75794000004</v>
      </c>
      <c r="Q113" s="270">
        <f t="shared" si="17"/>
        <v>277242</v>
      </c>
      <c r="R113" s="235" t="str">
        <f t="shared" si="18"/>
        <v>MENOR VALOR</v>
      </c>
    </row>
    <row r="114" spans="1:25" ht="18">
      <c r="A114" s="147">
        <v>108</v>
      </c>
      <c r="B114" s="249">
        <v>872510</v>
      </c>
      <c r="C114" s="252" t="s">
        <v>4454</v>
      </c>
      <c r="D114" s="220" t="s">
        <v>21</v>
      </c>
      <c r="E114" s="220">
        <v>1</v>
      </c>
      <c r="F114" s="265">
        <v>210702.94</v>
      </c>
      <c r="G114" s="265">
        <f t="shared" si="12"/>
        <v>221701.63346800001</v>
      </c>
      <c r="H114" s="190">
        <v>187924.8</v>
      </c>
      <c r="I114" s="191">
        <v>184240</v>
      </c>
      <c r="J114" s="230">
        <f t="shared" si="13"/>
        <v>184240</v>
      </c>
      <c r="K114" s="230">
        <f t="shared" si="14"/>
        <v>197955.47782266667</v>
      </c>
      <c r="L114" s="231">
        <f t="shared" si="15"/>
        <v>187924.8</v>
      </c>
      <c r="M114" s="232">
        <f t="shared" si="16"/>
        <v>197263.00207407595</v>
      </c>
      <c r="N114" s="231">
        <f t="shared" si="10"/>
        <v>2605.5470673161822</v>
      </c>
      <c r="O114" s="233">
        <f t="shared" si="11"/>
        <v>1.32084934322238E-2</v>
      </c>
      <c r="P114" s="259">
        <f t="shared" si="19"/>
        <v>184240</v>
      </c>
      <c r="Q114" s="270">
        <f t="shared" si="17"/>
        <v>184240</v>
      </c>
      <c r="R114" s="235" t="str">
        <f t="shared" si="18"/>
        <v>MENOR VALOR</v>
      </c>
      <c r="S114" s="8"/>
      <c r="U114" s="35"/>
      <c r="V114" s="35"/>
      <c r="W114" s="35"/>
      <c r="X114" s="35"/>
      <c r="Y114" s="15"/>
    </row>
    <row r="115" spans="1:25" ht="18">
      <c r="A115" s="147">
        <v>109</v>
      </c>
      <c r="B115" s="249">
        <v>877861</v>
      </c>
      <c r="C115" s="252" t="s">
        <v>4248</v>
      </c>
      <c r="D115" s="220" t="s">
        <v>21</v>
      </c>
      <c r="E115" s="220">
        <v>1</v>
      </c>
      <c r="F115" s="265">
        <v>170655.24</v>
      </c>
      <c r="G115" s="265">
        <f t="shared" si="12"/>
        <v>179563.443528</v>
      </c>
      <c r="H115" s="190">
        <v>187943.16</v>
      </c>
      <c r="I115" s="191">
        <v>184258</v>
      </c>
      <c r="J115" s="230">
        <f t="shared" si="13"/>
        <v>179563.443528</v>
      </c>
      <c r="K115" s="230">
        <f t="shared" si="14"/>
        <v>183921.53450933332</v>
      </c>
      <c r="L115" s="231">
        <f t="shared" si="15"/>
        <v>184258</v>
      </c>
      <c r="M115" s="232">
        <f t="shared" si="16"/>
        <v>183889.50099344557</v>
      </c>
      <c r="N115" s="231">
        <f t="shared" si="10"/>
        <v>3319.552716014392</v>
      </c>
      <c r="O115" s="233">
        <f t="shared" si="11"/>
        <v>1.8051888215916752E-2</v>
      </c>
      <c r="P115" s="259">
        <f t="shared" si="19"/>
        <v>179563.443528</v>
      </c>
      <c r="Q115" s="270">
        <f t="shared" si="17"/>
        <v>179563</v>
      </c>
      <c r="R115" s="235" t="str">
        <f t="shared" si="18"/>
        <v>MENOR VALOR</v>
      </c>
    </row>
    <row r="116" spans="1:25" ht="18">
      <c r="A116" s="147">
        <v>110</v>
      </c>
      <c r="B116" s="249">
        <v>877901</v>
      </c>
      <c r="C116" s="252" t="s">
        <v>4252</v>
      </c>
      <c r="D116" s="220" t="s">
        <v>21</v>
      </c>
      <c r="E116" s="220">
        <v>1</v>
      </c>
      <c r="F116" s="265">
        <v>170655.24</v>
      </c>
      <c r="G116" s="265">
        <f t="shared" si="12"/>
        <v>179563.443528</v>
      </c>
      <c r="H116" s="190">
        <v>187943.16</v>
      </c>
      <c r="I116" s="191">
        <v>184258</v>
      </c>
      <c r="J116" s="230">
        <f t="shared" si="13"/>
        <v>179563.443528</v>
      </c>
      <c r="K116" s="230">
        <f t="shared" si="14"/>
        <v>183921.53450933332</v>
      </c>
      <c r="L116" s="231">
        <f t="shared" si="15"/>
        <v>184258</v>
      </c>
      <c r="M116" s="232">
        <f t="shared" si="16"/>
        <v>183889.50099344557</v>
      </c>
      <c r="N116" s="231">
        <f t="shared" si="10"/>
        <v>3319.552716014392</v>
      </c>
      <c r="O116" s="233">
        <f t="shared" si="11"/>
        <v>1.8051888215916752E-2</v>
      </c>
      <c r="P116" s="259">
        <f t="shared" si="19"/>
        <v>179563.443528</v>
      </c>
      <c r="Q116" s="270">
        <f t="shared" si="17"/>
        <v>179563</v>
      </c>
      <c r="R116" s="235" t="str">
        <f t="shared" si="18"/>
        <v>MENOR VALOR</v>
      </c>
    </row>
    <row r="117" spans="1:25" ht="18">
      <c r="A117" s="147">
        <v>111</v>
      </c>
      <c r="B117" s="249">
        <v>877871</v>
      </c>
      <c r="C117" s="252" t="s">
        <v>4251</v>
      </c>
      <c r="D117" s="220" t="s">
        <v>21</v>
      </c>
      <c r="E117" s="220">
        <v>1</v>
      </c>
      <c r="F117" s="265">
        <v>170655.24</v>
      </c>
      <c r="G117" s="265">
        <f t="shared" si="12"/>
        <v>179563.443528</v>
      </c>
      <c r="H117" s="190">
        <v>187943.16</v>
      </c>
      <c r="I117" s="191">
        <v>184258</v>
      </c>
      <c r="J117" s="230">
        <f t="shared" si="13"/>
        <v>179563.443528</v>
      </c>
      <c r="K117" s="230">
        <f t="shared" si="14"/>
        <v>183921.53450933332</v>
      </c>
      <c r="L117" s="231">
        <f t="shared" si="15"/>
        <v>184258</v>
      </c>
      <c r="M117" s="232">
        <f t="shared" si="16"/>
        <v>183889.50099344557</v>
      </c>
      <c r="N117" s="231">
        <f t="shared" si="10"/>
        <v>3319.552716014392</v>
      </c>
      <c r="O117" s="233">
        <f t="shared" si="11"/>
        <v>1.8051888215916752E-2</v>
      </c>
      <c r="P117" s="259">
        <f t="shared" si="19"/>
        <v>179563.443528</v>
      </c>
      <c r="Q117" s="270">
        <f t="shared" si="17"/>
        <v>179563</v>
      </c>
      <c r="R117" s="235" t="str">
        <f t="shared" si="18"/>
        <v>MENOR VALOR</v>
      </c>
    </row>
    <row r="118" spans="1:25" ht="18">
      <c r="A118" s="147">
        <v>112</v>
      </c>
      <c r="B118" s="249">
        <v>877940</v>
      </c>
      <c r="C118" s="252" t="s">
        <v>4455</v>
      </c>
      <c r="D118" s="220" t="s">
        <v>21</v>
      </c>
      <c r="E118" s="220">
        <v>1</v>
      </c>
      <c r="F118" s="265">
        <v>216839.7</v>
      </c>
      <c r="G118" s="265">
        <f t="shared" si="12"/>
        <v>228158.73234000002</v>
      </c>
      <c r="H118" s="190">
        <v>187924.8</v>
      </c>
      <c r="I118" s="191">
        <v>184240</v>
      </c>
      <c r="J118" s="230">
        <f t="shared" si="13"/>
        <v>184240</v>
      </c>
      <c r="K118" s="230">
        <f t="shared" si="14"/>
        <v>200107.84411333335</v>
      </c>
      <c r="L118" s="231">
        <f t="shared" si="15"/>
        <v>187924.8</v>
      </c>
      <c r="M118" s="232">
        <f t="shared" si="16"/>
        <v>199159.8110766657</v>
      </c>
      <c r="N118" s="231">
        <f t="shared" si="10"/>
        <v>2605.5470673161822</v>
      </c>
      <c r="O118" s="233">
        <f t="shared" si="11"/>
        <v>1.3082695013770565E-2</v>
      </c>
      <c r="P118" s="259">
        <f t="shared" si="19"/>
        <v>184240</v>
      </c>
      <c r="Q118" s="270">
        <f t="shared" si="17"/>
        <v>184240</v>
      </c>
      <c r="R118" s="235" t="str">
        <f t="shared" si="18"/>
        <v>MENOR VALOR</v>
      </c>
    </row>
    <row r="119" spans="1:25" ht="18">
      <c r="A119" s="147">
        <v>113</v>
      </c>
      <c r="B119" s="249">
        <v>876802</v>
      </c>
      <c r="C119" s="252" t="s">
        <v>4456</v>
      </c>
      <c r="D119" s="220" t="s">
        <v>21</v>
      </c>
      <c r="E119" s="220">
        <v>1</v>
      </c>
      <c r="F119" s="203">
        <v>263969.86</v>
      </c>
      <c r="G119" s="265">
        <f t="shared" si="12"/>
        <v>277749.08669199998</v>
      </c>
      <c r="H119" s="190">
        <v>313405.2</v>
      </c>
      <c r="I119" s="191">
        <v>307260</v>
      </c>
      <c r="J119" s="230">
        <f t="shared" si="13"/>
        <v>277749.08669199998</v>
      </c>
      <c r="K119" s="230">
        <f t="shared" si="14"/>
        <v>299471.42889733333</v>
      </c>
      <c r="L119" s="231">
        <f t="shared" si="15"/>
        <v>307260</v>
      </c>
      <c r="M119" s="232">
        <f t="shared" si="16"/>
        <v>299057.67636374949</v>
      </c>
      <c r="N119" s="231">
        <f t="shared" si="10"/>
        <v>20867.36691909514</v>
      </c>
      <c r="O119" s="233">
        <f t="shared" si="11"/>
        <v>6.9777064989008236E-2</v>
      </c>
      <c r="P119" s="259">
        <f t="shared" si="19"/>
        <v>277749.08669199998</v>
      </c>
      <c r="Q119" s="270">
        <f t="shared" si="17"/>
        <v>277749</v>
      </c>
      <c r="R119" s="235" t="str">
        <f t="shared" si="18"/>
        <v>MENOR VALOR</v>
      </c>
    </row>
    <row r="120" spans="1:25" ht="28.5">
      <c r="A120" s="147">
        <v>114</v>
      </c>
      <c r="B120" s="249">
        <v>876801</v>
      </c>
      <c r="C120" s="252" t="s">
        <v>4457</v>
      </c>
      <c r="D120" s="220" t="s">
        <v>21</v>
      </c>
      <c r="E120" s="220">
        <v>1</v>
      </c>
      <c r="F120" s="265">
        <v>216248.76</v>
      </c>
      <c r="G120" s="265">
        <f t="shared" si="12"/>
        <v>227536.94527200001</v>
      </c>
      <c r="H120" s="190">
        <v>257023.68</v>
      </c>
      <c r="I120" s="191">
        <v>251984</v>
      </c>
      <c r="J120" s="230">
        <f t="shared" si="13"/>
        <v>227536.94527200001</v>
      </c>
      <c r="K120" s="230">
        <f t="shared" si="14"/>
        <v>245514.87509066667</v>
      </c>
      <c r="L120" s="231">
        <f t="shared" si="15"/>
        <v>251984</v>
      </c>
      <c r="M120" s="232">
        <f t="shared" si="16"/>
        <v>245169.25580758712</v>
      </c>
      <c r="N120" s="231">
        <f t="shared" si="10"/>
        <v>17286.678178207439</v>
      </c>
      <c r="O120" s="233">
        <f t="shared" si="11"/>
        <v>7.0509159565154897E-2</v>
      </c>
      <c r="P120" s="259">
        <f t="shared" si="19"/>
        <v>227536.94527200001</v>
      </c>
      <c r="Q120" s="270">
        <f t="shared" si="17"/>
        <v>227537</v>
      </c>
      <c r="R120" s="235" t="str">
        <f t="shared" si="18"/>
        <v>MENOR VALOR</v>
      </c>
    </row>
    <row r="121" spans="1:25" ht="28.5">
      <c r="A121" s="147">
        <v>115</v>
      </c>
      <c r="B121" s="249">
        <v>886012</v>
      </c>
      <c r="C121" s="252" t="s">
        <v>4458</v>
      </c>
      <c r="D121" s="220" t="s">
        <v>21</v>
      </c>
      <c r="E121" s="220">
        <v>1</v>
      </c>
      <c r="F121" s="265">
        <v>325180.65999999997</v>
      </c>
      <c r="G121" s="265">
        <f t="shared" si="12"/>
        <v>342155.09045199997</v>
      </c>
      <c r="H121" s="190">
        <v>386043.48</v>
      </c>
      <c r="I121" s="191">
        <v>378474</v>
      </c>
      <c r="J121" s="230">
        <f t="shared" si="13"/>
        <v>342155.09045199997</v>
      </c>
      <c r="K121" s="230">
        <f t="shared" si="14"/>
        <v>368890.85681733332</v>
      </c>
      <c r="L121" s="231">
        <f t="shared" si="15"/>
        <v>378474</v>
      </c>
      <c r="M121" s="232">
        <f t="shared" si="16"/>
        <v>368382.02078747732</v>
      </c>
      <c r="N121" s="231">
        <f t="shared" si="10"/>
        <v>25681.347226691665</v>
      </c>
      <c r="O121" s="233">
        <f t="shared" si="11"/>
        <v>6.9713899640904159E-2</v>
      </c>
      <c r="P121" s="259">
        <f t="shared" si="19"/>
        <v>342155.09045199997</v>
      </c>
      <c r="Q121" s="270">
        <f t="shared" si="17"/>
        <v>342155</v>
      </c>
      <c r="R121" s="235" t="str">
        <f t="shared" si="18"/>
        <v>MENOR VALOR</v>
      </c>
    </row>
    <row r="122" spans="1:25" ht="28.5">
      <c r="A122" s="147">
        <v>116</v>
      </c>
      <c r="B122" s="249">
        <v>881112</v>
      </c>
      <c r="C122" s="252" t="s">
        <v>4459</v>
      </c>
      <c r="D122" s="220" t="s">
        <v>21</v>
      </c>
      <c r="E122" s="220">
        <v>1</v>
      </c>
      <c r="F122" s="265">
        <v>133935.62</v>
      </c>
      <c r="G122" s="265">
        <f t="shared" si="12"/>
        <v>140927.05936399999</v>
      </c>
      <c r="H122" s="190">
        <v>180831.72</v>
      </c>
      <c r="I122" s="191">
        <v>177286</v>
      </c>
      <c r="J122" s="230">
        <f t="shared" si="13"/>
        <v>140927.05936399999</v>
      </c>
      <c r="K122" s="230">
        <f t="shared" si="14"/>
        <v>166348.259788</v>
      </c>
      <c r="L122" s="231">
        <f t="shared" si="15"/>
        <v>177286</v>
      </c>
      <c r="M122" s="232">
        <f t="shared" si="16"/>
        <v>165315.845060297</v>
      </c>
      <c r="N122" s="231">
        <f t="shared" si="10"/>
        <v>25709.653480474652</v>
      </c>
      <c r="O122" s="233">
        <f t="shared" si="11"/>
        <v>0.15551838646257629</v>
      </c>
      <c r="P122" s="259">
        <f t="shared" si="19"/>
        <v>140927.05936399999</v>
      </c>
      <c r="Q122" s="270">
        <f t="shared" si="17"/>
        <v>140927</v>
      </c>
      <c r="R122" s="235" t="str">
        <f t="shared" si="18"/>
        <v>MENOR VALOR</v>
      </c>
    </row>
    <row r="123" spans="1:25" ht="28.5">
      <c r="A123" s="147">
        <v>117</v>
      </c>
      <c r="B123" s="249">
        <v>881118</v>
      </c>
      <c r="C123" s="252" t="s">
        <v>4282</v>
      </c>
      <c r="D123" s="220" t="s">
        <v>21</v>
      </c>
      <c r="E123" s="220">
        <v>1</v>
      </c>
      <c r="F123" s="265">
        <v>164197.04</v>
      </c>
      <c r="G123" s="265">
        <f t="shared" si="12"/>
        <v>172768.12548800002</v>
      </c>
      <c r="H123" s="190">
        <v>180831.72</v>
      </c>
      <c r="I123" s="191">
        <v>177286</v>
      </c>
      <c r="J123" s="230">
        <f t="shared" si="13"/>
        <v>172768.12548800002</v>
      </c>
      <c r="K123" s="230">
        <f t="shared" si="14"/>
        <v>176961.948496</v>
      </c>
      <c r="L123" s="231">
        <f t="shared" si="15"/>
        <v>177286</v>
      </c>
      <c r="M123" s="232">
        <f t="shared" si="16"/>
        <v>176931.11942775865</v>
      </c>
      <c r="N123" s="231">
        <f t="shared" si="10"/>
        <v>3194.6197039850499</v>
      </c>
      <c r="O123" s="233">
        <f t="shared" si="11"/>
        <v>1.8055725382382041E-2</v>
      </c>
      <c r="P123" s="259">
        <f t="shared" si="19"/>
        <v>172768.12548800002</v>
      </c>
      <c r="Q123" s="270">
        <f t="shared" si="17"/>
        <v>172768</v>
      </c>
      <c r="R123" s="235" t="str">
        <f t="shared" si="18"/>
        <v>MENOR VALOR</v>
      </c>
    </row>
    <row r="124" spans="1:25" ht="28.5">
      <c r="A124" s="147">
        <v>118</v>
      </c>
      <c r="B124" s="249">
        <v>881131</v>
      </c>
      <c r="C124" s="252" t="s">
        <v>4284</v>
      </c>
      <c r="D124" s="220" t="s">
        <v>21</v>
      </c>
      <c r="E124" s="220">
        <v>1</v>
      </c>
      <c r="F124" s="265">
        <v>137632.18</v>
      </c>
      <c r="G124" s="265">
        <f t="shared" si="12"/>
        <v>144816.57979600001</v>
      </c>
      <c r="H124" s="190">
        <v>178291.92</v>
      </c>
      <c r="I124" s="191">
        <v>174796</v>
      </c>
      <c r="J124" s="230">
        <f t="shared" si="13"/>
        <v>144816.57979600001</v>
      </c>
      <c r="K124" s="230">
        <f t="shared" si="14"/>
        <v>165968.16659866666</v>
      </c>
      <c r="L124" s="231">
        <f t="shared" si="15"/>
        <v>174796</v>
      </c>
      <c r="M124" s="232">
        <f t="shared" si="16"/>
        <v>165257.23398700063</v>
      </c>
      <c r="N124" s="231">
        <f t="shared" si="10"/>
        <v>21198.651322289385</v>
      </c>
      <c r="O124" s="233">
        <f t="shared" si="11"/>
        <v>0.12827669210509055</v>
      </c>
      <c r="P124" s="259">
        <f t="shared" si="19"/>
        <v>144816.57979600001</v>
      </c>
      <c r="Q124" s="270">
        <f t="shared" si="17"/>
        <v>144817</v>
      </c>
      <c r="R124" s="235" t="str">
        <f t="shared" si="18"/>
        <v>MENOR VALOR</v>
      </c>
    </row>
    <row r="125" spans="1:25" ht="28.5">
      <c r="A125" s="147">
        <v>119</v>
      </c>
      <c r="B125" s="249">
        <v>881141</v>
      </c>
      <c r="C125" s="252" t="s">
        <v>4286</v>
      </c>
      <c r="D125" s="222" t="s">
        <v>21</v>
      </c>
      <c r="E125" s="222">
        <v>1</v>
      </c>
      <c r="F125" s="207">
        <v>141088.64000000001</v>
      </c>
      <c r="G125" s="265">
        <f t="shared" si="12"/>
        <v>148453.46700800001</v>
      </c>
      <c r="H125" s="198">
        <v>178291.92</v>
      </c>
      <c r="I125" s="199">
        <v>174796</v>
      </c>
      <c r="J125" s="230">
        <f t="shared" si="13"/>
        <v>148453.46700800001</v>
      </c>
      <c r="K125" s="230">
        <f t="shared" si="14"/>
        <v>167180.46233600003</v>
      </c>
      <c r="L125" s="231">
        <f t="shared" si="15"/>
        <v>174796</v>
      </c>
      <c r="M125" s="232">
        <f t="shared" si="16"/>
        <v>166629.22159695064</v>
      </c>
      <c r="N125" s="231">
        <f t="shared" si="10"/>
        <v>18626.983712273548</v>
      </c>
      <c r="O125" s="233">
        <f t="shared" si="11"/>
        <v>0.11178701750962526</v>
      </c>
      <c r="P125" s="259">
        <f t="shared" si="19"/>
        <v>148453.46700800001</v>
      </c>
      <c r="Q125" s="270">
        <f t="shared" si="17"/>
        <v>148453</v>
      </c>
      <c r="R125" s="235" t="str">
        <f t="shared" si="18"/>
        <v>MENOR VALOR</v>
      </c>
    </row>
    <row r="126" spans="1:25" ht="18">
      <c r="A126" s="147">
        <v>120</v>
      </c>
      <c r="B126" s="249">
        <v>881151</v>
      </c>
      <c r="C126" s="252" t="s">
        <v>4460</v>
      </c>
      <c r="D126" s="220" t="s">
        <v>21</v>
      </c>
      <c r="E126" s="220">
        <v>1</v>
      </c>
      <c r="F126" s="265">
        <v>132019.72</v>
      </c>
      <c r="G126" s="265">
        <f t="shared" si="12"/>
        <v>138911.14938400002</v>
      </c>
      <c r="H126" s="190">
        <v>178291.92</v>
      </c>
      <c r="I126" s="191">
        <v>174796</v>
      </c>
      <c r="J126" s="230">
        <f t="shared" si="13"/>
        <v>138911.14938400002</v>
      </c>
      <c r="K126" s="230">
        <f t="shared" si="14"/>
        <v>163999.68979466669</v>
      </c>
      <c r="L126" s="231">
        <f t="shared" si="15"/>
        <v>174796</v>
      </c>
      <c r="M126" s="232">
        <f t="shared" si="16"/>
        <v>162979.66429582358</v>
      </c>
      <c r="N126" s="231">
        <f t="shared" si="10"/>
        <v>25374.421212440007</v>
      </c>
      <c r="O126" s="233">
        <f t="shared" si="11"/>
        <v>0.15569071958807709</v>
      </c>
      <c r="P126" s="259">
        <f t="shared" si="19"/>
        <v>138911.14938400002</v>
      </c>
      <c r="Q126" s="270">
        <f t="shared" si="17"/>
        <v>138911</v>
      </c>
      <c r="R126" s="235" t="str">
        <f t="shared" si="18"/>
        <v>MENOR VALOR</v>
      </c>
    </row>
    <row r="127" spans="1:25" ht="51">
      <c r="A127" s="147">
        <v>121</v>
      </c>
      <c r="B127" s="249" t="s">
        <v>4055</v>
      </c>
      <c r="C127" s="252" t="s">
        <v>4461</v>
      </c>
      <c r="D127" s="220" t="s">
        <v>21</v>
      </c>
      <c r="E127" s="220">
        <v>1</v>
      </c>
      <c r="F127" s="267" t="s">
        <v>4519</v>
      </c>
      <c r="G127" s="267" t="s">
        <v>3916</v>
      </c>
      <c r="H127" s="190">
        <v>187943.16</v>
      </c>
      <c r="I127" s="191">
        <v>184258</v>
      </c>
      <c r="J127" s="230">
        <f t="shared" si="13"/>
        <v>184258</v>
      </c>
      <c r="K127" s="230">
        <f t="shared" si="14"/>
        <v>186100.58000000002</v>
      </c>
      <c r="L127" s="231">
        <f t="shared" si="15"/>
        <v>186100.58000000002</v>
      </c>
      <c r="M127" s="232">
        <f t="shared" si="16"/>
        <v>186091.45809327197</v>
      </c>
      <c r="N127" s="231">
        <f t="shared" si="10"/>
        <v>1302.9008128787202</v>
      </c>
      <c r="O127" s="233">
        <f t="shared" si="11"/>
        <v>7.0014004201401107E-3</v>
      </c>
      <c r="P127" s="259">
        <f t="shared" si="19"/>
        <v>184258</v>
      </c>
      <c r="Q127" s="270">
        <f t="shared" si="17"/>
        <v>184258</v>
      </c>
      <c r="R127" s="235" t="str">
        <f t="shared" si="18"/>
        <v>MENOR VALOR</v>
      </c>
    </row>
    <row r="128" spans="1:25" ht="18">
      <c r="A128" s="147">
        <v>122</v>
      </c>
      <c r="B128" s="249">
        <v>881240</v>
      </c>
      <c r="C128" s="252" t="s">
        <v>4462</v>
      </c>
      <c r="D128" s="220" t="s">
        <v>21</v>
      </c>
      <c r="E128" s="220">
        <v>1</v>
      </c>
      <c r="F128" s="209">
        <v>120578.22</v>
      </c>
      <c r="G128" s="265">
        <f t="shared" si="12"/>
        <v>126872.40308400001</v>
      </c>
      <c r="H128" s="190">
        <v>162955.20000000001</v>
      </c>
      <c r="I128" s="191">
        <v>159760</v>
      </c>
      <c r="J128" s="230">
        <f t="shared" si="13"/>
        <v>126872.40308400001</v>
      </c>
      <c r="K128" s="230">
        <f t="shared" si="14"/>
        <v>149862.53436133332</v>
      </c>
      <c r="L128" s="231">
        <f t="shared" si="15"/>
        <v>159760</v>
      </c>
      <c r="M128" s="232">
        <f t="shared" si="16"/>
        <v>148925.07030503551</v>
      </c>
      <c r="N128" s="231">
        <f t="shared" si="10"/>
        <v>23255.042796233483</v>
      </c>
      <c r="O128" s="233">
        <f t="shared" si="11"/>
        <v>0.15615263936824997</v>
      </c>
      <c r="P128" s="259">
        <f t="shared" si="19"/>
        <v>126872.40308400001</v>
      </c>
      <c r="Q128" s="270">
        <f t="shared" si="17"/>
        <v>126872</v>
      </c>
      <c r="R128" s="235" t="str">
        <f t="shared" si="18"/>
        <v>MENOR VALOR</v>
      </c>
    </row>
    <row r="129" spans="1:25" ht="18">
      <c r="A129" s="147">
        <v>123</v>
      </c>
      <c r="B129" s="249">
        <v>881290</v>
      </c>
      <c r="C129" s="252" t="s">
        <v>4290</v>
      </c>
      <c r="D129" s="220" t="s">
        <v>21</v>
      </c>
      <c r="E129" s="220">
        <v>1</v>
      </c>
      <c r="F129" s="265">
        <v>147656.6</v>
      </c>
      <c r="G129" s="265">
        <f t="shared" si="12"/>
        <v>155364.27452000001</v>
      </c>
      <c r="H129" s="190">
        <v>162955.20000000001</v>
      </c>
      <c r="I129" s="191">
        <v>159760</v>
      </c>
      <c r="J129" s="230">
        <f t="shared" si="13"/>
        <v>155364.27452000001</v>
      </c>
      <c r="K129" s="230">
        <f t="shared" si="14"/>
        <v>159359.82484000002</v>
      </c>
      <c r="L129" s="231">
        <f t="shared" si="15"/>
        <v>159760</v>
      </c>
      <c r="M129" s="232">
        <f t="shared" si="16"/>
        <v>159329.36023898359</v>
      </c>
      <c r="N129" s="231">
        <f t="shared" si="10"/>
        <v>3108.247295142487</v>
      </c>
      <c r="O129" s="233">
        <f t="shared" si="11"/>
        <v>1.9508314666426326E-2</v>
      </c>
      <c r="P129" s="259">
        <f t="shared" si="19"/>
        <v>155364.27452000001</v>
      </c>
      <c r="Q129" s="270">
        <f t="shared" si="17"/>
        <v>155364</v>
      </c>
      <c r="R129" s="235" t="str">
        <f t="shared" si="18"/>
        <v>MENOR VALOR</v>
      </c>
      <c r="S129" s="8"/>
      <c r="U129" s="35"/>
      <c r="V129" s="35"/>
      <c r="W129" s="35"/>
      <c r="X129" s="35"/>
      <c r="Y129" s="15"/>
    </row>
    <row r="130" spans="1:25" ht="28.5">
      <c r="A130" s="147">
        <v>124</v>
      </c>
      <c r="B130" s="249">
        <v>881301</v>
      </c>
      <c r="C130" s="252" t="s">
        <v>4291</v>
      </c>
      <c r="D130" s="220" t="s">
        <v>21</v>
      </c>
      <c r="E130" s="220">
        <v>1</v>
      </c>
      <c r="F130" s="209">
        <v>169834</v>
      </c>
      <c r="G130" s="265">
        <f t="shared" si="12"/>
        <v>178699.33480000001</v>
      </c>
      <c r="H130" s="190">
        <v>178291.92</v>
      </c>
      <c r="I130" s="191">
        <v>174796</v>
      </c>
      <c r="J130" s="230">
        <f t="shared" si="13"/>
        <v>174796</v>
      </c>
      <c r="K130" s="230">
        <f t="shared" si="14"/>
        <v>177262.41826666667</v>
      </c>
      <c r="L130" s="231">
        <f t="shared" si="15"/>
        <v>178291.92</v>
      </c>
      <c r="M130" s="232">
        <f t="shared" si="16"/>
        <v>177253.72170455477</v>
      </c>
      <c r="N130" s="231">
        <f t="shared" si="10"/>
        <v>2471.9887384856843</v>
      </c>
      <c r="O130" s="233">
        <f t="shared" si="11"/>
        <v>1.3946047026341018E-2</v>
      </c>
      <c r="P130" s="259">
        <f t="shared" si="19"/>
        <v>174796</v>
      </c>
      <c r="Q130" s="270">
        <f t="shared" si="17"/>
        <v>174796</v>
      </c>
      <c r="R130" s="235" t="str">
        <f t="shared" si="18"/>
        <v>MENOR VALOR</v>
      </c>
    </row>
    <row r="131" spans="1:25" ht="42.75">
      <c r="A131" s="147">
        <v>125</v>
      </c>
      <c r="B131" s="249">
        <v>881302</v>
      </c>
      <c r="C131" s="252" t="s">
        <v>4463</v>
      </c>
      <c r="D131" s="220" t="s">
        <v>21</v>
      </c>
      <c r="E131" s="220">
        <v>1</v>
      </c>
      <c r="F131" s="209">
        <v>237450.08</v>
      </c>
      <c r="G131" s="265">
        <f t="shared" si="12"/>
        <v>249844.97417599999</v>
      </c>
      <c r="H131" s="190">
        <v>346422.6</v>
      </c>
      <c r="I131" s="191">
        <v>339630</v>
      </c>
      <c r="J131" s="230">
        <f t="shared" si="13"/>
        <v>249844.97417599999</v>
      </c>
      <c r="K131" s="230">
        <f t="shared" si="14"/>
        <v>311965.85805866664</v>
      </c>
      <c r="L131" s="231">
        <f t="shared" si="15"/>
        <v>339630</v>
      </c>
      <c r="M131" s="232">
        <f t="shared" si="16"/>
        <v>308622.52957365807</v>
      </c>
      <c r="N131" s="231">
        <f t="shared" si="10"/>
        <v>63487.600609159774</v>
      </c>
      <c r="O131" s="233">
        <f t="shared" si="11"/>
        <v>0.20571278673939897</v>
      </c>
      <c r="P131" s="259">
        <f t="shared" si="19"/>
        <v>308622.52957365807</v>
      </c>
      <c r="Q131" s="270">
        <f t="shared" si="17"/>
        <v>308623</v>
      </c>
      <c r="R131" s="235" t="str">
        <f t="shared" si="18"/>
        <v>MEDIA GEOMETRICA</v>
      </c>
    </row>
    <row r="132" spans="1:25" ht="42.75">
      <c r="A132" s="147">
        <v>126</v>
      </c>
      <c r="B132" s="249">
        <v>881305</v>
      </c>
      <c r="C132" s="252" t="s">
        <v>4464</v>
      </c>
      <c r="D132" s="220" t="s">
        <v>21</v>
      </c>
      <c r="E132" s="220">
        <v>1</v>
      </c>
      <c r="F132" s="265">
        <v>231538.72</v>
      </c>
      <c r="G132" s="265">
        <f t="shared" si="12"/>
        <v>243625.041184</v>
      </c>
      <c r="H132" s="190">
        <v>274802.28000000003</v>
      </c>
      <c r="I132" s="191">
        <v>269414</v>
      </c>
      <c r="J132" s="230">
        <f t="shared" si="13"/>
        <v>243625.041184</v>
      </c>
      <c r="K132" s="230">
        <f t="shared" si="14"/>
        <v>262613.773728</v>
      </c>
      <c r="L132" s="231">
        <f t="shared" si="15"/>
        <v>269414</v>
      </c>
      <c r="M132" s="232">
        <f t="shared" si="16"/>
        <v>262253.20578658575</v>
      </c>
      <c r="N132" s="231">
        <f t="shared" si="10"/>
        <v>18235.547658534197</v>
      </c>
      <c r="O132" s="233">
        <f t="shared" si="11"/>
        <v>6.9534126775837285E-2</v>
      </c>
      <c r="P132" s="259">
        <f t="shared" si="19"/>
        <v>243625.041184</v>
      </c>
      <c r="Q132" s="270">
        <f t="shared" si="17"/>
        <v>243625</v>
      </c>
      <c r="R132" s="235" t="str">
        <f t="shared" si="18"/>
        <v>MENOR VALOR</v>
      </c>
    </row>
    <row r="133" spans="1:25" ht="28.5">
      <c r="A133" s="147">
        <v>127</v>
      </c>
      <c r="B133" s="249">
        <v>881306</v>
      </c>
      <c r="C133" s="252" t="s">
        <v>4465</v>
      </c>
      <c r="D133" s="220" t="s">
        <v>21</v>
      </c>
      <c r="E133" s="220">
        <v>1</v>
      </c>
      <c r="F133" s="209">
        <v>157280.20000000001</v>
      </c>
      <c r="G133" s="265">
        <f t="shared" si="12"/>
        <v>165490.22644000003</v>
      </c>
      <c r="H133" s="190">
        <v>173212.32</v>
      </c>
      <c r="I133" s="191">
        <v>169816</v>
      </c>
      <c r="J133" s="230">
        <f t="shared" si="13"/>
        <v>165490.22644000003</v>
      </c>
      <c r="K133" s="230">
        <f t="shared" si="14"/>
        <v>169506.18214666669</v>
      </c>
      <c r="L133" s="231">
        <f t="shared" si="15"/>
        <v>169816</v>
      </c>
      <c r="M133" s="232">
        <f t="shared" si="16"/>
        <v>169476.66603553732</v>
      </c>
      <c r="N133" s="231">
        <f t="shared" si="10"/>
        <v>3058.783818153453</v>
      </c>
      <c r="O133" s="233">
        <f t="shared" si="11"/>
        <v>1.804840683797769E-2</v>
      </c>
      <c r="P133" s="259">
        <f t="shared" si="19"/>
        <v>165490.22644000003</v>
      </c>
      <c r="Q133" s="270">
        <f t="shared" si="17"/>
        <v>165490</v>
      </c>
      <c r="R133" s="235" t="str">
        <f t="shared" si="18"/>
        <v>MENOR VALOR</v>
      </c>
      <c r="S133" s="8"/>
      <c r="U133" s="35"/>
      <c r="V133" s="35"/>
      <c r="W133" s="35"/>
      <c r="X133" s="35"/>
      <c r="Y133" s="15"/>
    </row>
    <row r="134" spans="1:25" ht="18">
      <c r="A134" s="147">
        <v>128</v>
      </c>
      <c r="B134" s="249">
        <v>881331</v>
      </c>
      <c r="C134" s="252" t="s">
        <v>4466</v>
      </c>
      <c r="D134" s="220" t="s">
        <v>21</v>
      </c>
      <c r="E134" s="220">
        <v>1</v>
      </c>
      <c r="F134" s="209">
        <v>139511.82</v>
      </c>
      <c r="G134" s="265">
        <f t="shared" si="12"/>
        <v>146794.337004</v>
      </c>
      <c r="H134" s="190">
        <v>173236.8</v>
      </c>
      <c r="I134" s="191">
        <v>169840</v>
      </c>
      <c r="J134" s="230">
        <f t="shared" si="13"/>
        <v>146794.337004</v>
      </c>
      <c r="K134" s="230">
        <f t="shared" si="14"/>
        <v>163290.37900133335</v>
      </c>
      <c r="L134" s="231">
        <f t="shared" si="15"/>
        <v>169840</v>
      </c>
      <c r="M134" s="232">
        <f t="shared" si="16"/>
        <v>162853.26821997896</v>
      </c>
      <c r="N134" s="231">
        <f t="shared" si="10"/>
        <v>16295.744581411487</v>
      </c>
      <c r="O134" s="233">
        <f t="shared" si="11"/>
        <v>0.10006397022010954</v>
      </c>
      <c r="P134" s="259">
        <f t="shared" si="19"/>
        <v>146794.337004</v>
      </c>
      <c r="Q134" s="270">
        <f t="shared" si="17"/>
        <v>146794</v>
      </c>
      <c r="R134" s="235" t="str">
        <f t="shared" si="18"/>
        <v>MENOR VALOR</v>
      </c>
    </row>
    <row r="135" spans="1:25" ht="28.5">
      <c r="A135" s="147">
        <v>129</v>
      </c>
      <c r="B135" s="249">
        <v>881332</v>
      </c>
      <c r="C135" s="252" t="s">
        <v>4467</v>
      </c>
      <c r="D135" s="220" t="s">
        <v>21</v>
      </c>
      <c r="E135" s="220">
        <v>1</v>
      </c>
      <c r="F135" s="265">
        <v>158882.5</v>
      </c>
      <c r="G135" s="265">
        <f t="shared" si="12"/>
        <v>167176.16649999999</v>
      </c>
      <c r="H135" s="190">
        <v>209783.4</v>
      </c>
      <c r="I135" s="191">
        <v>205670</v>
      </c>
      <c r="J135" s="230">
        <f t="shared" si="13"/>
        <v>167176.16649999999</v>
      </c>
      <c r="K135" s="230">
        <f t="shared" si="14"/>
        <v>194209.85549999998</v>
      </c>
      <c r="L135" s="231">
        <f t="shared" si="15"/>
        <v>205670</v>
      </c>
      <c r="M135" s="232">
        <f t="shared" si="16"/>
        <v>193214.09720528519</v>
      </c>
      <c r="N135" s="231">
        <f t="shared" ref="N135:N192" si="20">STDEVA(L135,J135)</f>
        <v>27219.250701715649</v>
      </c>
      <c r="O135" s="233">
        <f t="shared" ref="O135:O192" si="21">N135/M135*100%</f>
        <v>0.14087611150233967</v>
      </c>
      <c r="P135" s="259">
        <f t="shared" si="19"/>
        <v>167176.16649999999</v>
      </c>
      <c r="Q135" s="270">
        <f t="shared" si="17"/>
        <v>167176</v>
      </c>
      <c r="R135" s="235" t="str">
        <f t="shared" si="18"/>
        <v>MENOR VALOR</v>
      </c>
    </row>
    <row r="136" spans="1:25" ht="28.5">
      <c r="A136" s="147">
        <v>130</v>
      </c>
      <c r="B136" s="249">
        <v>881340</v>
      </c>
      <c r="C136" s="252" t="s">
        <v>4468</v>
      </c>
      <c r="D136" s="220" t="s">
        <v>21</v>
      </c>
      <c r="E136" s="220">
        <v>1</v>
      </c>
      <c r="F136" s="265">
        <v>130965.24</v>
      </c>
      <c r="G136" s="265">
        <f t="shared" ref="G136:G190" si="22">+F136*(1+0.0522)</f>
        <v>137801.625528</v>
      </c>
      <c r="H136" s="190">
        <v>173236.8</v>
      </c>
      <c r="I136" s="191">
        <v>169840</v>
      </c>
      <c r="J136" s="230">
        <f t="shared" ref="J136:J192" si="23">MIN(G136,H136,I136)</f>
        <v>137801.625528</v>
      </c>
      <c r="K136" s="230">
        <f t="shared" ref="K136:K192" si="24">AVERAGE(G136,H136,I136)</f>
        <v>160292.80850933332</v>
      </c>
      <c r="L136" s="231">
        <f t="shared" ref="L136:L192" si="25">MEDIAN(G136,H136,I136)</f>
        <v>169840</v>
      </c>
      <c r="M136" s="232">
        <f t="shared" ref="M136:M192" si="26">GEOMEAN(G136,H136,I136)</f>
        <v>159457.45374484902</v>
      </c>
      <c r="N136" s="231">
        <f t="shared" si="20"/>
        <v>22654.551847345221</v>
      </c>
      <c r="O136" s="233">
        <f t="shared" si="21"/>
        <v>0.14207270538506911</v>
      </c>
      <c r="P136" s="259">
        <f t="shared" si="19"/>
        <v>137801.625528</v>
      </c>
      <c r="Q136" s="270">
        <f t="shared" ref="Q136:Q192" si="27">+ROUND(P136,0)</f>
        <v>137802</v>
      </c>
      <c r="R136" s="235" t="str">
        <f t="shared" ref="R136:R192" si="28">IF(O136&lt;=$O$1,"MENOR VALOR","MEDIA GEOMETRICA")</f>
        <v>MENOR VALOR</v>
      </c>
    </row>
    <row r="137" spans="1:25" ht="18">
      <c r="A137" s="147">
        <v>131</v>
      </c>
      <c r="B137" s="249">
        <v>881360</v>
      </c>
      <c r="C137" s="252" t="s">
        <v>4297</v>
      </c>
      <c r="D137" s="220" t="s">
        <v>21</v>
      </c>
      <c r="E137" s="220">
        <v>1</v>
      </c>
      <c r="F137" s="265">
        <v>166043.35999999999</v>
      </c>
      <c r="G137" s="265">
        <f t="shared" si="22"/>
        <v>174710.82339199999</v>
      </c>
      <c r="H137" s="190">
        <v>182863.56</v>
      </c>
      <c r="I137" s="191">
        <v>179278</v>
      </c>
      <c r="J137" s="230">
        <f t="shared" si="23"/>
        <v>174710.82339199999</v>
      </c>
      <c r="K137" s="230">
        <f t="shared" si="24"/>
        <v>178950.79446400001</v>
      </c>
      <c r="L137" s="231">
        <f t="shared" si="25"/>
        <v>179278</v>
      </c>
      <c r="M137" s="232">
        <f t="shared" si="26"/>
        <v>178919.63073200831</v>
      </c>
      <c r="N137" s="231">
        <f t="shared" si="20"/>
        <v>3229.4815503933805</v>
      </c>
      <c r="O137" s="233">
        <f t="shared" si="21"/>
        <v>1.8049900601631599E-2</v>
      </c>
      <c r="P137" s="259">
        <f t="shared" ref="P137:P192" si="29">IF(O137&lt;=$O$1,J137,M137)</f>
        <v>174710.82339199999</v>
      </c>
      <c r="Q137" s="270">
        <f t="shared" si="27"/>
        <v>174711</v>
      </c>
      <c r="R137" s="235" t="str">
        <f t="shared" si="28"/>
        <v>MENOR VALOR</v>
      </c>
    </row>
    <row r="138" spans="1:25" ht="28.5">
      <c r="A138" s="147">
        <v>132</v>
      </c>
      <c r="B138" s="249">
        <v>881362</v>
      </c>
      <c r="C138" s="252" t="s">
        <v>4298</v>
      </c>
      <c r="D138" s="220" t="s">
        <v>21</v>
      </c>
      <c r="E138" s="220">
        <v>1</v>
      </c>
      <c r="F138" s="265">
        <v>165228</v>
      </c>
      <c r="G138" s="265">
        <f t="shared" si="22"/>
        <v>173852.90160000001</v>
      </c>
      <c r="H138" s="190">
        <v>182863.56</v>
      </c>
      <c r="I138" s="191">
        <v>179278</v>
      </c>
      <c r="J138" s="230">
        <f t="shared" si="23"/>
        <v>173852.90160000001</v>
      </c>
      <c r="K138" s="230">
        <f t="shared" si="24"/>
        <v>178664.82053333335</v>
      </c>
      <c r="L138" s="231">
        <f t="shared" si="25"/>
        <v>179278</v>
      </c>
      <c r="M138" s="232">
        <f t="shared" si="26"/>
        <v>178626.28696820996</v>
      </c>
      <c r="N138" s="231">
        <f t="shared" si="20"/>
        <v>3836.123867244281</v>
      </c>
      <c r="O138" s="233">
        <f t="shared" si="21"/>
        <v>2.1475696171902148E-2</v>
      </c>
      <c r="P138" s="259">
        <f t="shared" si="29"/>
        <v>173852.90160000001</v>
      </c>
      <c r="Q138" s="270">
        <f t="shared" si="27"/>
        <v>173853</v>
      </c>
      <c r="R138" s="235" t="str">
        <f t="shared" si="28"/>
        <v>MENOR VALOR</v>
      </c>
    </row>
    <row r="139" spans="1:25" ht="18">
      <c r="A139" s="147">
        <v>133</v>
      </c>
      <c r="B139" s="249">
        <v>881401</v>
      </c>
      <c r="C139" s="252" t="s">
        <v>4299</v>
      </c>
      <c r="D139" s="220" t="s">
        <v>21</v>
      </c>
      <c r="E139" s="220">
        <v>1</v>
      </c>
      <c r="F139" s="265">
        <v>142335.20000000001</v>
      </c>
      <c r="G139" s="265">
        <f t="shared" si="22"/>
        <v>149765.09744000001</v>
      </c>
      <c r="H139" s="190">
        <v>182863.56</v>
      </c>
      <c r="I139" s="191">
        <v>179278</v>
      </c>
      <c r="J139" s="230">
        <f t="shared" si="23"/>
        <v>149765.09744000001</v>
      </c>
      <c r="K139" s="230">
        <f t="shared" si="24"/>
        <v>170635.55247999998</v>
      </c>
      <c r="L139" s="231">
        <f t="shared" si="25"/>
        <v>179278</v>
      </c>
      <c r="M139" s="232">
        <f t="shared" si="26"/>
        <v>169963.21105585166</v>
      </c>
      <c r="N139" s="231">
        <f t="shared" si="20"/>
        <v>20868.773532673811</v>
      </c>
      <c r="O139" s="233">
        <f t="shared" si="21"/>
        <v>0.122784062521719</v>
      </c>
      <c r="P139" s="259">
        <f t="shared" si="29"/>
        <v>149765.09744000001</v>
      </c>
      <c r="Q139" s="270">
        <f t="shared" si="27"/>
        <v>149765</v>
      </c>
      <c r="R139" s="235" t="str">
        <f t="shared" si="28"/>
        <v>MENOR VALOR</v>
      </c>
    </row>
    <row r="140" spans="1:25" ht="33">
      <c r="A140" s="147">
        <v>134</v>
      </c>
      <c r="B140" s="249">
        <v>881402</v>
      </c>
      <c r="C140" s="252" t="s">
        <v>4300</v>
      </c>
      <c r="D140" s="220" t="s">
        <v>21</v>
      </c>
      <c r="E140" s="220">
        <v>1</v>
      </c>
      <c r="F140" s="265">
        <v>73789.100000000006</v>
      </c>
      <c r="G140" s="265">
        <f t="shared" si="22"/>
        <v>77640.89102000001</v>
      </c>
      <c r="H140" s="190">
        <v>143242.68</v>
      </c>
      <c r="I140" s="191">
        <v>140434</v>
      </c>
      <c r="J140" s="230">
        <f t="shared" si="23"/>
        <v>77640.89102000001</v>
      </c>
      <c r="K140" s="230">
        <f t="shared" si="24"/>
        <v>120439.19034000002</v>
      </c>
      <c r="L140" s="231">
        <f t="shared" si="25"/>
        <v>140434</v>
      </c>
      <c r="M140" s="232">
        <f t="shared" si="26"/>
        <v>116023.26201589176</v>
      </c>
      <c r="N140" s="231">
        <f t="shared" si="20"/>
        <v>44401.433171543875</v>
      </c>
      <c r="O140" s="233">
        <f t="shared" si="21"/>
        <v>0.38269423217442544</v>
      </c>
      <c r="P140" s="259">
        <f t="shared" si="29"/>
        <v>116023.26201589176</v>
      </c>
      <c r="Q140" s="270">
        <f t="shared" si="27"/>
        <v>116023</v>
      </c>
      <c r="R140" s="235" t="str">
        <f t="shared" si="28"/>
        <v>MEDIA GEOMETRICA</v>
      </c>
    </row>
    <row r="141" spans="1:25" ht="42.75">
      <c r="A141" s="147">
        <v>135</v>
      </c>
      <c r="B141" s="249">
        <v>881403</v>
      </c>
      <c r="C141" s="252" t="s">
        <v>4469</v>
      </c>
      <c r="D141" s="220" t="s">
        <v>21</v>
      </c>
      <c r="E141" s="220">
        <v>1</v>
      </c>
      <c r="F141" s="265">
        <v>130433.1</v>
      </c>
      <c r="G141" s="265">
        <f t="shared" si="22"/>
        <v>137241.70782000001</v>
      </c>
      <c r="H141" s="190">
        <v>182863.56</v>
      </c>
      <c r="I141" s="191">
        <v>179278</v>
      </c>
      <c r="J141" s="230">
        <f t="shared" si="23"/>
        <v>137241.70782000001</v>
      </c>
      <c r="K141" s="230">
        <f t="shared" si="24"/>
        <v>166461.08927333335</v>
      </c>
      <c r="L141" s="231">
        <f t="shared" si="25"/>
        <v>179278</v>
      </c>
      <c r="M141" s="232">
        <f t="shared" si="26"/>
        <v>165087.20986071648</v>
      </c>
      <c r="N141" s="231">
        <f t="shared" si="20"/>
        <v>29724.147256417004</v>
      </c>
      <c r="O141" s="233">
        <f t="shared" si="21"/>
        <v>0.18005118192678382</v>
      </c>
      <c r="P141" s="259">
        <f t="shared" si="29"/>
        <v>137241.70782000001</v>
      </c>
      <c r="Q141" s="270">
        <f t="shared" si="27"/>
        <v>137242</v>
      </c>
      <c r="R141" s="235" t="str">
        <f t="shared" si="28"/>
        <v>MENOR VALOR</v>
      </c>
    </row>
    <row r="142" spans="1:25" ht="18">
      <c r="A142" s="147">
        <v>136</v>
      </c>
      <c r="B142" s="249">
        <v>881431</v>
      </c>
      <c r="C142" s="252" t="s">
        <v>4303</v>
      </c>
      <c r="D142" s="220" t="s">
        <v>21</v>
      </c>
      <c r="E142" s="220">
        <v>1</v>
      </c>
      <c r="F142" s="209">
        <v>106543.64</v>
      </c>
      <c r="G142" s="265">
        <f t="shared" si="22"/>
        <v>112105.218008</v>
      </c>
      <c r="H142" s="190">
        <v>117336.72</v>
      </c>
      <c r="I142" s="191">
        <v>115036</v>
      </c>
      <c r="J142" s="230">
        <f t="shared" si="23"/>
        <v>112105.218008</v>
      </c>
      <c r="K142" s="230">
        <f t="shared" si="24"/>
        <v>114825.979336</v>
      </c>
      <c r="L142" s="231">
        <f t="shared" si="25"/>
        <v>115036</v>
      </c>
      <c r="M142" s="232">
        <f t="shared" si="26"/>
        <v>114805.98116457043</v>
      </c>
      <c r="N142" s="231">
        <f t="shared" si="20"/>
        <v>2072.3758207226206</v>
      </c>
      <c r="O142" s="233">
        <f t="shared" si="21"/>
        <v>1.8051113711157096E-2</v>
      </c>
      <c r="P142" s="259">
        <f t="shared" si="29"/>
        <v>112105.218008</v>
      </c>
      <c r="Q142" s="270">
        <f t="shared" si="27"/>
        <v>112105</v>
      </c>
      <c r="R142" s="235" t="str">
        <f t="shared" si="28"/>
        <v>MENOR VALOR</v>
      </c>
    </row>
    <row r="143" spans="1:25" ht="18">
      <c r="A143" s="147">
        <v>137</v>
      </c>
      <c r="B143" s="249">
        <v>881434</v>
      </c>
      <c r="C143" s="252" t="s">
        <v>4470</v>
      </c>
      <c r="D143" s="220" t="s">
        <v>21</v>
      </c>
      <c r="E143" s="220">
        <v>1</v>
      </c>
      <c r="F143" s="265">
        <v>132480.32000000001</v>
      </c>
      <c r="G143" s="265">
        <f t="shared" si="22"/>
        <v>139395.79270400002</v>
      </c>
      <c r="H143" s="190">
        <v>179307.84</v>
      </c>
      <c r="I143" s="191">
        <v>175792</v>
      </c>
      <c r="J143" s="230">
        <f t="shared" si="23"/>
        <v>139395.79270400002</v>
      </c>
      <c r="K143" s="230">
        <f t="shared" si="24"/>
        <v>164831.877568</v>
      </c>
      <c r="L143" s="231">
        <f t="shared" si="25"/>
        <v>175792</v>
      </c>
      <c r="M143" s="232">
        <f t="shared" si="26"/>
        <v>163788.22786391276</v>
      </c>
      <c r="N143" s="231">
        <f t="shared" si="20"/>
        <v>25736.004988472876</v>
      </c>
      <c r="O143" s="233">
        <f t="shared" si="21"/>
        <v>0.1571297603259755</v>
      </c>
      <c r="P143" s="259">
        <f t="shared" si="29"/>
        <v>139395.79270400002</v>
      </c>
      <c r="Q143" s="270">
        <f t="shared" si="27"/>
        <v>139396</v>
      </c>
      <c r="R143" s="235" t="str">
        <f t="shared" si="28"/>
        <v>MENOR VALOR</v>
      </c>
    </row>
    <row r="144" spans="1:25" ht="33">
      <c r="A144" s="147">
        <v>138</v>
      </c>
      <c r="B144" s="249">
        <v>881435</v>
      </c>
      <c r="C144" s="252" t="s">
        <v>4306</v>
      </c>
      <c r="D144" s="220" t="s">
        <v>21</v>
      </c>
      <c r="E144" s="220">
        <v>1</v>
      </c>
      <c r="F144" s="265">
        <v>217701.12</v>
      </c>
      <c r="G144" s="265">
        <f t="shared" si="22"/>
        <v>229065.118464</v>
      </c>
      <c r="H144" s="190">
        <v>340843.2</v>
      </c>
      <c r="I144" s="191">
        <v>334160</v>
      </c>
      <c r="J144" s="230">
        <f t="shared" si="23"/>
        <v>229065.118464</v>
      </c>
      <c r="K144" s="230">
        <f t="shared" si="24"/>
        <v>301356.10615466669</v>
      </c>
      <c r="L144" s="231">
        <f t="shared" si="25"/>
        <v>334160</v>
      </c>
      <c r="M144" s="232">
        <f t="shared" si="26"/>
        <v>296589.66879111732</v>
      </c>
      <c r="N144" s="231">
        <f t="shared" si="20"/>
        <v>74313.303402102218</v>
      </c>
      <c r="O144" s="233">
        <f t="shared" si="21"/>
        <v>0.25055931214664029</v>
      </c>
      <c r="P144" s="259">
        <f t="shared" si="29"/>
        <v>296589.66879111732</v>
      </c>
      <c r="Q144" s="270">
        <f t="shared" si="27"/>
        <v>296590</v>
      </c>
      <c r="R144" s="235" t="str">
        <f t="shared" si="28"/>
        <v>MEDIA GEOMETRICA</v>
      </c>
    </row>
    <row r="145" spans="1:25" ht="33">
      <c r="A145" s="147">
        <v>139</v>
      </c>
      <c r="B145" s="249">
        <v>881501</v>
      </c>
      <c r="C145" s="252" t="s">
        <v>4309</v>
      </c>
      <c r="D145" s="220" t="s">
        <v>21</v>
      </c>
      <c r="E145" s="220">
        <v>1</v>
      </c>
      <c r="F145" s="265">
        <v>190488.48</v>
      </c>
      <c r="G145" s="265">
        <f t="shared" si="22"/>
        <v>200431.97865600002</v>
      </c>
      <c r="H145" s="190">
        <v>340843.2</v>
      </c>
      <c r="I145" s="191">
        <v>334160</v>
      </c>
      <c r="J145" s="230">
        <f t="shared" si="23"/>
        <v>200431.97865600002</v>
      </c>
      <c r="K145" s="230">
        <f t="shared" si="24"/>
        <v>291811.72621866671</v>
      </c>
      <c r="L145" s="231">
        <f t="shared" si="25"/>
        <v>334160</v>
      </c>
      <c r="M145" s="232">
        <f t="shared" si="26"/>
        <v>283677.81295933161</v>
      </c>
      <c r="N145" s="231">
        <f t="shared" si="20"/>
        <v>94559.990727001874</v>
      </c>
      <c r="O145" s="233">
        <f t="shared" si="21"/>
        <v>0.33333587050940111</v>
      </c>
      <c r="P145" s="259">
        <f t="shared" si="29"/>
        <v>283677.81295933161</v>
      </c>
      <c r="Q145" s="270">
        <f t="shared" si="27"/>
        <v>283678</v>
      </c>
      <c r="R145" s="235" t="str">
        <f t="shared" si="28"/>
        <v>MEDIA GEOMETRICA</v>
      </c>
    </row>
    <row r="146" spans="1:25" ht="18">
      <c r="A146" s="147">
        <v>140</v>
      </c>
      <c r="B146" s="249">
        <v>881502</v>
      </c>
      <c r="C146" s="252" t="s">
        <v>4310</v>
      </c>
      <c r="D146" s="220" t="s">
        <v>21</v>
      </c>
      <c r="E146" s="220">
        <v>1</v>
      </c>
      <c r="F146" s="265">
        <v>136986.35999999999</v>
      </c>
      <c r="G146" s="265">
        <f t="shared" si="22"/>
        <v>144137.04799199998</v>
      </c>
      <c r="H146" s="190">
        <v>150862.07999999999</v>
      </c>
      <c r="I146" s="191">
        <v>147904</v>
      </c>
      <c r="J146" s="230">
        <f t="shared" si="23"/>
        <v>144137.04799199998</v>
      </c>
      <c r="K146" s="230">
        <f t="shared" si="24"/>
        <v>147634.37599733332</v>
      </c>
      <c r="L146" s="231">
        <f t="shared" si="25"/>
        <v>147904</v>
      </c>
      <c r="M146" s="232">
        <f t="shared" si="26"/>
        <v>147608.67368560741</v>
      </c>
      <c r="N146" s="231">
        <f t="shared" si="20"/>
        <v>2663.6373092610975</v>
      </c>
      <c r="O146" s="233">
        <f t="shared" si="21"/>
        <v>1.8045262807078629E-2</v>
      </c>
      <c r="P146" s="259">
        <f t="shared" si="29"/>
        <v>144137.04799199998</v>
      </c>
      <c r="Q146" s="270">
        <f t="shared" si="27"/>
        <v>144137</v>
      </c>
      <c r="R146" s="235" t="str">
        <f t="shared" si="28"/>
        <v>MENOR VALOR</v>
      </c>
    </row>
    <row r="147" spans="1:25" ht="28.5">
      <c r="A147" s="147">
        <v>141</v>
      </c>
      <c r="B147" s="249">
        <v>881510</v>
      </c>
      <c r="C147" s="252" t="s">
        <v>4311</v>
      </c>
      <c r="D147" s="220" t="s">
        <v>21</v>
      </c>
      <c r="E147" s="220">
        <v>1</v>
      </c>
      <c r="F147" s="265">
        <v>161892.07999999999</v>
      </c>
      <c r="G147" s="265">
        <f t="shared" si="22"/>
        <v>170342.84657599998</v>
      </c>
      <c r="H147" s="190">
        <v>178291.92</v>
      </c>
      <c r="I147" s="191">
        <v>174796</v>
      </c>
      <c r="J147" s="230">
        <f t="shared" si="23"/>
        <v>170342.84657599998</v>
      </c>
      <c r="K147" s="230">
        <f t="shared" si="24"/>
        <v>174476.922192</v>
      </c>
      <c r="L147" s="231">
        <f t="shared" si="25"/>
        <v>174796</v>
      </c>
      <c r="M147" s="232">
        <f t="shared" si="26"/>
        <v>174446.53629721102</v>
      </c>
      <c r="N147" s="231">
        <f t="shared" si="20"/>
        <v>3148.8549837745059</v>
      </c>
      <c r="O147" s="233">
        <f t="shared" si="21"/>
        <v>1.8050544600150074E-2</v>
      </c>
      <c r="P147" s="259">
        <f t="shared" si="29"/>
        <v>170342.84657599998</v>
      </c>
      <c r="Q147" s="270">
        <f t="shared" si="27"/>
        <v>170343</v>
      </c>
      <c r="R147" s="235" t="str">
        <f t="shared" si="28"/>
        <v>MENOR VALOR</v>
      </c>
    </row>
    <row r="148" spans="1:25" ht="18">
      <c r="A148" s="147">
        <v>142</v>
      </c>
      <c r="B148" s="249">
        <v>881511</v>
      </c>
      <c r="C148" s="252" t="s">
        <v>4312</v>
      </c>
      <c r="D148" s="220" t="s">
        <v>21</v>
      </c>
      <c r="E148" s="220">
        <v>1</v>
      </c>
      <c r="F148" s="265">
        <v>175404.32</v>
      </c>
      <c r="G148" s="265">
        <f t="shared" si="22"/>
        <v>184560.42550400001</v>
      </c>
      <c r="H148" s="190">
        <v>241276.92</v>
      </c>
      <c r="I148" s="191">
        <v>236546</v>
      </c>
      <c r="J148" s="230">
        <f t="shared" si="23"/>
        <v>184560.42550400001</v>
      </c>
      <c r="K148" s="230">
        <f t="shared" si="24"/>
        <v>220794.44850133336</v>
      </c>
      <c r="L148" s="231">
        <f t="shared" si="25"/>
        <v>236546</v>
      </c>
      <c r="M148" s="232">
        <f t="shared" si="26"/>
        <v>219208.12997351424</v>
      </c>
      <c r="N148" s="231">
        <f t="shared" si="20"/>
        <v>36759.35224999964</v>
      </c>
      <c r="O148" s="233">
        <f t="shared" si="21"/>
        <v>0.16769155530153501</v>
      </c>
      <c r="P148" s="259">
        <f t="shared" si="29"/>
        <v>184560.42550400001</v>
      </c>
      <c r="Q148" s="270">
        <f t="shared" si="27"/>
        <v>184560</v>
      </c>
      <c r="R148" s="235" t="str">
        <f t="shared" si="28"/>
        <v>MENOR VALOR</v>
      </c>
      <c r="S148" s="8"/>
      <c r="U148" s="35"/>
      <c r="V148" s="35"/>
      <c r="W148" s="35"/>
      <c r="X148" s="35"/>
      <c r="Y148" s="15"/>
    </row>
    <row r="149" spans="1:25" ht="28.5">
      <c r="A149" s="147">
        <v>143</v>
      </c>
      <c r="B149" s="249">
        <v>881521</v>
      </c>
      <c r="C149" s="252" t="s">
        <v>4471</v>
      </c>
      <c r="D149" s="220" t="s">
        <v>21</v>
      </c>
      <c r="E149" s="220">
        <v>1</v>
      </c>
      <c r="F149" s="265">
        <v>161373.66</v>
      </c>
      <c r="G149" s="265">
        <f t="shared" si="22"/>
        <v>169797.36505200001</v>
      </c>
      <c r="H149" s="190">
        <v>178132.8</v>
      </c>
      <c r="I149" s="191">
        <v>174640</v>
      </c>
      <c r="J149" s="230">
        <f t="shared" si="23"/>
        <v>169797.36505200001</v>
      </c>
      <c r="K149" s="230">
        <f t="shared" si="24"/>
        <v>174190.05501733333</v>
      </c>
      <c r="L149" s="231">
        <f t="shared" si="25"/>
        <v>174640</v>
      </c>
      <c r="M149" s="232">
        <f t="shared" si="26"/>
        <v>174156.43305436283</v>
      </c>
      <c r="N149" s="231">
        <f t="shared" si="20"/>
        <v>3424.2600105417582</v>
      </c>
      <c r="O149" s="233">
        <f t="shared" si="21"/>
        <v>1.9661978317349192E-2</v>
      </c>
      <c r="P149" s="259">
        <f t="shared" si="29"/>
        <v>169797.36505200001</v>
      </c>
      <c r="Q149" s="270">
        <f t="shared" si="27"/>
        <v>169797</v>
      </c>
      <c r="R149" s="235" t="str">
        <f t="shared" si="28"/>
        <v>MENOR VALOR</v>
      </c>
    </row>
    <row r="150" spans="1:25" ht="42.75">
      <c r="A150" s="147">
        <v>144</v>
      </c>
      <c r="B150" s="249">
        <v>881601</v>
      </c>
      <c r="C150" s="252" t="s">
        <v>4313</v>
      </c>
      <c r="D150" s="220" t="s">
        <v>21</v>
      </c>
      <c r="E150" s="220">
        <v>1</v>
      </c>
      <c r="F150" s="265">
        <v>169732.08</v>
      </c>
      <c r="G150" s="265">
        <f t="shared" si="22"/>
        <v>178592.094576</v>
      </c>
      <c r="H150" s="190">
        <v>186927.24</v>
      </c>
      <c r="I150" s="191">
        <v>183262</v>
      </c>
      <c r="J150" s="230">
        <f t="shared" si="23"/>
        <v>178592.094576</v>
      </c>
      <c r="K150" s="230">
        <f t="shared" si="24"/>
        <v>182927.11152533334</v>
      </c>
      <c r="L150" s="231">
        <f t="shared" si="25"/>
        <v>183262</v>
      </c>
      <c r="M150" s="232">
        <f t="shared" si="26"/>
        <v>182895.24534120303</v>
      </c>
      <c r="N150" s="231">
        <f t="shared" si="20"/>
        <v>3302.1217928102374</v>
      </c>
      <c r="O150" s="233">
        <f t="shared" si="21"/>
        <v>1.805471643972982E-2</v>
      </c>
      <c r="P150" s="259">
        <f t="shared" si="29"/>
        <v>178592.094576</v>
      </c>
      <c r="Q150" s="270">
        <f t="shared" si="27"/>
        <v>178592</v>
      </c>
      <c r="R150" s="235" t="str">
        <f t="shared" si="28"/>
        <v>MENOR VALOR</v>
      </c>
    </row>
    <row r="151" spans="1:25" ht="42.75">
      <c r="A151" s="147">
        <v>145</v>
      </c>
      <c r="B151" s="249">
        <v>881602</v>
      </c>
      <c r="C151" s="252" t="s">
        <v>4314</v>
      </c>
      <c r="D151" s="220" t="s">
        <v>21</v>
      </c>
      <c r="E151" s="220">
        <v>1</v>
      </c>
      <c r="F151" s="265">
        <v>169732.08</v>
      </c>
      <c r="G151" s="265">
        <f t="shared" si="22"/>
        <v>178592.094576</v>
      </c>
      <c r="H151" s="190">
        <v>186927.24</v>
      </c>
      <c r="I151" s="191">
        <v>183262</v>
      </c>
      <c r="J151" s="230">
        <f t="shared" si="23"/>
        <v>178592.094576</v>
      </c>
      <c r="K151" s="230">
        <f t="shared" si="24"/>
        <v>182927.11152533334</v>
      </c>
      <c r="L151" s="231">
        <f t="shared" si="25"/>
        <v>183262</v>
      </c>
      <c r="M151" s="232">
        <f t="shared" si="26"/>
        <v>182895.24534120303</v>
      </c>
      <c r="N151" s="231">
        <f t="shared" si="20"/>
        <v>3302.1217928102374</v>
      </c>
      <c r="O151" s="233">
        <f t="shared" si="21"/>
        <v>1.805471643972982E-2</v>
      </c>
      <c r="P151" s="259">
        <f t="shared" si="29"/>
        <v>178592.094576</v>
      </c>
      <c r="Q151" s="270">
        <f t="shared" si="27"/>
        <v>178592</v>
      </c>
      <c r="R151" s="235" t="str">
        <f t="shared" si="28"/>
        <v>MENOR VALOR</v>
      </c>
    </row>
    <row r="152" spans="1:25" ht="18">
      <c r="A152" s="147">
        <v>146</v>
      </c>
      <c r="B152" s="249">
        <v>881610</v>
      </c>
      <c r="C152" s="252" t="s">
        <v>4316</v>
      </c>
      <c r="D152" s="220" t="s">
        <v>21</v>
      </c>
      <c r="E152" s="220">
        <v>1</v>
      </c>
      <c r="F152" s="265">
        <v>169732.08</v>
      </c>
      <c r="G152" s="265">
        <f t="shared" si="22"/>
        <v>178592.094576</v>
      </c>
      <c r="H152" s="190">
        <v>186927.24</v>
      </c>
      <c r="I152" s="191">
        <v>183262</v>
      </c>
      <c r="J152" s="230">
        <f t="shared" si="23"/>
        <v>178592.094576</v>
      </c>
      <c r="K152" s="230">
        <f t="shared" si="24"/>
        <v>182927.11152533334</v>
      </c>
      <c r="L152" s="231">
        <f t="shared" si="25"/>
        <v>183262</v>
      </c>
      <c r="M152" s="232">
        <f t="shared" si="26"/>
        <v>182895.24534120303</v>
      </c>
      <c r="N152" s="231">
        <f t="shared" si="20"/>
        <v>3302.1217928102374</v>
      </c>
      <c r="O152" s="233">
        <f t="shared" si="21"/>
        <v>1.805471643972982E-2</v>
      </c>
      <c r="P152" s="259">
        <f t="shared" si="29"/>
        <v>178592.094576</v>
      </c>
      <c r="Q152" s="270">
        <f t="shared" si="27"/>
        <v>178592</v>
      </c>
      <c r="R152" s="235" t="str">
        <f t="shared" si="28"/>
        <v>MENOR VALOR</v>
      </c>
    </row>
    <row r="153" spans="1:25" ht="18">
      <c r="A153" s="147">
        <v>147</v>
      </c>
      <c r="B153" s="249">
        <v>881620</v>
      </c>
      <c r="C153" s="252" t="s">
        <v>4320</v>
      </c>
      <c r="D153" s="220" t="s">
        <v>21</v>
      </c>
      <c r="E153" s="220">
        <v>1</v>
      </c>
      <c r="F153" s="265">
        <v>169732.08</v>
      </c>
      <c r="G153" s="265">
        <f t="shared" si="22"/>
        <v>178592.094576</v>
      </c>
      <c r="H153" s="190">
        <v>186927.24</v>
      </c>
      <c r="I153" s="191">
        <v>183262</v>
      </c>
      <c r="J153" s="230">
        <f t="shared" si="23"/>
        <v>178592.094576</v>
      </c>
      <c r="K153" s="230">
        <f t="shared" si="24"/>
        <v>182927.11152533334</v>
      </c>
      <c r="L153" s="231">
        <f t="shared" si="25"/>
        <v>183262</v>
      </c>
      <c r="M153" s="232">
        <f t="shared" si="26"/>
        <v>182895.24534120303</v>
      </c>
      <c r="N153" s="231">
        <f t="shared" si="20"/>
        <v>3302.1217928102374</v>
      </c>
      <c r="O153" s="233">
        <f t="shared" si="21"/>
        <v>1.805471643972982E-2</v>
      </c>
      <c r="P153" s="259">
        <f t="shared" si="29"/>
        <v>178592.094576</v>
      </c>
      <c r="Q153" s="270">
        <f t="shared" si="27"/>
        <v>178592</v>
      </c>
      <c r="R153" s="235" t="str">
        <f t="shared" si="28"/>
        <v>MENOR VALOR</v>
      </c>
    </row>
    <row r="154" spans="1:25" ht="18">
      <c r="A154" s="147">
        <v>148</v>
      </c>
      <c r="B154" s="249">
        <v>881630</v>
      </c>
      <c r="C154" s="252" t="s">
        <v>4323</v>
      </c>
      <c r="D154" s="220" t="s">
        <v>21</v>
      </c>
      <c r="E154" s="220">
        <v>1</v>
      </c>
      <c r="F154" s="265">
        <v>169732.08</v>
      </c>
      <c r="G154" s="265">
        <f t="shared" si="22"/>
        <v>178592.094576</v>
      </c>
      <c r="H154" s="190">
        <v>186927.24</v>
      </c>
      <c r="I154" s="191">
        <v>183262</v>
      </c>
      <c r="J154" s="230">
        <f t="shared" si="23"/>
        <v>178592.094576</v>
      </c>
      <c r="K154" s="230">
        <f t="shared" si="24"/>
        <v>182927.11152533334</v>
      </c>
      <c r="L154" s="231">
        <f t="shared" si="25"/>
        <v>183262</v>
      </c>
      <c r="M154" s="232">
        <f t="shared" si="26"/>
        <v>182895.24534120303</v>
      </c>
      <c r="N154" s="231">
        <f t="shared" si="20"/>
        <v>3302.1217928102374</v>
      </c>
      <c r="O154" s="233">
        <f t="shared" si="21"/>
        <v>1.805471643972982E-2</v>
      </c>
      <c r="P154" s="259">
        <f t="shared" si="29"/>
        <v>178592.094576</v>
      </c>
      <c r="Q154" s="270">
        <f t="shared" si="27"/>
        <v>178592</v>
      </c>
      <c r="R154" s="235" t="str">
        <f t="shared" si="28"/>
        <v>MENOR VALOR</v>
      </c>
      <c r="S154" s="8"/>
      <c r="U154" s="35"/>
      <c r="V154" s="35"/>
      <c r="W154" s="35"/>
      <c r="X154" s="35"/>
      <c r="Y154" s="15"/>
    </row>
    <row r="155" spans="1:25" ht="18">
      <c r="A155" s="147">
        <v>149</v>
      </c>
      <c r="B155" s="249">
        <v>881640</v>
      </c>
      <c r="C155" s="252" t="s">
        <v>4324</v>
      </c>
      <c r="D155" s="220" t="s">
        <v>21</v>
      </c>
      <c r="E155" s="220">
        <v>1</v>
      </c>
      <c r="F155" s="265">
        <v>169732.08</v>
      </c>
      <c r="G155" s="265">
        <f t="shared" si="22"/>
        <v>178592.094576</v>
      </c>
      <c r="H155" s="190">
        <v>186927.24</v>
      </c>
      <c r="I155" s="191">
        <v>183262</v>
      </c>
      <c r="J155" s="230">
        <f t="shared" si="23"/>
        <v>178592.094576</v>
      </c>
      <c r="K155" s="230">
        <f t="shared" si="24"/>
        <v>182927.11152533334</v>
      </c>
      <c r="L155" s="231">
        <f t="shared" si="25"/>
        <v>183262</v>
      </c>
      <c r="M155" s="232">
        <f t="shared" si="26"/>
        <v>182895.24534120303</v>
      </c>
      <c r="N155" s="231">
        <f t="shared" si="20"/>
        <v>3302.1217928102374</v>
      </c>
      <c r="O155" s="233">
        <f t="shared" si="21"/>
        <v>1.805471643972982E-2</v>
      </c>
      <c r="P155" s="259">
        <f t="shared" si="29"/>
        <v>178592.094576</v>
      </c>
      <c r="Q155" s="270">
        <f t="shared" si="27"/>
        <v>178592</v>
      </c>
      <c r="R155" s="235" t="str">
        <f t="shared" si="28"/>
        <v>MENOR VALOR</v>
      </c>
    </row>
    <row r="156" spans="1:25" ht="18">
      <c r="A156" s="147">
        <v>150</v>
      </c>
      <c r="B156" s="249">
        <v>882112</v>
      </c>
      <c r="C156" s="252" t="s">
        <v>4472</v>
      </c>
      <c r="D156" s="220" t="s">
        <v>21</v>
      </c>
      <c r="E156" s="220">
        <v>1</v>
      </c>
      <c r="F156" s="265">
        <v>436464.56</v>
      </c>
      <c r="G156" s="265">
        <f t="shared" si="22"/>
        <v>459248.01003200002</v>
      </c>
      <c r="H156" s="190">
        <v>562809.48</v>
      </c>
      <c r="I156" s="191">
        <v>551774</v>
      </c>
      <c r="J156" s="230">
        <f t="shared" si="23"/>
        <v>459248.01003200002</v>
      </c>
      <c r="K156" s="230">
        <f t="shared" si="24"/>
        <v>524610.49667733337</v>
      </c>
      <c r="L156" s="231">
        <f t="shared" si="25"/>
        <v>551774</v>
      </c>
      <c r="M156" s="232">
        <f t="shared" si="26"/>
        <v>522464.32336566207</v>
      </c>
      <c r="N156" s="231">
        <f t="shared" si="20"/>
        <v>65425.754942371255</v>
      </c>
      <c r="O156" s="233">
        <f t="shared" si="21"/>
        <v>0.12522530633461285</v>
      </c>
      <c r="P156" s="259">
        <f t="shared" si="29"/>
        <v>459248.01003200002</v>
      </c>
      <c r="Q156" s="270">
        <f t="shared" si="27"/>
        <v>459248</v>
      </c>
      <c r="R156" s="235" t="str">
        <f t="shared" si="28"/>
        <v>MENOR VALOR</v>
      </c>
    </row>
    <row r="157" spans="1:25" ht="33">
      <c r="A157" s="147">
        <v>151</v>
      </c>
      <c r="B157" s="249">
        <v>882132</v>
      </c>
      <c r="C157" s="252" t="s">
        <v>4473</v>
      </c>
      <c r="D157" s="220" t="s">
        <v>21</v>
      </c>
      <c r="E157" s="220">
        <v>1</v>
      </c>
      <c r="F157" s="265">
        <v>370638.94</v>
      </c>
      <c r="G157" s="265">
        <f t="shared" si="22"/>
        <v>389986.29266800004</v>
      </c>
      <c r="H157" s="190">
        <v>562809.48</v>
      </c>
      <c r="I157" s="191">
        <v>551774</v>
      </c>
      <c r="J157" s="230">
        <f t="shared" si="23"/>
        <v>389986.29266800004</v>
      </c>
      <c r="K157" s="230">
        <f t="shared" si="24"/>
        <v>501523.25755600003</v>
      </c>
      <c r="L157" s="231">
        <f t="shared" si="25"/>
        <v>551774</v>
      </c>
      <c r="M157" s="232">
        <f t="shared" si="26"/>
        <v>494755.53292784345</v>
      </c>
      <c r="N157" s="231">
        <f t="shared" si="20"/>
        <v>114401.18496708141</v>
      </c>
      <c r="O157" s="233">
        <f t="shared" si="21"/>
        <v>0.23122770207355317</v>
      </c>
      <c r="P157" s="259">
        <f t="shared" si="29"/>
        <v>494755.53292784345</v>
      </c>
      <c r="Q157" s="270">
        <f t="shared" si="27"/>
        <v>494756</v>
      </c>
      <c r="R157" s="235" t="str">
        <f t="shared" si="28"/>
        <v>MEDIA GEOMETRICA</v>
      </c>
    </row>
    <row r="158" spans="1:25" ht="33">
      <c r="A158" s="147">
        <v>152</v>
      </c>
      <c r="B158" s="249">
        <v>882203</v>
      </c>
      <c r="C158" s="252" t="s">
        <v>4474</v>
      </c>
      <c r="D158" s="220" t="s">
        <v>21</v>
      </c>
      <c r="E158" s="220">
        <v>1</v>
      </c>
      <c r="F158" s="265">
        <v>373182.04</v>
      </c>
      <c r="G158" s="265">
        <f t="shared" si="22"/>
        <v>392662.14248799998</v>
      </c>
      <c r="H158" s="190">
        <v>562809.48</v>
      </c>
      <c r="I158" s="191">
        <v>551774</v>
      </c>
      <c r="J158" s="230">
        <f t="shared" si="23"/>
        <v>392662.14248799998</v>
      </c>
      <c r="K158" s="230">
        <f t="shared" si="24"/>
        <v>502415.20749599999</v>
      </c>
      <c r="L158" s="231">
        <f t="shared" si="25"/>
        <v>551774</v>
      </c>
      <c r="M158" s="232">
        <f t="shared" si="26"/>
        <v>495884.52566777071</v>
      </c>
      <c r="N158" s="231">
        <f t="shared" si="20"/>
        <v>112509.07341392282</v>
      </c>
      <c r="O158" s="233">
        <f t="shared" si="21"/>
        <v>0.22688563080772733</v>
      </c>
      <c r="P158" s="259">
        <f t="shared" si="29"/>
        <v>495884.52566777071</v>
      </c>
      <c r="Q158" s="270">
        <f t="shared" si="27"/>
        <v>495885</v>
      </c>
      <c r="R158" s="235" t="str">
        <f t="shared" si="28"/>
        <v>MEDIA GEOMETRICA</v>
      </c>
    </row>
    <row r="159" spans="1:25" ht="18">
      <c r="A159" s="147">
        <v>153</v>
      </c>
      <c r="B159" s="249">
        <v>882212</v>
      </c>
      <c r="C159" s="252" t="s">
        <v>4475</v>
      </c>
      <c r="D159" s="220" t="s">
        <v>21</v>
      </c>
      <c r="E159" s="220">
        <v>1</v>
      </c>
      <c r="F159" s="265">
        <v>408944.2</v>
      </c>
      <c r="G159" s="265">
        <f t="shared" si="22"/>
        <v>430291.08724000002</v>
      </c>
      <c r="H159" s="190">
        <v>562809.48</v>
      </c>
      <c r="I159" s="191">
        <v>551774</v>
      </c>
      <c r="J159" s="230">
        <f t="shared" si="23"/>
        <v>430291.08724000002</v>
      </c>
      <c r="K159" s="230">
        <f t="shared" si="24"/>
        <v>514958.18907999998</v>
      </c>
      <c r="L159" s="231">
        <f t="shared" si="25"/>
        <v>551774</v>
      </c>
      <c r="M159" s="232">
        <f t="shared" si="26"/>
        <v>511244.12342991063</v>
      </c>
      <c r="N159" s="231">
        <f t="shared" si="20"/>
        <v>85901.391410889511</v>
      </c>
      <c r="O159" s="233">
        <f t="shared" si="21"/>
        <v>0.16802421284489585</v>
      </c>
      <c r="P159" s="259">
        <f t="shared" si="29"/>
        <v>430291.08724000002</v>
      </c>
      <c r="Q159" s="270">
        <f t="shared" si="27"/>
        <v>430291</v>
      </c>
      <c r="R159" s="235" t="str">
        <f t="shared" si="28"/>
        <v>MENOR VALOR</v>
      </c>
    </row>
    <row r="160" spans="1:25" ht="18">
      <c r="A160" s="147">
        <v>154</v>
      </c>
      <c r="B160" s="249">
        <v>882222</v>
      </c>
      <c r="C160" s="252" t="s">
        <v>4476</v>
      </c>
      <c r="D160" s="220" t="s">
        <v>21</v>
      </c>
      <c r="E160" s="220">
        <v>1</v>
      </c>
      <c r="F160" s="209">
        <v>417744.6</v>
      </c>
      <c r="G160" s="265">
        <f t="shared" si="22"/>
        <v>439550.86812</v>
      </c>
      <c r="H160" s="190">
        <v>562809.48</v>
      </c>
      <c r="I160" s="191">
        <v>551774</v>
      </c>
      <c r="J160" s="230">
        <f t="shared" si="23"/>
        <v>439550.86812</v>
      </c>
      <c r="K160" s="230">
        <f t="shared" si="24"/>
        <v>518044.78270666668</v>
      </c>
      <c r="L160" s="231">
        <f t="shared" si="25"/>
        <v>551774</v>
      </c>
      <c r="M160" s="232">
        <f t="shared" si="26"/>
        <v>514885.41854033479</v>
      </c>
      <c r="N160" s="231">
        <f t="shared" si="20"/>
        <v>79353.737558340421</v>
      </c>
      <c r="O160" s="233">
        <f t="shared" si="21"/>
        <v>0.15411921701590012</v>
      </c>
      <c r="P160" s="259">
        <f t="shared" si="29"/>
        <v>439550.86812</v>
      </c>
      <c r="Q160" s="270">
        <f t="shared" si="27"/>
        <v>439551</v>
      </c>
      <c r="R160" s="235" t="str">
        <f t="shared" si="28"/>
        <v>MENOR VALOR</v>
      </c>
    </row>
    <row r="161" spans="1:18" ht="28.5">
      <c r="A161" s="147">
        <v>155</v>
      </c>
      <c r="B161" s="249">
        <v>882232</v>
      </c>
      <c r="C161" s="252" t="s">
        <v>4477</v>
      </c>
      <c r="D161" s="220" t="s">
        <v>21</v>
      </c>
      <c r="E161" s="220">
        <v>1</v>
      </c>
      <c r="F161" s="209">
        <v>403348.4</v>
      </c>
      <c r="G161" s="265">
        <f t="shared" si="22"/>
        <v>424403.18648000003</v>
      </c>
      <c r="H161" s="190">
        <v>562387.19999999995</v>
      </c>
      <c r="I161" s="191">
        <v>551360</v>
      </c>
      <c r="J161" s="230">
        <f t="shared" si="23"/>
        <v>424403.18648000003</v>
      </c>
      <c r="K161" s="230">
        <f t="shared" si="24"/>
        <v>512716.79549333331</v>
      </c>
      <c r="L161" s="231">
        <f t="shared" si="25"/>
        <v>551360</v>
      </c>
      <c r="M161" s="232">
        <f t="shared" si="26"/>
        <v>508646.94423792692</v>
      </c>
      <c r="N161" s="231">
        <f t="shared" si="20"/>
        <v>89772.023757828079</v>
      </c>
      <c r="O161" s="233">
        <f t="shared" si="21"/>
        <v>0.17649181770339295</v>
      </c>
      <c r="P161" s="259">
        <f t="shared" si="29"/>
        <v>424403.18648000003</v>
      </c>
      <c r="Q161" s="270">
        <f t="shared" si="27"/>
        <v>424403</v>
      </c>
      <c r="R161" s="235" t="str">
        <f t="shared" si="28"/>
        <v>MENOR VALOR</v>
      </c>
    </row>
    <row r="162" spans="1:18" ht="18">
      <c r="A162" s="147">
        <v>156</v>
      </c>
      <c r="B162" s="249">
        <v>882242</v>
      </c>
      <c r="C162" s="252" t="s">
        <v>4478</v>
      </c>
      <c r="D162" s="220" t="s">
        <v>21</v>
      </c>
      <c r="E162" s="220">
        <v>1</v>
      </c>
      <c r="F162" s="209">
        <v>413533.54</v>
      </c>
      <c r="G162" s="265">
        <f t="shared" si="22"/>
        <v>435119.990788</v>
      </c>
      <c r="H162" s="190">
        <v>562387.19999999995</v>
      </c>
      <c r="I162" s="191">
        <v>551360</v>
      </c>
      <c r="J162" s="230">
        <f t="shared" si="23"/>
        <v>435119.990788</v>
      </c>
      <c r="K162" s="230">
        <f t="shared" si="24"/>
        <v>516289.06359599996</v>
      </c>
      <c r="L162" s="231">
        <f t="shared" si="25"/>
        <v>551360</v>
      </c>
      <c r="M162" s="232">
        <f t="shared" si="26"/>
        <v>512892.76555090316</v>
      </c>
      <c r="N162" s="231">
        <f t="shared" si="20"/>
        <v>82194.098758992666</v>
      </c>
      <c r="O162" s="233">
        <f t="shared" si="21"/>
        <v>0.16025591367175393</v>
      </c>
      <c r="P162" s="259">
        <f t="shared" si="29"/>
        <v>435119.990788</v>
      </c>
      <c r="Q162" s="270">
        <f t="shared" si="27"/>
        <v>435120</v>
      </c>
      <c r="R162" s="235" t="str">
        <f t="shared" si="28"/>
        <v>MENOR VALOR</v>
      </c>
    </row>
    <row r="163" spans="1:18" ht="18">
      <c r="A163" s="147">
        <v>157</v>
      </c>
      <c r="B163" s="249">
        <v>882252</v>
      </c>
      <c r="C163" s="252" t="s">
        <v>4479</v>
      </c>
      <c r="D163" s="220" t="s">
        <v>21</v>
      </c>
      <c r="E163" s="220">
        <v>1</v>
      </c>
      <c r="F163" s="265">
        <v>397101.88</v>
      </c>
      <c r="G163" s="265">
        <f t="shared" si="22"/>
        <v>417830.59813599999</v>
      </c>
      <c r="H163" s="190">
        <v>562809.48</v>
      </c>
      <c r="I163" s="191">
        <v>551774</v>
      </c>
      <c r="J163" s="230">
        <f t="shared" si="23"/>
        <v>417830.59813599999</v>
      </c>
      <c r="K163" s="230">
        <f t="shared" si="24"/>
        <v>510804.69271199993</v>
      </c>
      <c r="L163" s="231">
        <f t="shared" si="25"/>
        <v>551774</v>
      </c>
      <c r="M163" s="232">
        <f t="shared" si="26"/>
        <v>506260.78983845928</v>
      </c>
      <c r="N163" s="231">
        <f t="shared" si="20"/>
        <v>94712.287753229262</v>
      </c>
      <c r="O163" s="233">
        <f t="shared" si="21"/>
        <v>0.18708201317240197</v>
      </c>
      <c r="P163" s="259">
        <f t="shared" si="29"/>
        <v>417830.59813599999</v>
      </c>
      <c r="Q163" s="270">
        <f t="shared" si="27"/>
        <v>417831</v>
      </c>
      <c r="R163" s="235" t="str">
        <f t="shared" si="28"/>
        <v>MENOR VALOR</v>
      </c>
    </row>
    <row r="164" spans="1:18" ht="18">
      <c r="A164" s="147">
        <v>158</v>
      </c>
      <c r="B164" s="249">
        <v>882262</v>
      </c>
      <c r="C164" s="252" t="s">
        <v>4480</v>
      </c>
      <c r="D164" s="220" t="s">
        <v>21</v>
      </c>
      <c r="E164" s="220">
        <v>1</v>
      </c>
      <c r="F164" s="244">
        <v>408231.74</v>
      </c>
      <c r="G164" s="265">
        <f t="shared" si="22"/>
        <v>429541.43682800001</v>
      </c>
      <c r="H164" s="245">
        <v>562809.48</v>
      </c>
      <c r="I164" s="191">
        <v>551774</v>
      </c>
      <c r="J164" s="230">
        <f t="shared" si="23"/>
        <v>429541.43682800001</v>
      </c>
      <c r="K164" s="230">
        <f t="shared" si="24"/>
        <v>514708.30560933333</v>
      </c>
      <c r="L164" s="231">
        <f t="shared" si="25"/>
        <v>551774</v>
      </c>
      <c r="M164" s="232">
        <f t="shared" si="26"/>
        <v>510947.05541976343</v>
      </c>
      <c r="N164" s="231">
        <f t="shared" si="20"/>
        <v>86431.474300734117</v>
      </c>
      <c r="O164" s="233">
        <f t="shared" si="21"/>
        <v>0.16915935493497894</v>
      </c>
      <c r="P164" s="259">
        <f t="shared" si="29"/>
        <v>429541.43682800001</v>
      </c>
      <c r="Q164" s="270">
        <f t="shared" si="27"/>
        <v>429541</v>
      </c>
      <c r="R164" s="235" t="str">
        <f t="shared" si="28"/>
        <v>MENOR VALOR</v>
      </c>
    </row>
    <row r="165" spans="1:18" ht="18">
      <c r="A165" s="147">
        <v>159</v>
      </c>
      <c r="B165" s="249">
        <v>882272</v>
      </c>
      <c r="C165" s="252" t="s">
        <v>4481</v>
      </c>
      <c r="D165" s="220" t="s">
        <v>21</v>
      </c>
      <c r="E165" s="220">
        <v>1</v>
      </c>
      <c r="F165" s="266">
        <v>473406.64</v>
      </c>
      <c r="G165" s="265">
        <f t="shared" si="22"/>
        <v>498118.46660800005</v>
      </c>
      <c r="H165" s="190">
        <v>562387.19999999995</v>
      </c>
      <c r="I165" s="191">
        <v>551360</v>
      </c>
      <c r="J165" s="230">
        <f t="shared" si="23"/>
        <v>498118.46660800005</v>
      </c>
      <c r="K165" s="230">
        <f t="shared" si="24"/>
        <v>537288.55553599994</v>
      </c>
      <c r="L165" s="231">
        <f t="shared" si="25"/>
        <v>551360</v>
      </c>
      <c r="M165" s="232">
        <f t="shared" si="26"/>
        <v>536538.76911473146</v>
      </c>
      <c r="N165" s="231">
        <f t="shared" si="20"/>
        <v>37647.449302253175</v>
      </c>
      <c r="O165" s="233">
        <f t="shared" si="21"/>
        <v>7.0167248798013296E-2</v>
      </c>
      <c r="P165" s="259">
        <f t="shared" si="29"/>
        <v>498118.46660800005</v>
      </c>
      <c r="Q165" s="270">
        <f t="shared" si="27"/>
        <v>498118</v>
      </c>
      <c r="R165" s="235" t="str">
        <f t="shared" si="28"/>
        <v>MENOR VALOR</v>
      </c>
    </row>
    <row r="166" spans="1:18" ht="24.75" customHeight="1">
      <c r="A166" s="147">
        <v>160</v>
      </c>
      <c r="B166" s="249">
        <v>882282</v>
      </c>
      <c r="C166" s="252" t="s">
        <v>4482</v>
      </c>
      <c r="D166" s="220" t="s">
        <v>21</v>
      </c>
      <c r="E166" s="220">
        <v>1</v>
      </c>
      <c r="F166" s="266">
        <v>349172.04</v>
      </c>
      <c r="G166" s="265">
        <f t="shared" si="22"/>
        <v>367398.820488</v>
      </c>
      <c r="H166" s="190">
        <v>562809.48</v>
      </c>
      <c r="I166" s="191">
        <v>551774</v>
      </c>
      <c r="J166" s="230">
        <f t="shared" si="23"/>
        <v>367398.820488</v>
      </c>
      <c r="K166" s="230">
        <f t="shared" si="24"/>
        <v>493994.1001626667</v>
      </c>
      <c r="L166" s="231">
        <f t="shared" si="25"/>
        <v>551774</v>
      </c>
      <c r="M166" s="232">
        <f t="shared" si="26"/>
        <v>485013.09536000469</v>
      </c>
      <c r="N166" s="231">
        <f t="shared" si="20"/>
        <v>130372.93971542183</v>
      </c>
      <c r="O166" s="233">
        <f t="shared" si="21"/>
        <v>0.26880292710169301</v>
      </c>
      <c r="P166" s="259">
        <f t="shared" si="29"/>
        <v>485013.09536000469</v>
      </c>
      <c r="Q166" s="270">
        <f t="shared" si="27"/>
        <v>485013</v>
      </c>
      <c r="R166" s="235" t="str">
        <f t="shared" si="28"/>
        <v>MEDIA GEOMETRICA</v>
      </c>
    </row>
    <row r="167" spans="1:18" ht="28.5">
      <c r="A167" s="147">
        <v>161</v>
      </c>
      <c r="B167" s="249">
        <v>882294</v>
      </c>
      <c r="C167" s="252" t="s">
        <v>4483</v>
      </c>
      <c r="D167" s="220" t="s">
        <v>21</v>
      </c>
      <c r="E167" s="220">
        <v>1</v>
      </c>
      <c r="F167" s="266">
        <v>474159.28</v>
      </c>
      <c r="G167" s="265">
        <f t="shared" si="22"/>
        <v>498910.39441600005</v>
      </c>
      <c r="H167" s="190">
        <v>562809.48</v>
      </c>
      <c r="I167" s="191">
        <v>551774</v>
      </c>
      <c r="J167" s="230">
        <f t="shared" si="23"/>
        <v>498910.39441600005</v>
      </c>
      <c r="K167" s="230">
        <f t="shared" si="24"/>
        <v>537831.29147199995</v>
      </c>
      <c r="L167" s="231">
        <f t="shared" si="25"/>
        <v>551774</v>
      </c>
      <c r="M167" s="232">
        <f t="shared" si="26"/>
        <v>537091.64461224887</v>
      </c>
      <c r="N167" s="231">
        <f t="shared" si="20"/>
        <v>37380.213986417402</v>
      </c>
      <c r="O167" s="233">
        <f t="shared" si="21"/>
        <v>6.9597459505079243E-2</v>
      </c>
      <c r="P167" s="259">
        <f t="shared" si="29"/>
        <v>498910.39441600005</v>
      </c>
      <c r="Q167" s="270">
        <f t="shared" si="27"/>
        <v>498910</v>
      </c>
      <c r="R167" s="235" t="str">
        <f t="shared" si="28"/>
        <v>MENOR VALOR</v>
      </c>
    </row>
    <row r="168" spans="1:18" ht="28.5">
      <c r="A168" s="147">
        <v>162</v>
      </c>
      <c r="B168" s="249">
        <v>882296</v>
      </c>
      <c r="C168" s="252" t="s">
        <v>4484</v>
      </c>
      <c r="D168" s="220" t="s">
        <v>21</v>
      </c>
      <c r="E168" s="220">
        <v>1</v>
      </c>
      <c r="F168" s="266">
        <v>474159.28</v>
      </c>
      <c r="G168" s="265">
        <f t="shared" si="22"/>
        <v>498910.39441600005</v>
      </c>
      <c r="H168" s="190">
        <v>562809.48</v>
      </c>
      <c r="I168" s="191">
        <v>551774</v>
      </c>
      <c r="J168" s="230">
        <f t="shared" si="23"/>
        <v>498910.39441600005</v>
      </c>
      <c r="K168" s="230">
        <f t="shared" si="24"/>
        <v>537831.29147199995</v>
      </c>
      <c r="L168" s="231">
        <f t="shared" si="25"/>
        <v>551774</v>
      </c>
      <c r="M168" s="232">
        <f t="shared" si="26"/>
        <v>537091.64461224887</v>
      </c>
      <c r="N168" s="231">
        <f t="shared" si="20"/>
        <v>37380.213986417402</v>
      </c>
      <c r="O168" s="233">
        <f t="shared" si="21"/>
        <v>6.9597459505079243E-2</v>
      </c>
      <c r="P168" s="259">
        <f t="shared" si="29"/>
        <v>498910.39441600005</v>
      </c>
      <c r="Q168" s="270">
        <f t="shared" si="27"/>
        <v>498910</v>
      </c>
      <c r="R168" s="235" t="str">
        <f t="shared" si="28"/>
        <v>MENOR VALOR</v>
      </c>
    </row>
    <row r="169" spans="1:18" ht="40.5" customHeight="1">
      <c r="A169" s="164">
        <v>163</v>
      </c>
      <c r="B169" s="249" t="s">
        <v>4092</v>
      </c>
      <c r="C169" s="252" t="s">
        <v>4485</v>
      </c>
      <c r="D169" s="220" t="s">
        <v>21</v>
      </c>
      <c r="E169" s="220">
        <v>1</v>
      </c>
      <c r="F169" s="267" t="s">
        <v>4519</v>
      </c>
      <c r="G169" s="267" t="s">
        <v>3916</v>
      </c>
      <c r="H169" s="251">
        <v>562809.48</v>
      </c>
      <c r="I169" s="246">
        <v>551774</v>
      </c>
      <c r="J169" s="230">
        <f t="shared" si="23"/>
        <v>551774</v>
      </c>
      <c r="K169" s="230">
        <f t="shared" si="24"/>
        <v>557291.74</v>
      </c>
      <c r="L169" s="231">
        <f t="shared" si="25"/>
        <v>557291.74</v>
      </c>
      <c r="M169" s="232">
        <f t="shared" si="26"/>
        <v>557264.42378597974</v>
      </c>
      <c r="N169" s="231">
        <f t="shared" si="20"/>
        <v>3901.6313708242542</v>
      </c>
      <c r="O169" s="233">
        <f t="shared" si="21"/>
        <v>7.001400420140037E-3</v>
      </c>
      <c r="P169" s="259">
        <f t="shared" si="29"/>
        <v>551774</v>
      </c>
      <c r="Q169" s="270">
        <f t="shared" si="27"/>
        <v>551774</v>
      </c>
      <c r="R169" s="235" t="str">
        <f t="shared" si="28"/>
        <v>MENOR VALOR</v>
      </c>
    </row>
    <row r="170" spans="1:18" ht="40.5" customHeight="1">
      <c r="A170" s="164">
        <v>164</v>
      </c>
      <c r="B170" s="249" t="s">
        <v>4094</v>
      </c>
      <c r="C170" s="252" t="s">
        <v>4486</v>
      </c>
      <c r="D170" s="220" t="s">
        <v>21</v>
      </c>
      <c r="E170" s="220">
        <v>1</v>
      </c>
      <c r="F170" s="267" t="s">
        <v>4519</v>
      </c>
      <c r="G170" s="267" t="s">
        <v>3916</v>
      </c>
      <c r="H170" s="190">
        <v>562809.48</v>
      </c>
      <c r="I170" s="191">
        <v>551774</v>
      </c>
      <c r="J170" s="230">
        <f t="shared" si="23"/>
        <v>551774</v>
      </c>
      <c r="K170" s="230">
        <f t="shared" si="24"/>
        <v>557291.74</v>
      </c>
      <c r="L170" s="231">
        <f t="shared" si="25"/>
        <v>557291.74</v>
      </c>
      <c r="M170" s="232">
        <f t="shared" si="26"/>
        <v>557264.42378597974</v>
      </c>
      <c r="N170" s="231">
        <f t="shared" si="20"/>
        <v>3901.6313708242542</v>
      </c>
      <c r="O170" s="233">
        <f t="shared" si="21"/>
        <v>7.001400420140037E-3</v>
      </c>
      <c r="P170" s="259">
        <f t="shared" si="29"/>
        <v>551774</v>
      </c>
      <c r="Q170" s="270">
        <f t="shared" si="27"/>
        <v>551774</v>
      </c>
      <c r="R170" s="235" t="str">
        <f t="shared" si="28"/>
        <v>MENOR VALOR</v>
      </c>
    </row>
    <row r="171" spans="1:18" ht="40.5" customHeight="1">
      <c r="A171" s="164">
        <v>165</v>
      </c>
      <c r="B171" s="249" t="s">
        <v>4505</v>
      </c>
      <c r="C171" s="252" t="s">
        <v>4487</v>
      </c>
      <c r="D171" s="220" t="s">
        <v>21</v>
      </c>
      <c r="E171" s="220">
        <v>1</v>
      </c>
      <c r="F171" s="267" t="s">
        <v>4519</v>
      </c>
      <c r="G171" s="267" t="s">
        <v>3916</v>
      </c>
      <c r="H171" s="190">
        <v>356673.6</v>
      </c>
      <c r="I171" s="191">
        <v>349680</v>
      </c>
      <c r="J171" s="230">
        <f t="shared" si="23"/>
        <v>349680</v>
      </c>
      <c r="K171" s="230">
        <f t="shared" si="24"/>
        <v>353176.8</v>
      </c>
      <c r="L171" s="231">
        <f t="shared" si="25"/>
        <v>353176.8</v>
      </c>
      <c r="M171" s="232">
        <f t="shared" si="26"/>
        <v>353159.4886846451</v>
      </c>
      <c r="N171" s="231">
        <f t="shared" si="20"/>
        <v>2472.6109924531115</v>
      </c>
      <c r="O171" s="233">
        <f t="shared" si="21"/>
        <v>7.0014004201400274E-3</v>
      </c>
      <c r="P171" s="259">
        <f t="shared" si="29"/>
        <v>349680</v>
      </c>
      <c r="Q171" s="270">
        <f t="shared" si="27"/>
        <v>349680</v>
      </c>
      <c r="R171" s="235" t="str">
        <f t="shared" si="28"/>
        <v>MENOR VALOR</v>
      </c>
    </row>
    <row r="172" spans="1:18" ht="40.5" customHeight="1">
      <c r="A172" s="164">
        <v>166</v>
      </c>
      <c r="B172" s="249" t="s">
        <v>4506</v>
      </c>
      <c r="C172" s="252" t="s">
        <v>4488</v>
      </c>
      <c r="D172" s="220" t="s">
        <v>21</v>
      </c>
      <c r="E172" s="220">
        <v>1</v>
      </c>
      <c r="F172" s="267" t="s">
        <v>4519</v>
      </c>
      <c r="G172" s="267" t="s">
        <v>3916</v>
      </c>
      <c r="H172" s="190">
        <v>296126.40000000002</v>
      </c>
      <c r="I172" s="191">
        <v>290320</v>
      </c>
      <c r="J172" s="230">
        <f t="shared" si="23"/>
        <v>290320</v>
      </c>
      <c r="K172" s="230">
        <f t="shared" si="24"/>
        <v>293223.2</v>
      </c>
      <c r="L172" s="231">
        <f t="shared" si="25"/>
        <v>293223.2</v>
      </c>
      <c r="M172" s="232">
        <f t="shared" si="26"/>
        <v>293208.82737052784</v>
      </c>
      <c r="N172" s="231">
        <f t="shared" si="20"/>
        <v>2052.8724071407933</v>
      </c>
      <c r="O172" s="233">
        <f t="shared" si="21"/>
        <v>7.0014004201400777E-3</v>
      </c>
      <c r="P172" s="259">
        <f t="shared" si="29"/>
        <v>290320</v>
      </c>
      <c r="Q172" s="270">
        <f t="shared" si="27"/>
        <v>290320</v>
      </c>
      <c r="R172" s="235" t="str">
        <f t="shared" si="28"/>
        <v>MENOR VALOR</v>
      </c>
    </row>
    <row r="173" spans="1:18" ht="36.75" customHeight="1">
      <c r="A173" s="164">
        <v>167</v>
      </c>
      <c r="B173" s="249" t="s">
        <v>4098</v>
      </c>
      <c r="C173" s="252" t="s">
        <v>4489</v>
      </c>
      <c r="D173" s="220" t="s">
        <v>21</v>
      </c>
      <c r="E173" s="220">
        <v>1</v>
      </c>
      <c r="F173" s="267" t="s">
        <v>4519</v>
      </c>
      <c r="G173" s="267" t="s">
        <v>3916</v>
      </c>
      <c r="H173" s="190">
        <v>562809.48</v>
      </c>
      <c r="I173" s="191">
        <v>551774</v>
      </c>
      <c r="J173" s="230">
        <f t="shared" si="23"/>
        <v>551774</v>
      </c>
      <c r="K173" s="230">
        <f t="shared" si="24"/>
        <v>557291.74</v>
      </c>
      <c r="L173" s="231">
        <f t="shared" si="25"/>
        <v>557291.74</v>
      </c>
      <c r="M173" s="232">
        <f t="shared" si="26"/>
        <v>557264.42378597974</v>
      </c>
      <c r="N173" s="231">
        <f t="shared" si="20"/>
        <v>3901.6313708242542</v>
      </c>
      <c r="O173" s="233">
        <f t="shared" si="21"/>
        <v>7.001400420140037E-3</v>
      </c>
      <c r="P173" s="259">
        <f t="shared" si="29"/>
        <v>551774</v>
      </c>
      <c r="Q173" s="270">
        <f t="shared" si="27"/>
        <v>551774</v>
      </c>
      <c r="R173" s="235" t="str">
        <f t="shared" si="28"/>
        <v>MENOR VALOR</v>
      </c>
    </row>
    <row r="174" spans="1:18" ht="36.75" customHeight="1">
      <c r="A174" s="164">
        <v>168</v>
      </c>
      <c r="B174" s="249" t="s">
        <v>4507</v>
      </c>
      <c r="C174" s="252" t="s">
        <v>4490</v>
      </c>
      <c r="D174" s="220" t="s">
        <v>21</v>
      </c>
      <c r="E174" s="220">
        <v>1</v>
      </c>
      <c r="F174" s="267" t="s">
        <v>4519</v>
      </c>
      <c r="G174" s="267" t="s">
        <v>3916</v>
      </c>
      <c r="H174" s="190">
        <v>340843.2</v>
      </c>
      <c r="I174" s="191">
        <v>334160</v>
      </c>
      <c r="J174" s="230">
        <f t="shared" si="23"/>
        <v>334160</v>
      </c>
      <c r="K174" s="230">
        <f t="shared" si="24"/>
        <v>337501.6</v>
      </c>
      <c r="L174" s="231">
        <f t="shared" si="25"/>
        <v>337501.6</v>
      </c>
      <c r="M174" s="232">
        <f t="shared" si="26"/>
        <v>337485.05702030723</v>
      </c>
      <c r="N174" s="231">
        <f t="shared" si="20"/>
        <v>2362.8680200129506</v>
      </c>
      <c r="O174" s="233">
        <f t="shared" si="21"/>
        <v>7.0014004201399997E-3</v>
      </c>
      <c r="P174" s="259">
        <f t="shared" si="29"/>
        <v>334160</v>
      </c>
      <c r="Q174" s="270">
        <f t="shared" si="27"/>
        <v>334160</v>
      </c>
      <c r="R174" s="235" t="str">
        <f t="shared" si="28"/>
        <v>MENOR VALOR</v>
      </c>
    </row>
    <row r="175" spans="1:18" ht="33.75" customHeight="1">
      <c r="A175" s="164">
        <v>169</v>
      </c>
      <c r="B175" s="249" t="s">
        <v>1445</v>
      </c>
      <c r="C175" s="252" t="s">
        <v>4491</v>
      </c>
      <c r="D175" s="220" t="s">
        <v>21</v>
      </c>
      <c r="E175" s="220">
        <v>1</v>
      </c>
      <c r="F175" s="267" t="s">
        <v>4519</v>
      </c>
      <c r="G175" s="267" t="s">
        <v>3916</v>
      </c>
      <c r="H175" s="190">
        <v>340843.2</v>
      </c>
      <c r="I175" s="191">
        <v>334160</v>
      </c>
      <c r="J175" s="230">
        <f t="shared" si="23"/>
        <v>334160</v>
      </c>
      <c r="K175" s="230">
        <f t="shared" si="24"/>
        <v>337501.6</v>
      </c>
      <c r="L175" s="231">
        <f t="shared" si="25"/>
        <v>337501.6</v>
      </c>
      <c r="M175" s="232">
        <f t="shared" si="26"/>
        <v>337485.05702030723</v>
      </c>
      <c r="N175" s="231">
        <f t="shared" si="20"/>
        <v>2362.8680200129506</v>
      </c>
      <c r="O175" s="233">
        <f t="shared" si="21"/>
        <v>7.0014004201399997E-3</v>
      </c>
      <c r="P175" s="259">
        <f t="shared" si="29"/>
        <v>334160</v>
      </c>
      <c r="Q175" s="270">
        <f t="shared" si="27"/>
        <v>334160</v>
      </c>
      <c r="R175" s="235" t="str">
        <f t="shared" si="28"/>
        <v>MENOR VALOR</v>
      </c>
    </row>
    <row r="176" spans="1:18" ht="33.75" customHeight="1">
      <c r="A176" s="164">
        <v>170</v>
      </c>
      <c r="B176" s="249" t="s">
        <v>4508</v>
      </c>
      <c r="C176" s="252" t="s">
        <v>4492</v>
      </c>
      <c r="D176" s="220" t="s">
        <v>21</v>
      </c>
      <c r="E176" s="220">
        <v>1</v>
      </c>
      <c r="F176" s="267" t="s">
        <v>4519</v>
      </c>
      <c r="G176" s="267" t="s">
        <v>3916</v>
      </c>
      <c r="H176" s="190">
        <v>403838.4</v>
      </c>
      <c r="I176" s="191">
        <v>395920</v>
      </c>
      <c r="J176" s="230">
        <f t="shared" si="23"/>
        <v>395920</v>
      </c>
      <c r="K176" s="230">
        <f t="shared" si="24"/>
        <v>399879.2</v>
      </c>
      <c r="L176" s="231">
        <f t="shared" si="25"/>
        <v>399879.2</v>
      </c>
      <c r="M176" s="232">
        <f t="shared" si="26"/>
        <v>399859.59951963142</v>
      </c>
      <c r="N176" s="231">
        <f t="shared" si="20"/>
        <v>2799.5771680737871</v>
      </c>
      <c r="O176" s="233">
        <f t="shared" si="21"/>
        <v>7.0014004201400691E-3</v>
      </c>
      <c r="P176" s="259">
        <f t="shared" si="29"/>
        <v>395920</v>
      </c>
      <c r="Q176" s="270">
        <f t="shared" si="27"/>
        <v>395920</v>
      </c>
      <c r="R176" s="235" t="str">
        <f t="shared" si="28"/>
        <v>MENOR VALOR</v>
      </c>
    </row>
    <row r="177" spans="1:25" ht="33">
      <c r="A177" s="164">
        <v>171</v>
      </c>
      <c r="B177" s="249">
        <v>851102</v>
      </c>
      <c r="C177" s="252" t="s">
        <v>4493</v>
      </c>
      <c r="D177" s="220" t="s">
        <v>21</v>
      </c>
      <c r="E177" s="220">
        <v>1</v>
      </c>
      <c r="F177" s="265">
        <v>242266.78</v>
      </c>
      <c r="G177" s="265">
        <f t="shared" si="22"/>
        <v>254913.105916</v>
      </c>
      <c r="H177" s="190">
        <v>404330.04</v>
      </c>
      <c r="I177" s="191">
        <v>396402</v>
      </c>
      <c r="J177" s="230">
        <f t="shared" si="23"/>
        <v>254913.105916</v>
      </c>
      <c r="K177" s="230">
        <f t="shared" si="24"/>
        <v>351881.71530533332</v>
      </c>
      <c r="L177" s="231">
        <f t="shared" si="25"/>
        <v>396402</v>
      </c>
      <c r="M177" s="232">
        <f t="shared" si="26"/>
        <v>344419.71531883959</v>
      </c>
      <c r="N177" s="231">
        <f t="shared" si="20"/>
        <v>100047.75646938167</v>
      </c>
      <c r="O177" s="233">
        <f t="shared" si="21"/>
        <v>0.29048208339863613</v>
      </c>
      <c r="P177" s="259">
        <f t="shared" si="29"/>
        <v>344419.71531883959</v>
      </c>
      <c r="Q177" s="270">
        <f t="shared" si="27"/>
        <v>344420</v>
      </c>
      <c r="R177" s="235" t="str">
        <f t="shared" si="28"/>
        <v>MEDIA GEOMETRICA</v>
      </c>
    </row>
    <row r="178" spans="1:25" ht="33">
      <c r="A178" s="164">
        <v>172</v>
      </c>
      <c r="B178" s="249">
        <v>851101</v>
      </c>
      <c r="C178" s="252" t="s">
        <v>4156</v>
      </c>
      <c r="D178" s="220" t="s">
        <v>21</v>
      </c>
      <c r="E178" s="220">
        <v>1</v>
      </c>
      <c r="F178" s="265">
        <v>242266.78</v>
      </c>
      <c r="G178" s="265">
        <f t="shared" si="22"/>
        <v>254913.105916</v>
      </c>
      <c r="H178" s="190">
        <v>404330.04</v>
      </c>
      <c r="I178" s="191">
        <v>396402</v>
      </c>
      <c r="J178" s="230">
        <f t="shared" si="23"/>
        <v>254913.105916</v>
      </c>
      <c r="K178" s="230">
        <f t="shared" si="24"/>
        <v>351881.71530533332</v>
      </c>
      <c r="L178" s="231">
        <f t="shared" si="25"/>
        <v>396402</v>
      </c>
      <c r="M178" s="232">
        <f t="shared" si="26"/>
        <v>344419.71531883959</v>
      </c>
      <c r="N178" s="231">
        <f t="shared" si="20"/>
        <v>100047.75646938167</v>
      </c>
      <c r="O178" s="233">
        <f t="shared" si="21"/>
        <v>0.29048208339863613</v>
      </c>
      <c r="P178" s="259">
        <f t="shared" si="29"/>
        <v>344419.71531883959</v>
      </c>
      <c r="Q178" s="270">
        <f t="shared" si="27"/>
        <v>344420</v>
      </c>
      <c r="R178" s="235" t="str">
        <f t="shared" si="28"/>
        <v>MEDIA GEOMETRICA</v>
      </c>
    </row>
    <row r="179" spans="1:25" ht="18">
      <c r="A179" s="164">
        <v>173</v>
      </c>
      <c r="B179" s="249">
        <v>897011</v>
      </c>
      <c r="C179" s="252" t="s">
        <v>1564</v>
      </c>
      <c r="D179" s="220" t="s">
        <v>21</v>
      </c>
      <c r="E179" s="220">
        <v>1</v>
      </c>
      <c r="F179" s="265">
        <v>36309</v>
      </c>
      <c r="G179" s="265">
        <f t="shared" si="22"/>
        <v>38204.3298</v>
      </c>
      <c r="H179" s="190">
        <v>50082</v>
      </c>
      <c r="I179" s="191">
        <v>49100</v>
      </c>
      <c r="J179" s="230">
        <f t="shared" si="23"/>
        <v>38204.3298</v>
      </c>
      <c r="K179" s="230">
        <f t="shared" si="24"/>
        <v>45795.443266666669</v>
      </c>
      <c r="L179" s="231">
        <f t="shared" si="25"/>
        <v>49100</v>
      </c>
      <c r="M179" s="232">
        <f t="shared" si="26"/>
        <v>45459.562015665164</v>
      </c>
      <c r="N179" s="231">
        <f t="shared" si="20"/>
        <v>7704.4022839921299</v>
      </c>
      <c r="O179" s="233">
        <f t="shared" si="21"/>
        <v>0.16947814590332452</v>
      </c>
      <c r="P179" s="259">
        <f t="shared" si="29"/>
        <v>38204.3298</v>
      </c>
      <c r="Q179" s="270">
        <f t="shared" si="27"/>
        <v>38204</v>
      </c>
      <c r="R179" s="235" t="str">
        <f t="shared" si="28"/>
        <v>MENOR VALOR</v>
      </c>
    </row>
    <row r="180" spans="1:25" ht="51">
      <c r="A180" s="164">
        <v>174</v>
      </c>
      <c r="B180" s="249" t="s">
        <v>4509</v>
      </c>
      <c r="C180" s="252" t="s">
        <v>4494</v>
      </c>
      <c r="D180" s="220" t="s">
        <v>21</v>
      </c>
      <c r="E180" s="220">
        <v>1</v>
      </c>
      <c r="F180" s="267" t="s">
        <v>4519</v>
      </c>
      <c r="G180" s="267" t="s">
        <v>3916</v>
      </c>
      <c r="H180" s="190">
        <v>73146.240000000005</v>
      </c>
      <c r="I180" s="191">
        <v>71712</v>
      </c>
      <c r="J180" s="230">
        <f t="shared" si="23"/>
        <v>71712</v>
      </c>
      <c r="K180" s="230">
        <f t="shared" si="24"/>
        <v>72429.119999999995</v>
      </c>
      <c r="L180" s="231">
        <f t="shared" si="25"/>
        <v>72429.119999999995</v>
      </c>
      <c r="M180" s="232">
        <f t="shared" si="26"/>
        <v>72425.569813982132</v>
      </c>
      <c r="N180" s="231">
        <f t="shared" si="20"/>
        <v>507.08041492449365</v>
      </c>
      <c r="O180" s="233">
        <f t="shared" si="21"/>
        <v>7.0014004201400032E-3</v>
      </c>
      <c r="P180" s="259">
        <f t="shared" si="29"/>
        <v>71712</v>
      </c>
      <c r="Q180" s="270">
        <f t="shared" si="27"/>
        <v>71712</v>
      </c>
      <c r="R180" s="235" t="str">
        <f t="shared" si="28"/>
        <v>MENOR VALOR</v>
      </c>
    </row>
    <row r="181" spans="1:25" ht="51">
      <c r="A181" s="147">
        <v>175</v>
      </c>
      <c r="B181" s="249" t="s">
        <v>4510</v>
      </c>
      <c r="C181" s="252" t="s">
        <v>4495</v>
      </c>
      <c r="D181" s="220" t="s">
        <v>21</v>
      </c>
      <c r="E181" s="220">
        <v>1</v>
      </c>
      <c r="F181" s="267" t="s">
        <v>4519</v>
      </c>
      <c r="G181" s="267" t="s">
        <v>3916</v>
      </c>
      <c r="H181" s="190">
        <v>460101.6</v>
      </c>
      <c r="I181" s="191">
        <v>451080</v>
      </c>
      <c r="J181" s="230">
        <f t="shared" si="23"/>
        <v>451080</v>
      </c>
      <c r="K181" s="230">
        <f t="shared" si="24"/>
        <v>455590.8</v>
      </c>
      <c r="L181" s="231">
        <f t="shared" si="25"/>
        <v>455590.8</v>
      </c>
      <c r="M181" s="232">
        <f t="shared" si="26"/>
        <v>455568.46875963663</v>
      </c>
      <c r="N181" s="231">
        <f t="shared" si="20"/>
        <v>3189.6172685762704</v>
      </c>
      <c r="O181" s="233">
        <f t="shared" si="21"/>
        <v>7.0014004201400309E-3</v>
      </c>
      <c r="P181" s="259">
        <f t="shared" si="29"/>
        <v>451080</v>
      </c>
      <c r="Q181" s="270">
        <f t="shared" si="27"/>
        <v>451080</v>
      </c>
      <c r="R181" s="235" t="str">
        <f t="shared" si="28"/>
        <v>MENOR VALOR</v>
      </c>
    </row>
    <row r="182" spans="1:25" ht="51">
      <c r="A182" s="147">
        <v>176</v>
      </c>
      <c r="B182" s="249" t="s">
        <v>4511</v>
      </c>
      <c r="C182" s="252" t="s">
        <v>4496</v>
      </c>
      <c r="D182" s="220" t="s">
        <v>21</v>
      </c>
      <c r="E182" s="220">
        <v>1</v>
      </c>
      <c r="F182" s="267" t="s">
        <v>4519</v>
      </c>
      <c r="G182" s="267" t="s">
        <v>3916</v>
      </c>
      <c r="H182" s="190">
        <v>617110.19999999995</v>
      </c>
      <c r="I182" s="191">
        <v>605010</v>
      </c>
      <c r="J182" s="230">
        <f t="shared" si="23"/>
        <v>605010</v>
      </c>
      <c r="K182" s="230">
        <f t="shared" si="24"/>
        <v>611060.1</v>
      </c>
      <c r="L182" s="231">
        <f t="shared" si="25"/>
        <v>611060.1</v>
      </c>
      <c r="M182" s="232">
        <f t="shared" si="26"/>
        <v>611030.14827584405</v>
      </c>
      <c r="N182" s="231">
        <f t="shared" si="20"/>
        <v>4278.0667368567147</v>
      </c>
      <c r="O182" s="233">
        <f t="shared" si="21"/>
        <v>7.0014004201400222E-3</v>
      </c>
      <c r="P182" s="259">
        <f t="shared" si="29"/>
        <v>605010</v>
      </c>
      <c r="Q182" s="270">
        <f t="shared" si="27"/>
        <v>605010</v>
      </c>
      <c r="R182" s="235" t="str">
        <f t="shared" si="28"/>
        <v>MENOR VALOR</v>
      </c>
    </row>
    <row r="183" spans="1:25" ht="51">
      <c r="A183" s="147">
        <v>177</v>
      </c>
      <c r="B183" s="249" t="s">
        <v>4512</v>
      </c>
      <c r="C183" s="252" t="s">
        <v>4497</v>
      </c>
      <c r="D183" s="220" t="s">
        <v>21</v>
      </c>
      <c r="E183" s="220">
        <v>1</v>
      </c>
      <c r="F183" s="267" t="s">
        <v>4519</v>
      </c>
      <c r="G183" s="267" t="s">
        <v>3916</v>
      </c>
      <c r="H183" s="190">
        <v>346004.4</v>
      </c>
      <c r="I183" s="191">
        <v>339220</v>
      </c>
      <c r="J183" s="230">
        <f t="shared" si="23"/>
        <v>339220</v>
      </c>
      <c r="K183" s="230">
        <f t="shared" si="24"/>
        <v>342612.2</v>
      </c>
      <c r="L183" s="231">
        <f t="shared" si="25"/>
        <v>342612.2</v>
      </c>
      <c r="M183" s="232">
        <f t="shared" si="26"/>
        <v>342595.40651911841</v>
      </c>
      <c r="N183" s="231">
        <f t="shared" si="20"/>
        <v>2398.6476231410147</v>
      </c>
      <c r="O183" s="233">
        <f t="shared" si="21"/>
        <v>7.0014004201400734E-3</v>
      </c>
      <c r="P183" s="259">
        <f t="shared" si="29"/>
        <v>339220</v>
      </c>
      <c r="Q183" s="270">
        <f t="shared" si="27"/>
        <v>339220</v>
      </c>
      <c r="R183" s="235" t="str">
        <f t="shared" si="28"/>
        <v>MENOR VALOR</v>
      </c>
      <c r="S183" s="8"/>
      <c r="U183" s="35"/>
      <c r="V183" s="35"/>
      <c r="W183" s="35"/>
      <c r="X183" s="35"/>
      <c r="Y183" s="15"/>
    </row>
    <row r="184" spans="1:25" ht="18">
      <c r="A184" s="147">
        <v>178</v>
      </c>
      <c r="B184" s="249">
        <v>452301</v>
      </c>
      <c r="C184" s="252" t="s">
        <v>325</v>
      </c>
      <c r="D184" s="220" t="s">
        <v>21</v>
      </c>
      <c r="E184" s="220">
        <v>1</v>
      </c>
      <c r="F184" s="265">
        <v>1605973.04</v>
      </c>
      <c r="G184" s="265">
        <f t="shared" si="22"/>
        <v>1689804.8326880001</v>
      </c>
      <c r="H184" s="190">
        <v>1206660</v>
      </c>
      <c r="I184" s="191">
        <v>1183000</v>
      </c>
      <c r="J184" s="230">
        <f t="shared" si="23"/>
        <v>1183000</v>
      </c>
      <c r="K184" s="230">
        <f t="shared" si="24"/>
        <v>1359821.6108959999</v>
      </c>
      <c r="L184" s="231">
        <f t="shared" si="25"/>
        <v>1206660</v>
      </c>
      <c r="M184" s="232">
        <f t="shared" si="26"/>
        <v>1341123.3879749896</v>
      </c>
      <c r="N184" s="231">
        <f t="shared" si="20"/>
        <v>16730.146442873713</v>
      </c>
      <c r="O184" s="233">
        <f t="shared" si="21"/>
        <v>1.2474725735814034E-2</v>
      </c>
      <c r="P184" s="259">
        <f t="shared" si="29"/>
        <v>1183000</v>
      </c>
      <c r="Q184" s="270">
        <f t="shared" si="27"/>
        <v>1183000</v>
      </c>
      <c r="R184" s="235" t="str">
        <f t="shared" si="28"/>
        <v>MENOR VALOR</v>
      </c>
    </row>
    <row r="185" spans="1:25" ht="24.75" customHeight="1">
      <c r="A185" s="147">
        <v>179</v>
      </c>
      <c r="B185" s="249" t="s">
        <v>4513</v>
      </c>
      <c r="C185" s="252" t="s">
        <v>4498</v>
      </c>
      <c r="D185" s="220" t="s">
        <v>21</v>
      </c>
      <c r="E185" s="220">
        <v>1</v>
      </c>
      <c r="F185" s="267" t="s">
        <v>4519</v>
      </c>
      <c r="G185" s="267" t="s">
        <v>3916</v>
      </c>
      <c r="H185" s="190">
        <v>1363240.2</v>
      </c>
      <c r="I185" s="191">
        <v>1336510</v>
      </c>
      <c r="J185" s="230">
        <f t="shared" si="23"/>
        <v>1336510</v>
      </c>
      <c r="K185" s="230">
        <f t="shared" si="24"/>
        <v>1349875.1</v>
      </c>
      <c r="L185" s="231">
        <f t="shared" si="25"/>
        <v>1349875.1</v>
      </c>
      <c r="M185" s="232">
        <f t="shared" si="26"/>
        <v>1349808.9345170301</v>
      </c>
      <c r="N185" s="231">
        <f t="shared" si="20"/>
        <v>9450.5528412363929</v>
      </c>
      <c r="O185" s="233">
        <f t="shared" si="21"/>
        <v>7.0014004201400977E-3</v>
      </c>
      <c r="P185" s="259">
        <f t="shared" si="29"/>
        <v>1336510</v>
      </c>
      <c r="Q185" s="270">
        <f t="shared" si="27"/>
        <v>1336510</v>
      </c>
      <c r="R185" s="235" t="str">
        <f t="shared" si="28"/>
        <v>MENOR VALOR</v>
      </c>
    </row>
    <row r="186" spans="1:25" ht="18">
      <c r="A186" s="147">
        <v>180</v>
      </c>
      <c r="B186" s="249">
        <v>452401</v>
      </c>
      <c r="C186" s="252" t="s">
        <v>4499</v>
      </c>
      <c r="D186" s="220" t="s">
        <v>21</v>
      </c>
      <c r="E186" s="220">
        <v>1</v>
      </c>
      <c r="F186" s="265">
        <v>716286.9</v>
      </c>
      <c r="G186" s="265">
        <f t="shared" si="22"/>
        <v>753677.07618000009</v>
      </c>
      <c r="H186" s="190">
        <v>744559.2</v>
      </c>
      <c r="I186" s="191">
        <v>729960</v>
      </c>
      <c r="J186" s="230">
        <f t="shared" si="23"/>
        <v>729960</v>
      </c>
      <c r="K186" s="230">
        <f t="shared" si="24"/>
        <v>742732.09206000005</v>
      </c>
      <c r="L186" s="231">
        <f t="shared" si="25"/>
        <v>744559.2</v>
      </c>
      <c r="M186" s="232">
        <f t="shared" si="26"/>
        <v>742667.69692956505</v>
      </c>
      <c r="N186" s="231">
        <f t="shared" si="20"/>
        <v>10323.193319898612</v>
      </c>
      <c r="O186" s="233">
        <f t="shared" si="21"/>
        <v>1.390015125550515E-2</v>
      </c>
      <c r="P186" s="259">
        <f t="shared" si="29"/>
        <v>729960</v>
      </c>
      <c r="Q186" s="270">
        <f t="shared" si="27"/>
        <v>729960</v>
      </c>
      <c r="R186" s="235" t="str">
        <f t="shared" si="28"/>
        <v>MENOR VALOR</v>
      </c>
    </row>
    <row r="187" spans="1:25" ht="28.5">
      <c r="A187" s="147">
        <v>181</v>
      </c>
      <c r="B187" s="249" t="s">
        <v>4514</v>
      </c>
      <c r="C187" s="252" t="s">
        <v>4500</v>
      </c>
      <c r="D187" s="220" t="s">
        <v>21</v>
      </c>
      <c r="E187" s="220">
        <v>1</v>
      </c>
      <c r="F187" s="265">
        <v>791982.1</v>
      </c>
      <c r="G187" s="265">
        <f t="shared" si="22"/>
        <v>833323.56562000001</v>
      </c>
      <c r="H187" s="190">
        <v>823242</v>
      </c>
      <c r="I187" s="191">
        <v>807100</v>
      </c>
      <c r="J187" s="230">
        <f t="shared" si="23"/>
        <v>807100</v>
      </c>
      <c r="K187" s="230">
        <f t="shared" si="24"/>
        <v>821221.85520666663</v>
      </c>
      <c r="L187" s="231">
        <f t="shared" si="25"/>
        <v>823242</v>
      </c>
      <c r="M187" s="232">
        <f t="shared" si="26"/>
        <v>821150.65431163448</v>
      </c>
      <c r="N187" s="231">
        <f t="shared" si="20"/>
        <v>11414.117661913249</v>
      </c>
      <c r="O187" s="233">
        <f t="shared" si="21"/>
        <v>1.3900150480281396E-2</v>
      </c>
      <c r="P187" s="259">
        <f t="shared" si="29"/>
        <v>807100</v>
      </c>
      <c r="Q187" s="270">
        <f t="shared" si="27"/>
        <v>807100</v>
      </c>
      <c r="R187" s="235" t="str">
        <f t="shared" si="28"/>
        <v>MENOR VALOR</v>
      </c>
    </row>
    <row r="188" spans="1:25" ht="27" customHeight="1">
      <c r="A188" s="147">
        <v>182</v>
      </c>
      <c r="B188" s="249" t="s">
        <v>4515</v>
      </c>
      <c r="C188" s="252" t="s">
        <v>4501</v>
      </c>
      <c r="D188" s="220" t="s">
        <v>21</v>
      </c>
      <c r="E188" s="220">
        <v>1</v>
      </c>
      <c r="F188" s="267" t="s">
        <v>4519</v>
      </c>
      <c r="G188" s="267" t="s">
        <v>3916</v>
      </c>
      <c r="H188" s="190">
        <v>666590.4</v>
      </c>
      <c r="I188" s="191">
        <v>653520</v>
      </c>
      <c r="J188" s="230">
        <f t="shared" si="23"/>
        <v>653520</v>
      </c>
      <c r="K188" s="230">
        <f t="shared" si="24"/>
        <v>660055.19999999995</v>
      </c>
      <c r="L188" s="231">
        <f t="shared" si="25"/>
        <v>660055.19999999995</v>
      </c>
      <c r="M188" s="232">
        <f t="shared" si="26"/>
        <v>660022.84673183854</v>
      </c>
      <c r="N188" s="231">
        <f t="shared" si="20"/>
        <v>4621.0842364102919</v>
      </c>
      <c r="O188" s="233">
        <f t="shared" si="21"/>
        <v>7.001400420139998E-3</v>
      </c>
      <c r="P188" s="259">
        <f t="shared" si="29"/>
        <v>653520</v>
      </c>
      <c r="Q188" s="270">
        <f t="shared" si="27"/>
        <v>653520</v>
      </c>
      <c r="R188" s="235" t="str">
        <f t="shared" si="28"/>
        <v>MENOR VALOR</v>
      </c>
    </row>
    <row r="189" spans="1:25" ht="40.5" customHeight="1">
      <c r="A189" s="147">
        <v>183</v>
      </c>
      <c r="B189" s="249" t="s">
        <v>4516</v>
      </c>
      <c r="C189" s="252" t="s">
        <v>4502</v>
      </c>
      <c r="D189" s="220" t="s">
        <v>21</v>
      </c>
      <c r="E189" s="220">
        <v>1</v>
      </c>
      <c r="F189" s="267" t="s">
        <v>4519</v>
      </c>
      <c r="G189" s="267" t="s">
        <v>3916</v>
      </c>
      <c r="H189" s="190">
        <v>823242</v>
      </c>
      <c r="I189" s="191">
        <v>807100</v>
      </c>
      <c r="J189" s="230">
        <f t="shared" si="23"/>
        <v>807100</v>
      </c>
      <c r="K189" s="230">
        <f t="shared" si="24"/>
        <v>815171</v>
      </c>
      <c r="L189" s="231">
        <f t="shared" si="25"/>
        <v>815171</v>
      </c>
      <c r="M189" s="232">
        <f t="shared" si="26"/>
        <v>815131.04357520328</v>
      </c>
      <c r="N189" s="231">
        <f t="shared" si="20"/>
        <v>5707.0588309566247</v>
      </c>
      <c r="O189" s="233">
        <f t="shared" si="21"/>
        <v>7.0014004201400491E-3</v>
      </c>
      <c r="P189" s="259">
        <f t="shared" si="29"/>
        <v>807100</v>
      </c>
      <c r="Q189" s="270">
        <f t="shared" si="27"/>
        <v>807100</v>
      </c>
      <c r="R189" s="235" t="str">
        <f t="shared" si="28"/>
        <v>MENOR VALOR</v>
      </c>
    </row>
    <row r="190" spans="1:25" ht="18">
      <c r="A190" s="147">
        <v>184</v>
      </c>
      <c r="B190" s="249">
        <v>898101</v>
      </c>
      <c r="C190" s="252" t="s">
        <v>4401</v>
      </c>
      <c r="D190" s="220" t="s">
        <v>21</v>
      </c>
      <c r="E190" s="220">
        <v>1</v>
      </c>
      <c r="F190" s="209">
        <v>141463.98000000001</v>
      </c>
      <c r="G190" s="265">
        <f t="shared" si="22"/>
        <v>148848.39975600003</v>
      </c>
      <c r="H190" s="190">
        <v>157973.51999999999</v>
      </c>
      <c r="I190" s="191">
        <v>154876</v>
      </c>
      <c r="J190" s="230">
        <f t="shared" si="23"/>
        <v>148848.39975600003</v>
      </c>
      <c r="K190" s="230">
        <f t="shared" si="24"/>
        <v>153899.30658533334</v>
      </c>
      <c r="L190" s="231">
        <f t="shared" si="25"/>
        <v>154876</v>
      </c>
      <c r="M190" s="232">
        <f t="shared" si="26"/>
        <v>153852.37198412063</v>
      </c>
      <c r="N190" s="231">
        <f t="shared" si="20"/>
        <v>4262.1570068140682</v>
      </c>
      <c r="O190" s="233">
        <f t="shared" si="21"/>
        <v>2.7702900851304214E-2</v>
      </c>
      <c r="P190" s="259">
        <f t="shared" si="29"/>
        <v>148848.39975600003</v>
      </c>
      <c r="Q190" s="270">
        <f t="shared" si="27"/>
        <v>148848</v>
      </c>
      <c r="R190" s="235" t="str">
        <f t="shared" si="28"/>
        <v>MENOR VALOR</v>
      </c>
      <c r="S190" s="8"/>
      <c r="U190" s="35"/>
      <c r="V190" s="35"/>
      <c r="W190" s="35"/>
      <c r="X190" s="35"/>
      <c r="Y190" s="15"/>
    </row>
    <row r="191" spans="1:25" ht="33" customHeight="1">
      <c r="A191" s="147">
        <v>185</v>
      </c>
      <c r="B191" s="249">
        <v>895001</v>
      </c>
      <c r="C191" s="252" t="s">
        <v>4503</v>
      </c>
      <c r="D191" s="220" t="s">
        <v>21</v>
      </c>
      <c r="E191" s="220">
        <v>1</v>
      </c>
      <c r="F191" s="267" t="s">
        <v>4519</v>
      </c>
      <c r="G191" s="267" t="s">
        <v>3916</v>
      </c>
      <c r="H191" s="190">
        <v>706560.12</v>
      </c>
      <c r="I191" s="191">
        <v>692706</v>
      </c>
      <c r="J191" s="230">
        <f t="shared" si="23"/>
        <v>692706</v>
      </c>
      <c r="K191" s="230">
        <f t="shared" si="24"/>
        <v>699633.06</v>
      </c>
      <c r="L191" s="231">
        <f t="shared" si="25"/>
        <v>699633.06</v>
      </c>
      <c r="M191" s="232">
        <f t="shared" si="26"/>
        <v>699598.76678330416</v>
      </c>
      <c r="N191" s="231">
        <f t="shared" si="20"/>
        <v>4898.1710996861257</v>
      </c>
      <c r="O191" s="233">
        <f t="shared" si="21"/>
        <v>7.0014004201401055E-3</v>
      </c>
      <c r="P191" s="259">
        <f t="shared" si="29"/>
        <v>692706</v>
      </c>
      <c r="Q191" s="270">
        <f t="shared" si="27"/>
        <v>692706</v>
      </c>
      <c r="R191" s="235" t="str">
        <f t="shared" si="28"/>
        <v>MENOR VALOR</v>
      </c>
    </row>
    <row r="192" spans="1:25" ht="33" customHeight="1">
      <c r="A192" s="147">
        <v>186</v>
      </c>
      <c r="B192" s="249" t="s">
        <v>4517</v>
      </c>
      <c r="C192" s="252" t="s">
        <v>4504</v>
      </c>
      <c r="D192" s="220" t="s">
        <v>21</v>
      </c>
      <c r="E192" s="220">
        <v>1</v>
      </c>
      <c r="F192" s="267" t="s">
        <v>4519</v>
      </c>
      <c r="G192" s="267" t="s">
        <v>3916</v>
      </c>
      <c r="H192" s="190">
        <v>617895.6</v>
      </c>
      <c r="I192" s="191">
        <v>605780</v>
      </c>
      <c r="J192" s="230">
        <f t="shared" si="23"/>
        <v>605780</v>
      </c>
      <c r="K192" s="230">
        <f t="shared" si="24"/>
        <v>611837.80000000005</v>
      </c>
      <c r="L192" s="231">
        <f t="shared" si="25"/>
        <v>611837.80000000005</v>
      </c>
      <c r="M192" s="232">
        <f t="shared" si="26"/>
        <v>611807.81015609798</v>
      </c>
      <c r="N192" s="231">
        <f t="shared" si="20"/>
        <v>4283.5114590719004</v>
      </c>
      <c r="O192" s="233">
        <f t="shared" si="21"/>
        <v>7.001400420140102E-3</v>
      </c>
      <c r="P192" s="259">
        <f t="shared" si="29"/>
        <v>605780</v>
      </c>
      <c r="Q192" s="270">
        <f t="shared" si="27"/>
        <v>605780</v>
      </c>
      <c r="R192" s="235" t="str">
        <f t="shared" si="28"/>
        <v>MENOR VALOR</v>
      </c>
    </row>
    <row r="193" spans="5:17">
      <c r="E193" s="219"/>
      <c r="F193" s="380"/>
      <c r="G193" s="380"/>
      <c r="Q193" s="379">
        <f>SUM(Q7:Q192)</f>
        <v>56083255</v>
      </c>
    </row>
  </sheetData>
  <mergeCells count="26">
    <mergeCell ref="A3:R3"/>
    <mergeCell ref="B2:C2"/>
    <mergeCell ref="E1:G1"/>
    <mergeCell ref="H1:I2"/>
    <mergeCell ref="E2:G2"/>
    <mergeCell ref="B1:C1"/>
    <mergeCell ref="N2:O2"/>
    <mergeCell ref="A4:I4"/>
    <mergeCell ref="J4:R4"/>
    <mergeCell ref="A5:A6"/>
    <mergeCell ref="B5:B6"/>
    <mergeCell ref="C5:C6"/>
    <mergeCell ref="D5:D6"/>
    <mergeCell ref="E5:E6"/>
    <mergeCell ref="F5:F6"/>
    <mergeCell ref="G5:G6"/>
    <mergeCell ref="J5:J6"/>
    <mergeCell ref="Q5:Q6"/>
    <mergeCell ref="R5:R6"/>
    <mergeCell ref="U5:X5"/>
    <mergeCell ref="K5:K6"/>
    <mergeCell ref="L5:L6"/>
    <mergeCell ref="M5:M6"/>
    <mergeCell ref="N5:N6"/>
    <mergeCell ref="O5:O6"/>
    <mergeCell ref="P5:P6"/>
  </mergeCells>
  <conditionalFormatting sqref="C7">
    <cfRule type="duplicateValues" dxfId="840" priority="179"/>
  </conditionalFormatting>
  <conditionalFormatting sqref="C8">
    <cfRule type="duplicateValues" dxfId="839" priority="178"/>
  </conditionalFormatting>
  <conditionalFormatting sqref="C9">
    <cfRule type="duplicateValues" dxfId="838" priority="177"/>
  </conditionalFormatting>
  <conditionalFormatting sqref="C10">
    <cfRule type="duplicateValues" dxfId="837" priority="176"/>
  </conditionalFormatting>
  <conditionalFormatting sqref="C11">
    <cfRule type="duplicateValues" dxfId="836" priority="175"/>
  </conditionalFormatting>
  <conditionalFormatting sqref="C12">
    <cfRule type="duplicateValues" dxfId="835" priority="174"/>
  </conditionalFormatting>
  <conditionalFormatting sqref="C13">
    <cfRule type="duplicateValues" dxfId="834" priority="173"/>
  </conditionalFormatting>
  <conditionalFormatting sqref="C14">
    <cfRule type="duplicateValues" dxfId="833" priority="172"/>
  </conditionalFormatting>
  <conditionalFormatting sqref="C15">
    <cfRule type="duplicateValues" dxfId="832" priority="171"/>
  </conditionalFormatting>
  <conditionalFormatting sqref="C16">
    <cfRule type="duplicateValues" dxfId="831" priority="170"/>
  </conditionalFormatting>
  <conditionalFormatting sqref="C17">
    <cfRule type="duplicateValues" dxfId="830" priority="169"/>
  </conditionalFormatting>
  <conditionalFormatting sqref="C18">
    <cfRule type="duplicateValues" dxfId="829" priority="168"/>
  </conditionalFormatting>
  <conditionalFormatting sqref="C19">
    <cfRule type="duplicateValues" dxfId="828" priority="167"/>
  </conditionalFormatting>
  <conditionalFormatting sqref="C20">
    <cfRule type="duplicateValues" dxfId="827" priority="166"/>
  </conditionalFormatting>
  <conditionalFormatting sqref="C21">
    <cfRule type="duplicateValues" dxfId="826" priority="165"/>
  </conditionalFormatting>
  <conditionalFormatting sqref="C22">
    <cfRule type="duplicateValues" dxfId="825" priority="164"/>
  </conditionalFormatting>
  <conditionalFormatting sqref="C23">
    <cfRule type="duplicateValues" dxfId="824" priority="163"/>
  </conditionalFormatting>
  <conditionalFormatting sqref="C24">
    <cfRule type="duplicateValues" dxfId="823" priority="162"/>
  </conditionalFormatting>
  <conditionalFormatting sqref="C25">
    <cfRule type="duplicateValues" dxfId="822" priority="161"/>
  </conditionalFormatting>
  <conditionalFormatting sqref="C26">
    <cfRule type="duplicateValues" dxfId="821" priority="160"/>
  </conditionalFormatting>
  <conditionalFormatting sqref="C27">
    <cfRule type="duplicateValues" dxfId="820" priority="159"/>
  </conditionalFormatting>
  <conditionalFormatting sqref="C28">
    <cfRule type="duplicateValues" dxfId="819" priority="158"/>
  </conditionalFormatting>
  <conditionalFormatting sqref="C29">
    <cfRule type="duplicateValues" dxfId="818" priority="157"/>
  </conditionalFormatting>
  <conditionalFormatting sqref="C30">
    <cfRule type="duplicateValues" dxfId="817" priority="156"/>
  </conditionalFormatting>
  <conditionalFormatting sqref="C31">
    <cfRule type="duplicateValues" dxfId="816" priority="155"/>
  </conditionalFormatting>
  <conditionalFormatting sqref="C32">
    <cfRule type="duplicateValues" dxfId="815" priority="154"/>
  </conditionalFormatting>
  <conditionalFormatting sqref="C33">
    <cfRule type="duplicateValues" dxfId="814" priority="153"/>
  </conditionalFormatting>
  <conditionalFormatting sqref="C34">
    <cfRule type="duplicateValues" dxfId="813" priority="152"/>
  </conditionalFormatting>
  <conditionalFormatting sqref="C35">
    <cfRule type="duplicateValues" dxfId="812" priority="151"/>
  </conditionalFormatting>
  <conditionalFormatting sqref="C36">
    <cfRule type="duplicateValues" dxfId="811" priority="150"/>
  </conditionalFormatting>
  <conditionalFormatting sqref="C37">
    <cfRule type="duplicateValues" dxfId="810" priority="149"/>
  </conditionalFormatting>
  <conditionalFormatting sqref="C38">
    <cfRule type="duplicateValues" dxfId="809" priority="148"/>
  </conditionalFormatting>
  <conditionalFormatting sqref="C39">
    <cfRule type="duplicateValues" dxfId="808" priority="147"/>
  </conditionalFormatting>
  <conditionalFormatting sqref="C40">
    <cfRule type="duplicateValues" dxfId="807" priority="146"/>
  </conditionalFormatting>
  <conditionalFormatting sqref="C41">
    <cfRule type="duplicateValues" dxfId="806" priority="145"/>
  </conditionalFormatting>
  <conditionalFormatting sqref="C42">
    <cfRule type="duplicateValues" dxfId="805" priority="144"/>
  </conditionalFormatting>
  <conditionalFormatting sqref="C43">
    <cfRule type="duplicateValues" dxfId="804" priority="143"/>
  </conditionalFormatting>
  <conditionalFormatting sqref="C44">
    <cfRule type="duplicateValues" dxfId="803" priority="142"/>
  </conditionalFormatting>
  <conditionalFormatting sqref="C45">
    <cfRule type="duplicateValues" dxfId="802" priority="141"/>
  </conditionalFormatting>
  <conditionalFormatting sqref="C46">
    <cfRule type="duplicateValues" dxfId="801" priority="140"/>
  </conditionalFormatting>
  <conditionalFormatting sqref="C47">
    <cfRule type="duplicateValues" dxfId="800" priority="139"/>
  </conditionalFormatting>
  <conditionalFormatting sqref="C48">
    <cfRule type="duplicateValues" dxfId="799" priority="138"/>
  </conditionalFormatting>
  <conditionalFormatting sqref="C49">
    <cfRule type="duplicateValues" dxfId="798" priority="137"/>
  </conditionalFormatting>
  <conditionalFormatting sqref="C50">
    <cfRule type="duplicateValues" dxfId="797" priority="136"/>
  </conditionalFormatting>
  <conditionalFormatting sqref="C51">
    <cfRule type="duplicateValues" dxfId="796" priority="135"/>
  </conditionalFormatting>
  <conditionalFormatting sqref="C52">
    <cfRule type="duplicateValues" dxfId="795" priority="134"/>
  </conditionalFormatting>
  <conditionalFormatting sqref="C53">
    <cfRule type="duplicateValues" dxfId="794" priority="133"/>
  </conditionalFormatting>
  <conditionalFormatting sqref="C54">
    <cfRule type="duplicateValues" dxfId="793" priority="132"/>
  </conditionalFormatting>
  <conditionalFormatting sqref="C55">
    <cfRule type="duplicateValues" dxfId="792" priority="131"/>
  </conditionalFormatting>
  <conditionalFormatting sqref="C56">
    <cfRule type="duplicateValues" dxfId="791" priority="130"/>
  </conditionalFormatting>
  <conditionalFormatting sqref="C57">
    <cfRule type="duplicateValues" dxfId="790" priority="129"/>
  </conditionalFormatting>
  <conditionalFormatting sqref="C58">
    <cfRule type="duplicateValues" dxfId="789" priority="128"/>
  </conditionalFormatting>
  <conditionalFormatting sqref="C59">
    <cfRule type="duplicateValues" dxfId="788" priority="127"/>
  </conditionalFormatting>
  <conditionalFormatting sqref="C60">
    <cfRule type="duplicateValues" dxfId="787" priority="126"/>
  </conditionalFormatting>
  <conditionalFormatting sqref="C61">
    <cfRule type="duplicateValues" dxfId="786" priority="125"/>
  </conditionalFormatting>
  <conditionalFormatting sqref="C62">
    <cfRule type="duplicateValues" dxfId="785" priority="124"/>
  </conditionalFormatting>
  <conditionalFormatting sqref="C63">
    <cfRule type="duplicateValues" dxfId="784" priority="123"/>
  </conditionalFormatting>
  <conditionalFormatting sqref="C64">
    <cfRule type="duplicateValues" dxfId="783" priority="122"/>
  </conditionalFormatting>
  <conditionalFormatting sqref="C65">
    <cfRule type="duplicateValues" dxfId="782" priority="121"/>
  </conditionalFormatting>
  <conditionalFormatting sqref="C66">
    <cfRule type="duplicateValues" dxfId="781" priority="120"/>
  </conditionalFormatting>
  <conditionalFormatting sqref="C67">
    <cfRule type="duplicateValues" dxfId="780" priority="119"/>
  </conditionalFormatting>
  <conditionalFormatting sqref="C68">
    <cfRule type="duplicateValues" dxfId="779" priority="118"/>
  </conditionalFormatting>
  <conditionalFormatting sqref="C69">
    <cfRule type="duplicateValues" dxfId="778" priority="117"/>
  </conditionalFormatting>
  <conditionalFormatting sqref="C70">
    <cfRule type="duplicateValues" dxfId="777" priority="116"/>
  </conditionalFormatting>
  <conditionalFormatting sqref="C71">
    <cfRule type="duplicateValues" dxfId="776" priority="115"/>
  </conditionalFormatting>
  <conditionalFormatting sqref="C72">
    <cfRule type="duplicateValues" dxfId="775" priority="114"/>
  </conditionalFormatting>
  <conditionalFormatting sqref="C73">
    <cfRule type="duplicateValues" dxfId="774" priority="113"/>
  </conditionalFormatting>
  <conditionalFormatting sqref="C74">
    <cfRule type="duplicateValues" dxfId="773" priority="112"/>
  </conditionalFormatting>
  <conditionalFormatting sqref="C75">
    <cfRule type="duplicateValues" dxfId="772" priority="111"/>
  </conditionalFormatting>
  <conditionalFormatting sqref="C76">
    <cfRule type="duplicateValues" dxfId="771" priority="110"/>
  </conditionalFormatting>
  <conditionalFormatting sqref="C77">
    <cfRule type="duplicateValues" dxfId="770" priority="109"/>
  </conditionalFormatting>
  <conditionalFormatting sqref="C78">
    <cfRule type="duplicateValues" dxfId="769" priority="108"/>
  </conditionalFormatting>
  <conditionalFormatting sqref="C79">
    <cfRule type="duplicateValues" dxfId="768" priority="107"/>
  </conditionalFormatting>
  <conditionalFormatting sqref="C80">
    <cfRule type="duplicateValues" dxfId="767" priority="106"/>
  </conditionalFormatting>
  <conditionalFormatting sqref="C81">
    <cfRule type="duplicateValues" dxfId="766" priority="105"/>
  </conditionalFormatting>
  <conditionalFormatting sqref="C82">
    <cfRule type="duplicateValues" dxfId="765" priority="104"/>
  </conditionalFormatting>
  <conditionalFormatting sqref="C83">
    <cfRule type="duplicateValues" dxfId="764" priority="103"/>
  </conditionalFormatting>
  <conditionalFormatting sqref="C84">
    <cfRule type="duplicateValues" dxfId="763" priority="102"/>
  </conditionalFormatting>
  <conditionalFormatting sqref="C85">
    <cfRule type="duplicateValues" dxfId="762" priority="101"/>
  </conditionalFormatting>
  <conditionalFormatting sqref="C86">
    <cfRule type="duplicateValues" dxfId="761" priority="100"/>
  </conditionalFormatting>
  <conditionalFormatting sqref="C87">
    <cfRule type="duplicateValues" dxfId="760" priority="99"/>
  </conditionalFormatting>
  <conditionalFormatting sqref="C88">
    <cfRule type="duplicateValues" dxfId="759" priority="98"/>
  </conditionalFormatting>
  <conditionalFormatting sqref="C89">
    <cfRule type="duplicateValues" dxfId="758" priority="97"/>
  </conditionalFormatting>
  <conditionalFormatting sqref="C90">
    <cfRule type="duplicateValues" dxfId="757" priority="96"/>
  </conditionalFormatting>
  <conditionalFormatting sqref="C91">
    <cfRule type="duplicateValues" dxfId="756" priority="95"/>
  </conditionalFormatting>
  <conditionalFormatting sqref="C92">
    <cfRule type="duplicateValues" dxfId="755" priority="94"/>
  </conditionalFormatting>
  <conditionalFormatting sqref="C93">
    <cfRule type="duplicateValues" dxfId="754" priority="93"/>
  </conditionalFormatting>
  <conditionalFormatting sqref="C94">
    <cfRule type="duplicateValues" dxfId="753" priority="92"/>
  </conditionalFormatting>
  <conditionalFormatting sqref="C95">
    <cfRule type="duplicateValues" dxfId="752" priority="91"/>
  </conditionalFormatting>
  <conditionalFormatting sqref="C96">
    <cfRule type="duplicateValues" dxfId="751" priority="90"/>
  </conditionalFormatting>
  <conditionalFormatting sqref="C97">
    <cfRule type="duplicateValues" dxfId="750" priority="89"/>
  </conditionalFormatting>
  <conditionalFormatting sqref="C98">
    <cfRule type="duplicateValues" dxfId="749" priority="88"/>
  </conditionalFormatting>
  <conditionalFormatting sqref="C99">
    <cfRule type="duplicateValues" dxfId="748" priority="87"/>
  </conditionalFormatting>
  <conditionalFormatting sqref="C100">
    <cfRule type="duplicateValues" dxfId="747" priority="86"/>
  </conditionalFormatting>
  <conditionalFormatting sqref="C101">
    <cfRule type="duplicateValues" dxfId="746" priority="85"/>
  </conditionalFormatting>
  <conditionalFormatting sqref="C102">
    <cfRule type="duplicateValues" dxfId="745" priority="84"/>
  </conditionalFormatting>
  <conditionalFormatting sqref="C103">
    <cfRule type="duplicateValues" dxfId="744" priority="83"/>
  </conditionalFormatting>
  <conditionalFormatting sqref="C104">
    <cfRule type="duplicateValues" dxfId="743" priority="82"/>
  </conditionalFormatting>
  <conditionalFormatting sqref="C105">
    <cfRule type="duplicateValues" dxfId="742" priority="81"/>
  </conditionalFormatting>
  <conditionalFormatting sqref="C106">
    <cfRule type="duplicateValues" dxfId="741" priority="80"/>
  </conditionalFormatting>
  <conditionalFormatting sqref="C107">
    <cfRule type="duplicateValues" dxfId="740" priority="79"/>
  </conditionalFormatting>
  <conditionalFormatting sqref="C108">
    <cfRule type="duplicateValues" dxfId="739" priority="78"/>
  </conditionalFormatting>
  <conditionalFormatting sqref="C109">
    <cfRule type="duplicateValues" dxfId="738" priority="77"/>
  </conditionalFormatting>
  <conditionalFormatting sqref="C110">
    <cfRule type="duplicateValues" dxfId="737" priority="76"/>
  </conditionalFormatting>
  <conditionalFormatting sqref="C111">
    <cfRule type="duplicateValues" dxfId="736" priority="75"/>
  </conditionalFormatting>
  <conditionalFormatting sqref="C112">
    <cfRule type="duplicateValues" dxfId="735" priority="74"/>
  </conditionalFormatting>
  <conditionalFormatting sqref="C113">
    <cfRule type="duplicateValues" dxfId="734" priority="73"/>
  </conditionalFormatting>
  <conditionalFormatting sqref="C114">
    <cfRule type="duplicateValues" dxfId="733" priority="72"/>
  </conditionalFormatting>
  <conditionalFormatting sqref="C115">
    <cfRule type="duplicateValues" dxfId="732" priority="71"/>
  </conditionalFormatting>
  <conditionalFormatting sqref="C116">
    <cfRule type="duplicateValues" dxfId="731" priority="70"/>
  </conditionalFormatting>
  <conditionalFormatting sqref="C117">
    <cfRule type="duplicateValues" dxfId="730" priority="69"/>
  </conditionalFormatting>
  <conditionalFormatting sqref="C118">
    <cfRule type="duplicateValues" dxfId="729" priority="68"/>
  </conditionalFormatting>
  <conditionalFormatting sqref="C119">
    <cfRule type="duplicateValues" dxfId="728" priority="67"/>
  </conditionalFormatting>
  <conditionalFormatting sqref="C120">
    <cfRule type="duplicateValues" dxfId="727" priority="66"/>
  </conditionalFormatting>
  <conditionalFormatting sqref="C121">
    <cfRule type="duplicateValues" dxfId="726" priority="65"/>
  </conditionalFormatting>
  <conditionalFormatting sqref="C122">
    <cfRule type="duplicateValues" dxfId="725" priority="64"/>
  </conditionalFormatting>
  <conditionalFormatting sqref="C123">
    <cfRule type="duplicateValues" dxfId="724" priority="63"/>
  </conditionalFormatting>
  <conditionalFormatting sqref="C124">
    <cfRule type="duplicateValues" dxfId="723" priority="62"/>
  </conditionalFormatting>
  <conditionalFormatting sqref="C125">
    <cfRule type="duplicateValues" dxfId="722" priority="61"/>
  </conditionalFormatting>
  <conditionalFormatting sqref="C126">
    <cfRule type="duplicateValues" dxfId="721" priority="60"/>
  </conditionalFormatting>
  <conditionalFormatting sqref="C127">
    <cfRule type="duplicateValues" dxfId="720" priority="59"/>
  </conditionalFormatting>
  <conditionalFormatting sqref="C128">
    <cfRule type="duplicateValues" dxfId="719" priority="58"/>
  </conditionalFormatting>
  <conditionalFormatting sqref="C129">
    <cfRule type="duplicateValues" dxfId="718" priority="57"/>
  </conditionalFormatting>
  <conditionalFormatting sqref="C130">
    <cfRule type="duplicateValues" dxfId="717" priority="56"/>
  </conditionalFormatting>
  <conditionalFormatting sqref="C131">
    <cfRule type="duplicateValues" dxfId="716" priority="55"/>
  </conditionalFormatting>
  <conditionalFormatting sqref="C132">
    <cfRule type="duplicateValues" dxfId="715" priority="54"/>
  </conditionalFormatting>
  <conditionalFormatting sqref="C133">
    <cfRule type="duplicateValues" dxfId="714" priority="53"/>
  </conditionalFormatting>
  <conditionalFormatting sqref="C134">
    <cfRule type="duplicateValues" dxfId="713" priority="52"/>
  </conditionalFormatting>
  <conditionalFormatting sqref="C135">
    <cfRule type="duplicateValues" dxfId="712" priority="51"/>
  </conditionalFormatting>
  <conditionalFormatting sqref="C136">
    <cfRule type="duplicateValues" dxfId="711" priority="50"/>
  </conditionalFormatting>
  <conditionalFormatting sqref="C137">
    <cfRule type="duplicateValues" dxfId="710" priority="49"/>
  </conditionalFormatting>
  <conditionalFormatting sqref="C138">
    <cfRule type="duplicateValues" dxfId="709" priority="48"/>
  </conditionalFormatting>
  <conditionalFormatting sqref="C139">
    <cfRule type="duplicateValues" dxfId="708" priority="47"/>
  </conditionalFormatting>
  <conditionalFormatting sqref="C140">
    <cfRule type="duplicateValues" dxfId="707" priority="46"/>
  </conditionalFormatting>
  <conditionalFormatting sqref="C141">
    <cfRule type="duplicateValues" dxfId="706" priority="45"/>
  </conditionalFormatting>
  <conditionalFormatting sqref="C142">
    <cfRule type="duplicateValues" dxfId="705" priority="44"/>
  </conditionalFormatting>
  <conditionalFormatting sqref="C143">
    <cfRule type="duplicateValues" dxfId="704" priority="43"/>
  </conditionalFormatting>
  <conditionalFormatting sqref="C144">
    <cfRule type="duplicateValues" dxfId="703" priority="42"/>
  </conditionalFormatting>
  <conditionalFormatting sqref="C145">
    <cfRule type="duplicateValues" dxfId="702" priority="41"/>
  </conditionalFormatting>
  <conditionalFormatting sqref="C146">
    <cfRule type="duplicateValues" dxfId="701" priority="40"/>
  </conditionalFormatting>
  <conditionalFormatting sqref="C147">
    <cfRule type="duplicateValues" dxfId="700" priority="39"/>
  </conditionalFormatting>
  <conditionalFormatting sqref="C148">
    <cfRule type="duplicateValues" dxfId="699" priority="38"/>
  </conditionalFormatting>
  <conditionalFormatting sqref="C149">
    <cfRule type="duplicateValues" dxfId="698" priority="37"/>
  </conditionalFormatting>
  <conditionalFormatting sqref="C150">
    <cfRule type="duplicateValues" dxfId="697" priority="36"/>
  </conditionalFormatting>
  <conditionalFormatting sqref="C151">
    <cfRule type="duplicateValues" dxfId="696" priority="35"/>
  </conditionalFormatting>
  <conditionalFormatting sqref="C152">
    <cfRule type="duplicateValues" dxfId="695" priority="34"/>
  </conditionalFormatting>
  <conditionalFormatting sqref="C153">
    <cfRule type="duplicateValues" dxfId="694" priority="33"/>
  </conditionalFormatting>
  <conditionalFormatting sqref="C154">
    <cfRule type="duplicateValues" dxfId="693" priority="32"/>
  </conditionalFormatting>
  <conditionalFormatting sqref="C155">
    <cfRule type="duplicateValues" dxfId="692" priority="31"/>
  </conditionalFormatting>
  <conditionalFormatting sqref="C156">
    <cfRule type="duplicateValues" dxfId="691" priority="30"/>
  </conditionalFormatting>
  <conditionalFormatting sqref="C157">
    <cfRule type="duplicateValues" dxfId="690" priority="29"/>
  </conditionalFormatting>
  <conditionalFormatting sqref="C158">
    <cfRule type="duplicateValues" dxfId="689" priority="28"/>
  </conditionalFormatting>
  <conditionalFormatting sqref="C159">
    <cfRule type="duplicateValues" dxfId="688" priority="27"/>
  </conditionalFormatting>
  <conditionalFormatting sqref="C160">
    <cfRule type="duplicateValues" dxfId="687" priority="26"/>
  </conditionalFormatting>
  <conditionalFormatting sqref="C161">
    <cfRule type="duplicateValues" dxfId="686" priority="25"/>
  </conditionalFormatting>
  <conditionalFormatting sqref="C162">
    <cfRule type="duplicateValues" dxfId="685" priority="24"/>
  </conditionalFormatting>
  <conditionalFormatting sqref="C163">
    <cfRule type="duplicateValues" dxfId="684" priority="23"/>
  </conditionalFormatting>
  <conditionalFormatting sqref="C164">
    <cfRule type="duplicateValues" dxfId="683" priority="22"/>
  </conditionalFormatting>
  <conditionalFormatting sqref="C165">
    <cfRule type="duplicateValues" dxfId="682" priority="21"/>
  </conditionalFormatting>
  <conditionalFormatting sqref="C166">
    <cfRule type="duplicateValues" dxfId="681" priority="20"/>
  </conditionalFormatting>
  <conditionalFormatting sqref="C167">
    <cfRule type="duplicateValues" dxfId="680" priority="19"/>
  </conditionalFormatting>
  <conditionalFormatting sqref="C168">
    <cfRule type="duplicateValues" dxfId="679" priority="18"/>
  </conditionalFormatting>
  <conditionalFormatting sqref="C169">
    <cfRule type="duplicateValues" dxfId="678" priority="17"/>
  </conditionalFormatting>
  <conditionalFormatting sqref="C170">
    <cfRule type="duplicateValues" dxfId="677" priority="16"/>
  </conditionalFormatting>
  <conditionalFormatting sqref="C171">
    <cfRule type="duplicateValues" dxfId="676" priority="15"/>
  </conditionalFormatting>
  <conditionalFormatting sqref="C172">
    <cfRule type="duplicateValues" dxfId="675" priority="14"/>
  </conditionalFormatting>
  <conditionalFormatting sqref="C173">
    <cfRule type="duplicateValues" dxfId="674" priority="13"/>
  </conditionalFormatting>
  <conditionalFormatting sqref="C174">
    <cfRule type="duplicateValues" dxfId="673" priority="12"/>
  </conditionalFormatting>
  <conditionalFormatting sqref="C175">
    <cfRule type="duplicateValues" dxfId="672" priority="11"/>
  </conditionalFormatting>
  <conditionalFormatting sqref="C176">
    <cfRule type="duplicateValues" dxfId="671" priority="10"/>
  </conditionalFormatting>
  <conditionalFormatting sqref="C177">
    <cfRule type="duplicateValues" dxfId="670" priority="9"/>
  </conditionalFormatting>
  <conditionalFormatting sqref="C178">
    <cfRule type="duplicateValues" dxfId="669" priority="8"/>
  </conditionalFormatting>
  <conditionalFormatting sqref="C179:C186">
    <cfRule type="duplicateValues" dxfId="668" priority="7"/>
  </conditionalFormatting>
  <conditionalFormatting sqref="C187">
    <cfRule type="duplicateValues" dxfId="667" priority="6"/>
  </conditionalFormatting>
  <conditionalFormatting sqref="C188">
    <cfRule type="duplicateValues" dxfId="666" priority="5"/>
  </conditionalFormatting>
  <conditionalFormatting sqref="C189">
    <cfRule type="duplicateValues" dxfId="665" priority="4"/>
  </conditionalFormatting>
  <conditionalFormatting sqref="C190">
    <cfRule type="duplicateValues" dxfId="664" priority="3"/>
  </conditionalFormatting>
  <conditionalFormatting sqref="C191">
    <cfRule type="duplicateValues" dxfId="663" priority="2"/>
  </conditionalFormatting>
  <conditionalFormatting sqref="C192">
    <cfRule type="duplicateValues" dxfId="662" priority="1"/>
  </conditionalFormatting>
  <conditionalFormatting sqref="I5">
    <cfRule type="colorScale" priority="18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6">
    <cfRule type="colorScale" priority="18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N123:O123 R123">
    <cfRule type="colorScale" priority="18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4:O1048576 O2">
    <cfRule type="colorScale" priority="18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U1:U1048576">
    <cfRule type="colorScale" priority="18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V1:W1048576">
    <cfRule type="colorScale" priority="18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94FD26-CBAE-4F50-A422-B55A50EF98C8}">
  <sheetPr codeName="Hoja1">
    <tabColor rgb="FFFF0000"/>
  </sheetPr>
  <dimension ref="A1:AD2091"/>
  <sheetViews>
    <sheetView zoomScale="70" zoomScaleNormal="70" workbookViewId="0">
      <pane xSplit="8" ySplit="6" topLeftCell="I876" activePane="bottomRight" state="frozen"/>
      <selection pane="topRight" activeCell="G1" sqref="G1"/>
      <selection pane="bottomLeft" activeCell="A7" sqref="A7"/>
      <selection pane="bottomRight" activeCell="A823" sqref="A823:F876"/>
    </sheetView>
  </sheetViews>
  <sheetFormatPr baseColWidth="10" defaultColWidth="9.140625" defaultRowHeight="23.25"/>
  <cols>
    <col min="1" max="1" width="11.85546875" style="48" customWidth="1"/>
    <col min="2" max="2" width="15.5703125" style="48" hidden="1" customWidth="1"/>
    <col min="3" max="3" width="17" style="159" customWidth="1"/>
    <col min="4" max="4" width="9" style="159" hidden="1" customWidth="1"/>
    <col min="5" max="5" width="18" style="159" hidden="1" customWidth="1"/>
    <col min="6" max="6" width="79.28515625" style="161" customWidth="1"/>
    <col min="7" max="7" width="18.28515625" style="72" customWidth="1"/>
    <col min="8" max="8" width="10.42578125" style="137" customWidth="1"/>
    <col min="9" max="10" width="17.42578125" style="201" customWidth="1"/>
    <col min="11" max="11" width="18.85546875" style="188" customWidth="1"/>
    <col min="12" max="12" width="18.85546875" style="200" customWidth="1"/>
    <col min="13" max="13" width="16.7109375" style="128" customWidth="1"/>
    <col min="14" max="14" width="15.5703125" style="128" customWidth="1"/>
    <col min="15" max="17" width="15.5703125" style="129" customWidth="1"/>
    <col min="18" max="18" width="12.42578125" style="1" customWidth="1"/>
    <col min="19" max="19" width="16.5703125" style="18" bestFit="1" customWidth="1"/>
    <col min="20" max="20" width="16.42578125" style="46" customWidth="1"/>
    <col min="21" max="21" width="17.7109375" style="5" customWidth="1"/>
    <col min="22" max="22" width="9.7109375" style="1" hidden="1" customWidth="1"/>
    <col min="23" max="23" width="10.85546875" style="1" hidden="1" customWidth="1"/>
    <col min="24" max="25" width="15.42578125" style="1" hidden="1" customWidth="1"/>
    <col min="26" max="26" width="17.42578125" style="1" hidden="1" customWidth="1"/>
    <col min="27" max="27" width="5.42578125" style="1" hidden="1" customWidth="1"/>
    <col min="28" max="28" width="0" style="1" hidden="1" customWidth="1"/>
    <col min="29" max="29" width="79.85546875" style="1" hidden="1" customWidth="1"/>
    <col min="30" max="16384" width="9.140625" style="1"/>
  </cols>
  <sheetData>
    <row r="1" spans="1:28" ht="24" thickBot="1">
      <c r="C1" s="337"/>
      <c r="D1" s="338"/>
      <c r="E1" s="338"/>
      <c r="F1" s="339"/>
      <c r="G1" s="70">
        <f>30*4</f>
        <v>120</v>
      </c>
      <c r="H1" s="340"/>
      <c r="I1" s="341"/>
      <c r="J1" s="342"/>
      <c r="K1" s="298">
        <v>5.1999999999999998E-2</v>
      </c>
      <c r="L1" s="299"/>
      <c r="Q1" s="130" t="s">
        <v>12</v>
      </c>
      <c r="R1" s="21">
        <v>0.3</v>
      </c>
    </row>
    <row r="2" spans="1:28" ht="24" thickBot="1">
      <c r="C2" s="343"/>
      <c r="D2" s="344"/>
      <c r="E2" s="344"/>
      <c r="F2" s="345"/>
      <c r="G2" s="71"/>
      <c r="H2" s="346"/>
      <c r="I2" s="346"/>
      <c r="J2" s="347"/>
      <c r="K2" s="300"/>
      <c r="L2" s="301"/>
      <c r="M2" s="333" t="s">
        <v>2046</v>
      </c>
      <c r="N2" s="333"/>
      <c r="O2" s="131"/>
      <c r="Q2" s="320" t="s">
        <v>11</v>
      </c>
      <c r="R2" s="320"/>
      <c r="S2" s="20">
        <v>70000000</v>
      </c>
      <c r="T2" s="47"/>
      <c r="X2" s="28"/>
    </row>
    <row r="3" spans="1:28" ht="9.75" customHeight="1">
      <c r="F3" s="148"/>
      <c r="L3" s="336" t="s">
        <v>2066</v>
      </c>
      <c r="M3" s="336"/>
      <c r="V3" s="22"/>
      <c r="X3" s="16"/>
    </row>
    <row r="4" spans="1:28" ht="74.25" customHeight="1" thickBot="1">
      <c r="A4" s="321" t="s">
        <v>3913</v>
      </c>
      <c r="B4" s="322"/>
      <c r="C4" s="322"/>
      <c r="D4" s="322"/>
      <c r="E4" s="322"/>
      <c r="F4" s="322"/>
      <c r="G4" s="322"/>
      <c r="H4" s="322"/>
      <c r="I4" s="322"/>
      <c r="J4" s="323"/>
      <c r="K4" s="322"/>
      <c r="L4" s="322"/>
      <c r="M4" s="324" t="s">
        <v>0</v>
      </c>
      <c r="N4" s="325"/>
      <c r="O4" s="325"/>
      <c r="P4" s="325"/>
      <c r="Q4" s="325"/>
      <c r="R4" s="325"/>
      <c r="S4" s="325"/>
      <c r="T4" s="325"/>
      <c r="U4" s="326"/>
    </row>
    <row r="5" spans="1:28" s="7" customFormat="1" ht="45.75" thickBot="1">
      <c r="A5" s="287" t="s">
        <v>6</v>
      </c>
      <c r="B5" s="327" t="s">
        <v>2067</v>
      </c>
      <c r="C5" s="328" t="s">
        <v>2067</v>
      </c>
      <c r="D5" s="160"/>
      <c r="E5" s="160"/>
      <c r="F5" s="311" t="s">
        <v>2068</v>
      </c>
      <c r="G5" s="329" t="s">
        <v>7</v>
      </c>
      <c r="H5" s="331" t="s">
        <v>8</v>
      </c>
      <c r="I5" s="334" t="s">
        <v>2069</v>
      </c>
      <c r="J5" s="334" t="s">
        <v>2070</v>
      </c>
      <c r="K5" s="149" t="s">
        <v>2072</v>
      </c>
      <c r="L5" s="150" t="s">
        <v>2073</v>
      </c>
      <c r="M5" s="335" t="s">
        <v>2071</v>
      </c>
      <c r="N5" s="335" t="s">
        <v>2</v>
      </c>
      <c r="O5" s="316" t="s">
        <v>3</v>
      </c>
      <c r="P5" s="316" t="s">
        <v>4</v>
      </c>
      <c r="Q5" s="316" t="s">
        <v>5</v>
      </c>
      <c r="R5" s="317" t="s">
        <v>10</v>
      </c>
      <c r="S5" s="278" t="s">
        <v>9</v>
      </c>
      <c r="T5" s="318" t="s">
        <v>20</v>
      </c>
      <c r="U5" s="290" t="s">
        <v>14</v>
      </c>
      <c r="X5" s="271" t="s">
        <v>13</v>
      </c>
      <c r="Y5" s="272"/>
      <c r="Z5" s="272"/>
      <c r="AA5" s="273"/>
    </row>
    <row r="6" spans="1:28" ht="60.75" thickBot="1">
      <c r="A6" s="287"/>
      <c r="B6" s="327"/>
      <c r="C6" s="328"/>
      <c r="D6" s="160"/>
      <c r="E6" s="160" t="s">
        <v>3914</v>
      </c>
      <c r="F6" s="311"/>
      <c r="G6" s="330"/>
      <c r="H6" s="332"/>
      <c r="I6" s="334"/>
      <c r="J6" s="334"/>
      <c r="K6" s="189" t="s">
        <v>2042</v>
      </c>
      <c r="L6" s="150" t="s">
        <v>2044</v>
      </c>
      <c r="M6" s="335"/>
      <c r="N6" s="335"/>
      <c r="O6" s="316"/>
      <c r="P6" s="316"/>
      <c r="Q6" s="316"/>
      <c r="R6" s="317"/>
      <c r="S6" s="278"/>
      <c r="T6" s="319"/>
      <c r="U6" s="290"/>
      <c r="V6" s="8"/>
      <c r="X6" s="14" t="s">
        <v>17</v>
      </c>
      <c r="Y6" s="14" t="s">
        <v>18</v>
      </c>
      <c r="Z6" s="14" t="s">
        <v>19</v>
      </c>
      <c r="AA6" s="13"/>
    </row>
    <row r="7" spans="1:28" ht="60">
      <c r="A7" s="147">
        <v>1</v>
      </c>
      <c r="B7" s="164">
        <v>85121600</v>
      </c>
      <c r="C7" s="170" t="s">
        <v>3917</v>
      </c>
      <c r="D7" s="171" t="s">
        <v>2074</v>
      </c>
      <c r="E7" s="170" t="s">
        <v>3917</v>
      </c>
      <c r="F7" s="171" t="s">
        <v>2074</v>
      </c>
      <c r="G7" s="165" t="s">
        <v>21</v>
      </c>
      <c r="H7" s="165">
        <v>1</v>
      </c>
      <c r="I7" s="202" t="s">
        <v>3915</v>
      </c>
      <c r="J7" s="202" t="s">
        <v>3916</v>
      </c>
      <c r="K7" s="190">
        <v>692340</v>
      </c>
      <c r="L7" s="191">
        <v>832025</v>
      </c>
      <c r="M7" s="132">
        <f>MIN(J7,K7,L7)</f>
        <v>692340</v>
      </c>
      <c r="N7" s="132">
        <f>AVERAGE(J7,K7,L7)</f>
        <v>762182.5</v>
      </c>
      <c r="O7" s="133">
        <f>MEDIAN(J7,K7,L7)</f>
        <v>762182.5</v>
      </c>
      <c r="P7" s="134">
        <f>GEOMEAN(J7,K7,L7)</f>
        <v>758975.74961259461</v>
      </c>
      <c r="Q7" s="133">
        <f t="shared" ref="Q7:Q70" si="0">STDEVA(O7,M7)</f>
        <v>49386.105365021445</v>
      </c>
      <c r="R7" s="135">
        <f t="shared" ref="R7:R70" si="1">Q7/P7*100%</f>
        <v>6.5069411493357571E-2</v>
      </c>
      <c r="S7" s="133">
        <f>IF(R7&lt;=$R$1,M7,P7)</f>
        <v>692340</v>
      </c>
      <c r="T7" s="136">
        <f>+ROUND(S7,-2)</f>
        <v>692300</v>
      </c>
      <c r="U7" s="54" t="str">
        <f>IF(R7&lt;=$R$1,"MENOR VALOR","MEDIA GEOMETRICA")</f>
        <v>MENOR VALOR</v>
      </c>
      <c r="X7" s="157"/>
      <c r="Y7" s="157"/>
      <c r="Z7" s="157"/>
      <c r="AA7" s="157"/>
    </row>
    <row r="8" spans="1:28" ht="60">
      <c r="A8" s="147">
        <v>2</v>
      </c>
      <c r="B8" s="164">
        <v>85121600</v>
      </c>
      <c r="C8" s="170" t="s">
        <v>2872</v>
      </c>
      <c r="D8" s="171" t="s">
        <v>1812</v>
      </c>
      <c r="E8" s="170" t="s">
        <v>2872</v>
      </c>
      <c r="F8" s="171" t="s">
        <v>1812</v>
      </c>
      <c r="G8" s="165" t="s">
        <v>21</v>
      </c>
      <c r="H8" s="165">
        <v>1</v>
      </c>
      <c r="I8" s="202" t="s">
        <v>3915</v>
      </c>
      <c r="J8" s="202" t="s">
        <v>3916</v>
      </c>
      <c r="K8" s="190">
        <v>171468</v>
      </c>
      <c r="L8" s="191">
        <v>206080</v>
      </c>
      <c r="M8" s="132">
        <f t="shared" ref="M8:M71" si="2">MIN(J8,K8,L8)</f>
        <v>171468</v>
      </c>
      <c r="N8" s="132">
        <f t="shared" ref="N8:N71" si="3">AVERAGE(J8,K8,L8)</f>
        <v>188774</v>
      </c>
      <c r="O8" s="133">
        <f t="shared" ref="O8:O71" si="4">MEDIAN(J8,K8,L8)</f>
        <v>188774</v>
      </c>
      <c r="P8" s="134">
        <f t="shared" ref="P8:P71" si="5">GEOMEAN(J8,K8,L8)</f>
        <v>187979.05585463502</v>
      </c>
      <c r="Q8" s="133">
        <f t="shared" si="0"/>
        <v>12237.189955214391</v>
      </c>
      <c r="R8" s="135">
        <f t="shared" si="1"/>
        <v>6.5098688253214021E-2</v>
      </c>
      <c r="S8" s="133">
        <f>IF(R8&lt;=$R$1,M8,P8)</f>
        <v>171468</v>
      </c>
      <c r="T8" s="136">
        <f t="shared" ref="T8:T69" si="6">+ROUND(S8,-2)</f>
        <v>171500</v>
      </c>
      <c r="U8" s="54" t="str">
        <f t="shared" ref="U8:U70" si="7">IF(R8&lt;=$R$1,"MENOR VALOR","MEDIA GEOMETRICA")</f>
        <v>MENOR VALOR</v>
      </c>
      <c r="V8" s="8"/>
      <c r="X8" s="9"/>
      <c r="Y8" s="9"/>
      <c r="Z8" s="9"/>
      <c r="AA8" s="9"/>
      <c r="AB8" s="15"/>
    </row>
    <row r="9" spans="1:28" ht="60">
      <c r="A9" s="147">
        <v>3</v>
      </c>
      <c r="B9" s="164">
        <v>85121600</v>
      </c>
      <c r="C9" s="170" t="s">
        <v>2873</v>
      </c>
      <c r="D9" s="171" t="s">
        <v>2075</v>
      </c>
      <c r="E9" s="170" t="s">
        <v>2873</v>
      </c>
      <c r="F9" s="171" t="s">
        <v>2075</v>
      </c>
      <c r="G9" s="165" t="s">
        <v>21</v>
      </c>
      <c r="H9" s="165">
        <v>1</v>
      </c>
      <c r="I9" s="202" t="s">
        <v>3915</v>
      </c>
      <c r="J9" s="202" t="s">
        <v>3916</v>
      </c>
      <c r="K9" s="190">
        <v>171468</v>
      </c>
      <c r="L9" s="191">
        <v>206080</v>
      </c>
      <c r="M9" s="132">
        <f t="shared" si="2"/>
        <v>171468</v>
      </c>
      <c r="N9" s="132">
        <f t="shared" si="3"/>
        <v>188774</v>
      </c>
      <c r="O9" s="133">
        <f t="shared" si="4"/>
        <v>188774</v>
      </c>
      <c r="P9" s="134">
        <f t="shared" si="5"/>
        <v>187979.05585463502</v>
      </c>
      <c r="Q9" s="133">
        <f t="shared" si="0"/>
        <v>12237.189955214391</v>
      </c>
      <c r="R9" s="135">
        <f t="shared" si="1"/>
        <v>6.5098688253214021E-2</v>
      </c>
      <c r="S9" s="133">
        <f t="shared" ref="S9:S71" si="8">IF(R9&lt;=$R$1,M9,P9)</f>
        <v>171468</v>
      </c>
      <c r="T9" s="136">
        <f t="shared" si="6"/>
        <v>171500</v>
      </c>
      <c r="U9" s="54" t="str">
        <f t="shared" si="7"/>
        <v>MENOR VALOR</v>
      </c>
      <c r="V9" s="8"/>
      <c r="X9" s="9"/>
      <c r="Y9" s="9"/>
      <c r="Z9" s="9"/>
      <c r="AA9" s="9"/>
      <c r="AB9" s="15"/>
    </row>
    <row r="10" spans="1:28" ht="60">
      <c r="A10" s="147">
        <v>4</v>
      </c>
      <c r="B10" s="164">
        <v>85121600</v>
      </c>
      <c r="C10" s="170" t="s">
        <v>2874</v>
      </c>
      <c r="D10" s="171" t="s">
        <v>2076</v>
      </c>
      <c r="E10" s="170" t="s">
        <v>2874</v>
      </c>
      <c r="F10" s="171" t="s">
        <v>2076</v>
      </c>
      <c r="G10" s="165" t="s">
        <v>21</v>
      </c>
      <c r="H10" s="165">
        <v>1</v>
      </c>
      <c r="I10" s="202" t="s">
        <v>3915</v>
      </c>
      <c r="J10" s="202" t="s">
        <v>3916</v>
      </c>
      <c r="K10" s="190">
        <v>537768</v>
      </c>
      <c r="L10" s="191">
        <v>646300</v>
      </c>
      <c r="M10" s="132">
        <f t="shared" si="2"/>
        <v>537768</v>
      </c>
      <c r="N10" s="132">
        <f t="shared" si="3"/>
        <v>592034</v>
      </c>
      <c r="O10" s="133">
        <f t="shared" si="4"/>
        <v>592034</v>
      </c>
      <c r="P10" s="134">
        <f t="shared" si="5"/>
        <v>589541.7359271521</v>
      </c>
      <c r="Q10" s="133">
        <f t="shared" si="0"/>
        <v>38371.856587869188</v>
      </c>
      <c r="R10" s="135">
        <f t="shared" si="1"/>
        <v>6.5087599824502809E-2</v>
      </c>
      <c r="S10" s="133">
        <f t="shared" si="8"/>
        <v>537768</v>
      </c>
      <c r="T10" s="136">
        <f t="shared" si="6"/>
        <v>537800</v>
      </c>
      <c r="U10" s="54" t="str">
        <f t="shared" si="7"/>
        <v>MENOR VALOR</v>
      </c>
      <c r="X10" s="157"/>
      <c r="Y10" s="157"/>
      <c r="Z10" s="157"/>
      <c r="AA10" s="157"/>
    </row>
    <row r="11" spans="1:28" ht="60">
      <c r="A11" s="147">
        <v>5</v>
      </c>
      <c r="B11" s="164">
        <v>85121600</v>
      </c>
      <c r="C11" s="170" t="s">
        <v>2875</v>
      </c>
      <c r="D11" s="171" t="s">
        <v>2077</v>
      </c>
      <c r="E11" s="170" t="s">
        <v>2875</v>
      </c>
      <c r="F11" s="171" t="s">
        <v>2077</v>
      </c>
      <c r="G11" s="165" t="s">
        <v>21</v>
      </c>
      <c r="H11" s="165">
        <v>1</v>
      </c>
      <c r="I11" s="202" t="s">
        <v>3915</v>
      </c>
      <c r="J11" s="202" t="s">
        <v>3916</v>
      </c>
      <c r="K11" s="190">
        <v>537768</v>
      </c>
      <c r="L11" s="191">
        <v>646300</v>
      </c>
      <c r="M11" s="132">
        <f t="shared" si="2"/>
        <v>537768</v>
      </c>
      <c r="N11" s="132">
        <f t="shared" si="3"/>
        <v>592034</v>
      </c>
      <c r="O11" s="133">
        <f t="shared" si="4"/>
        <v>592034</v>
      </c>
      <c r="P11" s="134">
        <f t="shared" si="5"/>
        <v>589541.7359271521</v>
      </c>
      <c r="Q11" s="133">
        <f t="shared" si="0"/>
        <v>38371.856587869188</v>
      </c>
      <c r="R11" s="135">
        <f t="shared" si="1"/>
        <v>6.5087599824502809E-2</v>
      </c>
      <c r="S11" s="133">
        <f t="shared" si="8"/>
        <v>537768</v>
      </c>
      <c r="T11" s="136">
        <f t="shared" si="6"/>
        <v>537800</v>
      </c>
      <c r="U11" s="54" t="str">
        <f t="shared" si="7"/>
        <v>MENOR VALOR</v>
      </c>
      <c r="X11" s="157"/>
      <c r="Y11" s="157"/>
      <c r="Z11" s="157"/>
      <c r="AA11" s="157"/>
    </row>
    <row r="12" spans="1:28" ht="60">
      <c r="A12" s="147">
        <v>6</v>
      </c>
      <c r="B12" s="164">
        <v>85121600</v>
      </c>
      <c r="C12" s="170" t="s">
        <v>2876</v>
      </c>
      <c r="D12" s="171" t="s">
        <v>2078</v>
      </c>
      <c r="E12" s="170" t="s">
        <v>2876</v>
      </c>
      <c r="F12" s="171" t="s">
        <v>2078</v>
      </c>
      <c r="G12" s="165" t="s">
        <v>21</v>
      </c>
      <c r="H12" s="165">
        <v>1</v>
      </c>
      <c r="I12" s="202" t="s">
        <v>3915</v>
      </c>
      <c r="J12" s="202" t="s">
        <v>3916</v>
      </c>
      <c r="K12" s="190">
        <v>537768</v>
      </c>
      <c r="L12" s="191">
        <v>646300</v>
      </c>
      <c r="M12" s="132">
        <f t="shared" si="2"/>
        <v>537768</v>
      </c>
      <c r="N12" s="132">
        <f t="shared" si="3"/>
        <v>592034</v>
      </c>
      <c r="O12" s="133">
        <f t="shared" si="4"/>
        <v>592034</v>
      </c>
      <c r="P12" s="134">
        <f t="shared" si="5"/>
        <v>589541.7359271521</v>
      </c>
      <c r="Q12" s="133">
        <f t="shared" si="0"/>
        <v>38371.856587869188</v>
      </c>
      <c r="R12" s="135">
        <f t="shared" si="1"/>
        <v>6.5087599824502809E-2</v>
      </c>
      <c r="S12" s="133">
        <f t="shared" si="8"/>
        <v>537768</v>
      </c>
      <c r="T12" s="136">
        <f t="shared" si="6"/>
        <v>537800</v>
      </c>
      <c r="U12" s="54" t="str">
        <f t="shared" si="7"/>
        <v>MENOR VALOR</v>
      </c>
      <c r="X12" s="157"/>
      <c r="Y12" s="157"/>
      <c r="Z12" s="157"/>
      <c r="AA12" s="157"/>
    </row>
    <row r="13" spans="1:28" ht="60">
      <c r="A13" s="147">
        <v>7</v>
      </c>
      <c r="B13" s="164">
        <v>85121600</v>
      </c>
      <c r="C13" s="170" t="s">
        <v>2877</v>
      </c>
      <c r="D13" s="171" t="s">
        <v>2079</v>
      </c>
      <c r="E13" s="170" t="s">
        <v>2877</v>
      </c>
      <c r="F13" s="171" t="s">
        <v>2079</v>
      </c>
      <c r="G13" s="165" t="s">
        <v>21</v>
      </c>
      <c r="H13" s="165">
        <v>1</v>
      </c>
      <c r="I13" s="202" t="s">
        <v>3915</v>
      </c>
      <c r="J13" s="202" t="s">
        <v>3916</v>
      </c>
      <c r="K13" s="190">
        <v>109164</v>
      </c>
      <c r="L13" s="191">
        <v>131215</v>
      </c>
      <c r="M13" s="132">
        <f t="shared" si="2"/>
        <v>109164</v>
      </c>
      <c r="N13" s="132">
        <f t="shared" si="3"/>
        <v>120189.5</v>
      </c>
      <c r="O13" s="133">
        <f t="shared" si="4"/>
        <v>120189.5</v>
      </c>
      <c r="P13" s="134">
        <f t="shared" si="5"/>
        <v>119682.72331460376</v>
      </c>
      <c r="Q13" s="133">
        <f t="shared" si="0"/>
        <v>7796.2058159722801</v>
      </c>
      <c r="R13" s="135">
        <f t="shared" si="1"/>
        <v>6.5140611778015764E-2</v>
      </c>
      <c r="S13" s="133">
        <f t="shared" si="8"/>
        <v>109164</v>
      </c>
      <c r="T13" s="136">
        <f t="shared" si="6"/>
        <v>109200</v>
      </c>
      <c r="U13" s="54" t="str">
        <f t="shared" si="7"/>
        <v>MENOR VALOR</v>
      </c>
      <c r="X13" s="157"/>
      <c r="Y13" s="157"/>
      <c r="Z13" s="157"/>
      <c r="AA13" s="157"/>
    </row>
    <row r="14" spans="1:28" ht="60">
      <c r="A14" s="147">
        <v>8</v>
      </c>
      <c r="B14" s="164">
        <v>85121600</v>
      </c>
      <c r="C14" s="170" t="s">
        <v>3918</v>
      </c>
      <c r="D14" s="171" t="s">
        <v>2080</v>
      </c>
      <c r="E14" s="170" t="s">
        <v>3918</v>
      </c>
      <c r="F14" s="171" t="s">
        <v>2080</v>
      </c>
      <c r="G14" s="165" t="s">
        <v>21</v>
      </c>
      <c r="H14" s="165">
        <v>1</v>
      </c>
      <c r="I14" s="202" t="s">
        <v>3915</v>
      </c>
      <c r="J14" s="202" t="s">
        <v>3916</v>
      </c>
      <c r="K14" s="190">
        <v>101376</v>
      </c>
      <c r="L14" s="191">
        <v>121900</v>
      </c>
      <c r="M14" s="132">
        <f t="shared" si="2"/>
        <v>101376</v>
      </c>
      <c r="N14" s="132">
        <f t="shared" si="3"/>
        <v>111638</v>
      </c>
      <c r="O14" s="133">
        <f t="shared" si="4"/>
        <v>111638</v>
      </c>
      <c r="P14" s="134">
        <f t="shared" si="5"/>
        <v>111165.34711860526</v>
      </c>
      <c r="Q14" s="133">
        <f t="shared" si="0"/>
        <v>7256.3297885363509</v>
      </c>
      <c r="R14" s="135">
        <f t="shared" si="1"/>
        <v>6.5275105746707016E-2</v>
      </c>
      <c r="S14" s="133">
        <f t="shared" si="8"/>
        <v>101376</v>
      </c>
      <c r="T14" s="136">
        <f t="shared" si="6"/>
        <v>101400</v>
      </c>
      <c r="U14" s="54" t="str">
        <f t="shared" si="7"/>
        <v>MENOR VALOR</v>
      </c>
      <c r="X14" s="157"/>
      <c r="Y14" s="157"/>
      <c r="Z14" s="157"/>
      <c r="AA14" s="86"/>
    </row>
    <row r="15" spans="1:28" ht="60">
      <c r="A15" s="147">
        <v>9</v>
      </c>
      <c r="B15" s="164">
        <v>85121600</v>
      </c>
      <c r="C15" s="170" t="s">
        <v>2878</v>
      </c>
      <c r="D15" s="171" t="s">
        <v>2081</v>
      </c>
      <c r="E15" s="170" t="s">
        <v>2878</v>
      </c>
      <c r="F15" s="171" t="s">
        <v>2081</v>
      </c>
      <c r="G15" s="165" t="s">
        <v>21</v>
      </c>
      <c r="H15" s="165">
        <v>1</v>
      </c>
      <c r="I15" s="202" t="s">
        <v>3915</v>
      </c>
      <c r="J15" s="202" t="s">
        <v>3916</v>
      </c>
      <c r="K15" s="190">
        <v>153252</v>
      </c>
      <c r="L15" s="191">
        <v>184230</v>
      </c>
      <c r="M15" s="132">
        <f t="shared" si="2"/>
        <v>153252</v>
      </c>
      <c r="N15" s="132">
        <f t="shared" si="3"/>
        <v>168741</v>
      </c>
      <c r="O15" s="133">
        <f t="shared" si="4"/>
        <v>168741</v>
      </c>
      <c r="P15" s="134">
        <f t="shared" si="5"/>
        <v>168028.61649135841</v>
      </c>
      <c r="Q15" s="133">
        <f t="shared" si="0"/>
        <v>10952.376933798434</v>
      </c>
      <c r="R15" s="135">
        <f t="shared" si="1"/>
        <v>6.51816170512938E-2</v>
      </c>
      <c r="S15" s="133">
        <f t="shared" si="8"/>
        <v>153252</v>
      </c>
      <c r="T15" s="136">
        <f t="shared" si="6"/>
        <v>153300</v>
      </c>
      <c r="U15" s="54" t="str">
        <f t="shared" si="7"/>
        <v>MENOR VALOR</v>
      </c>
      <c r="X15" s="157"/>
      <c r="Y15" s="157"/>
      <c r="Z15" s="157"/>
      <c r="AA15" s="86"/>
    </row>
    <row r="16" spans="1:28" ht="18">
      <c r="A16" s="147">
        <v>10</v>
      </c>
      <c r="B16" s="164">
        <v>85121600</v>
      </c>
      <c r="C16" s="170" t="s">
        <v>2879</v>
      </c>
      <c r="D16" s="171" t="s">
        <v>2082</v>
      </c>
      <c r="E16" s="170" t="s">
        <v>2879</v>
      </c>
      <c r="F16" s="171" t="s">
        <v>2082</v>
      </c>
      <c r="G16" s="165" t="s">
        <v>21</v>
      </c>
      <c r="H16" s="165">
        <v>1</v>
      </c>
      <c r="I16" s="203">
        <v>42500</v>
      </c>
      <c r="J16" s="204">
        <f>I16*(1+0.05)</f>
        <v>44625</v>
      </c>
      <c r="K16" s="190">
        <v>68508</v>
      </c>
      <c r="L16" s="191">
        <v>82340</v>
      </c>
      <c r="M16" s="132">
        <f t="shared" si="2"/>
        <v>44625</v>
      </c>
      <c r="N16" s="132">
        <f t="shared" si="3"/>
        <v>65157.666666666664</v>
      </c>
      <c r="O16" s="133">
        <f t="shared" si="4"/>
        <v>68508</v>
      </c>
      <c r="P16" s="134">
        <f t="shared" si="5"/>
        <v>63140.806804331434</v>
      </c>
      <c r="Q16" s="133">
        <f t="shared" si="0"/>
        <v>16887.831255078316</v>
      </c>
      <c r="R16" s="135">
        <f t="shared" si="1"/>
        <v>0.26746302604926198</v>
      </c>
      <c r="S16" s="133">
        <f t="shared" si="8"/>
        <v>44625</v>
      </c>
      <c r="T16" s="136">
        <f t="shared" si="6"/>
        <v>44600</v>
      </c>
      <c r="U16" s="54" t="str">
        <f t="shared" si="7"/>
        <v>MENOR VALOR</v>
      </c>
      <c r="X16" s="157"/>
      <c r="Y16" s="157"/>
      <c r="Z16" s="157"/>
      <c r="AA16" s="86"/>
    </row>
    <row r="17" spans="1:30" ht="60">
      <c r="A17" s="147">
        <v>11</v>
      </c>
      <c r="B17" s="164">
        <v>85121600</v>
      </c>
      <c r="C17" s="170" t="s">
        <v>2880</v>
      </c>
      <c r="D17" s="171" t="s">
        <v>2083</v>
      </c>
      <c r="E17" s="170" t="s">
        <v>2880</v>
      </c>
      <c r="F17" s="171" t="s">
        <v>2083</v>
      </c>
      <c r="G17" s="165" t="s">
        <v>21</v>
      </c>
      <c r="H17" s="165">
        <v>1</v>
      </c>
      <c r="I17" s="202" t="s">
        <v>3915</v>
      </c>
      <c r="J17" s="202" t="s">
        <v>3916</v>
      </c>
      <c r="K17" s="190">
        <v>116952</v>
      </c>
      <c r="L17" s="191">
        <v>140645</v>
      </c>
      <c r="M17" s="132">
        <f t="shared" si="2"/>
        <v>116952</v>
      </c>
      <c r="N17" s="132">
        <f t="shared" si="3"/>
        <v>128798.5</v>
      </c>
      <c r="O17" s="133">
        <f t="shared" si="4"/>
        <v>128798.5</v>
      </c>
      <c r="P17" s="134">
        <f t="shared" si="5"/>
        <v>128252.54009180481</v>
      </c>
      <c r="Q17" s="133">
        <f t="shared" si="0"/>
        <v>8376.7404833264354</v>
      </c>
      <c r="R17" s="135">
        <f t="shared" si="1"/>
        <v>6.5314421666270758E-2</v>
      </c>
      <c r="S17" s="133">
        <f t="shared" si="8"/>
        <v>116952</v>
      </c>
      <c r="T17" s="136">
        <f t="shared" si="6"/>
        <v>117000</v>
      </c>
      <c r="U17" s="54" t="str">
        <f t="shared" si="7"/>
        <v>MENOR VALOR</v>
      </c>
      <c r="X17" s="157"/>
      <c r="Y17" s="157"/>
      <c r="Z17" s="157"/>
      <c r="AA17" s="86"/>
    </row>
    <row r="18" spans="1:30" ht="60">
      <c r="A18" s="147">
        <v>12</v>
      </c>
      <c r="B18" s="164">
        <v>85121600</v>
      </c>
      <c r="C18" s="170" t="s">
        <v>2881</v>
      </c>
      <c r="D18" s="171" t="s">
        <v>2084</v>
      </c>
      <c r="E18" s="170" t="s">
        <v>2881</v>
      </c>
      <c r="F18" s="171" t="s">
        <v>2084</v>
      </c>
      <c r="G18" s="165" t="s">
        <v>21</v>
      </c>
      <c r="H18" s="165">
        <v>1</v>
      </c>
      <c r="I18" s="202" t="s">
        <v>3915</v>
      </c>
      <c r="J18" s="202" t="s">
        <v>3916</v>
      </c>
      <c r="K18" s="190">
        <v>177936</v>
      </c>
      <c r="L18" s="191">
        <v>213900</v>
      </c>
      <c r="M18" s="132">
        <f t="shared" si="2"/>
        <v>177936</v>
      </c>
      <c r="N18" s="132">
        <f t="shared" si="3"/>
        <v>195918</v>
      </c>
      <c r="O18" s="133">
        <f t="shared" si="4"/>
        <v>195918</v>
      </c>
      <c r="P18" s="134">
        <f t="shared" si="5"/>
        <v>195091.03105986188</v>
      </c>
      <c r="Q18" s="133">
        <f t="shared" si="0"/>
        <v>12715.194139296498</v>
      </c>
      <c r="R18" s="135">
        <f t="shared" si="1"/>
        <v>6.5175698084218733E-2</v>
      </c>
      <c r="S18" s="133">
        <f t="shared" si="8"/>
        <v>177936</v>
      </c>
      <c r="T18" s="136">
        <f t="shared" si="6"/>
        <v>177900</v>
      </c>
      <c r="U18" s="54" t="str">
        <f t="shared" si="7"/>
        <v>MENOR VALOR</v>
      </c>
      <c r="X18" s="157"/>
      <c r="Y18" s="157"/>
      <c r="Z18" s="157"/>
      <c r="AA18" s="86"/>
    </row>
    <row r="19" spans="1:30" ht="60">
      <c r="A19" s="147">
        <v>13</v>
      </c>
      <c r="B19" s="164">
        <v>85121600</v>
      </c>
      <c r="C19" s="170" t="s">
        <v>2882</v>
      </c>
      <c r="D19" s="172" t="s">
        <v>2085</v>
      </c>
      <c r="E19" s="170" t="s">
        <v>2882</v>
      </c>
      <c r="F19" s="172" t="s">
        <v>2085</v>
      </c>
      <c r="G19" s="165" t="s">
        <v>21</v>
      </c>
      <c r="H19" s="165">
        <v>1</v>
      </c>
      <c r="I19" s="202" t="s">
        <v>3915</v>
      </c>
      <c r="J19" s="202" t="s">
        <v>3916</v>
      </c>
      <c r="K19" s="190">
        <v>211728</v>
      </c>
      <c r="L19" s="191">
        <v>254495</v>
      </c>
      <c r="M19" s="132">
        <f t="shared" si="2"/>
        <v>211728</v>
      </c>
      <c r="N19" s="132">
        <f t="shared" si="3"/>
        <v>233111.5</v>
      </c>
      <c r="O19" s="133">
        <f t="shared" si="4"/>
        <v>233111.5</v>
      </c>
      <c r="P19" s="134">
        <f t="shared" si="5"/>
        <v>232128.66552840904</v>
      </c>
      <c r="Q19" s="133">
        <f t="shared" si="0"/>
        <v>15120.417855502539</v>
      </c>
      <c r="R19" s="135">
        <f t="shared" si="1"/>
        <v>6.5138089779144606E-2</v>
      </c>
      <c r="S19" s="133">
        <f t="shared" si="8"/>
        <v>211728</v>
      </c>
      <c r="T19" s="136">
        <f t="shared" si="6"/>
        <v>211700</v>
      </c>
      <c r="U19" s="54" t="str">
        <f t="shared" si="7"/>
        <v>MENOR VALOR</v>
      </c>
    </row>
    <row r="20" spans="1:30" ht="60">
      <c r="A20" s="147">
        <v>14</v>
      </c>
      <c r="B20" s="164">
        <v>85121600</v>
      </c>
      <c r="C20" s="170" t="s">
        <v>2883</v>
      </c>
      <c r="D20" s="171" t="s">
        <v>2086</v>
      </c>
      <c r="E20" s="170" t="s">
        <v>2883</v>
      </c>
      <c r="F20" s="171" t="s">
        <v>2086</v>
      </c>
      <c r="G20" s="165" t="s">
        <v>21</v>
      </c>
      <c r="H20" s="165">
        <v>1</v>
      </c>
      <c r="I20" s="202" t="s">
        <v>3915</v>
      </c>
      <c r="J20" s="202" t="s">
        <v>3916</v>
      </c>
      <c r="K20" s="190">
        <v>127248</v>
      </c>
      <c r="L20" s="191">
        <v>152950</v>
      </c>
      <c r="M20" s="132">
        <f t="shared" si="2"/>
        <v>127248</v>
      </c>
      <c r="N20" s="132">
        <f t="shared" si="3"/>
        <v>140099</v>
      </c>
      <c r="O20" s="133">
        <f t="shared" si="4"/>
        <v>140099</v>
      </c>
      <c r="P20" s="134">
        <f t="shared" si="5"/>
        <v>139508.35673894236</v>
      </c>
      <c r="Q20" s="133">
        <f t="shared" si="0"/>
        <v>9087.0292450283214</v>
      </c>
      <c r="R20" s="135">
        <f t="shared" si="1"/>
        <v>6.5136092614384355E-2</v>
      </c>
      <c r="S20" s="133">
        <f t="shared" si="8"/>
        <v>127248</v>
      </c>
      <c r="T20" s="136">
        <f t="shared" si="6"/>
        <v>127200</v>
      </c>
      <c r="U20" s="54" t="str">
        <f t="shared" si="7"/>
        <v>MENOR VALOR</v>
      </c>
    </row>
    <row r="21" spans="1:30" ht="60">
      <c r="A21" s="147">
        <v>15</v>
      </c>
      <c r="B21" s="164"/>
      <c r="C21" s="170" t="s">
        <v>2884</v>
      </c>
      <c r="D21" s="171" t="s">
        <v>2087</v>
      </c>
      <c r="E21" s="170" t="s">
        <v>2884</v>
      </c>
      <c r="F21" s="171" t="s">
        <v>2087</v>
      </c>
      <c r="G21" s="165" t="s">
        <v>21</v>
      </c>
      <c r="H21" s="165">
        <v>1</v>
      </c>
      <c r="I21" s="202" t="s">
        <v>3915</v>
      </c>
      <c r="J21" s="202" t="s">
        <v>3916</v>
      </c>
      <c r="K21" s="190">
        <v>432564</v>
      </c>
      <c r="L21" s="191">
        <v>519915</v>
      </c>
      <c r="M21" s="132">
        <f t="shared" si="2"/>
        <v>432564</v>
      </c>
      <c r="N21" s="132">
        <f t="shared" si="3"/>
        <v>476239.5</v>
      </c>
      <c r="O21" s="133">
        <f t="shared" si="4"/>
        <v>476239.5</v>
      </c>
      <c r="P21" s="134">
        <f t="shared" si="5"/>
        <v>474232.55061203887</v>
      </c>
      <c r="Q21" s="133">
        <f t="shared" si="0"/>
        <v>30883.242221713055</v>
      </c>
      <c r="R21" s="135">
        <f t="shared" si="1"/>
        <v>6.5122569469041103E-2</v>
      </c>
      <c r="S21" s="133">
        <f t="shared" si="8"/>
        <v>432564</v>
      </c>
      <c r="T21" s="136">
        <f t="shared" si="6"/>
        <v>432600</v>
      </c>
      <c r="U21" s="54" t="str">
        <f t="shared" si="7"/>
        <v>MENOR VALOR</v>
      </c>
    </row>
    <row r="22" spans="1:30" ht="60">
      <c r="A22" s="147">
        <v>16</v>
      </c>
      <c r="B22" s="164"/>
      <c r="C22" s="181" t="s">
        <v>2885</v>
      </c>
      <c r="D22" s="173" t="s">
        <v>2088</v>
      </c>
      <c r="E22" s="181" t="s">
        <v>2885</v>
      </c>
      <c r="F22" s="173" t="s">
        <v>2088</v>
      </c>
      <c r="G22" s="165" t="s">
        <v>21</v>
      </c>
      <c r="H22" s="165">
        <v>1</v>
      </c>
      <c r="I22" s="202" t="s">
        <v>3915</v>
      </c>
      <c r="J22" s="202" t="s">
        <v>3916</v>
      </c>
      <c r="K22" s="190">
        <v>136356</v>
      </c>
      <c r="L22" s="191">
        <v>163875</v>
      </c>
      <c r="M22" s="132">
        <f t="shared" si="2"/>
        <v>136356</v>
      </c>
      <c r="N22" s="132">
        <f t="shared" si="3"/>
        <v>150115.5</v>
      </c>
      <c r="O22" s="133">
        <f t="shared" si="4"/>
        <v>150115.5</v>
      </c>
      <c r="P22" s="134">
        <f t="shared" si="5"/>
        <v>149483.57602091273</v>
      </c>
      <c r="Q22" s="133">
        <f t="shared" si="0"/>
        <v>9729.4357557363001</v>
      </c>
      <c r="R22" s="135">
        <f t="shared" si="1"/>
        <v>6.5086988247960789E-2</v>
      </c>
      <c r="S22" s="133">
        <f t="shared" si="8"/>
        <v>136356</v>
      </c>
      <c r="T22" s="136">
        <f t="shared" si="6"/>
        <v>136400</v>
      </c>
      <c r="U22" s="54" t="str">
        <f t="shared" si="7"/>
        <v>MENOR VALOR</v>
      </c>
    </row>
    <row r="23" spans="1:30" ht="18">
      <c r="A23" s="147">
        <v>17</v>
      </c>
      <c r="B23" s="164"/>
      <c r="C23" s="170" t="s">
        <v>2886</v>
      </c>
      <c r="D23" s="172" t="s">
        <v>2089</v>
      </c>
      <c r="E23" s="170" t="s">
        <v>2886</v>
      </c>
      <c r="F23" s="172" t="s">
        <v>2089</v>
      </c>
      <c r="G23" s="165" t="s">
        <v>21</v>
      </c>
      <c r="H23" s="165">
        <v>1</v>
      </c>
      <c r="I23" s="203">
        <v>62500</v>
      </c>
      <c r="J23" s="204">
        <f>I23*(1+0.05)</f>
        <v>65625</v>
      </c>
      <c r="K23" s="190">
        <v>82500</v>
      </c>
      <c r="L23" s="191">
        <v>99245</v>
      </c>
      <c r="M23" s="132">
        <f t="shared" si="2"/>
        <v>65625</v>
      </c>
      <c r="N23" s="132">
        <f t="shared" si="3"/>
        <v>82456.666666666672</v>
      </c>
      <c r="O23" s="133">
        <f t="shared" si="4"/>
        <v>82500</v>
      </c>
      <c r="P23" s="134">
        <f t="shared" si="5"/>
        <v>81297.520524818741</v>
      </c>
      <c r="Q23" s="133">
        <f t="shared" si="0"/>
        <v>11932.426932522989</v>
      </c>
      <c r="R23" s="135">
        <f t="shared" si="1"/>
        <v>0.14677479528887014</v>
      </c>
      <c r="S23" s="133">
        <f t="shared" si="8"/>
        <v>65625</v>
      </c>
      <c r="T23" s="136">
        <f t="shared" si="6"/>
        <v>65600</v>
      </c>
      <c r="U23" s="54" t="str">
        <f t="shared" si="7"/>
        <v>MENOR VALOR</v>
      </c>
    </row>
    <row r="24" spans="1:30" ht="60">
      <c r="A24" s="147">
        <v>18</v>
      </c>
      <c r="B24" s="164"/>
      <c r="C24" s="182" t="s">
        <v>2887</v>
      </c>
      <c r="D24" s="174" t="s">
        <v>2090</v>
      </c>
      <c r="E24" s="182" t="s">
        <v>2887</v>
      </c>
      <c r="F24" s="174" t="s">
        <v>2090</v>
      </c>
      <c r="G24" s="165" t="s">
        <v>21</v>
      </c>
      <c r="H24" s="165">
        <v>1</v>
      </c>
      <c r="I24" s="202" t="s">
        <v>3915</v>
      </c>
      <c r="J24" s="202" t="s">
        <v>3916</v>
      </c>
      <c r="K24" s="190">
        <v>49368</v>
      </c>
      <c r="L24" s="191">
        <v>59340</v>
      </c>
      <c r="M24" s="132">
        <f t="shared" si="2"/>
        <v>49368</v>
      </c>
      <c r="N24" s="132">
        <f t="shared" si="3"/>
        <v>54354</v>
      </c>
      <c r="O24" s="133">
        <f t="shared" si="4"/>
        <v>54354</v>
      </c>
      <c r="P24" s="134">
        <f t="shared" si="5"/>
        <v>54124.829052847825</v>
      </c>
      <c r="Q24" s="133">
        <f t="shared" si="0"/>
        <v>3525.634410996126</v>
      </c>
      <c r="R24" s="135">
        <f t="shared" si="1"/>
        <v>6.5138947737898148E-2</v>
      </c>
      <c r="S24" s="133">
        <f t="shared" si="8"/>
        <v>49368</v>
      </c>
      <c r="T24" s="136">
        <f t="shared" si="6"/>
        <v>49400</v>
      </c>
      <c r="U24" s="54" t="str">
        <f t="shared" si="7"/>
        <v>MENOR VALOR</v>
      </c>
    </row>
    <row r="25" spans="1:30" ht="60">
      <c r="A25" s="147">
        <v>19</v>
      </c>
      <c r="B25" s="164"/>
      <c r="C25" s="170" t="s">
        <v>2888</v>
      </c>
      <c r="D25" s="172" t="s">
        <v>2091</v>
      </c>
      <c r="E25" s="170" t="s">
        <v>2888</v>
      </c>
      <c r="F25" s="172" t="s">
        <v>2091</v>
      </c>
      <c r="G25" s="165" t="s">
        <v>21</v>
      </c>
      <c r="H25" s="165">
        <v>1</v>
      </c>
      <c r="I25" s="202" t="s">
        <v>3915</v>
      </c>
      <c r="J25" s="202" t="s">
        <v>3916</v>
      </c>
      <c r="K25" s="190">
        <v>181896</v>
      </c>
      <c r="L25" s="191">
        <v>218615</v>
      </c>
      <c r="M25" s="132">
        <f t="shared" si="2"/>
        <v>181896</v>
      </c>
      <c r="N25" s="132">
        <f t="shared" si="3"/>
        <v>200255.5</v>
      </c>
      <c r="O25" s="133">
        <f t="shared" si="4"/>
        <v>200255.5</v>
      </c>
      <c r="P25" s="134">
        <f t="shared" si="5"/>
        <v>199412.12109598555</v>
      </c>
      <c r="Q25" s="133">
        <f t="shared" si="0"/>
        <v>12982.126949194419</v>
      </c>
      <c r="R25" s="135">
        <f t="shared" si="1"/>
        <v>6.5101995193890788E-2</v>
      </c>
      <c r="S25" s="133">
        <f t="shared" si="8"/>
        <v>181896</v>
      </c>
      <c r="T25" s="136">
        <f t="shared" si="6"/>
        <v>181900</v>
      </c>
      <c r="U25" s="54" t="str">
        <f t="shared" si="7"/>
        <v>MENOR VALOR</v>
      </c>
    </row>
    <row r="26" spans="1:30" ht="60">
      <c r="A26" s="147">
        <v>20</v>
      </c>
      <c r="B26" s="164"/>
      <c r="C26" s="170" t="s">
        <v>2889</v>
      </c>
      <c r="D26" s="172" t="s">
        <v>2092</v>
      </c>
      <c r="E26" s="170" t="s">
        <v>2889</v>
      </c>
      <c r="F26" s="172" t="s">
        <v>2092</v>
      </c>
      <c r="G26" s="165" t="s">
        <v>21</v>
      </c>
      <c r="H26" s="165">
        <v>1</v>
      </c>
      <c r="I26" s="202" t="s">
        <v>3915</v>
      </c>
      <c r="J26" s="202" t="s">
        <v>3916</v>
      </c>
      <c r="K26" s="190">
        <v>859980</v>
      </c>
      <c r="L26" s="191">
        <v>1033505</v>
      </c>
      <c r="M26" s="132">
        <f t="shared" si="2"/>
        <v>859980</v>
      </c>
      <c r="N26" s="132">
        <f t="shared" si="3"/>
        <v>946742.5</v>
      </c>
      <c r="O26" s="133">
        <f t="shared" si="4"/>
        <v>946742.5</v>
      </c>
      <c r="P26" s="134">
        <f t="shared" si="5"/>
        <v>942758.52152075502</v>
      </c>
      <c r="Q26" s="133">
        <f t="shared" si="0"/>
        <v>61350.352102697827</v>
      </c>
      <c r="R26" s="135">
        <f t="shared" si="1"/>
        <v>6.5075362038344811E-2</v>
      </c>
      <c r="S26" s="133">
        <f t="shared" si="8"/>
        <v>859980</v>
      </c>
      <c r="T26" s="136">
        <f t="shared" si="6"/>
        <v>860000</v>
      </c>
      <c r="U26" s="54" t="str">
        <f t="shared" si="7"/>
        <v>MENOR VALOR</v>
      </c>
    </row>
    <row r="27" spans="1:30" ht="18">
      <c r="A27" s="147">
        <v>21</v>
      </c>
      <c r="B27" s="164"/>
      <c r="C27" s="170" t="s">
        <v>2890</v>
      </c>
      <c r="D27" s="172" t="s">
        <v>2093</v>
      </c>
      <c r="E27" s="170" t="s">
        <v>2890</v>
      </c>
      <c r="F27" s="172" t="s">
        <v>2093</v>
      </c>
      <c r="G27" s="165" t="s">
        <v>21</v>
      </c>
      <c r="H27" s="165">
        <v>1</v>
      </c>
      <c r="I27" s="203">
        <v>143800</v>
      </c>
      <c r="J27" s="204">
        <f>I27*(1+0.05)</f>
        <v>150990</v>
      </c>
      <c r="K27" s="190">
        <v>211728</v>
      </c>
      <c r="L27" s="191">
        <v>254495</v>
      </c>
      <c r="M27" s="132">
        <f t="shared" si="2"/>
        <v>150990</v>
      </c>
      <c r="N27" s="132">
        <f t="shared" si="3"/>
        <v>205737.66666666666</v>
      </c>
      <c r="O27" s="133">
        <f t="shared" si="4"/>
        <v>211728</v>
      </c>
      <c r="P27" s="134">
        <f t="shared" si="5"/>
        <v>201126.16753277968</v>
      </c>
      <c r="Q27" s="133">
        <f t="shared" si="0"/>
        <v>42948.251675708525</v>
      </c>
      <c r="R27" s="135">
        <f t="shared" si="1"/>
        <v>0.21353885574689724</v>
      </c>
      <c r="S27" s="133">
        <f t="shared" si="8"/>
        <v>150990</v>
      </c>
      <c r="T27" s="136">
        <f t="shared" si="6"/>
        <v>151000</v>
      </c>
      <c r="U27" s="54" t="str">
        <f t="shared" si="7"/>
        <v>MENOR VALOR</v>
      </c>
    </row>
    <row r="28" spans="1:30" ht="60">
      <c r="A28" s="147">
        <v>22</v>
      </c>
      <c r="B28" s="164"/>
      <c r="C28" s="170" t="s">
        <v>2891</v>
      </c>
      <c r="D28" s="172" t="s">
        <v>2094</v>
      </c>
      <c r="E28" s="170" t="s">
        <v>2891</v>
      </c>
      <c r="F28" s="172" t="s">
        <v>2094</v>
      </c>
      <c r="G28" s="165" t="s">
        <v>21</v>
      </c>
      <c r="H28" s="165">
        <v>1</v>
      </c>
      <c r="I28" s="202" t="s">
        <v>3915</v>
      </c>
      <c r="J28" s="202" t="s">
        <v>3916</v>
      </c>
      <c r="K28" s="190">
        <v>671616</v>
      </c>
      <c r="L28" s="191">
        <v>807185</v>
      </c>
      <c r="M28" s="132">
        <f t="shared" si="2"/>
        <v>671616</v>
      </c>
      <c r="N28" s="132">
        <f t="shared" si="3"/>
        <v>739400.5</v>
      </c>
      <c r="O28" s="133">
        <f t="shared" si="4"/>
        <v>739400.5</v>
      </c>
      <c r="P28" s="134">
        <f t="shared" si="5"/>
        <v>736286.8740918854</v>
      </c>
      <c r="Q28" s="133">
        <f t="shared" si="0"/>
        <v>47930.879609339529</v>
      </c>
      <c r="R28" s="135">
        <f t="shared" si="1"/>
        <v>6.5098104143790511E-2</v>
      </c>
      <c r="S28" s="133">
        <f t="shared" si="8"/>
        <v>671616</v>
      </c>
      <c r="T28" s="136">
        <f t="shared" si="6"/>
        <v>671600</v>
      </c>
      <c r="U28" s="54" t="str">
        <f t="shared" si="7"/>
        <v>MENOR VALOR</v>
      </c>
    </row>
    <row r="29" spans="1:30" ht="60">
      <c r="A29" s="147">
        <v>23</v>
      </c>
      <c r="B29" s="164"/>
      <c r="C29" s="170" t="s">
        <v>2892</v>
      </c>
      <c r="D29" s="172" t="s">
        <v>2095</v>
      </c>
      <c r="E29" s="170" t="s">
        <v>2892</v>
      </c>
      <c r="F29" s="172" t="s">
        <v>2095</v>
      </c>
      <c r="G29" s="165" t="s">
        <v>21</v>
      </c>
      <c r="H29" s="165">
        <v>1</v>
      </c>
      <c r="I29" s="202" t="s">
        <v>3915</v>
      </c>
      <c r="J29" s="202" t="s">
        <v>3916</v>
      </c>
      <c r="K29" s="190">
        <v>671616</v>
      </c>
      <c r="L29" s="191">
        <v>807185</v>
      </c>
      <c r="M29" s="132">
        <f t="shared" si="2"/>
        <v>671616</v>
      </c>
      <c r="N29" s="132">
        <f t="shared" si="3"/>
        <v>739400.5</v>
      </c>
      <c r="O29" s="133">
        <f t="shared" si="4"/>
        <v>739400.5</v>
      </c>
      <c r="P29" s="134">
        <f t="shared" si="5"/>
        <v>736286.8740918854</v>
      </c>
      <c r="Q29" s="133">
        <f t="shared" si="0"/>
        <v>47930.879609339529</v>
      </c>
      <c r="R29" s="135">
        <f t="shared" si="1"/>
        <v>6.5098104143790511E-2</v>
      </c>
      <c r="S29" s="133">
        <f t="shared" si="8"/>
        <v>671616</v>
      </c>
      <c r="T29" s="136">
        <f t="shared" si="6"/>
        <v>671600</v>
      </c>
      <c r="U29" s="54" t="str">
        <f t="shared" si="7"/>
        <v>MENOR VALOR</v>
      </c>
    </row>
    <row r="30" spans="1:30" ht="60">
      <c r="A30" s="147">
        <v>24</v>
      </c>
      <c r="B30" s="164"/>
      <c r="C30" s="170" t="s">
        <v>2893</v>
      </c>
      <c r="D30" s="172" t="s">
        <v>2096</v>
      </c>
      <c r="E30" s="170" t="s">
        <v>2893</v>
      </c>
      <c r="F30" s="172" t="s">
        <v>2096</v>
      </c>
      <c r="G30" s="165" t="s">
        <v>21</v>
      </c>
      <c r="H30" s="165">
        <v>1</v>
      </c>
      <c r="I30" s="202" t="s">
        <v>3915</v>
      </c>
      <c r="J30" s="202" t="s">
        <v>3916</v>
      </c>
      <c r="K30" s="190">
        <v>8480</v>
      </c>
      <c r="L30" s="191">
        <v>10350</v>
      </c>
      <c r="M30" s="132">
        <f t="shared" si="2"/>
        <v>8480</v>
      </c>
      <c r="N30" s="132">
        <f t="shared" si="3"/>
        <v>9415</v>
      </c>
      <c r="O30" s="133">
        <f t="shared" si="4"/>
        <v>9415</v>
      </c>
      <c r="P30" s="134">
        <f t="shared" si="5"/>
        <v>9368.4577172552799</v>
      </c>
      <c r="Q30" s="133">
        <f t="shared" si="0"/>
        <v>661.14484040942193</v>
      </c>
      <c r="R30" s="135">
        <f t="shared" si="1"/>
        <v>7.0571364077535767E-2</v>
      </c>
      <c r="S30" s="133">
        <f t="shared" si="8"/>
        <v>8480</v>
      </c>
      <c r="T30" s="136">
        <f t="shared" si="6"/>
        <v>8500</v>
      </c>
      <c r="U30" s="54" t="str">
        <f t="shared" si="7"/>
        <v>MENOR VALOR</v>
      </c>
      <c r="V30" s="156"/>
      <c r="W30" s="156"/>
      <c r="X30" s="156"/>
      <c r="Y30" s="156"/>
      <c r="Z30" s="156"/>
      <c r="AA30" s="156"/>
      <c r="AB30" s="156"/>
      <c r="AC30" s="156"/>
      <c r="AD30" s="156"/>
    </row>
    <row r="31" spans="1:30" ht="18">
      <c r="A31" s="147">
        <v>25</v>
      </c>
      <c r="B31" s="164"/>
      <c r="C31" s="170" t="s">
        <v>2894</v>
      </c>
      <c r="D31" s="172" t="s">
        <v>2097</v>
      </c>
      <c r="E31" s="170" t="s">
        <v>2894</v>
      </c>
      <c r="F31" s="172" t="s">
        <v>2097</v>
      </c>
      <c r="G31" s="165" t="s">
        <v>21</v>
      </c>
      <c r="H31" s="165">
        <v>1</v>
      </c>
      <c r="I31" s="203">
        <v>6500</v>
      </c>
      <c r="J31" s="204">
        <f>I31*(1+0.05)</f>
        <v>6825</v>
      </c>
      <c r="K31" s="190">
        <v>10400</v>
      </c>
      <c r="L31" s="191">
        <v>12535</v>
      </c>
      <c r="M31" s="132">
        <f t="shared" si="2"/>
        <v>6825</v>
      </c>
      <c r="N31" s="132">
        <f t="shared" si="3"/>
        <v>9920</v>
      </c>
      <c r="O31" s="133">
        <f t="shared" si="4"/>
        <v>10400</v>
      </c>
      <c r="P31" s="134">
        <f t="shared" si="5"/>
        <v>9618.0444040430957</v>
      </c>
      <c r="Q31" s="133">
        <f t="shared" si="0"/>
        <v>2527.9067427419072</v>
      </c>
      <c r="R31" s="135">
        <f t="shared" si="1"/>
        <v>0.26282959784207921</v>
      </c>
      <c r="S31" s="133">
        <f t="shared" si="8"/>
        <v>6825</v>
      </c>
      <c r="T31" s="136">
        <f t="shared" si="6"/>
        <v>6800</v>
      </c>
      <c r="U31" s="54" t="str">
        <f t="shared" si="7"/>
        <v>MENOR VALOR</v>
      </c>
    </row>
    <row r="32" spans="1:30" ht="18">
      <c r="A32" s="147">
        <v>26</v>
      </c>
      <c r="B32" s="164"/>
      <c r="C32" s="170" t="s">
        <v>2895</v>
      </c>
      <c r="D32" s="172" t="s">
        <v>2098</v>
      </c>
      <c r="E32" s="170" t="s">
        <v>2895</v>
      </c>
      <c r="F32" s="172" t="s">
        <v>2098</v>
      </c>
      <c r="G32" s="165" t="s">
        <v>21</v>
      </c>
      <c r="H32" s="165">
        <v>1</v>
      </c>
      <c r="I32" s="203">
        <v>5500</v>
      </c>
      <c r="J32" s="204">
        <f>I32*(1+0.05)</f>
        <v>5775</v>
      </c>
      <c r="K32" s="190">
        <v>8800</v>
      </c>
      <c r="L32" s="191">
        <v>10695</v>
      </c>
      <c r="M32" s="132">
        <f t="shared" si="2"/>
        <v>5775</v>
      </c>
      <c r="N32" s="132">
        <f t="shared" si="3"/>
        <v>8423.3333333333339</v>
      </c>
      <c r="O32" s="133">
        <f t="shared" si="4"/>
        <v>8800</v>
      </c>
      <c r="P32" s="134">
        <f t="shared" si="5"/>
        <v>8160.9080232329488</v>
      </c>
      <c r="Q32" s="133">
        <f t="shared" si="0"/>
        <v>2138.9980130893064</v>
      </c>
      <c r="R32" s="135">
        <f t="shared" si="1"/>
        <v>0.26210294332442935</v>
      </c>
      <c r="S32" s="133">
        <f t="shared" si="8"/>
        <v>5775</v>
      </c>
      <c r="T32" s="136">
        <f t="shared" si="6"/>
        <v>5800</v>
      </c>
      <c r="U32" s="54" t="str">
        <f t="shared" si="7"/>
        <v>MENOR VALOR</v>
      </c>
    </row>
    <row r="33" spans="1:21" ht="18">
      <c r="A33" s="147">
        <v>27</v>
      </c>
      <c r="B33" s="164"/>
      <c r="C33" s="170" t="s">
        <v>2896</v>
      </c>
      <c r="D33" s="175" t="s">
        <v>2099</v>
      </c>
      <c r="E33" s="170" t="s">
        <v>2896</v>
      </c>
      <c r="F33" s="175" t="s">
        <v>2099</v>
      </c>
      <c r="G33" s="165" t="s">
        <v>21</v>
      </c>
      <c r="H33" s="165">
        <v>1</v>
      </c>
      <c r="I33" s="203">
        <v>38500</v>
      </c>
      <c r="J33" s="204">
        <f>I33*(1+0.05)</f>
        <v>40425</v>
      </c>
      <c r="K33" s="190">
        <v>50820</v>
      </c>
      <c r="L33" s="191">
        <v>61180</v>
      </c>
      <c r="M33" s="132">
        <f t="shared" si="2"/>
        <v>40425</v>
      </c>
      <c r="N33" s="132">
        <f t="shared" si="3"/>
        <v>50808.333333333336</v>
      </c>
      <c r="O33" s="133">
        <f t="shared" si="4"/>
        <v>50820</v>
      </c>
      <c r="P33" s="134">
        <f t="shared" si="5"/>
        <v>50091.578861171292</v>
      </c>
      <c r="Q33" s="133">
        <f t="shared" si="0"/>
        <v>7350.3749904341612</v>
      </c>
      <c r="R33" s="135">
        <f t="shared" si="1"/>
        <v>0.14673873648115007</v>
      </c>
      <c r="S33" s="133">
        <f t="shared" si="8"/>
        <v>40425</v>
      </c>
      <c r="T33" s="136">
        <f t="shared" si="6"/>
        <v>40400</v>
      </c>
      <c r="U33" s="54" t="str">
        <f t="shared" si="7"/>
        <v>MENOR VALOR</v>
      </c>
    </row>
    <row r="34" spans="1:21" ht="60">
      <c r="A34" s="147">
        <v>28</v>
      </c>
      <c r="B34" s="164"/>
      <c r="C34" s="170" t="s">
        <v>2897</v>
      </c>
      <c r="D34" s="172" t="s">
        <v>2100</v>
      </c>
      <c r="E34" s="170" t="s">
        <v>2897</v>
      </c>
      <c r="F34" s="172" t="s">
        <v>2100</v>
      </c>
      <c r="G34" s="165" t="s">
        <v>21</v>
      </c>
      <c r="H34" s="165">
        <v>1</v>
      </c>
      <c r="I34" s="202" t="s">
        <v>3915</v>
      </c>
      <c r="J34" s="202" t="s">
        <v>3916</v>
      </c>
      <c r="K34" s="190">
        <v>214368</v>
      </c>
      <c r="L34" s="191">
        <v>257715</v>
      </c>
      <c r="M34" s="132">
        <f t="shared" si="2"/>
        <v>214368</v>
      </c>
      <c r="N34" s="132">
        <f t="shared" si="3"/>
        <v>236041.5</v>
      </c>
      <c r="O34" s="133">
        <f t="shared" si="4"/>
        <v>236041.5</v>
      </c>
      <c r="P34" s="134">
        <f t="shared" si="5"/>
        <v>235044.35564378055</v>
      </c>
      <c r="Q34" s="133">
        <f t="shared" si="0"/>
        <v>15325.478822046638</v>
      </c>
      <c r="R34" s="135">
        <f t="shared" si="1"/>
        <v>6.5202496695019707E-2</v>
      </c>
      <c r="S34" s="133">
        <f t="shared" si="8"/>
        <v>214368</v>
      </c>
      <c r="T34" s="136">
        <f t="shared" si="6"/>
        <v>214400</v>
      </c>
      <c r="U34" s="54" t="str">
        <f t="shared" si="7"/>
        <v>MENOR VALOR</v>
      </c>
    </row>
    <row r="35" spans="1:21" ht="60">
      <c r="A35" s="147">
        <v>29</v>
      </c>
      <c r="B35" s="164"/>
      <c r="C35" s="170" t="s">
        <v>2898</v>
      </c>
      <c r="D35" s="174" t="s">
        <v>2101</v>
      </c>
      <c r="E35" s="170" t="s">
        <v>2898</v>
      </c>
      <c r="F35" s="174" t="s">
        <v>2101</v>
      </c>
      <c r="G35" s="165" t="s">
        <v>21</v>
      </c>
      <c r="H35" s="165">
        <v>1</v>
      </c>
      <c r="I35" s="202" t="s">
        <v>3915</v>
      </c>
      <c r="J35" s="202" t="s">
        <v>3916</v>
      </c>
      <c r="K35" s="190">
        <v>109164</v>
      </c>
      <c r="L35" s="191">
        <v>131215</v>
      </c>
      <c r="M35" s="132">
        <f t="shared" si="2"/>
        <v>109164</v>
      </c>
      <c r="N35" s="132">
        <f t="shared" si="3"/>
        <v>120189.5</v>
      </c>
      <c r="O35" s="133">
        <f t="shared" si="4"/>
        <v>120189.5</v>
      </c>
      <c r="P35" s="134">
        <f t="shared" si="5"/>
        <v>119682.72331460376</v>
      </c>
      <c r="Q35" s="133">
        <f t="shared" si="0"/>
        <v>7796.2058159722801</v>
      </c>
      <c r="R35" s="135">
        <f t="shared" si="1"/>
        <v>6.5140611778015764E-2</v>
      </c>
      <c r="S35" s="133">
        <f t="shared" si="8"/>
        <v>109164</v>
      </c>
      <c r="T35" s="136">
        <f t="shared" si="6"/>
        <v>109200</v>
      </c>
      <c r="U35" s="54" t="str">
        <f t="shared" si="7"/>
        <v>MENOR VALOR</v>
      </c>
    </row>
    <row r="36" spans="1:21" ht="60">
      <c r="A36" s="147">
        <v>30</v>
      </c>
      <c r="B36" s="164"/>
      <c r="C36" s="170" t="s">
        <v>2899</v>
      </c>
      <c r="D36" s="176" t="s">
        <v>2102</v>
      </c>
      <c r="E36" s="170" t="s">
        <v>2899</v>
      </c>
      <c r="F36" s="176" t="s">
        <v>2102</v>
      </c>
      <c r="G36" s="165" t="s">
        <v>21</v>
      </c>
      <c r="H36" s="165">
        <v>1</v>
      </c>
      <c r="I36" s="202" t="s">
        <v>3915</v>
      </c>
      <c r="J36" s="202" t="s">
        <v>3916</v>
      </c>
      <c r="K36" s="190">
        <v>1245816</v>
      </c>
      <c r="L36" s="191">
        <v>1497185</v>
      </c>
      <c r="M36" s="132">
        <f t="shared" si="2"/>
        <v>1245816</v>
      </c>
      <c r="N36" s="132">
        <f t="shared" si="3"/>
        <v>1371500.5</v>
      </c>
      <c r="O36" s="133">
        <f t="shared" si="4"/>
        <v>1371500.5</v>
      </c>
      <c r="P36" s="134">
        <f t="shared" si="5"/>
        <v>1365729.4856449428</v>
      </c>
      <c r="Q36" s="133">
        <f t="shared" si="0"/>
        <v>88872.362240040631</v>
      </c>
      <c r="R36" s="135">
        <f t="shared" si="1"/>
        <v>6.5073181163744262E-2</v>
      </c>
      <c r="S36" s="133">
        <f t="shared" si="8"/>
        <v>1245816</v>
      </c>
      <c r="T36" s="136">
        <f t="shared" si="6"/>
        <v>1245800</v>
      </c>
      <c r="U36" s="54" t="str">
        <f t="shared" si="7"/>
        <v>MENOR VALOR</v>
      </c>
    </row>
    <row r="37" spans="1:21" ht="60">
      <c r="A37" s="147">
        <v>31</v>
      </c>
      <c r="B37" s="164"/>
      <c r="C37" s="170" t="s">
        <v>2900</v>
      </c>
      <c r="D37" s="172" t="s">
        <v>2103</v>
      </c>
      <c r="E37" s="170" t="s">
        <v>2900</v>
      </c>
      <c r="F37" s="172" t="s">
        <v>2103</v>
      </c>
      <c r="G37" s="165" t="s">
        <v>21</v>
      </c>
      <c r="H37" s="165">
        <v>1</v>
      </c>
      <c r="I37" s="202" t="s">
        <v>3915</v>
      </c>
      <c r="J37" s="202" t="s">
        <v>3916</v>
      </c>
      <c r="K37" s="190">
        <v>115632</v>
      </c>
      <c r="L37" s="191">
        <v>139035</v>
      </c>
      <c r="M37" s="132">
        <f t="shared" si="2"/>
        <v>115632</v>
      </c>
      <c r="N37" s="132">
        <f t="shared" si="3"/>
        <v>127333.5</v>
      </c>
      <c r="O37" s="133">
        <f t="shared" si="4"/>
        <v>127333.5</v>
      </c>
      <c r="P37" s="134">
        <f t="shared" si="5"/>
        <v>126794.69673452435</v>
      </c>
      <c r="Q37" s="133">
        <f t="shared" si="0"/>
        <v>8274.2100000543851</v>
      </c>
      <c r="R37" s="135">
        <f t="shared" si="1"/>
        <v>6.5256751371695482E-2</v>
      </c>
      <c r="S37" s="133">
        <f t="shared" si="8"/>
        <v>115632</v>
      </c>
      <c r="T37" s="136">
        <f t="shared" si="6"/>
        <v>115600</v>
      </c>
      <c r="U37" s="54" t="str">
        <f t="shared" si="7"/>
        <v>MENOR VALOR</v>
      </c>
    </row>
    <row r="38" spans="1:21" ht="60">
      <c r="A38" s="147">
        <v>32</v>
      </c>
      <c r="B38" s="164"/>
      <c r="C38" s="170" t="s">
        <v>2901</v>
      </c>
      <c r="D38" s="172" t="s">
        <v>2104</v>
      </c>
      <c r="E38" s="170" t="s">
        <v>2901</v>
      </c>
      <c r="F38" s="172" t="s">
        <v>2104</v>
      </c>
      <c r="G38" s="165" t="s">
        <v>21</v>
      </c>
      <c r="H38" s="165">
        <v>1</v>
      </c>
      <c r="I38" s="202" t="s">
        <v>3915</v>
      </c>
      <c r="J38" s="202" t="s">
        <v>3916</v>
      </c>
      <c r="K38" s="190">
        <v>567732</v>
      </c>
      <c r="L38" s="191">
        <v>682295</v>
      </c>
      <c r="M38" s="132">
        <f t="shared" si="2"/>
        <v>567732</v>
      </c>
      <c r="N38" s="132">
        <f t="shared" si="3"/>
        <v>625013.5</v>
      </c>
      <c r="O38" s="133">
        <f t="shared" si="4"/>
        <v>625013.5</v>
      </c>
      <c r="P38" s="134">
        <f t="shared" si="5"/>
        <v>622383.08535820607</v>
      </c>
      <c r="Q38" s="133">
        <f t="shared" si="0"/>
        <v>40504.137086537223</v>
      </c>
      <c r="R38" s="135">
        <f t="shared" si="1"/>
        <v>6.5079109698531562E-2</v>
      </c>
      <c r="S38" s="133">
        <f t="shared" si="8"/>
        <v>567732</v>
      </c>
      <c r="T38" s="136">
        <f t="shared" si="6"/>
        <v>567700</v>
      </c>
      <c r="U38" s="54" t="str">
        <f t="shared" si="7"/>
        <v>MENOR VALOR</v>
      </c>
    </row>
    <row r="39" spans="1:21" ht="60">
      <c r="A39" s="147">
        <v>33</v>
      </c>
      <c r="B39" s="164"/>
      <c r="C39" s="170" t="s">
        <v>2902</v>
      </c>
      <c r="D39" s="172" t="s">
        <v>2105</v>
      </c>
      <c r="E39" s="170" t="s">
        <v>2902</v>
      </c>
      <c r="F39" s="172" t="s">
        <v>2105</v>
      </c>
      <c r="G39" s="165" t="s">
        <v>21</v>
      </c>
      <c r="H39" s="165">
        <v>1</v>
      </c>
      <c r="I39" s="202" t="s">
        <v>3915</v>
      </c>
      <c r="J39" s="202" t="s">
        <v>3916</v>
      </c>
      <c r="K39" s="190">
        <v>409200</v>
      </c>
      <c r="L39" s="191">
        <v>491855</v>
      </c>
      <c r="M39" s="132">
        <f t="shared" si="2"/>
        <v>409200</v>
      </c>
      <c r="N39" s="132">
        <f t="shared" si="3"/>
        <v>450527.5</v>
      </c>
      <c r="O39" s="133">
        <f t="shared" si="4"/>
        <v>450527.5</v>
      </c>
      <c r="P39" s="134">
        <f t="shared" si="5"/>
        <v>448627.98173988215</v>
      </c>
      <c r="Q39" s="133">
        <f t="shared" si="0"/>
        <v>29222.955499487041</v>
      </c>
      <c r="R39" s="135">
        <f t="shared" si="1"/>
        <v>6.5138503813680373E-2</v>
      </c>
      <c r="S39" s="133">
        <f t="shared" si="8"/>
        <v>409200</v>
      </c>
      <c r="T39" s="136">
        <f t="shared" si="6"/>
        <v>409200</v>
      </c>
      <c r="U39" s="54" t="str">
        <f t="shared" si="7"/>
        <v>MENOR VALOR</v>
      </c>
    </row>
    <row r="40" spans="1:21" ht="60">
      <c r="A40" s="147">
        <v>34</v>
      </c>
      <c r="B40" s="164"/>
      <c r="C40" s="170" t="s">
        <v>2903</v>
      </c>
      <c r="D40" s="172" t="s">
        <v>2106</v>
      </c>
      <c r="E40" s="170" t="s">
        <v>2903</v>
      </c>
      <c r="F40" s="172" t="s">
        <v>2106</v>
      </c>
      <c r="G40" s="165" t="s">
        <v>21</v>
      </c>
      <c r="H40" s="165">
        <v>1</v>
      </c>
      <c r="I40" s="202" t="s">
        <v>3915</v>
      </c>
      <c r="J40" s="202" t="s">
        <v>3916</v>
      </c>
      <c r="K40" s="190">
        <v>409200</v>
      </c>
      <c r="L40" s="191">
        <v>491855</v>
      </c>
      <c r="M40" s="132">
        <f t="shared" si="2"/>
        <v>409200</v>
      </c>
      <c r="N40" s="132">
        <f t="shared" si="3"/>
        <v>450527.5</v>
      </c>
      <c r="O40" s="133">
        <f t="shared" si="4"/>
        <v>450527.5</v>
      </c>
      <c r="P40" s="134">
        <f t="shared" si="5"/>
        <v>448627.98173988215</v>
      </c>
      <c r="Q40" s="133">
        <f t="shared" si="0"/>
        <v>29222.955499487041</v>
      </c>
      <c r="R40" s="135">
        <f t="shared" si="1"/>
        <v>6.5138503813680373E-2</v>
      </c>
      <c r="S40" s="133">
        <f t="shared" si="8"/>
        <v>409200</v>
      </c>
      <c r="T40" s="136">
        <f t="shared" si="6"/>
        <v>409200</v>
      </c>
      <c r="U40" s="54" t="str">
        <f t="shared" si="7"/>
        <v>MENOR VALOR</v>
      </c>
    </row>
    <row r="41" spans="1:21" ht="60">
      <c r="A41" s="147">
        <v>35</v>
      </c>
      <c r="B41" s="164"/>
      <c r="C41" s="170" t="s">
        <v>2904</v>
      </c>
      <c r="D41" s="172" t="s">
        <v>2107</v>
      </c>
      <c r="E41" s="170" t="s">
        <v>2904</v>
      </c>
      <c r="F41" s="172" t="s">
        <v>2107</v>
      </c>
      <c r="G41" s="165" t="s">
        <v>21</v>
      </c>
      <c r="H41" s="165">
        <v>1</v>
      </c>
      <c r="I41" s="202" t="s">
        <v>3915</v>
      </c>
      <c r="J41" s="202" t="s">
        <v>3916</v>
      </c>
      <c r="K41" s="190">
        <v>5240400</v>
      </c>
      <c r="L41" s="191">
        <v>6297745</v>
      </c>
      <c r="M41" s="132">
        <f t="shared" si="2"/>
        <v>5240400</v>
      </c>
      <c r="N41" s="132">
        <f t="shared" si="3"/>
        <v>5769072.5</v>
      </c>
      <c r="O41" s="133">
        <f t="shared" si="4"/>
        <v>5769072.5</v>
      </c>
      <c r="P41" s="134">
        <f t="shared" si="5"/>
        <v>5744797.8987950478</v>
      </c>
      <c r="Q41" s="133">
        <f t="shared" si="0"/>
        <v>373827.90977684507</v>
      </c>
      <c r="R41" s="135">
        <f t="shared" si="1"/>
        <v>6.5072421408463171E-2</v>
      </c>
      <c r="S41" s="133">
        <f t="shared" si="8"/>
        <v>5240400</v>
      </c>
      <c r="T41" s="136">
        <f t="shared" si="6"/>
        <v>5240400</v>
      </c>
      <c r="U41" s="54" t="str">
        <f t="shared" si="7"/>
        <v>MENOR VALOR</v>
      </c>
    </row>
    <row r="42" spans="1:21" ht="60">
      <c r="A42" s="147">
        <v>36</v>
      </c>
      <c r="B42" s="164"/>
      <c r="C42" s="170" t="s">
        <v>2905</v>
      </c>
      <c r="D42" s="172" t="s">
        <v>2108</v>
      </c>
      <c r="E42" s="170" t="s">
        <v>2905</v>
      </c>
      <c r="F42" s="172" t="s">
        <v>2108</v>
      </c>
      <c r="G42" s="165" t="s">
        <v>21</v>
      </c>
      <c r="H42" s="165">
        <v>1</v>
      </c>
      <c r="I42" s="202" t="s">
        <v>3915</v>
      </c>
      <c r="J42" s="202" t="s">
        <v>3916</v>
      </c>
      <c r="K42" s="190">
        <v>1057452</v>
      </c>
      <c r="L42" s="191">
        <v>1270865</v>
      </c>
      <c r="M42" s="132">
        <f t="shared" si="2"/>
        <v>1057452</v>
      </c>
      <c r="N42" s="132">
        <f t="shared" si="3"/>
        <v>1164158.5</v>
      </c>
      <c r="O42" s="133">
        <f t="shared" si="4"/>
        <v>1164158.5</v>
      </c>
      <c r="P42" s="134">
        <f t="shared" si="5"/>
        <v>1159257.838438024</v>
      </c>
      <c r="Q42" s="133">
        <f t="shared" si="0"/>
        <v>75452.88974668234</v>
      </c>
      <c r="R42" s="135">
        <f t="shared" si="1"/>
        <v>6.5087237062245826E-2</v>
      </c>
      <c r="S42" s="133">
        <f t="shared" si="8"/>
        <v>1057452</v>
      </c>
      <c r="T42" s="136">
        <f t="shared" si="6"/>
        <v>1057500</v>
      </c>
      <c r="U42" s="54" t="str">
        <f t="shared" si="7"/>
        <v>MENOR VALOR</v>
      </c>
    </row>
    <row r="43" spans="1:21" ht="60">
      <c r="A43" s="147">
        <v>37</v>
      </c>
      <c r="B43" s="164"/>
      <c r="C43" s="170" t="s">
        <v>2906</v>
      </c>
      <c r="D43" s="172" t="s">
        <v>2109</v>
      </c>
      <c r="E43" s="170" t="s">
        <v>2906</v>
      </c>
      <c r="F43" s="172" t="s">
        <v>2109</v>
      </c>
      <c r="G43" s="165" t="s">
        <v>21</v>
      </c>
      <c r="H43" s="165">
        <v>1</v>
      </c>
      <c r="I43" s="202" t="s">
        <v>3915</v>
      </c>
      <c r="J43" s="202" t="s">
        <v>3916</v>
      </c>
      <c r="K43" s="190">
        <v>263736</v>
      </c>
      <c r="L43" s="191">
        <v>317055</v>
      </c>
      <c r="M43" s="132">
        <f t="shared" si="2"/>
        <v>263736</v>
      </c>
      <c r="N43" s="132">
        <f t="shared" si="3"/>
        <v>290395.5</v>
      </c>
      <c r="O43" s="133">
        <f t="shared" si="4"/>
        <v>290395.5</v>
      </c>
      <c r="P43" s="134">
        <f t="shared" si="5"/>
        <v>289169.18487280072</v>
      </c>
      <c r="Q43" s="133">
        <f t="shared" si="0"/>
        <v>18851.113233042764</v>
      </c>
      <c r="R43" s="135">
        <f t="shared" si="1"/>
        <v>6.5190601970036885E-2</v>
      </c>
      <c r="S43" s="133">
        <f t="shared" si="8"/>
        <v>263736</v>
      </c>
      <c r="T43" s="136">
        <f t="shared" si="6"/>
        <v>263700</v>
      </c>
      <c r="U43" s="54" t="str">
        <f t="shared" si="7"/>
        <v>MENOR VALOR</v>
      </c>
    </row>
    <row r="44" spans="1:21" ht="60">
      <c r="A44" s="147">
        <v>38</v>
      </c>
      <c r="B44" s="164"/>
      <c r="C44" s="170" t="s">
        <v>2907</v>
      </c>
      <c r="D44" s="172" t="s">
        <v>2110</v>
      </c>
      <c r="E44" s="170" t="s">
        <v>2907</v>
      </c>
      <c r="F44" s="172" t="s">
        <v>2110</v>
      </c>
      <c r="G44" s="165" t="s">
        <v>21</v>
      </c>
      <c r="H44" s="165">
        <v>1</v>
      </c>
      <c r="I44" s="202" t="s">
        <v>3915</v>
      </c>
      <c r="J44" s="202" t="s">
        <v>3916</v>
      </c>
      <c r="K44" s="190">
        <v>55836</v>
      </c>
      <c r="L44" s="191">
        <v>67160</v>
      </c>
      <c r="M44" s="132">
        <f t="shared" si="2"/>
        <v>55836</v>
      </c>
      <c r="N44" s="132">
        <f t="shared" si="3"/>
        <v>61498</v>
      </c>
      <c r="O44" s="133">
        <f t="shared" si="4"/>
        <v>61498</v>
      </c>
      <c r="P44" s="134">
        <f t="shared" si="5"/>
        <v>61236.800700232532</v>
      </c>
      <c r="Q44" s="133">
        <f t="shared" si="0"/>
        <v>4003.6385950782319</v>
      </c>
      <c r="R44" s="135">
        <f t="shared" si="1"/>
        <v>6.5379617310135363E-2</v>
      </c>
      <c r="S44" s="133">
        <f t="shared" si="8"/>
        <v>55836</v>
      </c>
      <c r="T44" s="136">
        <f t="shared" si="6"/>
        <v>55800</v>
      </c>
      <c r="U44" s="54" t="str">
        <f t="shared" si="7"/>
        <v>MENOR VALOR</v>
      </c>
    </row>
    <row r="45" spans="1:21" ht="60">
      <c r="A45" s="147">
        <v>39</v>
      </c>
      <c r="B45" s="164"/>
      <c r="C45" s="170" t="s">
        <v>2908</v>
      </c>
      <c r="D45" s="172" t="s">
        <v>2111</v>
      </c>
      <c r="E45" s="170" t="s">
        <v>2908</v>
      </c>
      <c r="F45" s="172" t="s">
        <v>2111</v>
      </c>
      <c r="G45" s="165" t="s">
        <v>21</v>
      </c>
      <c r="H45" s="165">
        <v>1</v>
      </c>
      <c r="I45" s="202" t="s">
        <v>3915</v>
      </c>
      <c r="J45" s="202" t="s">
        <v>3916</v>
      </c>
      <c r="K45" s="190">
        <v>132528</v>
      </c>
      <c r="L45" s="191">
        <v>159275</v>
      </c>
      <c r="M45" s="132">
        <f t="shared" si="2"/>
        <v>132528</v>
      </c>
      <c r="N45" s="132">
        <f t="shared" si="3"/>
        <v>145901.5</v>
      </c>
      <c r="O45" s="133">
        <f t="shared" si="4"/>
        <v>145901.5</v>
      </c>
      <c r="P45" s="134">
        <f t="shared" si="5"/>
        <v>145287.29194255086</v>
      </c>
      <c r="Q45" s="133">
        <f t="shared" si="0"/>
        <v>9456.4925381982939</v>
      </c>
      <c r="R45" s="135">
        <f t="shared" si="1"/>
        <v>6.5088229065055167E-2</v>
      </c>
      <c r="S45" s="133">
        <f t="shared" si="8"/>
        <v>132528</v>
      </c>
      <c r="T45" s="136">
        <f t="shared" si="6"/>
        <v>132500</v>
      </c>
      <c r="U45" s="54" t="str">
        <f t="shared" si="7"/>
        <v>MENOR VALOR</v>
      </c>
    </row>
    <row r="46" spans="1:21" ht="60">
      <c r="A46" s="147">
        <v>40</v>
      </c>
      <c r="B46" s="164"/>
      <c r="C46" s="170" t="s">
        <v>2909</v>
      </c>
      <c r="D46" s="172" t="s">
        <v>2112</v>
      </c>
      <c r="E46" s="170" t="s">
        <v>2909</v>
      </c>
      <c r="F46" s="172" t="s">
        <v>2112</v>
      </c>
      <c r="G46" s="165" t="s">
        <v>21</v>
      </c>
      <c r="H46" s="165">
        <v>1</v>
      </c>
      <c r="I46" s="202" t="s">
        <v>3915</v>
      </c>
      <c r="J46" s="202" t="s">
        <v>3916</v>
      </c>
      <c r="K46" s="190">
        <v>132528</v>
      </c>
      <c r="L46" s="191">
        <v>159275</v>
      </c>
      <c r="M46" s="132">
        <f t="shared" si="2"/>
        <v>132528</v>
      </c>
      <c r="N46" s="132">
        <f t="shared" si="3"/>
        <v>145901.5</v>
      </c>
      <c r="O46" s="133">
        <f t="shared" si="4"/>
        <v>145901.5</v>
      </c>
      <c r="P46" s="134">
        <f t="shared" si="5"/>
        <v>145287.29194255086</v>
      </c>
      <c r="Q46" s="133">
        <f t="shared" si="0"/>
        <v>9456.4925381982939</v>
      </c>
      <c r="R46" s="135">
        <f t="shared" si="1"/>
        <v>6.5088229065055167E-2</v>
      </c>
      <c r="S46" s="133">
        <f t="shared" si="8"/>
        <v>132528</v>
      </c>
      <c r="T46" s="136">
        <f t="shared" si="6"/>
        <v>132500</v>
      </c>
      <c r="U46" s="54" t="str">
        <f t="shared" si="7"/>
        <v>MENOR VALOR</v>
      </c>
    </row>
    <row r="47" spans="1:21" ht="60">
      <c r="A47" s="147">
        <v>41</v>
      </c>
      <c r="B47" s="164"/>
      <c r="C47" s="170" t="s">
        <v>2910</v>
      </c>
      <c r="D47" s="172" t="s">
        <v>2113</v>
      </c>
      <c r="E47" s="170" t="s">
        <v>2910</v>
      </c>
      <c r="F47" s="172" t="s">
        <v>2113</v>
      </c>
      <c r="G47" s="165" t="s">
        <v>21</v>
      </c>
      <c r="H47" s="165">
        <v>1</v>
      </c>
      <c r="I47" s="202" t="s">
        <v>3915</v>
      </c>
      <c r="J47" s="202" t="s">
        <v>3916</v>
      </c>
      <c r="K47" s="190">
        <v>132528</v>
      </c>
      <c r="L47" s="191">
        <v>159275</v>
      </c>
      <c r="M47" s="132">
        <f t="shared" si="2"/>
        <v>132528</v>
      </c>
      <c r="N47" s="132">
        <f t="shared" si="3"/>
        <v>145901.5</v>
      </c>
      <c r="O47" s="133">
        <f t="shared" si="4"/>
        <v>145901.5</v>
      </c>
      <c r="P47" s="134">
        <f t="shared" si="5"/>
        <v>145287.29194255086</v>
      </c>
      <c r="Q47" s="133">
        <f t="shared" si="0"/>
        <v>9456.4925381982939</v>
      </c>
      <c r="R47" s="135">
        <f t="shared" si="1"/>
        <v>6.5088229065055167E-2</v>
      </c>
      <c r="S47" s="133">
        <f t="shared" si="8"/>
        <v>132528</v>
      </c>
      <c r="T47" s="136">
        <f t="shared" si="6"/>
        <v>132500</v>
      </c>
      <c r="U47" s="54" t="str">
        <f t="shared" si="7"/>
        <v>MENOR VALOR</v>
      </c>
    </row>
    <row r="48" spans="1:21" ht="60">
      <c r="A48" s="147">
        <v>42</v>
      </c>
      <c r="B48" s="164"/>
      <c r="C48" s="170" t="s">
        <v>2911</v>
      </c>
      <c r="D48" s="172" t="s">
        <v>2114</v>
      </c>
      <c r="E48" s="170" t="s">
        <v>2911</v>
      </c>
      <c r="F48" s="172" t="s">
        <v>2114</v>
      </c>
      <c r="G48" s="165" t="s">
        <v>21</v>
      </c>
      <c r="H48" s="165">
        <v>1</v>
      </c>
      <c r="I48" s="202" t="s">
        <v>3915</v>
      </c>
      <c r="J48" s="202" t="s">
        <v>3916</v>
      </c>
      <c r="K48" s="190">
        <v>132528</v>
      </c>
      <c r="L48" s="191">
        <v>159275</v>
      </c>
      <c r="M48" s="132">
        <f t="shared" si="2"/>
        <v>132528</v>
      </c>
      <c r="N48" s="132">
        <f t="shared" si="3"/>
        <v>145901.5</v>
      </c>
      <c r="O48" s="133">
        <f t="shared" si="4"/>
        <v>145901.5</v>
      </c>
      <c r="P48" s="134">
        <f t="shared" si="5"/>
        <v>145287.29194255086</v>
      </c>
      <c r="Q48" s="133">
        <f t="shared" si="0"/>
        <v>9456.4925381982939</v>
      </c>
      <c r="R48" s="135">
        <f t="shared" si="1"/>
        <v>6.5088229065055167E-2</v>
      </c>
      <c r="S48" s="133">
        <f t="shared" si="8"/>
        <v>132528</v>
      </c>
      <c r="T48" s="136">
        <f t="shared" si="6"/>
        <v>132500</v>
      </c>
      <c r="U48" s="54" t="str">
        <f t="shared" si="7"/>
        <v>MENOR VALOR</v>
      </c>
    </row>
    <row r="49" spans="1:30" ht="60">
      <c r="A49" s="147">
        <v>43</v>
      </c>
      <c r="B49" s="164"/>
      <c r="C49" s="170" t="s">
        <v>2912</v>
      </c>
      <c r="D49" s="172" t="s">
        <v>2115</v>
      </c>
      <c r="E49" s="170" t="s">
        <v>2912</v>
      </c>
      <c r="F49" s="172" t="s">
        <v>2115</v>
      </c>
      <c r="G49" s="165" t="s">
        <v>21</v>
      </c>
      <c r="H49" s="165">
        <v>1</v>
      </c>
      <c r="I49" s="202" t="s">
        <v>3915</v>
      </c>
      <c r="J49" s="202" t="s">
        <v>3916</v>
      </c>
      <c r="K49" s="190">
        <v>83160</v>
      </c>
      <c r="L49" s="191">
        <v>100050</v>
      </c>
      <c r="M49" s="132">
        <f t="shared" si="2"/>
        <v>83160</v>
      </c>
      <c r="N49" s="132">
        <f t="shared" si="3"/>
        <v>91605</v>
      </c>
      <c r="O49" s="133">
        <f t="shared" si="4"/>
        <v>91605</v>
      </c>
      <c r="P49" s="134">
        <f t="shared" si="5"/>
        <v>91214.900098613274</v>
      </c>
      <c r="Q49" s="133">
        <f t="shared" si="0"/>
        <v>5971.5167671203935</v>
      </c>
      <c r="R49" s="135">
        <f t="shared" si="1"/>
        <v>6.546646173667385E-2</v>
      </c>
      <c r="S49" s="133">
        <f t="shared" si="8"/>
        <v>83160</v>
      </c>
      <c r="T49" s="136">
        <f t="shared" si="6"/>
        <v>83200</v>
      </c>
      <c r="U49" s="54" t="str">
        <f t="shared" si="7"/>
        <v>MENOR VALOR</v>
      </c>
    </row>
    <row r="50" spans="1:30" ht="60">
      <c r="A50" s="147">
        <v>44</v>
      </c>
      <c r="B50" s="164"/>
      <c r="C50" s="170" t="s">
        <v>2913</v>
      </c>
      <c r="D50" s="172" t="s">
        <v>2116</v>
      </c>
      <c r="E50" s="170" t="s">
        <v>2913</v>
      </c>
      <c r="F50" s="172" t="s">
        <v>2116</v>
      </c>
      <c r="G50" s="165" t="s">
        <v>21</v>
      </c>
      <c r="H50" s="165">
        <v>1</v>
      </c>
      <c r="I50" s="202" t="s">
        <v>3915</v>
      </c>
      <c r="J50" s="202" t="s">
        <v>3916</v>
      </c>
      <c r="K50" s="190">
        <v>906708</v>
      </c>
      <c r="L50" s="191">
        <v>1089740</v>
      </c>
      <c r="M50" s="132">
        <f t="shared" si="2"/>
        <v>906708</v>
      </c>
      <c r="N50" s="132">
        <f t="shared" si="3"/>
        <v>998224</v>
      </c>
      <c r="O50" s="133">
        <f t="shared" si="4"/>
        <v>998224</v>
      </c>
      <c r="P50" s="134">
        <f t="shared" si="5"/>
        <v>994020.10840827564</v>
      </c>
      <c r="Q50" s="133">
        <f t="shared" si="0"/>
        <v>64711.584187068082</v>
      </c>
      <c r="R50" s="135">
        <f t="shared" si="1"/>
        <v>6.510088039435212E-2</v>
      </c>
      <c r="S50" s="133">
        <f t="shared" si="8"/>
        <v>906708</v>
      </c>
      <c r="T50" s="136">
        <f t="shared" si="6"/>
        <v>906700</v>
      </c>
      <c r="U50" s="54" t="str">
        <f t="shared" si="7"/>
        <v>MENOR VALOR</v>
      </c>
    </row>
    <row r="51" spans="1:30" ht="60">
      <c r="A51" s="147">
        <v>45</v>
      </c>
      <c r="B51" s="164"/>
      <c r="C51" s="170" t="s">
        <v>2914</v>
      </c>
      <c r="D51" s="172" t="s">
        <v>2117</v>
      </c>
      <c r="E51" s="170" t="s">
        <v>2914</v>
      </c>
      <c r="F51" s="172" t="s">
        <v>2117</v>
      </c>
      <c r="G51" s="165" t="s">
        <v>21</v>
      </c>
      <c r="H51" s="165">
        <v>1</v>
      </c>
      <c r="I51" s="202" t="s">
        <v>3915</v>
      </c>
      <c r="J51" s="202" t="s">
        <v>3916</v>
      </c>
      <c r="K51" s="190">
        <v>853512</v>
      </c>
      <c r="L51" s="191">
        <v>1025800</v>
      </c>
      <c r="M51" s="132">
        <f t="shared" si="2"/>
        <v>853512</v>
      </c>
      <c r="N51" s="132">
        <f t="shared" si="3"/>
        <v>939656</v>
      </c>
      <c r="O51" s="133">
        <f t="shared" si="4"/>
        <v>939656</v>
      </c>
      <c r="P51" s="134">
        <f t="shared" si="5"/>
        <v>935698.99519022671</v>
      </c>
      <c r="Q51" s="133">
        <f t="shared" si="0"/>
        <v>60913.006558533947</v>
      </c>
      <c r="R51" s="135">
        <f t="shared" si="1"/>
        <v>6.5098933387387453E-2</v>
      </c>
      <c r="S51" s="133">
        <f t="shared" si="8"/>
        <v>853512</v>
      </c>
      <c r="T51" s="136">
        <f t="shared" si="6"/>
        <v>853500</v>
      </c>
      <c r="U51" s="54" t="str">
        <f t="shared" si="7"/>
        <v>MENOR VALOR</v>
      </c>
    </row>
    <row r="52" spans="1:30" s="146" customFormat="1" ht="60">
      <c r="A52" s="147">
        <v>46</v>
      </c>
      <c r="B52" s="164"/>
      <c r="C52" s="170" t="s">
        <v>2915</v>
      </c>
      <c r="D52" s="172" t="s">
        <v>2118</v>
      </c>
      <c r="E52" s="170" t="s">
        <v>2915</v>
      </c>
      <c r="F52" s="172" t="s">
        <v>2118</v>
      </c>
      <c r="G52" s="165" t="s">
        <v>21</v>
      </c>
      <c r="H52" s="165">
        <v>1</v>
      </c>
      <c r="I52" s="202" t="s">
        <v>3915</v>
      </c>
      <c r="J52" s="202" t="s">
        <v>3916</v>
      </c>
      <c r="K52" s="190">
        <v>251988</v>
      </c>
      <c r="L52" s="191">
        <v>302910</v>
      </c>
      <c r="M52" s="132">
        <f t="shared" si="2"/>
        <v>251988</v>
      </c>
      <c r="N52" s="132">
        <f t="shared" si="3"/>
        <v>277449</v>
      </c>
      <c r="O52" s="133">
        <f t="shared" si="4"/>
        <v>277449</v>
      </c>
      <c r="P52" s="134">
        <f t="shared" si="5"/>
        <v>276278.27471591032</v>
      </c>
      <c r="Q52" s="133">
        <f t="shared" si="0"/>
        <v>18003.645755790687</v>
      </c>
      <c r="R52" s="135">
        <f t="shared" si="1"/>
        <v>6.5164898594735191E-2</v>
      </c>
      <c r="S52" s="133">
        <f t="shared" si="8"/>
        <v>251988</v>
      </c>
      <c r="T52" s="136">
        <f t="shared" si="6"/>
        <v>252000</v>
      </c>
      <c r="U52" s="54" t="str">
        <f t="shared" si="7"/>
        <v>MENOR VALOR</v>
      </c>
      <c r="V52" s="1"/>
      <c r="W52" s="1"/>
      <c r="X52" s="1"/>
      <c r="Y52" s="1"/>
      <c r="Z52" s="1"/>
      <c r="AA52" s="1"/>
      <c r="AB52" s="1"/>
      <c r="AC52" s="1"/>
      <c r="AD52" s="1"/>
    </row>
    <row r="53" spans="1:30" ht="60">
      <c r="A53" s="147">
        <v>47</v>
      </c>
      <c r="B53" s="164"/>
      <c r="C53" s="170" t="s">
        <v>2916</v>
      </c>
      <c r="D53" s="172" t="s">
        <v>2119</v>
      </c>
      <c r="E53" s="170" t="s">
        <v>2916</v>
      </c>
      <c r="F53" s="172" t="s">
        <v>2119</v>
      </c>
      <c r="G53" s="165" t="s">
        <v>21</v>
      </c>
      <c r="H53" s="165">
        <v>1</v>
      </c>
      <c r="I53" s="202" t="s">
        <v>3915</v>
      </c>
      <c r="J53" s="202" t="s">
        <v>3916</v>
      </c>
      <c r="K53" s="190">
        <v>116952</v>
      </c>
      <c r="L53" s="191">
        <v>140645</v>
      </c>
      <c r="M53" s="132">
        <f t="shared" si="2"/>
        <v>116952</v>
      </c>
      <c r="N53" s="132">
        <f t="shared" si="3"/>
        <v>128798.5</v>
      </c>
      <c r="O53" s="133">
        <f t="shared" si="4"/>
        <v>128798.5</v>
      </c>
      <c r="P53" s="134">
        <f t="shared" si="5"/>
        <v>128252.54009180481</v>
      </c>
      <c r="Q53" s="133">
        <f t="shared" si="0"/>
        <v>8376.7404833264354</v>
      </c>
      <c r="R53" s="135">
        <f t="shared" si="1"/>
        <v>6.5314421666270758E-2</v>
      </c>
      <c r="S53" s="133">
        <f t="shared" si="8"/>
        <v>116952</v>
      </c>
      <c r="T53" s="136">
        <f t="shared" si="6"/>
        <v>117000</v>
      </c>
      <c r="U53" s="54" t="str">
        <f t="shared" si="7"/>
        <v>MENOR VALOR</v>
      </c>
    </row>
    <row r="54" spans="1:30" ht="60">
      <c r="A54" s="166">
        <v>48</v>
      </c>
      <c r="B54" s="166"/>
      <c r="C54" s="170" t="s">
        <v>2917</v>
      </c>
      <c r="D54" s="172" t="s">
        <v>2120</v>
      </c>
      <c r="E54" s="170" t="s">
        <v>2917</v>
      </c>
      <c r="F54" s="172" t="s">
        <v>2120</v>
      </c>
      <c r="G54" s="165" t="s">
        <v>21</v>
      </c>
      <c r="H54" s="167">
        <v>1</v>
      </c>
      <c r="I54" s="202" t="s">
        <v>3915</v>
      </c>
      <c r="J54" s="202" t="s">
        <v>3916</v>
      </c>
      <c r="K54" s="192">
        <v>35112</v>
      </c>
      <c r="L54" s="193">
        <v>42205</v>
      </c>
      <c r="M54" s="132">
        <f t="shared" si="2"/>
        <v>35112</v>
      </c>
      <c r="N54" s="132">
        <f t="shared" si="3"/>
        <v>38658.5</v>
      </c>
      <c r="O54" s="133">
        <f t="shared" si="4"/>
        <v>38658.5</v>
      </c>
      <c r="P54" s="134">
        <f t="shared" si="5"/>
        <v>38495.479734638975</v>
      </c>
      <c r="Q54" s="139">
        <f t="shared" si="0"/>
        <v>2507.7541994780909</v>
      </c>
      <c r="R54" s="140">
        <f t="shared" si="1"/>
        <v>6.5144121251762582E-2</v>
      </c>
      <c r="S54" s="133">
        <f t="shared" si="8"/>
        <v>35112</v>
      </c>
      <c r="T54" s="139">
        <f t="shared" si="6"/>
        <v>35100</v>
      </c>
      <c r="U54" s="141" t="str">
        <f t="shared" si="7"/>
        <v>MENOR VALOR</v>
      </c>
    </row>
    <row r="55" spans="1:30" ht="60">
      <c r="A55" s="147">
        <v>49</v>
      </c>
      <c r="B55" s="164"/>
      <c r="C55" s="170" t="s">
        <v>2918</v>
      </c>
      <c r="D55" s="176" t="s">
        <v>2121</v>
      </c>
      <c r="E55" s="170" t="s">
        <v>2918</v>
      </c>
      <c r="F55" s="176" t="s">
        <v>2121</v>
      </c>
      <c r="G55" s="165" t="s">
        <v>21</v>
      </c>
      <c r="H55" s="165">
        <v>1</v>
      </c>
      <c r="I55" s="202" t="s">
        <v>3915</v>
      </c>
      <c r="J55" s="202" t="s">
        <v>3916</v>
      </c>
      <c r="K55" s="190">
        <v>35112</v>
      </c>
      <c r="L55" s="191">
        <v>42205</v>
      </c>
      <c r="M55" s="132">
        <f t="shared" si="2"/>
        <v>35112</v>
      </c>
      <c r="N55" s="132">
        <f t="shared" si="3"/>
        <v>38658.5</v>
      </c>
      <c r="O55" s="133">
        <f t="shared" si="4"/>
        <v>38658.5</v>
      </c>
      <c r="P55" s="134">
        <f t="shared" si="5"/>
        <v>38495.479734638975</v>
      </c>
      <c r="Q55" s="133">
        <f t="shared" si="0"/>
        <v>2507.7541994780909</v>
      </c>
      <c r="R55" s="135">
        <f t="shared" si="1"/>
        <v>6.5144121251762582E-2</v>
      </c>
      <c r="S55" s="133">
        <f t="shared" si="8"/>
        <v>35112</v>
      </c>
      <c r="T55" s="136">
        <f t="shared" si="6"/>
        <v>35100</v>
      </c>
      <c r="U55" s="54" t="str">
        <f t="shared" si="7"/>
        <v>MENOR VALOR</v>
      </c>
    </row>
    <row r="56" spans="1:30" ht="60">
      <c r="A56" s="147">
        <v>50</v>
      </c>
      <c r="B56" s="164"/>
      <c r="C56" s="170" t="s">
        <v>2919</v>
      </c>
      <c r="D56" s="172" t="s">
        <v>1704</v>
      </c>
      <c r="E56" s="170" t="s">
        <v>2919</v>
      </c>
      <c r="F56" s="172" t="s">
        <v>1704</v>
      </c>
      <c r="G56" s="165" t="s">
        <v>21</v>
      </c>
      <c r="H56" s="165">
        <v>1</v>
      </c>
      <c r="I56" s="202" t="s">
        <v>3915</v>
      </c>
      <c r="J56" s="202" t="s">
        <v>3916</v>
      </c>
      <c r="K56" s="190">
        <v>7680</v>
      </c>
      <c r="L56" s="191">
        <v>9315</v>
      </c>
      <c r="M56" s="132">
        <f t="shared" si="2"/>
        <v>7680</v>
      </c>
      <c r="N56" s="132">
        <f t="shared" si="3"/>
        <v>8497.5</v>
      </c>
      <c r="O56" s="133">
        <f t="shared" si="4"/>
        <v>8497.5</v>
      </c>
      <c r="P56" s="134">
        <f t="shared" si="5"/>
        <v>8458.0848896189254</v>
      </c>
      <c r="Q56" s="133">
        <f t="shared" si="0"/>
        <v>578.05979362000255</v>
      </c>
      <c r="R56" s="135">
        <f t="shared" si="1"/>
        <v>6.834405201223355E-2</v>
      </c>
      <c r="S56" s="133">
        <f t="shared" si="8"/>
        <v>7680</v>
      </c>
      <c r="T56" s="136">
        <f t="shared" si="6"/>
        <v>7700</v>
      </c>
      <c r="U56" s="54" t="str">
        <f t="shared" si="7"/>
        <v>MENOR VALOR</v>
      </c>
    </row>
    <row r="57" spans="1:30" ht="18">
      <c r="A57" s="147">
        <v>51</v>
      </c>
      <c r="B57" s="164"/>
      <c r="C57" s="170" t="s">
        <v>2920</v>
      </c>
      <c r="D57" s="172" t="s">
        <v>1703</v>
      </c>
      <c r="E57" s="170" t="s">
        <v>2920</v>
      </c>
      <c r="F57" s="172" t="s">
        <v>1703</v>
      </c>
      <c r="G57" s="165" t="s">
        <v>21</v>
      </c>
      <c r="H57" s="165">
        <v>1</v>
      </c>
      <c r="I57" s="203">
        <v>10800</v>
      </c>
      <c r="J57" s="204">
        <f>I57*(1+0.05)</f>
        <v>11340</v>
      </c>
      <c r="K57" s="190">
        <v>17280</v>
      </c>
      <c r="L57" s="191">
        <v>20815</v>
      </c>
      <c r="M57" s="132">
        <f t="shared" si="2"/>
        <v>11340</v>
      </c>
      <c r="N57" s="132">
        <f t="shared" si="3"/>
        <v>16478.333333333332</v>
      </c>
      <c r="O57" s="133">
        <f t="shared" si="4"/>
        <v>17280</v>
      </c>
      <c r="P57" s="134">
        <f t="shared" si="5"/>
        <v>15977.582522379185</v>
      </c>
      <c r="Q57" s="133">
        <f t="shared" si="0"/>
        <v>4200.2142802480921</v>
      </c>
      <c r="R57" s="135">
        <f t="shared" si="1"/>
        <v>0.26288171407439226</v>
      </c>
      <c r="S57" s="133">
        <f t="shared" si="8"/>
        <v>11340</v>
      </c>
      <c r="T57" s="136">
        <f t="shared" si="6"/>
        <v>11300</v>
      </c>
      <c r="U57" s="54" t="str">
        <f t="shared" si="7"/>
        <v>MENOR VALOR</v>
      </c>
    </row>
    <row r="58" spans="1:30" ht="60">
      <c r="A58" s="147">
        <v>52</v>
      </c>
      <c r="B58" s="164"/>
      <c r="C58" s="170" t="s">
        <v>2921</v>
      </c>
      <c r="D58" s="172" t="s">
        <v>2122</v>
      </c>
      <c r="E58" s="170" t="s">
        <v>2921</v>
      </c>
      <c r="F58" s="172" t="s">
        <v>2122</v>
      </c>
      <c r="G58" s="165" t="s">
        <v>21</v>
      </c>
      <c r="H58" s="165">
        <v>1</v>
      </c>
      <c r="I58" s="202" t="s">
        <v>3915</v>
      </c>
      <c r="J58" s="202" t="s">
        <v>3916</v>
      </c>
      <c r="K58" s="190">
        <v>126060</v>
      </c>
      <c r="L58" s="191">
        <v>151570</v>
      </c>
      <c r="M58" s="132">
        <f t="shared" si="2"/>
        <v>126060</v>
      </c>
      <c r="N58" s="132">
        <f t="shared" si="3"/>
        <v>138815</v>
      </c>
      <c r="O58" s="133">
        <f t="shared" si="4"/>
        <v>138815</v>
      </c>
      <c r="P58" s="134">
        <f t="shared" si="5"/>
        <v>138227.76204511162</v>
      </c>
      <c r="Q58" s="133">
        <f t="shared" si="0"/>
        <v>9019.1469940344141</v>
      </c>
      <c r="R58" s="135">
        <f t="shared" si="1"/>
        <v>6.5248448362283051E-2</v>
      </c>
      <c r="S58" s="133">
        <f t="shared" si="8"/>
        <v>126060</v>
      </c>
      <c r="T58" s="136">
        <f t="shared" si="6"/>
        <v>126100</v>
      </c>
      <c r="U58" s="54" t="str">
        <f t="shared" si="7"/>
        <v>MENOR VALOR</v>
      </c>
    </row>
    <row r="59" spans="1:30" ht="60">
      <c r="A59" s="147">
        <v>53</v>
      </c>
      <c r="B59" s="164"/>
      <c r="C59" s="170" t="s">
        <v>2922</v>
      </c>
      <c r="D59" s="172" t="s">
        <v>2123</v>
      </c>
      <c r="E59" s="170" t="s">
        <v>2922</v>
      </c>
      <c r="F59" s="172" t="s">
        <v>2123</v>
      </c>
      <c r="G59" s="165" t="s">
        <v>21</v>
      </c>
      <c r="H59" s="165">
        <v>1</v>
      </c>
      <c r="I59" s="202" t="s">
        <v>3915</v>
      </c>
      <c r="J59" s="202" t="s">
        <v>3916</v>
      </c>
      <c r="K59" s="190">
        <v>126060</v>
      </c>
      <c r="L59" s="191">
        <v>151570</v>
      </c>
      <c r="M59" s="132">
        <f t="shared" si="2"/>
        <v>126060</v>
      </c>
      <c r="N59" s="132">
        <f t="shared" si="3"/>
        <v>138815</v>
      </c>
      <c r="O59" s="133">
        <f t="shared" si="4"/>
        <v>138815</v>
      </c>
      <c r="P59" s="134">
        <f t="shared" si="5"/>
        <v>138227.76204511162</v>
      </c>
      <c r="Q59" s="133">
        <f t="shared" si="0"/>
        <v>9019.1469940344141</v>
      </c>
      <c r="R59" s="135">
        <f t="shared" si="1"/>
        <v>6.5248448362283051E-2</v>
      </c>
      <c r="S59" s="133">
        <f t="shared" si="8"/>
        <v>126060</v>
      </c>
      <c r="T59" s="136">
        <f t="shared" si="6"/>
        <v>126100</v>
      </c>
      <c r="U59" s="54" t="str">
        <f t="shared" si="7"/>
        <v>MENOR VALOR</v>
      </c>
    </row>
    <row r="60" spans="1:30" ht="60">
      <c r="A60" s="147">
        <v>54</v>
      </c>
      <c r="B60" s="164"/>
      <c r="C60" s="170" t="s">
        <v>2923</v>
      </c>
      <c r="D60" s="172" t="s">
        <v>2124</v>
      </c>
      <c r="E60" s="170" t="s">
        <v>2923</v>
      </c>
      <c r="F60" s="172" t="s">
        <v>2124</v>
      </c>
      <c r="G60" s="165" t="s">
        <v>21</v>
      </c>
      <c r="H60" s="165">
        <v>1</v>
      </c>
      <c r="I60" s="202" t="s">
        <v>3915</v>
      </c>
      <c r="J60" s="202" t="s">
        <v>3916</v>
      </c>
      <c r="K60" s="190">
        <v>142296</v>
      </c>
      <c r="L60" s="191">
        <v>171005</v>
      </c>
      <c r="M60" s="132">
        <f t="shared" si="2"/>
        <v>142296</v>
      </c>
      <c r="N60" s="132">
        <f t="shared" si="3"/>
        <v>156650.5</v>
      </c>
      <c r="O60" s="133">
        <f t="shared" si="4"/>
        <v>156650.5</v>
      </c>
      <c r="P60" s="134">
        <f t="shared" si="5"/>
        <v>155991.43399558836</v>
      </c>
      <c r="Q60" s="133">
        <f t="shared" si="0"/>
        <v>10150.164290542296</v>
      </c>
      <c r="R60" s="135">
        <f t="shared" si="1"/>
        <v>6.5068728651019106E-2</v>
      </c>
      <c r="S60" s="133">
        <f t="shared" si="8"/>
        <v>142296</v>
      </c>
      <c r="T60" s="136">
        <f t="shared" si="6"/>
        <v>142300</v>
      </c>
      <c r="U60" s="54" t="str">
        <f t="shared" si="7"/>
        <v>MENOR VALOR</v>
      </c>
      <c r="V60" s="8"/>
      <c r="X60" s="35"/>
      <c r="Y60" s="35"/>
      <c r="Z60" s="35"/>
      <c r="AA60" s="35"/>
      <c r="AB60" s="15"/>
    </row>
    <row r="61" spans="1:30" ht="60">
      <c r="A61" s="147">
        <v>55</v>
      </c>
      <c r="B61" s="164"/>
      <c r="C61" s="170" t="s">
        <v>2924</v>
      </c>
      <c r="D61" s="172" t="s">
        <v>2125</v>
      </c>
      <c r="E61" s="170" t="s">
        <v>2924</v>
      </c>
      <c r="F61" s="172" t="s">
        <v>2125</v>
      </c>
      <c r="G61" s="165" t="s">
        <v>21</v>
      </c>
      <c r="H61" s="165">
        <v>1</v>
      </c>
      <c r="I61" s="202" t="s">
        <v>3915</v>
      </c>
      <c r="J61" s="202" t="s">
        <v>3916</v>
      </c>
      <c r="K61" s="190">
        <v>142296</v>
      </c>
      <c r="L61" s="191">
        <v>171005</v>
      </c>
      <c r="M61" s="132">
        <f t="shared" si="2"/>
        <v>142296</v>
      </c>
      <c r="N61" s="132">
        <f t="shared" si="3"/>
        <v>156650.5</v>
      </c>
      <c r="O61" s="133">
        <f t="shared" si="4"/>
        <v>156650.5</v>
      </c>
      <c r="P61" s="134">
        <f t="shared" si="5"/>
        <v>155991.43399558836</v>
      </c>
      <c r="Q61" s="133">
        <f t="shared" si="0"/>
        <v>10150.164290542296</v>
      </c>
      <c r="R61" s="135">
        <f t="shared" si="1"/>
        <v>6.5068728651019106E-2</v>
      </c>
      <c r="S61" s="133">
        <f t="shared" si="8"/>
        <v>142296</v>
      </c>
      <c r="T61" s="136">
        <f t="shared" si="6"/>
        <v>142300</v>
      </c>
      <c r="U61" s="54" t="str">
        <f t="shared" si="7"/>
        <v>MENOR VALOR</v>
      </c>
    </row>
    <row r="62" spans="1:30" ht="60">
      <c r="A62" s="147">
        <v>56</v>
      </c>
      <c r="B62" s="164"/>
      <c r="C62" s="170" t="s">
        <v>2925</v>
      </c>
      <c r="D62" s="172" t="s">
        <v>2126</v>
      </c>
      <c r="E62" s="170" t="s">
        <v>2925</v>
      </c>
      <c r="F62" s="172" t="s">
        <v>2126</v>
      </c>
      <c r="G62" s="165" t="s">
        <v>21</v>
      </c>
      <c r="H62" s="165">
        <v>1</v>
      </c>
      <c r="I62" s="202" t="s">
        <v>3915</v>
      </c>
      <c r="J62" s="202" t="s">
        <v>3916</v>
      </c>
      <c r="K62" s="190">
        <v>119460</v>
      </c>
      <c r="L62" s="191">
        <v>143635</v>
      </c>
      <c r="M62" s="132">
        <f t="shared" si="2"/>
        <v>119460</v>
      </c>
      <c r="N62" s="132">
        <f t="shared" si="3"/>
        <v>131547.5</v>
      </c>
      <c r="O62" s="133">
        <f t="shared" si="4"/>
        <v>131547.5</v>
      </c>
      <c r="P62" s="134">
        <f t="shared" si="5"/>
        <v>130990.98098724203</v>
      </c>
      <c r="Q62" s="133">
        <f t="shared" si="0"/>
        <v>8547.153217592393</v>
      </c>
      <c r="R62" s="135">
        <f t="shared" si="1"/>
        <v>6.5249936699266722E-2</v>
      </c>
      <c r="S62" s="133">
        <f t="shared" si="8"/>
        <v>119460</v>
      </c>
      <c r="T62" s="136">
        <f t="shared" si="6"/>
        <v>119500</v>
      </c>
      <c r="U62" s="54" t="str">
        <f t="shared" si="7"/>
        <v>MENOR VALOR</v>
      </c>
    </row>
    <row r="63" spans="1:30" ht="60">
      <c r="A63" s="147">
        <v>57</v>
      </c>
      <c r="B63" s="164"/>
      <c r="C63" s="170" t="s">
        <v>2926</v>
      </c>
      <c r="D63" s="172" t="s">
        <v>2127</v>
      </c>
      <c r="E63" s="170" t="s">
        <v>2926</v>
      </c>
      <c r="F63" s="172" t="s">
        <v>2127</v>
      </c>
      <c r="G63" s="165" t="s">
        <v>21</v>
      </c>
      <c r="H63" s="165">
        <v>1</v>
      </c>
      <c r="I63" s="202" t="s">
        <v>3915</v>
      </c>
      <c r="J63" s="202" t="s">
        <v>3916</v>
      </c>
      <c r="K63" s="190">
        <v>119460</v>
      </c>
      <c r="L63" s="191">
        <v>143635</v>
      </c>
      <c r="M63" s="132">
        <f t="shared" si="2"/>
        <v>119460</v>
      </c>
      <c r="N63" s="132">
        <f t="shared" si="3"/>
        <v>131547.5</v>
      </c>
      <c r="O63" s="133">
        <f t="shared" si="4"/>
        <v>131547.5</v>
      </c>
      <c r="P63" s="134">
        <f t="shared" si="5"/>
        <v>130990.98098724203</v>
      </c>
      <c r="Q63" s="133">
        <f t="shared" si="0"/>
        <v>8547.153217592393</v>
      </c>
      <c r="R63" s="135">
        <f t="shared" si="1"/>
        <v>6.5249936699266722E-2</v>
      </c>
      <c r="S63" s="133">
        <f t="shared" si="8"/>
        <v>119460</v>
      </c>
      <c r="T63" s="136">
        <f t="shared" si="6"/>
        <v>119500</v>
      </c>
      <c r="U63" s="54" t="str">
        <f t="shared" si="7"/>
        <v>MENOR VALOR</v>
      </c>
    </row>
    <row r="64" spans="1:30" ht="60">
      <c r="A64" s="147">
        <v>58</v>
      </c>
      <c r="B64" s="164"/>
      <c r="C64" s="170" t="s">
        <v>2927</v>
      </c>
      <c r="D64" s="172" t="s">
        <v>1676</v>
      </c>
      <c r="E64" s="170" t="s">
        <v>2927</v>
      </c>
      <c r="F64" s="172" t="s">
        <v>1676</v>
      </c>
      <c r="G64" s="165" t="s">
        <v>21</v>
      </c>
      <c r="H64" s="165">
        <v>1</v>
      </c>
      <c r="I64" s="202" t="s">
        <v>3915</v>
      </c>
      <c r="J64" s="202" t="s">
        <v>3916</v>
      </c>
      <c r="K64" s="190">
        <v>50688</v>
      </c>
      <c r="L64" s="191">
        <v>60950</v>
      </c>
      <c r="M64" s="132">
        <f t="shared" si="2"/>
        <v>50688</v>
      </c>
      <c r="N64" s="132">
        <f t="shared" si="3"/>
        <v>55819</v>
      </c>
      <c r="O64" s="133">
        <f t="shared" si="4"/>
        <v>55819</v>
      </c>
      <c r="P64" s="134">
        <f t="shared" si="5"/>
        <v>55582.673559302631</v>
      </c>
      <c r="Q64" s="133">
        <f t="shared" si="0"/>
        <v>3628.1648942681754</v>
      </c>
      <c r="R64" s="135">
        <f t="shared" si="1"/>
        <v>6.5275105746707016E-2</v>
      </c>
      <c r="S64" s="133">
        <f t="shared" si="8"/>
        <v>50688</v>
      </c>
      <c r="T64" s="136">
        <f t="shared" si="6"/>
        <v>50700</v>
      </c>
      <c r="U64" s="54" t="str">
        <f t="shared" si="7"/>
        <v>MENOR VALOR</v>
      </c>
    </row>
    <row r="65" spans="1:30" ht="18">
      <c r="A65" s="147">
        <v>59</v>
      </c>
      <c r="B65" s="164"/>
      <c r="C65" s="170" t="s">
        <v>2928</v>
      </c>
      <c r="D65" s="172" t="s">
        <v>1783</v>
      </c>
      <c r="E65" s="170" t="s">
        <v>2928</v>
      </c>
      <c r="F65" s="172" t="s">
        <v>1783</v>
      </c>
      <c r="G65" s="165" t="s">
        <v>21</v>
      </c>
      <c r="H65" s="165">
        <v>1</v>
      </c>
      <c r="I65" s="203">
        <v>52500</v>
      </c>
      <c r="J65" s="204">
        <f>I65*(1+0.05)</f>
        <v>55125</v>
      </c>
      <c r="K65" s="190">
        <v>84480</v>
      </c>
      <c r="L65" s="191">
        <v>101545</v>
      </c>
      <c r="M65" s="132">
        <f t="shared" si="2"/>
        <v>55125</v>
      </c>
      <c r="N65" s="132">
        <f t="shared" si="3"/>
        <v>80383.333333333328</v>
      </c>
      <c r="O65" s="133">
        <f t="shared" si="4"/>
        <v>84480</v>
      </c>
      <c r="P65" s="134">
        <f t="shared" si="5"/>
        <v>77908.890067810949</v>
      </c>
      <c r="Q65" s="133">
        <f t="shared" si="0"/>
        <v>20757.119561731102</v>
      </c>
      <c r="R65" s="135">
        <f t="shared" si="1"/>
        <v>0.26642812577183883</v>
      </c>
      <c r="S65" s="133">
        <f t="shared" si="8"/>
        <v>55125</v>
      </c>
      <c r="T65" s="136">
        <f t="shared" si="6"/>
        <v>55100</v>
      </c>
      <c r="U65" s="54" t="str">
        <f t="shared" si="7"/>
        <v>MENOR VALOR</v>
      </c>
    </row>
    <row r="66" spans="1:30" ht="18">
      <c r="A66" s="147">
        <v>60</v>
      </c>
      <c r="B66" s="164"/>
      <c r="C66" s="170" t="s">
        <v>2929</v>
      </c>
      <c r="D66" s="172" t="s">
        <v>2128</v>
      </c>
      <c r="E66" s="170" t="s">
        <v>2929</v>
      </c>
      <c r="F66" s="172" t="s">
        <v>2128</v>
      </c>
      <c r="G66" s="165" t="s">
        <v>21</v>
      </c>
      <c r="H66" s="165">
        <v>1</v>
      </c>
      <c r="I66" s="203">
        <v>65400</v>
      </c>
      <c r="J66" s="204">
        <f>I66*(1+0.05)</f>
        <v>68670</v>
      </c>
      <c r="K66" s="190">
        <v>103884</v>
      </c>
      <c r="L66" s="191">
        <v>124890</v>
      </c>
      <c r="M66" s="132">
        <f t="shared" si="2"/>
        <v>68670</v>
      </c>
      <c r="N66" s="132">
        <f t="shared" si="3"/>
        <v>99148</v>
      </c>
      <c r="O66" s="133">
        <f t="shared" si="4"/>
        <v>103884</v>
      </c>
      <c r="P66" s="134">
        <f t="shared" si="5"/>
        <v>96223.494636434873</v>
      </c>
      <c r="Q66" s="133">
        <f t="shared" si="0"/>
        <v>24900.058192703083</v>
      </c>
      <c r="R66" s="135">
        <f t="shared" si="1"/>
        <v>0.25877316435849668</v>
      </c>
      <c r="S66" s="133">
        <f t="shared" si="8"/>
        <v>68670</v>
      </c>
      <c r="T66" s="136">
        <f t="shared" si="6"/>
        <v>68700</v>
      </c>
      <c r="U66" s="54" t="str">
        <f t="shared" si="7"/>
        <v>MENOR VALOR</v>
      </c>
    </row>
    <row r="67" spans="1:30" ht="60">
      <c r="A67" s="147">
        <v>61</v>
      </c>
      <c r="B67" s="164"/>
      <c r="C67" s="170" t="s">
        <v>2930</v>
      </c>
      <c r="D67" s="172" t="s">
        <v>2129</v>
      </c>
      <c r="E67" s="170" t="s">
        <v>2930</v>
      </c>
      <c r="F67" s="172" t="s">
        <v>2129</v>
      </c>
      <c r="G67" s="165" t="s">
        <v>21</v>
      </c>
      <c r="H67" s="165">
        <v>1</v>
      </c>
      <c r="I67" s="202" t="s">
        <v>3915</v>
      </c>
      <c r="J67" s="202" t="s">
        <v>3916</v>
      </c>
      <c r="K67" s="190">
        <v>109164</v>
      </c>
      <c r="L67" s="191">
        <v>131215</v>
      </c>
      <c r="M67" s="132">
        <f t="shared" si="2"/>
        <v>109164</v>
      </c>
      <c r="N67" s="132">
        <f t="shared" si="3"/>
        <v>120189.5</v>
      </c>
      <c r="O67" s="133">
        <f t="shared" si="4"/>
        <v>120189.5</v>
      </c>
      <c r="P67" s="134">
        <f t="shared" si="5"/>
        <v>119682.72331460376</v>
      </c>
      <c r="Q67" s="133">
        <f t="shared" si="0"/>
        <v>7796.2058159722801</v>
      </c>
      <c r="R67" s="135">
        <f t="shared" si="1"/>
        <v>6.5140611778015764E-2</v>
      </c>
      <c r="S67" s="133">
        <f t="shared" si="8"/>
        <v>109164</v>
      </c>
      <c r="T67" s="136">
        <f t="shared" si="6"/>
        <v>109200</v>
      </c>
      <c r="U67" s="54" t="str">
        <f t="shared" si="7"/>
        <v>MENOR VALOR</v>
      </c>
    </row>
    <row r="68" spans="1:30" s="138" customFormat="1" ht="60">
      <c r="A68" s="147">
        <v>62</v>
      </c>
      <c r="B68" s="164"/>
      <c r="C68" s="170" t="s">
        <v>2931</v>
      </c>
      <c r="D68" s="172" t="s">
        <v>2130</v>
      </c>
      <c r="E68" s="170" t="s">
        <v>2931</v>
      </c>
      <c r="F68" s="172" t="s">
        <v>2130</v>
      </c>
      <c r="G68" s="165" t="s">
        <v>21</v>
      </c>
      <c r="H68" s="165">
        <v>1</v>
      </c>
      <c r="I68" s="202" t="s">
        <v>3915</v>
      </c>
      <c r="J68" s="202" t="s">
        <v>3916</v>
      </c>
      <c r="K68" s="190">
        <v>109164</v>
      </c>
      <c r="L68" s="191">
        <v>131215</v>
      </c>
      <c r="M68" s="132">
        <f t="shared" si="2"/>
        <v>109164</v>
      </c>
      <c r="N68" s="132">
        <f t="shared" si="3"/>
        <v>120189.5</v>
      </c>
      <c r="O68" s="133">
        <f t="shared" si="4"/>
        <v>120189.5</v>
      </c>
      <c r="P68" s="134">
        <f t="shared" si="5"/>
        <v>119682.72331460376</v>
      </c>
      <c r="Q68" s="133">
        <f t="shared" si="0"/>
        <v>7796.2058159722801</v>
      </c>
      <c r="R68" s="135">
        <f t="shared" si="1"/>
        <v>6.5140611778015764E-2</v>
      </c>
      <c r="S68" s="133">
        <f t="shared" si="8"/>
        <v>109164</v>
      </c>
      <c r="T68" s="136">
        <f t="shared" si="6"/>
        <v>109200</v>
      </c>
      <c r="U68" s="54" t="str">
        <f t="shared" si="7"/>
        <v>MENOR VALOR</v>
      </c>
      <c r="V68" s="1"/>
      <c r="W68" s="1"/>
      <c r="X68" s="1"/>
      <c r="Y68" s="1"/>
      <c r="Z68" s="1"/>
      <c r="AA68" s="1"/>
      <c r="AB68" s="1"/>
      <c r="AC68" s="1"/>
      <c r="AD68" s="1"/>
    </row>
    <row r="69" spans="1:30" ht="60">
      <c r="A69" s="147">
        <v>63</v>
      </c>
      <c r="B69" s="164"/>
      <c r="C69" s="170" t="s">
        <v>2932</v>
      </c>
      <c r="D69" s="172" t="s">
        <v>2131</v>
      </c>
      <c r="E69" s="170" t="s">
        <v>2932</v>
      </c>
      <c r="F69" s="172" t="s">
        <v>2131</v>
      </c>
      <c r="G69" s="165" t="s">
        <v>21</v>
      </c>
      <c r="H69" s="165">
        <v>1</v>
      </c>
      <c r="I69" s="202" t="s">
        <v>3915</v>
      </c>
      <c r="J69" s="202" t="s">
        <v>3916</v>
      </c>
      <c r="K69" s="190">
        <v>149424</v>
      </c>
      <c r="L69" s="191">
        <v>179630</v>
      </c>
      <c r="M69" s="132">
        <f t="shared" si="2"/>
        <v>149424</v>
      </c>
      <c r="N69" s="132">
        <f t="shared" si="3"/>
        <v>164527</v>
      </c>
      <c r="O69" s="133">
        <f t="shared" si="4"/>
        <v>164527</v>
      </c>
      <c r="P69" s="134">
        <f t="shared" si="5"/>
        <v>163832.33234010922</v>
      </c>
      <c r="Q69" s="133">
        <f t="shared" si="0"/>
        <v>10679.433716260428</v>
      </c>
      <c r="R69" s="135">
        <f t="shared" si="1"/>
        <v>6.5185141197223267E-2</v>
      </c>
      <c r="S69" s="133">
        <f t="shared" si="8"/>
        <v>149424</v>
      </c>
      <c r="T69" s="136">
        <f t="shared" si="6"/>
        <v>149400</v>
      </c>
      <c r="U69" s="54" t="str">
        <f t="shared" si="7"/>
        <v>MENOR VALOR</v>
      </c>
    </row>
    <row r="70" spans="1:30" ht="60">
      <c r="A70" s="168">
        <v>64</v>
      </c>
      <c r="B70" s="164"/>
      <c r="C70" s="170" t="s">
        <v>2933</v>
      </c>
      <c r="D70" s="172" t="s">
        <v>2132</v>
      </c>
      <c r="E70" s="170" t="s">
        <v>2933</v>
      </c>
      <c r="F70" s="172" t="s">
        <v>2132</v>
      </c>
      <c r="G70" s="165" t="s">
        <v>21</v>
      </c>
      <c r="H70" s="165">
        <v>1</v>
      </c>
      <c r="I70" s="202" t="s">
        <v>3915</v>
      </c>
      <c r="J70" s="202" t="s">
        <v>3916</v>
      </c>
      <c r="K70" s="194">
        <v>215688</v>
      </c>
      <c r="L70" s="195">
        <v>259210</v>
      </c>
      <c r="M70" s="132">
        <f t="shared" si="2"/>
        <v>215688</v>
      </c>
      <c r="N70" s="132">
        <f t="shared" si="3"/>
        <v>237449</v>
      </c>
      <c r="O70" s="133">
        <f t="shared" si="4"/>
        <v>237449</v>
      </c>
      <c r="P70" s="134">
        <f t="shared" si="5"/>
        <v>236449.75466259211</v>
      </c>
      <c r="Q70" s="133">
        <f t="shared" si="0"/>
        <v>15387.350665400461</v>
      </c>
      <c r="R70" s="135">
        <f t="shared" si="1"/>
        <v>6.5076619290038287E-2</v>
      </c>
      <c r="S70" s="133">
        <f t="shared" si="8"/>
        <v>215688</v>
      </c>
      <c r="T70" s="136">
        <f>+ROUND(S70,-2)</f>
        <v>215700</v>
      </c>
      <c r="U70" s="54" t="str">
        <f t="shared" si="7"/>
        <v>MENOR VALOR</v>
      </c>
    </row>
    <row r="71" spans="1:30" ht="60">
      <c r="A71" s="147">
        <v>65</v>
      </c>
      <c r="B71" s="164"/>
      <c r="C71" s="170" t="s">
        <v>2934</v>
      </c>
      <c r="D71" s="172" t="s">
        <v>2133</v>
      </c>
      <c r="E71" s="170" t="s">
        <v>2934</v>
      </c>
      <c r="F71" s="172" t="s">
        <v>2133</v>
      </c>
      <c r="G71" s="165" t="s">
        <v>21</v>
      </c>
      <c r="H71" s="165">
        <v>1</v>
      </c>
      <c r="I71" s="202" t="s">
        <v>3915</v>
      </c>
      <c r="J71" s="202" t="s">
        <v>3916</v>
      </c>
      <c r="K71" s="190">
        <v>159720</v>
      </c>
      <c r="L71" s="191">
        <v>192050</v>
      </c>
      <c r="M71" s="132">
        <f t="shared" si="2"/>
        <v>159720</v>
      </c>
      <c r="N71" s="132">
        <f t="shared" si="3"/>
        <v>175885</v>
      </c>
      <c r="O71" s="133">
        <f t="shared" si="4"/>
        <v>175885</v>
      </c>
      <c r="P71" s="134">
        <f t="shared" si="5"/>
        <v>175140.58924190016</v>
      </c>
      <c r="Q71" s="133">
        <f t="shared" ref="Q71:Q134" si="9">STDEVA(O71,M71)</f>
        <v>11430.381117880541</v>
      </c>
      <c r="R71" s="135">
        <f t="shared" ref="R71:R134" si="10">Q71/P71*100%</f>
        <v>6.5264032554402121E-2</v>
      </c>
      <c r="S71" s="133">
        <f t="shared" si="8"/>
        <v>159720</v>
      </c>
      <c r="T71" s="136">
        <f t="shared" ref="T71:T134" si="11">+ROUND(S71,-2)</f>
        <v>159700</v>
      </c>
      <c r="U71" s="54" t="str">
        <f t="shared" ref="U71:U134" si="12">IF(R71&lt;=$R$1,"MENOR VALOR","MEDIA GEOMETRICA")</f>
        <v>MENOR VALOR</v>
      </c>
    </row>
    <row r="72" spans="1:30" ht="60">
      <c r="A72" s="147">
        <v>66</v>
      </c>
      <c r="B72" s="164"/>
      <c r="C72" s="170" t="s">
        <v>2935</v>
      </c>
      <c r="D72" s="172" t="s">
        <v>2134</v>
      </c>
      <c r="E72" s="170" t="s">
        <v>2935</v>
      </c>
      <c r="F72" s="172" t="s">
        <v>2134</v>
      </c>
      <c r="G72" s="165" t="s">
        <v>21</v>
      </c>
      <c r="H72" s="165">
        <v>1</v>
      </c>
      <c r="I72" s="202" t="s">
        <v>3915</v>
      </c>
      <c r="J72" s="202" t="s">
        <v>3916</v>
      </c>
      <c r="K72" s="190">
        <v>89628</v>
      </c>
      <c r="L72" s="191">
        <v>107755</v>
      </c>
      <c r="M72" s="132">
        <f t="shared" ref="M72:M135" si="13">MIN(J72,K72,L72)</f>
        <v>89628</v>
      </c>
      <c r="N72" s="132">
        <f t="shared" ref="N72:N135" si="14">AVERAGE(J72,K72,L72)</f>
        <v>98691.5</v>
      </c>
      <c r="O72" s="133">
        <f t="shared" ref="O72:O135" si="15">MEDIAN(J72,K72,L72)</f>
        <v>98691.5</v>
      </c>
      <c r="P72" s="134">
        <f t="shared" ref="P72:P135" si="16">GEOMEAN(J72,K72,L72)</f>
        <v>98274.437876794793</v>
      </c>
      <c r="Q72" s="133">
        <f t="shared" si="9"/>
        <v>6408.8623112842733</v>
      </c>
      <c r="R72" s="135">
        <f t="shared" si="10"/>
        <v>6.5213929987765165E-2</v>
      </c>
      <c r="S72" s="133">
        <f t="shared" ref="S72:S135" si="17">IF(R72&lt;=$R$1,M72,P72)</f>
        <v>89628</v>
      </c>
      <c r="T72" s="136">
        <f t="shared" si="11"/>
        <v>89600</v>
      </c>
      <c r="U72" s="54" t="str">
        <f t="shared" si="12"/>
        <v>MENOR VALOR</v>
      </c>
    </row>
    <row r="73" spans="1:30" ht="18">
      <c r="A73" s="147">
        <v>67</v>
      </c>
      <c r="B73" s="164"/>
      <c r="C73" s="170" t="s">
        <v>2936</v>
      </c>
      <c r="D73" s="172" t="s">
        <v>2135</v>
      </c>
      <c r="E73" s="170" t="s">
        <v>2936</v>
      </c>
      <c r="F73" s="172" t="s">
        <v>2135</v>
      </c>
      <c r="G73" s="165" t="s">
        <v>21</v>
      </c>
      <c r="H73" s="165">
        <v>1</v>
      </c>
      <c r="I73" s="203">
        <v>92300</v>
      </c>
      <c r="J73" s="204">
        <f>I73*(1+0.05)</f>
        <v>96915</v>
      </c>
      <c r="K73" s="190">
        <v>121836</v>
      </c>
      <c r="L73" s="191">
        <v>146510</v>
      </c>
      <c r="M73" s="132">
        <f t="shared" si="13"/>
        <v>96915</v>
      </c>
      <c r="N73" s="132">
        <f t="shared" si="14"/>
        <v>121753.66666666667</v>
      </c>
      <c r="O73" s="133">
        <f t="shared" si="15"/>
        <v>121836</v>
      </c>
      <c r="P73" s="134">
        <f t="shared" si="16"/>
        <v>120045.15413136405</v>
      </c>
      <c r="Q73" s="133">
        <f t="shared" si="9"/>
        <v>17621.808093949952</v>
      </c>
      <c r="R73" s="135">
        <f t="shared" si="10"/>
        <v>0.14679316480085991</v>
      </c>
      <c r="S73" s="133">
        <f t="shared" si="17"/>
        <v>96915</v>
      </c>
      <c r="T73" s="136">
        <f t="shared" si="11"/>
        <v>96900</v>
      </c>
      <c r="U73" s="54" t="str">
        <f t="shared" si="12"/>
        <v>MENOR VALOR</v>
      </c>
    </row>
    <row r="74" spans="1:30" ht="60">
      <c r="A74" s="147">
        <v>68</v>
      </c>
      <c r="B74" s="164"/>
      <c r="C74" s="170" t="s">
        <v>2937</v>
      </c>
      <c r="D74" s="172" t="s">
        <v>2136</v>
      </c>
      <c r="E74" s="170" t="s">
        <v>2937</v>
      </c>
      <c r="F74" s="172" t="s">
        <v>2136</v>
      </c>
      <c r="G74" s="165" t="s">
        <v>21</v>
      </c>
      <c r="H74" s="165">
        <v>1</v>
      </c>
      <c r="I74" s="202" t="s">
        <v>3915</v>
      </c>
      <c r="J74" s="202" t="s">
        <v>3916</v>
      </c>
      <c r="K74" s="190">
        <v>896412</v>
      </c>
      <c r="L74" s="191">
        <v>1077320</v>
      </c>
      <c r="M74" s="132">
        <f t="shared" si="13"/>
        <v>896412</v>
      </c>
      <c r="N74" s="132">
        <f t="shared" si="14"/>
        <v>986866</v>
      </c>
      <c r="O74" s="133">
        <f t="shared" si="15"/>
        <v>986866</v>
      </c>
      <c r="P74" s="134">
        <f t="shared" si="16"/>
        <v>982711.84781704948</v>
      </c>
      <c r="Q74" s="133">
        <f t="shared" si="9"/>
        <v>63960.636785447969</v>
      </c>
      <c r="R74" s="135">
        <f t="shared" si="10"/>
        <v>6.5085850880425594E-2</v>
      </c>
      <c r="S74" s="133">
        <f t="shared" si="17"/>
        <v>896412</v>
      </c>
      <c r="T74" s="136">
        <f t="shared" si="11"/>
        <v>896400</v>
      </c>
      <c r="U74" s="54" t="str">
        <f t="shared" si="12"/>
        <v>MENOR VALOR</v>
      </c>
    </row>
    <row r="75" spans="1:30" ht="60">
      <c r="A75" s="147">
        <v>69</v>
      </c>
      <c r="B75" s="164"/>
      <c r="C75" s="170" t="s">
        <v>2938</v>
      </c>
      <c r="D75" s="175" t="s">
        <v>2137</v>
      </c>
      <c r="E75" s="170" t="s">
        <v>2938</v>
      </c>
      <c r="F75" s="175" t="s">
        <v>2137</v>
      </c>
      <c r="G75" s="165" t="s">
        <v>21</v>
      </c>
      <c r="H75" s="165">
        <v>1</v>
      </c>
      <c r="I75" s="202" t="s">
        <v>3915</v>
      </c>
      <c r="J75" s="202" t="s">
        <v>3916</v>
      </c>
      <c r="K75" s="190">
        <v>896412</v>
      </c>
      <c r="L75" s="191">
        <v>1077320</v>
      </c>
      <c r="M75" s="132">
        <f t="shared" si="13"/>
        <v>896412</v>
      </c>
      <c r="N75" s="132">
        <f t="shared" si="14"/>
        <v>986866</v>
      </c>
      <c r="O75" s="133">
        <f t="shared" si="15"/>
        <v>986866</v>
      </c>
      <c r="P75" s="134">
        <f t="shared" si="16"/>
        <v>982711.84781704948</v>
      </c>
      <c r="Q75" s="133">
        <f t="shared" si="9"/>
        <v>63960.636785447969</v>
      </c>
      <c r="R75" s="135">
        <f t="shared" si="10"/>
        <v>6.5085850880425594E-2</v>
      </c>
      <c r="S75" s="133">
        <f t="shared" si="17"/>
        <v>896412</v>
      </c>
      <c r="T75" s="136">
        <f t="shared" si="11"/>
        <v>896400</v>
      </c>
      <c r="U75" s="54" t="str">
        <f t="shared" si="12"/>
        <v>MENOR VALOR</v>
      </c>
    </row>
    <row r="76" spans="1:30" ht="60">
      <c r="A76" s="147">
        <v>70</v>
      </c>
      <c r="B76" s="164"/>
      <c r="C76" s="170" t="s">
        <v>2939</v>
      </c>
      <c r="D76" s="172" t="s">
        <v>2138</v>
      </c>
      <c r="E76" s="170" t="s">
        <v>2939</v>
      </c>
      <c r="F76" s="172" t="s">
        <v>2138</v>
      </c>
      <c r="G76" s="165" t="s">
        <v>21</v>
      </c>
      <c r="H76" s="165">
        <v>1</v>
      </c>
      <c r="I76" s="202" t="s">
        <v>3915</v>
      </c>
      <c r="J76" s="202" t="s">
        <v>3916</v>
      </c>
      <c r="K76" s="190">
        <v>1074348</v>
      </c>
      <c r="L76" s="191">
        <v>1291105</v>
      </c>
      <c r="M76" s="132">
        <f t="shared" si="13"/>
        <v>1074348</v>
      </c>
      <c r="N76" s="132">
        <f t="shared" si="14"/>
        <v>1182726.5</v>
      </c>
      <c r="O76" s="133">
        <f t="shared" si="15"/>
        <v>1182726.5</v>
      </c>
      <c r="P76" s="134">
        <f t="shared" si="16"/>
        <v>1177750.4296496776</v>
      </c>
      <c r="Q76" s="133">
        <f t="shared" si="9"/>
        <v>76635.172284826243</v>
      </c>
      <c r="R76" s="135">
        <f t="shared" si="10"/>
        <v>6.5069110021570023E-2</v>
      </c>
      <c r="S76" s="133">
        <f t="shared" si="17"/>
        <v>1074348</v>
      </c>
      <c r="T76" s="136">
        <f t="shared" si="11"/>
        <v>1074300</v>
      </c>
      <c r="U76" s="54" t="str">
        <f t="shared" si="12"/>
        <v>MENOR VALOR</v>
      </c>
    </row>
    <row r="77" spans="1:30" ht="60">
      <c r="A77" s="147">
        <v>71</v>
      </c>
      <c r="B77" s="164"/>
      <c r="C77" s="170" t="s">
        <v>2940</v>
      </c>
      <c r="D77" s="176" t="s">
        <v>2139</v>
      </c>
      <c r="E77" s="170" t="s">
        <v>2940</v>
      </c>
      <c r="F77" s="176" t="s">
        <v>2139</v>
      </c>
      <c r="G77" s="165" t="s">
        <v>21</v>
      </c>
      <c r="H77" s="165">
        <v>1</v>
      </c>
      <c r="I77" s="202" t="s">
        <v>3915</v>
      </c>
      <c r="J77" s="202" t="s">
        <v>3916</v>
      </c>
      <c r="K77" s="190">
        <v>1729200</v>
      </c>
      <c r="L77" s="191">
        <v>2078165</v>
      </c>
      <c r="M77" s="132">
        <f t="shared" si="13"/>
        <v>1729200</v>
      </c>
      <c r="N77" s="132">
        <f t="shared" si="14"/>
        <v>1903682.5</v>
      </c>
      <c r="O77" s="133">
        <f t="shared" si="15"/>
        <v>1903682.5</v>
      </c>
      <c r="P77" s="134">
        <f t="shared" si="16"/>
        <v>1895669.5170836083</v>
      </c>
      <c r="Q77" s="133">
        <f t="shared" si="9"/>
        <v>123377.75894838177</v>
      </c>
      <c r="R77" s="135">
        <f t="shared" si="10"/>
        <v>6.5084002162039412E-2</v>
      </c>
      <c r="S77" s="133">
        <f t="shared" si="17"/>
        <v>1729200</v>
      </c>
      <c r="T77" s="136">
        <f t="shared" si="11"/>
        <v>1729200</v>
      </c>
      <c r="U77" s="54" t="str">
        <f t="shared" si="12"/>
        <v>MENOR VALOR</v>
      </c>
    </row>
    <row r="78" spans="1:30" ht="204">
      <c r="A78" s="147">
        <v>72</v>
      </c>
      <c r="B78" s="164"/>
      <c r="C78" s="170" t="s">
        <v>2941</v>
      </c>
      <c r="D78" s="179" t="s">
        <v>2140</v>
      </c>
      <c r="E78" s="170" t="s">
        <v>2941</v>
      </c>
      <c r="F78" s="179" t="s">
        <v>2140</v>
      </c>
      <c r="G78" s="165" t="s">
        <v>21</v>
      </c>
      <c r="H78" s="165">
        <v>1</v>
      </c>
      <c r="I78" s="202" t="s">
        <v>3915</v>
      </c>
      <c r="J78" s="202" t="s">
        <v>3916</v>
      </c>
      <c r="K78" s="190">
        <v>359832</v>
      </c>
      <c r="L78" s="191">
        <v>432515</v>
      </c>
      <c r="M78" s="132">
        <f t="shared" si="13"/>
        <v>359832</v>
      </c>
      <c r="N78" s="132">
        <f t="shared" si="14"/>
        <v>396173.5</v>
      </c>
      <c r="O78" s="133">
        <f t="shared" si="15"/>
        <v>396173.5</v>
      </c>
      <c r="P78" s="134">
        <f t="shared" si="16"/>
        <v>394503.15268702229</v>
      </c>
      <c r="Q78" s="133">
        <f t="shared" si="9"/>
        <v>25697.321088490917</v>
      </c>
      <c r="R78" s="135">
        <f t="shared" si="10"/>
        <v>6.5138442908408895E-2</v>
      </c>
      <c r="S78" s="133">
        <f t="shared" si="17"/>
        <v>359832</v>
      </c>
      <c r="T78" s="136">
        <f t="shared" si="11"/>
        <v>359800</v>
      </c>
      <c r="U78" s="54" t="str">
        <f t="shared" si="12"/>
        <v>MENOR VALOR</v>
      </c>
      <c r="V78" s="8"/>
      <c r="X78" s="35"/>
      <c r="Y78" s="35"/>
      <c r="Z78" s="35"/>
      <c r="AA78" s="35"/>
      <c r="AB78" s="15"/>
    </row>
    <row r="79" spans="1:30" ht="60">
      <c r="A79" s="147">
        <v>73</v>
      </c>
      <c r="B79" s="164"/>
      <c r="C79" s="170" t="s">
        <v>2942</v>
      </c>
      <c r="D79" s="174" t="s">
        <v>2141</v>
      </c>
      <c r="E79" s="170" t="s">
        <v>2942</v>
      </c>
      <c r="F79" s="174" t="s">
        <v>2141</v>
      </c>
      <c r="G79" s="165" t="s">
        <v>21</v>
      </c>
      <c r="H79" s="165">
        <v>1</v>
      </c>
      <c r="I79" s="202" t="s">
        <v>3915</v>
      </c>
      <c r="J79" s="202" t="s">
        <v>3916</v>
      </c>
      <c r="K79" s="190">
        <v>109164</v>
      </c>
      <c r="L79" s="191">
        <v>131215</v>
      </c>
      <c r="M79" s="132">
        <f t="shared" si="13"/>
        <v>109164</v>
      </c>
      <c r="N79" s="132">
        <f t="shared" si="14"/>
        <v>120189.5</v>
      </c>
      <c r="O79" s="133">
        <f t="shared" si="15"/>
        <v>120189.5</v>
      </c>
      <c r="P79" s="134">
        <f t="shared" si="16"/>
        <v>119682.72331460376</v>
      </c>
      <c r="Q79" s="133">
        <f t="shared" si="9"/>
        <v>7796.2058159722801</v>
      </c>
      <c r="R79" s="135">
        <f t="shared" si="10"/>
        <v>6.5140611778015764E-2</v>
      </c>
      <c r="S79" s="133">
        <f t="shared" si="17"/>
        <v>109164</v>
      </c>
      <c r="T79" s="136">
        <f t="shared" si="11"/>
        <v>109200</v>
      </c>
      <c r="U79" s="54" t="str">
        <f t="shared" si="12"/>
        <v>MENOR VALOR</v>
      </c>
    </row>
    <row r="80" spans="1:30" ht="60">
      <c r="A80" s="147">
        <v>74</v>
      </c>
      <c r="B80" s="164"/>
      <c r="C80" s="170" t="s">
        <v>2943</v>
      </c>
      <c r="D80" s="176" t="s">
        <v>2142</v>
      </c>
      <c r="E80" s="170" t="s">
        <v>2943</v>
      </c>
      <c r="F80" s="176" t="s">
        <v>2142</v>
      </c>
      <c r="G80" s="165" t="s">
        <v>21</v>
      </c>
      <c r="H80" s="165">
        <v>1</v>
      </c>
      <c r="I80" s="202" t="s">
        <v>3915</v>
      </c>
      <c r="J80" s="202" t="s">
        <v>3916</v>
      </c>
      <c r="K80" s="190">
        <v>109164</v>
      </c>
      <c r="L80" s="191">
        <v>131215</v>
      </c>
      <c r="M80" s="132">
        <f t="shared" si="13"/>
        <v>109164</v>
      </c>
      <c r="N80" s="132">
        <f t="shared" si="14"/>
        <v>120189.5</v>
      </c>
      <c r="O80" s="133">
        <f t="shared" si="15"/>
        <v>120189.5</v>
      </c>
      <c r="P80" s="134">
        <f t="shared" si="16"/>
        <v>119682.72331460376</v>
      </c>
      <c r="Q80" s="133">
        <f t="shared" si="9"/>
        <v>7796.2058159722801</v>
      </c>
      <c r="R80" s="135">
        <f t="shared" si="10"/>
        <v>6.5140611778015764E-2</v>
      </c>
      <c r="S80" s="133">
        <f t="shared" si="17"/>
        <v>109164</v>
      </c>
      <c r="T80" s="136">
        <f t="shared" si="11"/>
        <v>109200</v>
      </c>
      <c r="U80" s="54" t="str">
        <f t="shared" si="12"/>
        <v>MENOR VALOR</v>
      </c>
    </row>
    <row r="81" spans="1:21" ht="60">
      <c r="A81" s="147">
        <v>75</v>
      </c>
      <c r="B81" s="164"/>
      <c r="C81" s="170" t="s">
        <v>2944</v>
      </c>
      <c r="D81" s="172" t="s">
        <v>2143</v>
      </c>
      <c r="E81" s="170" t="s">
        <v>2944</v>
      </c>
      <c r="F81" s="172" t="s">
        <v>2143</v>
      </c>
      <c r="G81" s="165" t="s">
        <v>21</v>
      </c>
      <c r="H81" s="165">
        <v>1</v>
      </c>
      <c r="I81" s="202" t="s">
        <v>3915</v>
      </c>
      <c r="J81" s="202" t="s">
        <v>3916</v>
      </c>
      <c r="K81" s="190">
        <v>109164</v>
      </c>
      <c r="L81" s="191">
        <v>131215</v>
      </c>
      <c r="M81" s="132">
        <f t="shared" si="13"/>
        <v>109164</v>
      </c>
      <c r="N81" s="132">
        <f t="shared" si="14"/>
        <v>120189.5</v>
      </c>
      <c r="O81" s="133">
        <f t="shared" si="15"/>
        <v>120189.5</v>
      </c>
      <c r="P81" s="134">
        <f t="shared" si="16"/>
        <v>119682.72331460376</v>
      </c>
      <c r="Q81" s="133">
        <f t="shared" si="9"/>
        <v>7796.2058159722801</v>
      </c>
      <c r="R81" s="135">
        <f t="shared" si="10"/>
        <v>6.5140611778015764E-2</v>
      </c>
      <c r="S81" s="133">
        <f t="shared" si="17"/>
        <v>109164</v>
      </c>
      <c r="T81" s="136">
        <f t="shared" si="11"/>
        <v>109200</v>
      </c>
      <c r="U81" s="54" t="str">
        <f t="shared" si="12"/>
        <v>MENOR VALOR</v>
      </c>
    </row>
    <row r="82" spans="1:21" ht="60">
      <c r="A82" s="147">
        <v>76</v>
      </c>
      <c r="B82" s="164"/>
      <c r="C82" s="170" t="s">
        <v>2945</v>
      </c>
      <c r="D82" s="172" t="s">
        <v>2144</v>
      </c>
      <c r="E82" s="170" t="s">
        <v>2945</v>
      </c>
      <c r="F82" s="172" t="s">
        <v>2144</v>
      </c>
      <c r="G82" s="165" t="s">
        <v>21</v>
      </c>
      <c r="H82" s="165">
        <v>1</v>
      </c>
      <c r="I82" s="202" t="s">
        <v>3915</v>
      </c>
      <c r="J82" s="202" t="s">
        <v>3916</v>
      </c>
      <c r="K82" s="190">
        <v>159720</v>
      </c>
      <c r="L82" s="191">
        <v>192050</v>
      </c>
      <c r="M82" s="132">
        <f t="shared" si="13"/>
        <v>159720</v>
      </c>
      <c r="N82" s="132">
        <f t="shared" si="14"/>
        <v>175885</v>
      </c>
      <c r="O82" s="133">
        <f t="shared" si="15"/>
        <v>175885</v>
      </c>
      <c r="P82" s="134">
        <f t="shared" si="16"/>
        <v>175140.58924190016</v>
      </c>
      <c r="Q82" s="133">
        <f t="shared" si="9"/>
        <v>11430.381117880541</v>
      </c>
      <c r="R82" s="135">
        <f t="shared" si="10"/>
        <v>6.5264032554402121E-2</v>
      </c>
      <c r="S82" s="133">
        <f t="shared" si="17"/>
        <v>159720</v>
      </c>
      <c r="T82" s="136">
        <f t="shared" si="11"/>
        <v>159700</v>
      </c>
      <c r="U82" s="54" t="str">
        <f t="shared" si="12"/>
        <v>MENOR VALOR</v>
      </c>
    </row>
    <row r="83" spans="1:21" ht="18">
      <c r="A83" s="147">
        <v>77</v>
      </c>
      <c r="B83" s="164"/>
      <c r="C83" s="170" t="s">
        <v>2946</v>
      </c>
      <c r="D83" s="172" t="s">
        <v>2145</v>
      </c>
      <c r="E83" s="170" t="s">
        <v>2946</v>
      </c>
      <c r="F83" s="172" t="s">
        <v>2145</v>
      </c>
      <c r="G83" s="165" t="s">
        <v>21</v>
      </c>
      <c r="H83" s="165">
        <v>1</v>
      </c>
      <c r="I83" s="203">
        <v>15100</v>
      </c>
      <c r="J83" s="204">
        <f>I83*(1+0.05)</f>
        <v>15855</v>
      </c>
      <c r="K83" s="190">
        <v>19932</v>
      </c>
      <c r="L83" s="191">
        <v>24035</v>
      </c>
      <c r="M83" s="132">
        <f t="shared" si="13"/>
        <v>15855</v>
      </c>
      <c r="N83" s="132">
        <f t="shared" si="14"/>
        <v>19940.666666666668</v>
      </c>
      <c r="O83" s="133">
        <f t="shared" si="15"/>
        <v>19932</v>
      </c>
      <c r="P83" s="134">
        <f t="shared" si="16"/>
        <v>19657.143908299444</v>
      </c>
      <c r="Q83" s="133">
        <f t="shared" si="9"/>
        <v>2882.8743468975545</v>
      </c>
      <c r="R83" s="135">
        <f t="shared" si="10"/>
        <v>0.14665784410727012</v>
      </c>
      <c r="S83" s="133">
        <f t="shared" si="17"/>
        <v>15855</v>
      </c>
      <c r="T83" s="136">
        <f t="shared" si="11"/>
        <v>15900</v>
      </c>
      <c r="U83" s="54" t="str">
        <f t="shared" si="12"/>
        <v>MENOR VALOR</v>
      </c>
    </row>
    <row r="84" spans="1:21" ht="33">
      <c r="A84" s="147">
        <v>78</v>
      </c>
      <c r="B84" s="164"/>
      <c r="C84" s="170" t="s">
        <v>2947</v>
      </c>
      <c r="D84" s="172" t="s">
        <v>2146</v>
      </c>
      <c r="E84" s="170" t="s">
        <v>2947</v>
      </c>
      <c r="F84" s="172" t="s">
        <v>2146</v>
      </c>
      <c r="G84" s="165" t="s">
        <v>21</v>
      </c>
      <c r="H84" s="165">
        <v>1</v>
      </c>
      <c r="I84" s="203">
        <v>13200</v>
      </c>
      <c r="J84" s="204">
        <f>I84*(1+0.05)</f>
        <v>13860</v>
      </c>
      <c r="K84" s="190">
        <v>24684</v>
      </c>
      <c r="L84" s="191">
        <v>29670</v>
      </c>
      <c r="M84" s="132">
        <f t="shared" si="13"/>
        <v>13860</v>
      </c>
      <c r="N84" s="132">
        <f t="shared" si="14"/>
        <v>22738</v>
      </c>
      <c r="O84" s="133">
        <f t="shared" si="15"/>
        <v>24684</v>
      </c>
      <c r="P84" s="134">
        <f t="shared" si="16"/>
        <v>21652.037542573296</v>
      </c>
      <c r="Q84" s="133">
        <f t="shared" si="9"/>
        <v>7653.7237995631904</v>
      </c>
      <c r="R84" s="135">
        <f t="shared" si="10"/>
        <v>0.3534874620697504</v>
      </c>
      <c r="S84" s="133">
        <f t="shared" si="17"/>
        <v>21652.037542573296</v>
      </c>
      <c r="T84" s="136">
        <f t="shared" si="11"/>
        <v>21700</v>
      </c>
      <c r="U84" s="54" t="str">
        <f t="shared" si="12"/>
        <v>MEDIA GEOMETRICA</v>
      </c>
    </row>
    <row r="85" spans="1:21" ht="18">
      <c r="A85" s="147">
        <v>79</v>
      </c>
      <c r="B85" s="164"/>
      <c r="C85" s="170" t="s">
        <v>2948</v>
      </c>
      <c r="D85" s="172" t="s">
        <v>1705</v>
      </c>
      <c r="E85" s="170" t="s">
        <v>2948</v>
      </c>
      <c r="F85" s="172" t="s">
        <v>1705</v>
      </c>
      <c r="G85" s="165" t="s">
        <v>21</v>
      </c>
      <c r="H85" s="165">
        <v>1</v>
      </c>
      <c r="I85" s="203">
        <v>25300</v>
      </c>
      <c r="J85" s="204">
        <f>I85*(1+0.05)</f>
        <v>26565</v>
      </c>
      <c r="K85" s="190">
        <v>33396</v>
      </c>
      <c r="L85" s="191">
        <v>40135</v>
      </c>
      <c r="M85" s="132">
        <f t="shared" si="13"/>
        <v>26565</v>
      </c>
      <c r="N85" s="132">
        <f t="shared" si="14"/>
        <v>33365.333333333336</v>
      </c>
      <c r="O85" s="133">
        <f t="shared" si="15"/>
        <v>33396</v>
      </c>
      <c r="P85" s="134">
        <f t="shared" si="16"/>
        <v>32898.481047594796</v>
      </c>
      <c r="Q85" s="133">
        <f t="shared" si="9"/>
        <v>4830.2464222853059</v>
      </c>
      <c r="R85" s="135">
        <f t="shared" si="10"/>
        <v>0.14682277930392304</v>
      </c>
      <c r="S85" s="133">
        <f t="shared" si="17"/>
        <v>26565</v>
      </c>
      <c r="T85" s="136">
        <f t="shared" si="11"/>
        <v>26600</v>
      </c>
      <c r="U85" s="54" t="str">
        <f t="shared" si="12"/>
        <v>MENOR VALOR</v>
      </c>
    </row>
    <row r="86" spans="1:21" ht="33">
      <c r="A86" s="162">
        <v>80</v>
      </c>
      <c r="B86" s="162"/>
      <c r="C86" s="183" t="s">
        <v>3919</v>
      </c>
      <c r="D86" s="177" t="s">
        <v>2147</v>
      </c>
      <c r="E86" s="183" t="s">
        <v>3919</v>
      </c>
      <c r="F86" s="186" t="s">
        <v>2147</v>
      </c>
      <c r="G86" s="187" t="s">
        <v>21</v>
      </c>
      <c r="H86" s="187">
        <v>1</v>
      </c>
      <c r="I86" s="205">
        <v>152000</v>
      </c>
      <c r="J86" s="206">
        <f>I86*(1+0.05)</f>
        <v>159600</v>
      </c>
      <c r="K86" s="196">
        <v>967824</v>
      </c>
      <c r="L86" s="197">
        <v>1163110</v>
      </c>
      <c r="M86" s="132">
        <f t="shared" si="13"/>
        <v>159600</v>
      </c>
      <c r="N86" s="132">
        <f t="shared" si="14"/>
        <v>763511.33333333337</v>
      </c>
      <c r="O86" s="133">
        <f t="shared" si="15"/>
        <v>967824</v>
      </c>
      <c r="P86" s="134">
        <f t="shared" si="16"/>
        <v>564265.31423637981</v>
      </c>
      <c r="Q86" s="133">
        <f t="shared" si="9"/>
        <v>571500.67111771624</v>
      </c>
      <c r="R86" s="135">
        <f t="shared" si="10"/>
        <v>1.0128226149982797</v>
      </c>
      <c r="S86" s="133">
        <f t="shared" si="17"/>
        <v>564265.31423637981</v>
      </c>
      <c r="T86" s="136">
        <f t="shared" si="11"/>
        <v>564300</v>
      </c>
      <c r="U86" s="54" t="str">
        <f t="shared" si="12"/>
        <v>MEDIA GEOMETRICA</v>
      </c>
    </row>
    <row r="87" spans="1:21" ht="60">
      <c r="A87" s="147">
        <v>81</v>
      </c>
      <c r="B87" s="164"/>
      <c r="C87" s="170" t="s">
        <v>2949</v>
      </c>
      <c r="D87" s="172" t="s">
        <v>2148</v>
      </c>
      <c r="E87" s="170" t="s">
        <v>2949</v>
      </c>
      <c r="F87" s="172" t="s">
        <v>2148</v>
      </c>
      <c r="G87" s="165" t="s">
        <v>21</v>
      </c>
      <c r="H87" s="165">
        <v>1</v>
      </c>
      <c r="I87" s="202" t="s">
        <v>3915</v>
      </c>
      <c r="J87" s="202" t="s">
        <v>3916</v>
      </c>
      <c r="K87" s="190">
        <v>967824</v>
      </c>
      <c r="L87" s="191">
        <v>1163110</v>
      </c>
      <c r="M87" s="132">
        <f t="shared" si="13"/>
        <v>967824</v>
      </c>
      <c r="N87" s="132">
        <f t="shared" si="14"/>
        <v>1065467</v>
      </c>
      <c r="O87" s="133">
        <f t="shared" si="15"/>
        <v>1065467</v>
      </c>
      <c r="P87" s="134">
        <f t="shared" si="16"/>
        <v>1060983.3988522158</v>
      </c>
      <c r="Q87" s="133">
        <f t="shared" si="9"/>
        <v>69044.027435398064</v>
      </c>
      <c r="R87" s="135">
        <f t="shared" si="10"/>
        <v>6.5075502133295104E-2</v>
      </c>
      <c r="S87" s="133">
        <f t="shared" si="17"/>
        <v>967824</v>
      </c>
      <c r="T87" s="136">
        <f t="shared" si="11"/>
        <v>967800</v>
      </c>
      <c r="U87" s="54" t="str">
        <f t="shared" si="12"/>
        <v>MENOR VALOR</v>
      </c>
    </row>
    <row r="88" spans="1:21" ht="60">
      <c r="A88" s="147">
        <v>82</v>
      </c>
      <c r="B88" s="164"/>
      <c r="C88" s="170" t="s">
        <v>2950</v>
      </c>
      <c r="D88" s="172" t="s">
        <v>2149</v>
      </c>
      <c r="E88" s="170" t="s">
        <v>2950</v>
      </c>
      <c r="F88" s="172" t="s">
        <v>2149</v>
      </c>
      <c r="G88" s="165" t="s">
        <v>21</v>
      </c>
      <c r="H88" s="165">
        <v>1</v>
      </c>
      <c r="I88" s="202" t="s">
        <v>3915</v>
      </c>
      <c r="J88" s="202" t="s">
        <v>3916</v>
      </c>
      <c r="K88" s="190">
        <v>992508</v>
      </c>
      <c r="L88" s="191">
        <v>1192780</v>
      </c>
      <c r="M88" s="132">
        <f t="shared" si="13"/>
        <v>992508</v>
      </c>
      <c r="N88" s="132">
        <f t="shared" si="14"/>
        <v>1092644</v>
      </c>
      <c r="O88" s="133">
        <f t="shared" si="15"/>
        <v>1092644</v>
      </c>
      <c r="P88" s="134">
        <f t="shared" si="16"/>
        <v>1088045.8134839728</v>
      </c>
      <c r="Q88" s="133">
        <f t="shared" si="9"/>
        <v>70806.844640896117</v>
      </c>
      <c r="R88" s="135">
        <f t="shared" si="10"/>
        <v>6.5077080177505894E-2</v>
      </c>
      <c r="S88" s="133">
        <f t="shared" si="17"/>
        <v>992508</v>
      </c>
      <c r="T88" s="136">
        <f t="shared" si="11"/>
        <v>992500</v>
      </c>
      <c r="U88" s="54" t="str">
        <f t="shared" si="12"/>
        <v>MENOR VALOR</v>
      </c>
    </row>
    <row r="89" spans="1:21" ht="60">
      <c r="A89" s="147">
        <v>83</v>
      </c>
      <c r="B89" s="164"/>
      <c r="C89" s="170" t="s">
        <v>2951</v>
      </c>
      <c r="D89" s="172" t="s">
        <v>2150</v>
      </c>
      <c r="E89" s="170" t="s">
        <v>2951</v>
      </c>
      <c r="F89" s="172" t="s">
        <v>2150</v>
      </c>
      <c r="G89" s="165" t="s">
        <v>21</v>
      </c>
      <c r="H89" s="165">
        <v>1</v>
      </c>
      <c r="I89" s="202" t="s">
        <v>3915</v>
      </c>
      <c r="J89" s="202" t="s">
        <v>3916</v>
      </c>
      <c r="K89" s="190">
        <v>992508</v>
      </c>
      <c r="L89" s="191">
        <v>1192780</v>
      </c>
      <c r="M89" s="132">
        <f t="shared" si="13"/>
        <v>992508</v>
      </c>
      <c r="N89" s="132">
        <f t="shared" si="14"/>
        <v>1092644</v>
      </c>
      <c r="O89" s="133">
        <f t="shared" si="15"/>
        <v>1092644</v>
      </c>
      <c r="P89" s="134">
        <f t="shared" si="16"/>
        <v>1088045.8134839728</v>
      </c>
      <c r="Q89" s="133">
        <f t="shared" si="9"/>
        <v>70806.844640896117</v>
      </c>
      <c r="R89" s="135">
        <f t="shared" si="10"/>
        <v>6.5077080177505894E-2</v>
      </c>
      <c r="S89" s="133">
        <f t="shared" si="17"/>
        <v>992508</v>
      </c>
      <c r="T89" s="136">
        <f t="shared" si="11"/>
        <v>992500</v>
      </c>
      <c r="U89" s="54" t="str">
        <f t="shared" si="12"/>
        <v>MENOR VALOR</v>
      </c>
    </row>
    <row r="90" spans="1:21" ht="60">
      <c r="A90" s="147">
        <v>84</v>
      </c>
      <c r="B90" s="164"/>
      <c r="C90" s="170" t="s">
        <v>2952</v>
      </c>
      <c r="D90" s="172" t="s">
        <v>2151</v>
      </c>
      <c r="E90" s="170" t="s">
        <v>2952</v>
      </c>
      <c r="F90" s="172" t="s">
        <v>2151</v>
      </c>
      <c r="G90" s="165" t="s">
        <v>21</v>
      </c>
      <c r="H90" s="165">
        <v>1</v>
      </c>
      <c r="I90" s="202" t="s">
        <v>3915</v>
      </c>
      <c r="J90" s="202" t="s">
        <v>3916</v>
      </c>
      <c r="K90" s="190">
        <v>992508</v>
      </c>
      <c r="L90" s="191">
        <v>1192780</v>
      </c>
      <c r="M90" s="132">
        <f t="shared" si="13"/>
        <v>992508</v>
      </c>
      <c r="N90" s="132">
        <f t="shared" si="14"/>
        <v>1092644</v>
      </c>
      <c r="O90" s="133">
        <f t="shared" si="15"/>
        <v>1092644</v>
      </c>
      <c r="P90" s="134">
        <f t="shared" si="16"/>
        <v>1088045.8134839728</v>
      </c>
      <c r="Q90" s="133">
        <f t="shared" si="9"/>
        <v>70806.844640896117</v>
      </c>
      <c r="R90" s="135">
        <f t="shared" si="10"/>
        <v>6.5077080177505894E-2</v>
      </c>
      <c r="S90" s="133">
        <f t="shared" si="17"/>
        <v>992508</v>
      </c>
      <c r="T90" s="136">
        <f t="shared" si="11"/>
        <v>992500</v>
      </c>
      <c r="U90" s="54" t="str">
        <f t="shared" si="12"/>
        <v>MENOR VALOR</v>
      </c>
    </row>
    <row r="91" spans="1:21" ht="60">
      <c r="A91" s="147">
        <v>85</v>
      </c>
      <c r="B91" s="164"/>
      <c r="C91" s="170" t="s">
        <v>2953</v>
      </c>
      <c r="D91" s="172" t="s">
        <v>2152</v>
      </c>
      <c r="E91" s="170" t="s">
        <v>2953</v>
      </c>
      <c r="F91" s="172" t="s">
        <v>2152</v>
      </c>
      <c r="G91" s="165" t="s">
        <v>21</v>
      </c>
      <c r="H91" s="165">
        <v>1</v>
      </c>
      <c r="I91" s="202" t="s">
        <v>3915</v>
      </c>
      <c r="J91" s="202" t="s">
        <v>3916</v>
      </c>
      <c r="K91" s="190">
        <v>992508</v>
      </c>
      <c r="L91" s="191">
        <v>1192780</v>
      </c>
      <c r="M91" s="132">
        <f t="shared" si="13"/>
        <v>992508</v>
      </c>
      <c r="N91" s="132">
        <f t="shared" si="14"/>
        <v>1092644</v>
      </c>
      <c r="O91" s="133">
        <f t="shared" si="15"/>
        <v>1092644</v>
      </c>
      <c r="P91" s="134">
        <f t="shared" si="16"/>
        <v>1088045.8134839728</v>
      </c>
      <c r="Q91" s="133">
        <f t="shared" si="9"/>
        <v>70806.844640896117</v>
      </c>
      <c r="R91" s="135">
        <f t="shared" si="10"/>
        <v>6.5077080177505894E-2</v>
      </c>
      <c r="S91" s="133">
        <f t="shared" si="17"/>
        <v>992508</v>
      </c>
      <c r="T91" s="136">
        <f t="shared" si="11"/>
        <v>992500</v>
      </c>
      <c r="U91" s="54" t="str">
        <f t="shared" si="12"/>
        <v>MENOR VALOR</v>
      </c>
    </row>
    <row r="92" spans="1:21" ht="18">
      <c r="A92" s="147">
        <v>86</v>
      </c>
      <c r="B92" s="164"/>
      <c r="C92" s="170" t="s">
        <v>2954</v>
      </c>
      <c r="D92" s="172" t="s">
        <v>2153</v>
      </c>
      <c r="E92" s="170" t="s">
        <v>2954</v>
      </c>
      <c r="F92" s="172" t="s">
        <v>2153</v>
      </c>
      <c r="G92" s="165" t="s">
        <v>21</v>
      </c>
      <c r="H92" s="165">
        <v>1</v>
      </c>
      <c r="I92" s="203">
        <v>31500</v>
      </c>
      <c r="J92" s="204">
        <f>I92*(1+0.05)</f>
        <v>33075</v>
      </c>
      <c r="K92" s="190">
        <v>45408</v>
      </c>
      <c r="L92" s="191">
        <v>54625</v>
      </c>
      <c r="M92" s="132">
        <f t="shared" si="13"/>
        <v>33075</v>
      </c>
      <c r="N92" s="132">
        <f t="shared" si="14"/>
        <v>44369.333333333336</v>
      </c>
      <c r="O92" s="133">
        <f t="shared" si="15"/>
        <v>45408</v>
      </c>
      <c r="P92" s="134">
        <f t="shared" si="16"/>
        <v>43451.812036902105</v>
      </c>
      <c r="Q92" s="133">
        <f t="shared" si="9"/>
        <v>8720.7479323736898</v>
      </c>
      <c r="R92" s="135">
        <f t="shared" si="10"/>
        <v>0.20069929247064458</v>
      </c>
      <c r="S92" s="133">
        <f t="shared" si="17"/>
        <v>33075</v>
      </c>
      <c r="T92" s="136">
        <f t="shared" si="11"/>
        <v>33100</v>
      </c>
      <c r="U92" s="54" t="str">
        <f t="shared" si="12"/>
        <v>MENOR VALOR</v>
      </c>
    </row>
    <row r="93" spans="1:21" ht="60">
      <c r="A93" s="147">
        <v>87</v>
      </c>
      <c r="B93" s="164"/>
      <c r="C93" s="170" t="s">
        <v>2955</v>
      </c>
      <c r="D93" s="172" t="s">
        <v>2154</v>
      </c>
      <c r="E93" s="170" t="s">
        <v>2955</v>
      </c>
      <c r="F93" s="172" t="s">
        <v>2154</v>
      </c>
      <c r="G93" s="165" t="s">
        <v>21</v>
      </c>
      <c r="H93" s="165">
        <v>1</v>
      </c>
      <c r="I93" s="202" t="s">
        <v>3915</v>
      </c>
      <c r="J93" s="202" t="s">
        <v>3916</v>
      </c>
      <c r="K93" s="190">
        <v>177936</v>
      </c>
      <c r="L93" s="191">
        <v>213900</v>
      </c>
      <c r="M93" s="132">
        <f t="shared" si="13"/>
        <v>177936</v>
      </c>
      <c r="N93" s="132">
        <f t="shared" si="14"/>
        <v>195918</v>
      </c>
      <c r="O93" s="133">
        <f t="shared" si="15"/>
        <v>195918</v>
      </c>
      <c r="P93" s="134">
        <f t="shared" si="16"/>
        <v>195091.03105986188</v>
      </c>
      <c r="Q93" s="133">
        <f t="shared" si="9"/>
        <v>12715.194139296498</v>
      </c>
      <c r="R93" s="135">
        <f t="shared" si="10"/>
        <v>6.5175698084218733E-2</v>
      </c>
      <c r="S93" s="133">
        <f t="shared" si="17"/>
        <v>177936</v>
      </c>
      <c r="T93" s="136">
        <f t="shared" si="11"/>
        <v>177900</v>
      </c>
      <c r="U93" s="54" t="str">
        <f t="shared" si="12"/>
        <v>MENOR VALOR</v>
      </c>
    </row>
    <row r="94" spans="1:21" ht="18">
      <c r="A94" s="147">
        <v>88</v>
      </c>
      <c r="B94" s="164"/>
      <c r="C94" s="170" t="s">
        <v>2956</v>
      </c>
      <c r="D94" s="172" t="s">
        <v>1768</v>
      </c>
      <c r="E94" s="170" t="s">
        <v>2956</v>
      </c>
      <c r="F94" s="172" t="s">
        <v>1768</v>
      </c>
      <c r="G94" s="165" t="s">
        <v>21</v>
      </c>
      <c r="H94" s="165">
        <v>1</v>
      </c>
      <c r="I94" s="203">
        <v>53200</v>
      </c>
      <c r="J94" s="204">
        <f>I94*(1+0.05)</f>
        <v>55860</v>
      </c>
      <c r="K94" s="190">
        <v>70224</v>
      </c>
      <c r="L94" s="191">
        <v>84410</v>
      </c>
      <c r="M94" s="132">
        <f t="shared" si="13"/>
        <v>55860</v>
      </c>
      <c r="N94" s="132">
        <f t="shared" si="14"/>
        <v>70164.666666666672</v>
      </c>
      <c r="O94" s="133">
        <f t="shared" si="15"/>
        <v>70224</v>
      </c>
      <c r="P94" s="134">
        <f t="shared" si="16"/>
        <v>69182.056081633229</v>
      </c>
      <c r="Q94" s="133">
        <f t="shared" si="9"/>
        <v>10156.881804963568</v>
      </c>
      <c r="R94" s="135">
        <f t="shared" si="10"/>
        <v>0.1468138182100093</v>
      </c>
      <c r="S94" s="133">
        <f t="shared" si="17"/>
        <v>55860</v>
      </c>
      <c r="T94" s="136">
        <f t="shared" si="11"/>
        <v>55900</v>
      </c>
      <c r="U94" s="54" t="str">
        <f t="shared" si="12"/>
        <v>MENOR VALOR</v>
      </c>
    </row>
    <row r="95" spans="1:21" ht="60">
      <c r="A95" s="147">
        <v>89</v>
      </c>
      <c r="B95" s="164"/>
      <c r="C95" s="170" t="s">
        <v>2957</v>
      </c>
      <c r="D95" s="172" t="s">
        <v>2155</v>
      </c>
      <c r="E95" s="170" t="s">
        <v>2957</v>
      </c>
      <c r="F95" s="172" t="s">
        <v>2155</v>
      </c>
      <c r="G95" s="165" t="s">
        <v>21</v>
      </c>
      <c r="H95" s="165">
        <v>1</v>
      </c>
      <c r="I95" s="202" t="s">
        <v>3915</v>
      </c>
      <c r="J95" s="202" t="s">
        <v>3916</v>
      </c>
      <c r="K95" s="190">
        <v>3845160</v>
      </c>
      <c r="L95" s="191">
        <v>4620930</v>
      </c>
      <c r="M95" s="132">
        <f t="shared" si="13"/>
        <v>3845160</v>
      </c>
      <c r="N95" s="132">
        <f t="shared" si="14"/>
        <v>4233045</v>
      </c>
      <c r="O95" s="133">
        <f t="shared" si="15"/>
        <v>4233045</v>
      </c>
      <c r="P95" s="134">
        <f t="shared" si="16"/>
        <v>4215236.0786556192</v>
      </c>
      <c r="Q95" s="133">
        <f t="shared" si="9"/>
        <v>274276.11382054398</v>
      </c>
      <c r="R95" s="135">
        <f t="shared" si="10"/>
        <v>6.5067794235624365E-2</v>
      </c>
      <c r="S95" s="133">
        <f t="shared" si="17"/>
        <v>3845160</v>
      </c>
      <c r="T95" s="136">
        <f t="shared" si="11"/>
        <v>3845200</v>
      </c>
      <c r="U95" s="54" t="str">
        <f t="shared" si="12"/>
        <v>MENOR VALOR</v>
      </c>
    </row>
    <row r="96" spans="1:21" ht="33">
      <c r="A96" s="147">
        <v>90</v>
      </c>
      <c r="B96" s="164"/>
      <c r="C96" s="170" t="s">
        <v>2958</v>
      </c>
      <c r="D96" s="172" t="s">
        <v>1809</v>
      </c>
      <c r="E96" s="170" t="s">
        <v>2958</v>
      </c>
      <c r="F96" s="186" t="s">
        <v>1809</v>
      </c>
      <c r="G96" s="187" t="s">
        <v>21</v>
      </c>
      <c r="H96" s="187">
        <v>1</v>
      </c>
      <c r="I96" s="205">
        <v>35200</v>
      </c>
      <c r="J96" s="206">
        <f>I96*(1+0.05)</f>
        <v>36960</v>
      </c>
      <c r="K96" s="196">
        <v>165000</v>
      </c>
      <c r="L96" s="197">
        <v>198375</v>
      </c>
      <c r="M96" s="132">
        <f t="shared" si="13"/>
        <v>36960</v>
      </c>
      <c r="N96" s="132">
        <f t="shared" si="14"/>
        <v>133445</v>
      </c>
      <c r="O96" s="133">
        <f t="shared" si="15"/>
        <v>165000</v>
      </c>
      <c r="P96" s="134">
        <f t="shared" si="16"/>
        <v>106553.47443502487</v>
      </c>
      <c r="Q96" s="133">
        <f t="shared" si="9"/>
        <v>90537.952263125539</v>
      </c>
      <c r="R96" s="135">
        <f t="shared" si="10"/>
        <v>0.84969497938178062</v>
      </c>
      <c r="S96" s="133">
        <f t="shared" si="17"/>
        <v>106553.47443502487</v>
      </c>
      <c r="T96" s="136">
        <f t="shared" si="11"/>
        <v>106600</v>
      </c>
      <c r="U96" s="54" t="str">
        <f t="shared" si="12"/>
        <v>MEDIA GEOMETRICA</v>
      </c>
    </row>
    <row r="97" spans="1:28" ht="60">
      <c r="A97" s="147">
        <v>91</v>
      </c>
      <c r="B97" s="164"/>
      <c r="C97" s="170" t="s">
        <v>2959</v>
      </c>
      <c r="D97" s="172" t="s">
        <v>2156</v>
      </c>
      <c r="E97" s="170" t="s">
        <v>2959</v>
      </c>
      <c r="F97" s="172" t="s">
        <v>2156</v>
      </c>
      <c r="G97" s="165" t="s">
        <v>21</v>
      </c>
      <c r="H97" s="165">
        <v>1</v>
      </c>
      <c r="I97" s="202" t="s">
        <v>3915</v>
      </c>
      <c r="J97" s="202" t="s">
        <v>3916</v>
      </c>
      <c r="K97" s="190">
        <v>50688</v>
      </c>
      <c r="L97" s="191">
        <v>60950</v>
      </c>
      <c r="M97" s="132">
        <f t="shared" si="13"/>
        <v>50688</v>
      </c>
      <c r="N97" s="132">
        <f t="shared" si="14"/>
        <v>55819</v>
      </c>
      <c r="O97" s="133">
        <f t="shared" si="15"/>
        <v>55819</v>
      </c>
      <c r="P97" s="134">
        <f t="shared" si="16"/>
        <v>55582.673559302631</v>
      </c>
      <c r="Q97" s="133">
        <f t="shared" si="9"/>
        <v>3628.1648942681754</v>
      </c>
      <c r="R97" s="135">
        <f t="shared" si="10"/>
        <v>6.5275105746707016E-2</v>
      </c>
      <c r="S97" s="133">
        <f t="shared" si="17"/>
        <v>50688</v>
      </c>
      <c r="T97" s="136">
        <f t="shared" si="11"/>
        <v>50700</v>
      </c>
      <c r="U97" s="54" t="str">
        <f t="shared" si="12"/>
        <v>MENOR VALOR</v>
      </c>
    </row>
    <row r="98" spans="1:28" ht="60">
      <c r="A98" s="147">
        <v>92</v>
      </c>
      <c r="B98" s="164"/>
      <c r="C98" s="170" t="s">
        <v>2960</v>
      </c>
      <c r="D98" s="172" t="s">
        <v>2157</v>
      </c>
      <c r="E98" s="170" t="s">
        <v>2960</v>
      </c>
      <c r="F98" s="172" t="s">
        <v>2157</v>
      </c>
      <c r="G98" s="165" t="s">
        <v>21</v>
      </c>
      <c r="H98" s="165">
        <v>1</v>
      </c>
      <c r="I98" s="202" t="s">
        <v>3915</v>
      </c>
      <c r="J98" s="202" t="s">
        <v>3916</v>
      </c>
      <c r="K98" s="190">
        <v>606672</v>
      </c>
      <c r="L98" s="191">
        <v>729100</v>
      </c>
      <c r="M98" s="132">
        <f t="shared" si="13"/>
        <v>606672</v>
      </c>
      <c r="N98" s="132">
        <f t="shared" si="14"/>
        <v>667886</v>
      </c>
      <c r="O98" s="133">
        <f t="shared" si="15"/>
        <v>667886</v>
      </c>
      <c r="P98" s="134">
        <f t="shared" si="16"/>
        <v>665074.84932148806</v>
      </c>
      <c r="Q98" s="133">
        <f t="shared" si="9"/>
        <v>43284.83450355332</v>
      </c>
      <c r="R98" s="135">
        <f t="shared" si="10"/>
        <v>6.5082651295132687E-2</v>
      </c>
      <c r="S98" s="133">
        <f t="shared" si="17"/>
        <v>606672</v>
      </c>
      <c r="T98" s="136">
        <f t="shared" si="11"/>
        <v>606700</v>
      </c>
      <c r="U98" s="54" t="str">
        <f t="shared" si="12"/>
        <v>MENOR VALOR</v>
      </c>
    </row>
    <row r="99" spans="1:28" ht="18">
      <c r="A99" s="147">
        <v>93</v>
      </c>
      <c r="B99" s="164"/>
      <c r="C99" s="170" t="s">
        <v>2961</v>
      </c>
      <c r="D99" s="172" t="s">
        <v>1579</v>
      </c>
      <c r="E99" s="170" t="s">
        <v>2961</v>
      </c>
      <c r="F99" s="172" t="s">
        <v>1579</v>
      </c>
      <c r="G99" s="165" t="s">
        <v>21</v>
      </c>
      <c r="H99" s="165">
        <v>1</v>
      </c>
      <c r="I99" s="203">
        <v>75800</v>
      </c>
      <c r="J99" s="204">
        <f>I99*(1+0.05)</f>
        <v>79590</v>
      </c>
      <c r="K99" s="190">
        <v>100056</v>
      </c>
      <c r="L99" s="191">
        <v>120290</v>
      </c>
      <c r="M99" s="132">
        <f t="shared" si="13"/>
        <v>79590</v>
      </c>
      <c r="N99" s="132">
        <f t="shared" si="14"/>
        <v>99978.666666666672</v>
      </c>
      <c r="O99" s="133">
        <f t="shared" si="15"/>
        <v>100056</v>
      </c>
      <c r="P99" s="134">
        <f t="shared" si="16"/>
        <v>98577.33102333291</v>
      </c>
      <c r="Q99" s="133">
        <f t="shared" si="9"/>
        <v>14471.647383763882</v>
      </c>
      <c r="R99" s="135">
        <f t="shared" si="10"/>
        <v>0.14680502336118731</v>
      </c>
      <c r="S99" s="133">
        <f t="shared" si="17"/>
        <v>79590</v>
      </c>
      <c r="T99" s="136">
        <f t="shared" si="11"/>
        <v>79600</v>
      </c>
      <c r="U99" s="54" t="str">
        <f t="shared" si="12"/>
        <v>MENOR VALOR</v>
      </c>
    </row>
    <row r="100" spans="1:28" ht="18">
      <c r="A100" s="147">
        <v>94</v>
      </c>
      <c r="B100" s="164"/>
      <c r="C100" s="170" t="s">
        <v>2962</v>
      </c>
      <c r="D100" s="172" t="s">
        <v>2158</v>
      </c>
      <c r="E100" s="170" t="s">
        <v>2962</v>
      </c>
      <c r="F100" s="172" t="s">
        <v>2158</v>
      </c>
      <c r="G100" s="165" t="s">
        <v>21</v>
      </c>
      <c r="H100" s="165">
        <v>1</v>
      </c>
      <c r="I100" s="203">
        <v>51600</v>
      </c>
      <c r="J100" s="204">
        <f>I100*(1+0.05)</f>
        <v>54180</v>
      </c>
      <c r="K100" s="190">
        <v>68640</v>
      </c>
      <c r="L100" s="191">
        <v>82570</v>
      </c>
      <c r="M100" s="132">
        <f t="shared" si="13"/>
        <v>54180</v>
      </c>
      <c r="N100" s="132">
        <f t="shared" si="14"/>
        <v>68463.333333333328</v>
      </c>
      <c r="O100" s="133">
        <f t="shared" si="15"/>
        <v>68640</v>
      </c>
      <c r="P100" s="134">
        <f t="shared" si="16"/>
        <v>67465.154621360824</v>
      </c>
      <c r="Q100" s="133">
        <f t="shared" si="9"/>
        <v>10224.764055957477</v>
      </c>
      <c r="R100" s="135">
        <f t="shared" si="10"/>
        <v>0.15155622355484993</v>
      </c>
      <c r="S100" s="133">
        <f t="shared" si="17"/>
        <v>54180</v>
      </c>
      <c r="T100" s="136">
        <f t="shared" si="11"/>
        <v>54200</v>
      </c>
      <c r="U100" s="54" t="str">
        <f t="shared" si="12"/>
        <v>MENOR VALOR</v>
      </c>
    </row>
    <row r="101" spans="1:28" ht="60">
      <c r="A101" s="147">
        <v>95</v>
      </c>
      <c r="B101" s="164"/>
      <c r="C101" s="170" t="s">
        <v>3920</v>
      </c>
      <c r="D101" s="172" t="s">
        <v>2159</v>
      </c>
      <c r="E101" s="170" t="s">
        <v>3920</v>
      </c>
      <c r="F101" s="172" t="s">
        <v>2159</v>
      </c>
      <c r="G101" s="165" t="s">
        <v>21</v>
      </c>
      <c r="H101" s="165">
        <v>1</v>
      </c>
      <c r="I101" s="202" t="s">
        <v>3915</v>
      </c>
      <c r="J101" s="202" t="s">
        <v>3916</v>
      </c>
      <c r="K101" s="190">
        <v>68640</v>
      </c>
      <c r="L101" s="191">
        <v>82570</v>
      </c>
      <c r="M101" s="132">
        <f t="shared" si="13"/>
        <v>68640</v>
      </c>
      <c r="N101" s="132">
        <f t="shared" si="14"/>
        <v>75605</v>
      </c>
      <c r="O101" s="133">
        <f t="shared" si="15"/>
        <v>75605</v>
      </c>
      <c r="P101" s="134">
        <f t="shared" si="16"/>
        <v>75283.496199366302</v>
      </c>
      <c r="Q101" s="133">
        <f t="shared" si="9"/>
        <v>4924.9987309643038</v>
      </c>
      <c r="R101" s="135">
        <f t="shared" si="10"/>
        <v>6.5419367850848564E-2</v>
      </c>
      <c r="S101" s="133">
        <f t="shared" si="17"/>
        <v>68640</v>
      </c>
      <c r="T101" s="136">
        <f t="shared" si="11"/>
        <v>68600</v>
      </c>
      <c r="U101" s="54" t="str">
        <f t="shared" si="12"/>
        <v>MENOR VALOR</v>
      </c>
    </row>
    <row r="102" spans="1:28" ht="60">
      <c r="A102" s="147">
        <v>96</v>
      </c>
      <c r="B102" s="164"/>
      <c r="C102" s="170" t="s">
        <v>2963</v>
      </c>
      <c r="D102" s="172" t="s">
        <v>2160</v>
      </c>
      <c r="E102" s="170" t="s">
        <v>2963</v>
      </c>
      <c r="F102" s="172" t="s">
        <v>2160</v>
      </c>
      <c r="G102" s="165" t="s">
        <v>21</v>
      </c>
      <c r="H102" s="165">
        <v>1</v>
      </c>
      <c r="I102" s="202" t="s">
        <v>3915</v>
      </c>
      <c r="J102" s="202" t="s">
        <v>3916</v>
      </c>
      <c r="K102" s="190">
        <v>722304</v>
      </c>
      <c r="L102" s="191">
        <v>868135</v>
      </c>
      <c r="M102" s="132">
        <f t="shared" si="13"/>
        <v>722304</v>
      </c>
      <c r="N102" s="132">
        <f t="shared" si="14"/>
        <v>795219.5</v>
      </c>
      <c r="O102" s="133">
        <f t="shared" si="15"/>
        <v>795219.5</v>
      </c>
      <c r="P102" s="134">
        <f t="shared" si="16"/>
        <v>791869.54925669415</v>
      </c>
      <c r="Q102" s="133">
        <f t="shared" si="9"/>
        <v>51559.044503607707</v>
      </c>
      <c r="R102" s="135">
        <f t="shared" si="10"/>
        <v>6.5110528056047542E-2</v>
      </c>
      <c r="S102" s="133">
        <f t="shared" si="17"/>
        <v>722304</v>
      </c>
      <c r="T102" s="136">
        <f t="shared" si="11"/>
        <v>722300</v>
      </c>
      <c r="U102" s="54" t="str">
        <f t="shared" si="12"/>
        <v>MENOR VALOR</v>
      </c>
    </row>
    <row r="103" spans="1:28" ht="60">
      <c r="A103" s="147">
        <v>97</v>
      </c>
      <c r="B103" s="164"/>
      <c r="C103" s="170" t="s">
        <v>2964</v>
      </c>
      <c r="D103" s="172" t="s">
        <v>2161</v>
      </c>
      <c r="E103" s="170" t="s">
        <v>2964</v>
      </c>
      <c r="F103" s="172" t="s">
        <v>2161</v>
      </c>
      <c r="G103" s="165" t="s">
        <v>21</v>
      </c>
      <c r="H103" s="165">
        <v>1</v>
      </c>
      <c r="I103" s="202" t="s">
        <v>3915</v>
      </c>
      <c r="J103" s="202" t="s">
        <v>3916</v>
      </c>
      <c r="K103" s="190">
        <v>1485000</v>
      </c>
      <c r="L103" s="191">
        <v>1784685</v>
      </c>
      <c r="M103" s="132">
        <f t="shared" si="13"/>
        <v>1485000</v>
      </c>
      <c r="N103" s="132">
        <f t="shared" si="14"/>
        <v>1634842.5</v>
      </c>
      <c r="O103" s="133">
        <f t="shared" si="15"/>
        <v>1634842.5</v>
      </c>
      <c r="P103" s="134">
        <f t="shared" si="16"/>
        <v>1627961.063723577</v>
      </c>
      <c r="Q103" s="133">
        <f t="shared" si="9"/>
        <v>105954.64785994525</v>
      </c>
      <c r="R103" s="135">
        <f t="shared" si="10"/>
        <v>6.5084264127054106E-2</v>
      </c>
      <c r="S103" s="133">
        <f t="shared" si="17"/>
        <v>1485000</v>
      </c>
      <c r="T103" s="136">
        <f t="shared" si="11"/>
        <v>1485000</v>
      </c>
      <c r="U103" s="54" t="str">
        <f t="shared" si="12"/>
        <v>MENOR VALOR</v>
      </c>
    </row>
    <row r="104" spans="1:28" ht="60">
      <c r="A104" s="147">
        <v>98</v>
      </c>
      <c r="B104" s="164"/>
      <c r="C104" s="170" t="s">
        <v>2965</v>
      </c>
      <c r="D104" s="172" t="s">
        <v>2162</v>
      </c>
      <c r="E104" s="170" t="s">
        <v>2965</v>
      </c>
      <c r="F104" s="172" t="s">
        <v>2162</v>
      </c>
      <c r="G104" s="165" t="s">
        <v>21</v>
      </c>
      <c r="H104" s="165">
        <v>1</v>
      </c>
      <c r="I104" s="202" t="s">
        <v>3915</v>
      </c>
      <c r="J104" s="202" t="s">
        <v>3916</v>
      </c>
      <c r="K104" s="190">
        <v>1485000</v>
      </c>
      <c r="L104" s="191">
        <v>1784685</v>
      </c>
      <c r="M104" s="132">
        <f t="shared" si="13"/>
        <v>1485000</v>
      </c>
      <c r="N104" s="132">
        <f t="shared" si="14"/>
        <v>1634842.5</v>
      </c>
      <c r="O104" s="133">
        <f t="shared" si="15"/>
        <v>1634842.5</v>
      </c>
      <c r="P104" s="134">
        <f t="shared" si="16"/>
        <v>1627961.063723577</v>
      </c>
      <c r="Q104" s="133">
        <f t="shared" si="9"/>
        <v>105954.64785994525</v>
      </c>
      <c r="R104" s="135">
        <f t="shared" si="10"/>
        <v>6.5084264127054106E-2</v>
      </c>
      <c r="S104" s="133">
        <f t="shared" si="17"/>
        <v>1485000</v>
      </c>
      <c r="T104" s="136">
        <f t="shared" si="11"/>
        <v>1485000</v>
      </c>
      <c r="U104" s="54" t="str">
        <f t="shared" si="12"/>
        <v>MENOR VALOR</v>
      </c>
    </row>
    <row r="105" spans="1:28" ht="60">
      <c r="A105" s="147">
        <v>99</v>
      </c>
      <c r="B105" s="164"/>
      <c r="C105" s="170" t="s">
        <v>2966</v>
      </c>
      <c r="D105" s="172" t="s">
        <v>2163</v>
      </c>
      <c r="E105" s="170" t="s">
        <v>2966</v>
      </c>
      <c r="F105" s="172" t="s">
        <v>2163</v>
      </c>
      <c r="G105" s="165" t="s">
        <v>21</v>
      </c>
      <c r="H105" s="165">
        <v>1</v>
      </c>
      <c r="I105" s="202" t="s">
        <v>3915</v>
      </c>
      <c r="J105" s="202" t="s">
        <v>3916</v>
      </c>
      <c r="K105" s="190">
        <v>442992</v>
      </c>
      <c r="L105" s="191">
        <v>532450</v>
      </c>
      <c r="M105" s="132">
        <f t="shared" si="13"/>
        <v>442992</v>
      </c>
      <c r="N105" s="132">
        <f t="shared" si="14"/>
        <v>487721</v>
      </c>
      <c r="O105" s="133">
        <f t="shared" si="15"/>
        <v>487721</v>
      </c>
      <c r="P105" s="134">
        <f t="shared" si="16"/>
        <v>485665.61583048059</v>
      </c>
      <c r="Q105" s="133">
        <f t="shared" si="9"/>
        <v>31628.179215693086</v>
      </c>
      <c r="R105" s="135">
        <f t="shared" si="10"/>
        <v>6.5123365098864155E-2</v>
      </c>
      <c r="S105" s="133">
        <f t="shared" si="17"/>
        <v>442992</v>
      </c>
      <c r="T105" s="136">
        <f t="shared" si="11"/>
        <v>443000</v>
      </c>
      <c r="U105" s="54" t="str">
        <f t="shared" si="12"/>
        <v>MENOR VALOR</v>
      </c>
    </row>
    <row r="106" spans="1:28" ht="60">
      <c r="A106" s="147">
        <v>100</v>
      </c>
      <c r="B106" s="164"/>
      <c r="C106" s="170" t="s">
        <v>2967</v>
      </c>
      <c r="D106" s="172" t="s">
        <v>2164</v>
      </c>
      <c r="E106" s="170" t="s">
        <v>2967</v>
      </c>
      <c r="F106" s="172" t="s">
        <v>2164</v>
      </c>
      <c r="G106" s="165" t="s">
        <v>21</v>
      </c>
      <c r="H106" s="165">
        <v>1</v>
      </c>
      <c r="I106" s="202" t="s">
        <v>3915</v>
      </c>
      <c r="J106" s="202" t="s">
        <v>3916</v>
      </c>
      <c r="K106" s="190">
        <v>863940</v>
      </c>
      <c r="L106" s="191">
        <v>1038335</v>
      </c>
      <c r="M106" s="132">
        <f t="shared" si="13"/>
        <v>863940</v>
      </c>
      <c r="N106" s="132">
        <f t="shared" si="14"/>
        <v>951137.5</v>
      </c>
      <c r="O106" s="133">
        <f t="shared" si="15"/>
        <v>951137.5</v>
      </c>
      <c r="P106" s="134">
        <f t="shared" si="16"/>
        <v>947132.06043296831</v>
      </c>
      <c r="Q106" s="133">
        <f t="shared" si="9"/>
        <v>61657.943552513978</v>
      </c>
      <c r="R106" s="135">
        <f t="shared" si="10"/>
        <v>6.5099626681761683E-2</v>
      </c>
      <c r="S106" s="133">
        <f t="shared" si="17"/>
        <v>863940</v>
      </c>
      <c r="T106" s="136">
        <f t="shared" si="11"/>
        <v>863900</v>
      </c>
      <c r="U106" s="54" t="str">
        <f t="shared" si="12"/>
        <v>MENOR VALOR</v>
      </c>
    </row>
    <row r="107" spans="1:28" ht="60">
      <c r="A107" s="147">
        <v>101</v>
      </c>
      <c r="B107" s="164"/>
      <c r="C107" s="170" t="s">
        <v>2968</v>
      </c>
      <c r="D107" s="172" t="s">
        <v>2165</v>
      </c>
      <c r="E107" s="170" t="s">
        <v>2968</v>
      </c>
      <c r="F107" s="172" t="s">
        <v>2165</v>
      </c>
      <c r="G107" s="165" t="s">
        <v>21</v>
      </c>
      <c r="H107" s="165">
        <v>1</v>
      </c>
      <c r="I107" s="202" t="s">
        <v>3915</v>
      </c>
      <c r="J107" s="202" t="s">
        <v>3916</v>
      </c>
      <c r="K107" s="190">
        <v>442992</v>
      </c>
      <c r="L107" s="191">
        <v>532450</v>
      </c>
      <c r="M107" s="132">
        <f t="shared" si="13"/>
        <v>442992</v>
      </c>
      <c r="N107" s="132">
        <f t="shared" si="14"/>
        <v>487721</v>
      </c>
      <c r="O107" s="133">
        <f t="shared" si="15"/>
        <v>487721</v>
      </c>
      <c r="P107" s="134">
        <f t="shared" si="16"/>
        <v>485665.61583048059</v>
      </c>
      <c r="Q107" s="133">
        <f t="shared" si="9"/>
        <v>31628.179215693086</v>
      </c>
      <c r="R107" s="135">
        <f t="shared" si="10"/>
        <v>6.5123365098864155E-2</v>
      </c>
      <c r="S107" s="133">
        <f t="shared" si="17"/>
        <v>442992</v>
      </c>
      <c r="T107" s="136">
        <f t="shared" si="11"/>
        <v>443000</v>
      </c>
      <c r="U107" s="54" t="str">
        <f t="shared" si="12"/>
        <v>MENOR VALOR</v>
      </c>
    </row>
    <row r="108" spans="1:28" ht="60">
      <c r="A108" s="147">
        <v>102</v>
      </c>
      <c r="B108" s="164"/>
      <c r="C108" s="170" t="s">
        <v>2969</v>
      </c>
      <c r="D108" s="172" t="s">
        <v>2166</v>
      </c>
      <c r="E108" s="170" t="s">
        <v>2969</v>
      </c>
      <c r="F108" s="172" t="s">
        <v>2166</v>
      </c>
      <c r="G108" s="165" t="s">
        <v>21</v>
      </c>
      <c r="H108" s="165">
        <v>1</v>
      </c>
      <c r="I108" s="202" t="s">
        <v>3915</v>
      </c>
      <c r="J108" s="202" t="s">
        <v>3916</v>
      </c>
      <c r="K108" s="190">
        <v>863940</v>
      </c>
      <c r="L108" s="191">
        <v>1038335</v>
      </c>
      <c r="M108" s="132">
        <f t="shared" si="13"/>
        <v>863940</v>
      </c>
      <c r="N108" s="132">
        <f t="shared" si="14"/>
        <v>951137.5</v>
      </c>
      <c r="O108" s="133">
        <f t="shared" si="15"/>
        <v>951137.5</v>
      </c>
      <c r="P108" s="134">
        <f t="shared" si="16"/>
        <v>947132.06043296831</v>
      </c>
      <c r="Q108" s="133">
        <f t="shared" si="9"/>
        <v>61657.943552513978</v>
      </c>
      <c r="R108" s="135">
        <f t="shared" si="10"/>
        <v>6.5099626681761683E-2</v>
      </c>
      <c r="S108" s="133">
        <f t="shared" si="17"/>
        <v>863940</v>
      </c>
      <c r="T108" s="136">
        <f t="shared" si="11"/>
        <v>863900</v>
      </c>
      <c r="U108" s="54" t="str">
        <f t="shared" si="12"/>
        <v>MENOR VALOR</v>
      </c>
    </row>
    <row r="109" spans="1:28" ht="60">
      <c r="A109" s="147">
        <v>103</v>
      </c>
      <c r="B109" s="164"/>
      <c r="C109" s="170" t="s">
        <v>2970</v>
      </c>
      <c r="D109" s="176" t="s">
        <v>1924</v>
      </c>
      <c r="E109" s="170" t="s">
        <v>2970</v>
      </c>
      <c r="F109" s="176" t="s">
        <v>1924</v>
      </c>
      <c r="G109" s="165" t="s">
        <v>21</v>
      </c>
      <c r="H109" s="165">
        <v>1</v>
      </c>
      <c r="I109" s="202" t="s">
        <v>3915</v>
      </c>
      <c r="J109" s="202" t="s">
        <v>3916</v>
      </c>
      <c r="K109" s="190">
        <v>215688</v>
      </c>
      <c r="L109" s="191">
        <v>259210</v>
      </c>
      <c r="M109" s="132">
        <f t="shared" si="13"/>
        <v>215688</v>
      </c>
      <c r="N109" s="132">
        <f t="shared" si="14"/>
        <v>237449</v>
      </c>
      <c r="O109" s="133">
        <f t="shared" si="15"/>
        <v>237449</v>
      </c>
      <c r="P109" s="134">
        <f t="shared" si="16"/>
        <v>236449.75466259211</v>
      </c>
      <c r="Q109" s="133">
        <f t="shared" si="9"/>
        <v>15387.350665400461</v>
      </c>
      <c r="R109" s="135">
        <f t="shared" si="10"/>
        <v>6.5076619290038287E-2</v>
      </c>
      <c r="S109" s="133">
        <f t="shared" si="17"/>
        <v>215688</v>
      </c>
      <c r="T109" s="136">
        <f t="shared" si="11"/>
        <v>215700</v>
      </c>
      <c r="U109" s="54" t="str">
        <f t="shared" si="12"/>
        <v>MENOR VALOR</v>
      </c>
    </row>
    <row r="110" spans="1:28" ht="60">
      <c r="A110" s="147">
        <v>104</v>
      </c>
      <c r="B110" s="164"/>
      <c r="C110" s="170" t="s">
        <v>2971</v>
      </c>
      <c r="D110" s="172" t="s">
        <v>2167</v>
      </c>
      <c r="E110" s="170" t="s">
        <v>2971</v>
      </c>
      <c r="F110" s="172" t="s">
        <v>2167</v>
      </c>
      <c r="G110" s="165" t="s">
        <v>21</v>
      </c>
      <c r="H110" s="165">
        <v>1</v>
      </c>
      <c r="I110" s="202" t="s">
        <v>3915</v>
      </c>
      <c r="J110" s="202" t="s">
        <v>3916</v>
      </c>
      <c r="K110" s="190">
        <v>843084</v>
      </c>
      <c r="L110" s="191">
        <v>1013265</v>
      </c>
      <c r="M110" s="132">
        <f t="shared" si="13"/>
        <v>843084</v>
      </c>
      <c r="N110" s="132">
        <f t="shared" si="14"/>
        <v>928174.5</v>
      </c>
      <c r="O110" s="133">
        <f t="shared" si="15"/>
        <v>928174.5</v>
      </c>
      <c r="P110" s="134">
        <f t="shared" si="16"/>
        <v>924265.92994657112</v>
      </c>
      <c r="Q110" s="133">
        <f t="shared" si="9"/>
        <v>60168.069564553924</v>
      </c>
      <c r="R110" s="135">
        <f t="shared" si="10"/>
        <v>6.5098222941131295E-2</v>
      </c>
      <c r="S110" s="133">
        <f t="shared" si="17"/>
        <v>843084</v>
      </c>
      <c r="T110" s="136">
        <f t="shared" si="11"/>
        <v>843100</v>
      </c>
      <c r="U110" s="54" t="str">
        <f t="shared" si="12"/>
        <v>MENOR VALOR</v>
      </c>
    </row>
    <row r="111" spans="1:28" ht="18">
      <c r="A111" s="147">
        <v>105</v>
      </c>
      <c r="B111" s="164"/>
      <c r="C111" s="170" t="s">
        <v>2972</v>
      </c>
      <c r="D111" s="172" t="s">
        <v>1904</v>
      </c>
      <c r="E111" s="170" t="s">
        <v>2972</v>
      </c>
      <c r="F111" s="172" t="s">
        <v>1904</v>
      </c>
      <c r="G111" s="165" t="s">
        <v>21</v>
      </c>
      <c r="H111" s="165">
        <v>1</v>
      </c>
      <c r="I111" s="203">
        <v>47500</v>
      </c>
      <c r="J111" s="204">
        <f>I111*(1+0.05)</f>
        <v>49875</v>
      </c>
      <c r="K111" s="190">
        <v>62700</v>
      </c>
      <c r="L111" s="191">
        <v>75440</v>
      </c>
      <c r="M111" s="132">
        <f t="shared" si="13"/>
        <v>49875</v>
      </c>
      <c r="N111" s="132">
        <f t="shared" si="14"/>
        <v>62671.666666666664</v>
      </c>
      <c r="O111" s="133">
        <f t="shared" si="15"/>
        <v>62700</v>
      </c>
      <c r="P111" s="134">
        <f t="shared" si="16"/>
        <v>61789.883504445366</v>
      </c>
      <c r="Q111" s="133">
        <f t="shared" si="9"/>
        <v>9068.6444687174717</v>
      </c>
      <c r="R111" s="135">
        <f t="shared" si="10"/>
        <v>0.14676584506046275</v>
      </c>
      <c r="S111" s="133">
        <f t="shared" si="17"/>
        <v>49875</v>
      </c>
      <c r="T111" s="136">
        <f t="shared" si="11"/>
        <v>49900</v>
      </c>
      <c r="U111" s="54" t="str">
        <f t="shared" si="12"/>
        <v>MENOR VALOR</v>
      </c>
      <c r="V111" s="8"/>
      <c r="X111" s="35">
        <f>+K112/L112</f>
        <v>0.83181067694001098</v>
      </c>
      <c r="Y111" s="35" t="e">
        <f>+K112/#REF!</f>
        <v>#REF!</v>
      </c>
      <c r="Z111" s="35" t="e">
        <f>+K241/#REF!</f>
        <v>#REF!</v>
      </c>
      <c r="AA111" s="35"/>
      <c r="AB111" s="15"/>
    </row>
    <row r="112" spans="1:28" ht="60">
      <c r="A112" s="147">
        <v>106</v>
      </c>
      <c r="B112" s="164"/>
      <c r="C112" s="170" t="s">
        <v>2973</v>
      </c>
      <c r="D112" s="176" t="s">
        <v>1905</v>
      </c>
      <c r="E112" s="170" t="s">
        <v>2973</v>
      </c>
      <c r="F112" s="176" t="s">
        <v>1905</v>
      </c>
      <c r="G112" s="165" t="s">
        <v>21</v>
      </c>
      <c r="H112" s="165">
        <v>1</v>
      </c>
      <c r="I112" s="202" t="s">
        <v>3915</v>
      </c>
      <c r="J112" s="202" t="s">
        <v>3916</v>
      </c>
      <c r="K112" s="190">
        <v>60456</v>
      </c>
      <c r="L112" s="191">
        <v>72680</v>
      </c>
      <c r="M112" s="132">
        <f t="shared" si="13"/>
        <v>60456</v>
      </c>
      <c r="N112" s="132">
        <f t="shared" si="14"/>
        <v>66568</v>
      </c>
      <c r="O112" s="133">
        <f t="shared" si="15"/>
        <v>66568</v>
      </c>
      <c r="P112" s="134">
        <f t="shared" si="16"/>
        <v>66286.816788860815</v>
      </c>
      <c r="Q112" s="133">
        <f t="shared" si="9"/>
        <v>4321.8366466121788</v>
      </c>
      <c r="R112" s="135">
        <f t="shared" si="10"/>
        <v>6.5199037394995912E-2</v>
      </c>
      <c r="S112" s="133">
        <f t="shared" si="17"/>
        <v>60456</v>
      </c>
      <c r="T112" s="136">
        <f t="shared" si="11"/>
        <v>60500</v>
      </c>
      <c r="U112" s="54" t="str">
        <f t="shared" si="12"/>
        <v>MENOR VALOR</v>
      </c>
    </row>
    <row r="113" spans="1:28" ht="33">
      <c r="A113" s="147">
        <v>107</v>
      </c>
      <c r="B113" s="164"/>
      <c r="C113" s="170" t="s">
        <v>2974</v>
      </c>
      <c r="D113" s="172" t="s">
        <v>1906</v>
      </c>
      <c r="E113" s="170" t="s">
        <v>2974</v>
      </c>
      <c r="F113" s="172" t="s">
        <v>1906</v>
      </c>
      <c r="G113" s="165" t="s">
        <v>21</v>
      </c>
      <c r="H113" s="165">
        <v>1</v>
      </c>
      <c r="I113" s="203">
        <v>34100</v>
      </c>
      <c r="J113" s="204">
        <f>I113*(1+0.05)</f>
        <v>35805</v>
      </c>
      <c r="K113" s="190">
        <v>60456</v>
      </c>
      <c r="L113" s="191">
        <v>72680</v>
      </c>
      <c r="M113" s="132">
        <f t="shared" si="13"/>
        <v>35805</v>
      </c>
      <c r="N113" s="132">
        <f t="shared" si="14"/>
        <v>56313.666666666664</v>
      </c>
      <c r="O113" s="133">
        <f t="shared" si="15"/>
        <v>60456</v>
      </c>
      <c r="P113" s="134">
        <f t="shared" si="16"/>
        <v>53984.11697651993</v>
      </c>
      <c r="Q113" s="133">
        <f t="shared" si="9"/>
        <v>17430.889263029581</v>
      </c>
      <c r="R113" s="135">
        <f t="shared" si="10"/>
        <v>0.3228892170378751</v>
      </c>
      <c r="S113" s="133">
        <f t="shared" si="17"/>
        <v>53984.11697651993</v>
      </c>
      <c r="T113" s="136">
        <f t="shared" si="11"/>
        <v>54000</v>
      </c>
      <c r="U113" s="54" t="str">
        <f t="shared" si="12"/>
        <v>MEDIA GEOMETRICA</v>
      </c>
    </row>
    <row r="114" spans="1:28" ht="60">
      <c r="A114" s="147">
        <v>108</v>
      </c>
      <c r="B114" s="164"/>
      <c r="C114" s="170" t="s">
        <v>2975</v>
      </c>
      <c r="D114" s="172" t="s">
        <v>2168</v>
      </c>
      <c r="E114" s="170" t="s">
        <v>2975</v>
      </c>
      <c r="F114" s="172" t="s">
        <v>2168</v>
      </c>
      <c r="G114" s="165" t="s">
        <v>21</v>
      </c>
      <c r="H114" s="165">
        <v>1</v>
      </c>
      <c r="I114" s="202" t="s">
        <v>3915</v>
      </c>
      <c r="J114" s="202" t="s">
        <v>3916</v>
      </c>
      <c r="K114" s="190">
        <v>1057452</v>
      </c>
      <c r="L114" s="191">
        <v>1270865</v>
      </c>
      <c r="M114" s="132">
        <f t="shared" si="13"/>
        <v>1057452</v>
      </c>
      <c r="N114" s="132">
        <f t="shared" si="14"/>
        <v>1164158.5</v>
      </c>
      <c r="O114" s="133">
        <f t="shared" si="15"/>
        <v>1164158.5</v>
      </c>
      <c r="P114" s="134">
        <f t="shared" si="16"/>
        <v>1159257.838438024</v>
      </c>
      <c r="Q114" s="133">
        <f t="shared" si="9"/>
        <v>75452.88974668234</v>
      </c>
      <c r="R114" s="135">
        <f t="shared" si="10"/>
        <v>6.5087237062245826E-2</v>
      </c>
      <c r="S114" s="133">
        <f t="shared" si="17"/>
        <v>1057452</v>
      </c>
      <c r="T114" s="136">
        <f t="shared" si="11"/>
        <v>1057500</v>
      </c>
      <c r="U114" s="54" t="str">
        <f t="shared" si="12"/>
        <v>MENOR VALOR</v>
      </c>
      <c r="V114" s="8"/>
      <c r="X114" s="35"/>
      <c r="Y114" s="35"/>
      <c r="Z114" s="35"/>
      <c r="AA114" s="35"/>
      <c r="AB114" s="15"/>
    </row>
    <row r="115" spans="1:28" ht="60">
      <c r="A115" s="147">
        <v>109</v>
      </c>
      <c r="B115" s="164"/>
      <c r="C115" s="170" t="s">
        <v>2976</v>
      </c>
      <c r="D115" s="172" t="s">
        <v>2169</v>
      </c>
      <c r="E115" s="170" t="s">
        <v>2976</v>
      </c>
      <c r="F115" s="172" t="s">
        <v>2169</v>
      </c>
      <c r="G115" s="165" t="s">
        <v>21</v>
      </c>
      <c r="H115" s="165">
        <v>1</v>
      </c>
      <c r="I115" s="202" t="s">
        <v>3915</v>
      </c>
      <c r="J115" s="202" t="s">
        <v>3916</v>
      </c>
      <c r="K115" s="190">
        <v>300036</v>
      </c>
      <c r="L115" s="191">
        <v>360640</v>
      </c>
      <c r="M115" s="132">
        <f t="shared" si="13"/>
        <v>300036</v>
      </c>
      <c r="N115" s="132">
        <f t="shared" si="14"/>
        <v>330338</v>
      </c>
      <c r="O115" s="133">
        <f t="shared" si="15"/>
        <v>330338</v>
      </c>
      <c r="P115" s="134">
        <f t="shared" si="16"/>
        <v>328945.25842455914</v>
      </c>
      <c r="Q115" s="133">
        <f t="shared" si="9"/>
        <v>21426.749683514761</v>
      </c>
      <c r="R115" s="135">
        <f t="shared" si="10"/>
        <v>6.5137736856689818E-2</v>
      </c>
      <c r="S115" s="133">
        <f t="shared" si="17"/>
        <v>300036</v>
      </c>
      <c r="T115" s="136">
        <f t="shared" si="11"/>
        <v>300000</v>
      </c>
      <c r="U115" s="54" t="str">
        <f t="shared" si="12"/>
        <v>MENOR VALOR</v>
      </c>
    </row>
    <row r="116" spans="1:28" ht="60">
      <c r="A116" s="147">
        <v>110</v>
      </c>
      <c r="B116" s="164"/>
      <c r="C116" s="170" t="s">
        <v>2977</v>
      </c>
      <c r="D116" s="172" t="s">
        <v>2170</v>
      </c>
      <c r="E116" s="170" t="s">
        <v>2977</v>
      </c>
      <c r="F116" s="172" t="s">
        <v>2170</v>
      </c>
      <c r="G116" s="165" t="s">
        <v>21</v>
      </c>
      <c r="H116" s="165">
        <v>1</v>
      </c>
      <c r="I116" s="202" t="s">
        <v>3915</v>
      </c>
      <c r="J116" s="202" t="s">
        <v>3916</v>
      </c>
      <c r="K116" s="190">
        <v>32472</v>
      </c>
      <c r="L116" s="191">
        <v>39100</v>
      </c>
      <c r="M116" s="132">
        <f t="shared" si="13"/>
        <v>32472</v>
      </c>
      <c r="N116" s="132">
        <f t="shared" si="14"/>
        <v>35786</v>
      </c>
      <c r="O116" s="133">
        <f t="shared" si="15"/>
        <v>35786</v>
      </c>
      <c r="P116" s="134">
        <f t="shared" si="16"/>
        <v>35632.22137335813</v>
      </c>
      <c r="Q116" s="133">
        <f t="shared" si="9"/>
        <v>2343.3518728522185</v>
      </c>
      <c r="R116" s="135">
        <f t="shared" si="10"/>
        <v>6.5764967283356637E-2</v>
      </c>
      <c r="S116" s="133">
        <f t="shared" si="17"/>
        <v>32472</v>
      </c>
      <c r="T116" s="136">
        <f t="shared" si="11"/>
        <v>32500</v>
      </c>
      <c r="U116" s="54" t="str">
        <f t="shared" si="12"/>
        <v>MENOR VALOR</v>
      </c>
    </row>
    <row r="117" spans="1:28" ht="395.25">
      <c r="A117" s="147">
        <v>111</v>
      </c>
      <c r="B117" s="164"/>
      <c r="C117" s="170" t="s">
        <v>2978</v>
      </c>
      <c r="D117" s="179" t="s">
        <v>1982</v>
      </c>
      <c r="E117" s="170" t="s">
        <v>2978</v>
      </c>
      <c r="F117" s="179" t="s">
        <v>1982</v>
      </c>
      <c r="G117" s="165" t="s">
        <v>21</v>
      </c>
      <c r="H117" s="165">
        <v>1</v>
      </c>
      <c r="I117" s="202" t="s">
        <v>3915</v>
      </c>
      <c r="J117" s="202" t="s">
        <v>3916</v>
      </c>
      <c r="K117" s="190">
        <v>80520</v>
      </c>
      <c r="L117" s="191">
        <v>96830</v>
      </c>
      <c r="M117" s="132">
        <f t="shared" si="13"/>
        <v>80520</v>
      </c>
      <c r="N117" s="132">
        <f t="shared" si="14"/>
        <v>88675</v>
      </c>
      <c r="O117" s="133">
        <f t="shared" si="15"/>
        <v>88675</v>
      </c>
      <c r="P117" s="134">
        <f t="shared" si="16"/>
        <v>88299.216304562971</v>
      </c>
      <c r="Q117" s="133">
        <f t="shared" si="9"/>
        <v>5766.4558005762947</v>
      </c>
      <c r="R117" s="135">
        <f t="shared" si="10"/>
        <v>6.5305854818535986E-2</v>
      </c>
      <c r="S117" s="133">
        <f t="shared" si="17"/>
        <v>80520</v>
      </c>
      <c r="T117" s="136">
        <f t="shared" si="11"/>
        <v>80500</v>
      </c>
      <c r="U117" s="54" t="str">
        <f t="shared" si="12"/>
        <v>MENOR VALOR</v>
      </c>
    </row>
    <row r="118" spans="1:28" ht="382.5">
      <c r="A118" s="147">
        <v>112</v>
      </c>
      <c r="B118" s="164"/>
      <c r="C118" s="170" t="s">
        <v>2979</v>
      </c>
      <c r="D118" s="179" t="s">
        <v>2171</v>
      </c>
      <c r="E118" s="170" t="s">
        <v>2979</v>
      </c>
      <c r="F118" s="179" t="s">
        <v>2171</v>
      </c>
      <c r="G118" s="165" t="s">
        <v>21</v>
      </c>
      <c r="H118" s="165">
        <v>1</v>
      </c>
      <c r="I118" s="202" t="s">
        <v>3915</v>
      </c>
      <c r="J118" s="202" t="s">
        <v>3916</v>
      </c>
      <c r="K118" s="190">
        <v>61512</v>
      </c>
      <c r="L118" s="191">
        <v>73945</v>
      </c>
      <c r="M118" s="132">
        <f t="shared" si="13"/>
        <v>61512</v>
      </c>
      <c r="N118" s="132">
        <f t="shared" si="14"/>
        <v>67728.5</v>
      </c>
      <c r="O118" s="133">
        <f t="shared" si="15"/>
        <v>67728.5</v>
      </c>
      <c r="P118" s="134">
        <f t="shared" si="16"/>
        <v>67442.604042252104</v>
      </c>
      <c r="Q118" s="133">
        <f t="shared" si="9"/>
        <v>4395.7293052461728</v>
      </c>
      <c r="R118" s="135">
        <f t="shared" si="10"/>
        <v>6.5177336605987124E-2</v>
      </c>
      <c r="S118" s="133">
        <f t="shared" si="17"/>
        <v>61512</v>
      </c>
      <c r="T118" s="136">
        <f t="shared" si="11"/>
        <v>61500</v>
      </c>
      <c r="U118" s="54" t="str">
        <f t="shared" si="12"/>
        <v>MENOR VALOR</v>
      </c>
    </row>
    <row r="119" spans="1:28" ht="229.5">
      <c r="A119" s="147">
        <v>113</v>
      </c>
      <c r="B119" s="164"/>
      <c r="C119" s="170" t="s">
        <v>2980</v>
      </c>
      <c r="D119" s="179" t="s">
        <v>1884</v>
      </c>
      <c r="E119" s="170" t="s">
        <v>2980</v>
      </c>
      <c r="F119" s="179" t="s">
        <v>1884</v>
      </c>
      <c r="G119" s="165" t="s">
        <v>21</v>
      </c>
      <c r="H119" s="165">
        <v>1</v>
      </c>
      <c r="I119" s="203">
        <v>85200</v>
      </c>
      <c r="J119" s="204">
        <f>I119*(1+0.05)</f>
        <v>89460</v>
      </c>
      <c r="K119" s="190">
        <v>112464</v>
      </c>
      <c r="L119" s="191">
        <v>135240</v>
      </c>
      <c r="M119" s="132">
        <f t="shared" si="13"/>
        <v>89460</v>
      </c>
      <c r="N119" s="132">
        <f t="shared" si="14"/>
        <v>112388</v>
      </c>
      <c r="O119" s="133">
        <f t="shared" si="15"/>
        <v>112464</v>
      </c>
      <c r="P119" s="134">
        <f t="shared" si="16"/>
        <v>110810.91150587449</v>
      </c>
      <c r="Q119" s="133">
        <f t="shared" si="9"/>
        <v>16266.284394415339</v>
      </c>
      <c r="R119" s="135">
        <f t="shared" si="10"/>
        <v>0.14679316480085991</v>
      </c>
      <c r="S119" s="133">
        <f t="shared" si="17"/>
        <v>89460</v>
      </c>
      <c r="T119" s="136">
        <f t="shared" si="11"/>
        <v>89500</v>
      </c>
      <c r="U119" s="54" t="str">
        <f t="shared" si="12"/>
        <v>MENOR VALOR</v>
      </c>
    </row>
    <row r="120" spans="1:28" ht="60">
      <c r="A120" s="147">
        <v>114</v>
      </c>
      <c r="B120" s="164"/>
      <c r="C120" s="170" t="s">
        <v>2981</v>
      </c>
      <c r="D120" s="176" t="s">
        <v>2172</v>
      </c>
      <c r="E120" s="170" t="s">
        <v>2981</v>
      </c>
      <c r="F120" s="176" t="s">
        <v>2172</v>
      </c>
      <c r="G120" s="165" t="s">
        <v>21</v>
      </c>
      <c r="H120" s="165">
        <v>1</v>
      </c>
      <c r="I120" s="202" t="s">
        <v>3915</v>
      </c>
      <c r="J120" s="202" t="s">
        <v>3916</v>
      </c>
      <c r="K120" s="190">
        <v>1156188</v>
      </c>
      <c r="L120" s="191">
        <v>1389545</v>
      </c>
      <c r="M120" s="132">
        <f t="shared" si="13"/>
        <v>1156188</v>
      </c>
      <c r="N120" s="132">
        <f t="shared" si="14"/>
        <v>1272866.5</v>
      </c>
      <c r="O120" s="133">
        <f t="shared" si="15"/>
        <v>1272866.5</v>
      </c>
      <c r="P120" s="134">
        <f t="shared" si="16"/>
        <v>1267507.496806232</v>
      </c>
      <c r="Q120" s="133">
        <f t="shared" si="9"/>
        <v>82504.158568674582</v>
      </c>
      <c r="R120" s="135">
        <f t="shared" si="10"/>
        <v>6.5091653324782867E-2</v>
      </c>
      <c r="S120" s="133">
        <f t="shared" si="17"/>
        <v>1156188</v>
      </c>
      <c r="T120" s="136">
        <f t="shared" si="11"/>
        <v>1156200</v>
      </c>
      <c r="U120" s="54" t="str">
        <f t="shared" si="12"/>
        <v>MENOR VALOR</v>
      </c>
    </row>
    <row r="121" spans="1:28" ht="60">
      <c r="A121" s="147">
        <v>115</v>
      </c>
      <c r="B121" s="164"/>
      <c r="C121" s="170" t="s">
        <v>2982</v>
      </c>
      <c r="D121" s="172" t="s">
        <v>2173</v>
      </c>
      <c r="E121" s="170" t="s">
        <v>2982</v>
      </c>
      <c r="F121" s="172" t="s">
        <v>2173</v>
      </c>
      <c r="G121" s="165" t="s">
        <v>21</v>
      </c>
      <c r="H121" s="165">
        <v>1</v>
      </c>
      <c r="I121" s="202" t="s">
        <v>3915</v>
      </c>
      <c r="J121" s="202" t="s">
        <v>3916</v>
      </c>
      <c r="K121" s="190">
        <v>375408</v>
      </c>
      <c r="L121" s="191">
        <v>451260</v>
      </c>
      <c r="M121" s="132">
        <f t="shared" si="13"/>
        <v>375408</v>
      </c>
      <c r="N121" s="132">
        <f t="shared" si="14"/>
        <v>413334</v>
      </c>
      <c r="O121" s="133">
        <f t="shared" si="15"/>
        <v>413334</v>
      </c>
      <c r="P121" s="134">
        <f t="shared" si="16"/>
        <v>411590.34740868257</v>
      </c>
      <c r="Q121" s="133">
        <f t="shared" si="9"/>
        <v>26817.731783281</v>
      </c>
      <c r="R121" s="135">
        <f t="shared" si="10"/>
        <v>6.5156367130866477E-2</v>
      </c>
      <c r="S121" s="133">
        <f t="shared" si="17"/>
        <v>375408</v>
      </c>
      <c r="T121" s="136">
        <f t="shared" si="11"/>
        <v>375400</v>
      </c>
      <c r="U121" s="54" t="str">
        <f t="shared" si="12"/>
        <v>MENOR VALOR</v>
      </c>
    </row>
    <row r="122" spans="1:28" ht="60">
      <c r="A122" s="147">
        <v>116</v>
      </c>
      <c r="B122" s="164"/>
      <c r="C122" s="170" t="s">
        <v>2983</v>
      </c>
      <c r="D122" s="176" t="s">
        <v>2174</v>
      </c>
      <c r="E122" s="170" t="s">
        <v>2983</v>
      </c>
      <c r="F122" s="176" t="s">
        <v>2174</v>
      </c>
      <c r="G122" s="165" t="s">
        <v>21</v>
      </c>
      <c r="H122" s="165">
        <v>1</v>
      </c>
      <c r="I122" s="202" t="s">
        <v>3915</v>
      </c>
      <c r="J122" s="202" t="s">
        <v>3916</v>
      </c>
      <c r="K122" s="190">
        <v>600204</v>
      </c>
      <c r="L122" s="191">
        <v>721395</v>
      </c>
      <c r="M122" s="132">
        <f t="shared" si="13"/>
        <v>600204</v>
      </c>
      <c r="N122" s="132">
        <f t="shared" si="14"/>
        <v>660799.5</v>
      </c>
      <c r="O122" s="133">
        <f t="shared" si="15"/>
        <v>660799.5</v>
      </c>
      <c r="P122" s="134">
        <f t="shared" si="16"/>
        <v>658015.32245077693</v>
      </c>
      <c r="Q122" s="133">
        <f t="shared" si="9"/>
        <v>42847.48895938944</v>
      </c>
      <c r="R122" s="135">
        <f t="shared" si="10"/>
        <v>6.5116248053014997E-2</v>
      </c>
      <c r="S122" s="133">
        <f t="shared" si="17"/>
        <v>600204</v>
      </c>
      <c r="T122" s="136">
        <f t="shared" si="11"/>
        <v>600200</v>
      </c>
      <c r="U122" s="54" t="str">
        <f t="shared" si="12"/>
        <v>MENOR VALOR</v>
      </c>
    </row>
    <row r="123" spans="1:28" ht="60">
      <c r="A123" s="147">
        <v>117</v>
      </c>
      <c r="B123" s="164"/>
      <c r="C123" s="170" t="s">
        <v>2984</v>
      </c>
      <c r="D123" s="172" t="s">
        <v>2175</v>
      </c>
      <c r="E123" s="170" t="s">
        <v>2984</v>
      </c>
      <c r="F123" s="172" t="s">
        <v>2175</v>
      </c>
      <c r="G123" s="165" t="s">
        <v>21</v>
      </c>
      <c r="H123" s="165">
        <v>1</v>
      </c>
      <c r="I123" s="202" t="s">
        <v>3915</v>
      </c>
      <c r="J123" s="202" t="s">
        <v>3916</v>
      </c>
      <c r="K123" s="190">
        <v>93588</v>
      </c>
      <c r="L123" s="191">
        <v>112470</v>
      </c>
      <c r="M123" s="132">
        <f t="shared" si="13"/>
        <v>93588</v>
      </c>
      <c r="N123" s="132">
        <f t="shared" si="14"/>
        <v>103029</v>
      </c>
      <c r="O123" s="133">
        <f t="shared" si="15"/>
        <v>103029</v>
      </c>
      <c r="P123" s="134">
        <f t="shared" si="16"/>
        <v>102595.52797271429</v>
      </c>
      <c r="Q123" s="133">
        <f t="shared" si="9"/>
        <v>6675.7951211821955</v>
      </c>
      <c r="R123" s="135">
        <f t="shared" si="10"/>
        <v>6.5069065417331359E-2</v>
      </c>
      <c r="S123" s="133">
        <f t="shared" si="17"/>
        <v>93588</v>
      </c>
      <c r="T123" s="136">
        <f t="shared" si="11"/>
        <v>93600</v>
      </c>
      <c r="U123" s="54" t="str">
        <f t="shared" si="12"/>
        <v>MENOR VALOR</v>
      </c>
    </row>
    <row r="124" spans="1:28" ht="60">
      <c r="A124" s="147">
        <v>118</v>
      </c>
      <c r="B124" s="164"/>
      <c r="C124" s="170" t="s">
        <v>2985</v>
      </c>
      <c r="D124" s="172" t="s">
        <v>1824</v>
      </c>
      <c r="E124" s="170" t="s">
        <v>2985</v>
      </c>
      <c r="F124" s="172" t="s">
        <v>1824</v>
      </c>
      <c r="G124" s="165" t="s">
        <v>21</v>
      </c>
      <c r="H124" s="165">
        <v>1</v>
      </c>
      <c r="I124" s="202" t="s">
        <v>3915</v>
      </c>
      <c r="J124" s="202" t="s">
        <v>3916</v>
      </c>
      <c r="K124" s="190">
        <v>44220</v>
      </c>
      <c r="L124" s="191">
        <v>53245</v>
      </c>
      <c r="M124" s="132">
        <f t="shared" si="13"/>
        <v>44220</v>
      </c>
      <c r="N124" s="132">
        <f t="shared" si="14"/>
        <v>48732.5</v>
      </c>
      <c r="O124" s="133">
        <f t="shared" si="15"/>
        <v>48732.5</v>
      </c>
      <c r="P124" s="134">
        <f t="shared" si="16"/>
        <v>48523.127475462665</v>
      </c>
      <c r="Q124" s="133">
        <f t="shared" si="9"/>
        <v>3190.8193501042956</v>
      </c>
      <c r="R124" s="135">
        <f t="shared" si="10"/>
        <v>6.5758732301784126E-2</v>
      </c>
      <c r="S124" s="133">
        <f t="shared" si="17"/>
        <v>44220</v>
      </c>
      <c r="T124" s="136">
        <f t="shared" si="11"/>
        <v>44200</v>
      </c>
      <c r="U124" s="54" t="str">
        <f t="shared" si="12"/>
        <v>MENOR VALOR</v>
      </c>
    </row>
    <row r="125" spans="1:28" ht="33">
      <c r="A125" s="147">
        <v>119</v>
      </c>
      <c r="B125" s="169"/>
      <c r="C125" s="170" t="s">
        <v>2986</v>
      </c>
      <c r="D125" s="176" t="s">
        <v>1825</v>
      </c>
      <c r="E125" s="170" t="s">
        <v>2986</v>
      </c>
      <c r="F125" s="176" t="s">
        <v>1825</v>
      </c>
      <c r="G125" s="163" t="s">
        <v>21</v>
      </c>
      <c r="H125" s="163">
        <v>1</v>
      </c>
      <c r="I125" s="207">
        <v>13200</v>
      </c>
      <c r="J125" s="208">
        <f>I125*(1+0.05)</f>
        <v>13860</v>
      </c>
      <c r="K125" s="198">
        <v>44220</v>
      </c>
      <c r="L125" s="199">
        <v>53245</v>
      </c>
      <c r="M125" s="132">
        <f t="shared" si="13"/>
        <v>13860</v>
      </c>
      <c r="N125" s="132">
        <f t="shared" si="14"/>
        <v>37108.333333333336</v>
      </c>
      <c r="O125" s="133">
        <f t="shared" si="15"/>
        <v>44220</v>
      </c>
      <c r="P125" s="134">
        <f t="shared" si="16"/>
        <v>31956.087376334592</v>
      </c>
      <c r="Q125" s="133">
        <f t="shared" si="9"/>
        <v>21467.761876823584</v>
      </c>
      <c r="R125" s="135">
        <f t="shared" si="10"/>
        <v>0.6717894347955049</v>
      </c>
      <c r="S125" s="133">
        <f t="shared" si="17"/>
        <v>31956.087376334592</v>
      </c>
      <c r="T125" s="136">
        <f t="shared" si="11"/>
        <v>32000</v>
      </c>
      <c r="U125" s="54" t="str">
        <f t="shared" si="12"/>
        <v>MEDIA GEOMETRICA</v>
      </c>
    </row>
    <row r="126" spans="1:28" ht="60">
      <c r="A126" s="147">
        <v>120</v>
      </c>
      <c r="B126" s="169"/>
      <c r="C126" s="170" t="s">
        <v>2987</v>
      </c>
      <c r="D126" s="172" t="s">
        <v>2176</v>
      </c>
      <c r="E126" s="170" t="s">
        <v>2987</v>
      </c>
      <c r="F126" s="172" t="s">
        <v>2176</v>
      </c>
      <c r="G126" s="165" t="s">
        <v>21</v>
      </c>
      <c r="H126" s="165">
        <v>1</v>
      </c>
      <c r="I126" s="202" t="s">
        <v>3915</v>
      </c>
      <c r="J126" s="202" t="s">
        <v>3916</v>
      </c>
      <c r="K126" s="190">
        <v>61116</v>
      </c>
      <c r="L126" s="191">
        <v>73485</v>
      </c>
      <c r="M126" s="132">
        <f t="shared" si="13"/>
        <v>61116</v>
      </c>
      <c r="N126" s="132">
        <f t="shared" si="14"/>
        <v>67300.5</v>
      </c>
      <c r="O126" s="133">
        <f t="shared" si="15"/>
        <v>67300.5</v>
      </c>
      <c r="P126" s="134">
        <f t="shared" si="16"/>
        <v>67015.738897664924</v>
      </c>
      <c r="Q126" s="133">
        <f t="shared" si="9"/>
        <v>4373.1018882482031</v>
      </c>
      <c r="R126" s="135">
        <f t="shared" si="10"/>
        <v>6.5254848490532397E-2</v>
      </c>
      <c r="S126" s="133">
        <f t="shared" si="17"/>
        <v>61116</v>
      </c>
      <c r="T126" s="136">
        <f t="shared" si="11"/>
        <v>61100</v>
      </c>
      <c r="U126" s="54" t="str">
        <f t="shared" si="12"/>
        <v>MENOR VALOR</v>
      </c>
    </row>
    <row r="127" spans="1:28" ht="60">
      <c r="A127" s="147">
        <v>121</v>
      </c>
      <c r="B127" s="169"/>
      <c r="C127" s="170" t="s">
        <v>2988</v>
      </c>
      <c r="D127" s="172" t="s">
        <v>2177</v>
      </c>
      <c r="E127" s="170" t="s">
        <v>2988</v>
      </c>
      <c r="F127" s="172" t="s">
        <v>2177</v>
      </c>
      <c r="G127" s="165" t="s">
        <v>21</v>
      </c>
      <c r="H127" s="165">
        <v>1</v>
      </c>
      <c r="I127" s="202" t="s">
        <v>3915</v>
      </c>
      <c r="J127" s="202" t="s">
        <v>3916</v>
      </c>
      <c r="K127" s="190">
        <v>119460</v>
      </c>
      <c r="L127" s="191">
        <v>143635</v>
      </c>
      <c r="M127" s="132">
        <f t="shared" si="13"/>
        <v>119460</v>
      </c>
      <c r="N127" s="132">
        <f t="shared" si="14"/>
        <v>131547.5</v>
      </c>
      <c r="O127" s="133">
        <f t="shared" si="15"/>
        <v>131547.5</v>
      </c>
      <c r="P127" s="134">
        <f t="shared" si="16"/>
        <v>130990.98098724203</v>
      </c>
      <c r="Q127" s="133">
        <f t="shared" si="9"/>
        <v>8547.153217592393</v>
      </c>
      <c r="R127" s="135">
        <f t="shared" si="10"/>
        <v>6.5249936699266722E-2</v>
      </c>
      <c r="S127" s="133">
        <f t="shared" si="17"/>
        <v>119460</v>
      </c>
      <c r="T127" s="136">
        <f t="shared" si="11"/>
        <v>119500</v>
      </c>
      <c r="U127" s="54" t="str">
        <f t="shared" si="12"/>
        <v>MENOR VALOR</v>
      </c>
    </row>
    <row r="128" spans="1:28" ht="18">
      <c r="A128" s="147">
        <v>122</v>
      </c>
      <c r="B128" s="169"/>
      <c r="C128" s="170" t="s">
        <v>2989</v>
      </c>
      <c r="D128" s="172" t="s">
        <v>2178</v>
      </c>
      <c r="E128" s="170" t="s">
        <v>2989</v>
      </c>
      <c r="F128" s="172" t="s">
        <v>2178</v>
      </c>
      <c r="G128" s="165" t="s">
        <v>21</v>
      </c>
      <c r="H128" s="165">
        <v>1</v>
      </c>
      <c r="I128" s="209">
        <v>91300</v>
      </c>
      <c r="J128" s="204">
        <f>I128*(1+0.05)</f>
        <v>95865</v>
      </c>
      <c r="K128" s="190">
        <v>120516</v>
      </c>
      <c r="L128" s="191">
        <v>144900</v>
      </c>
      <c r="M128" s="132">
        <f t="shared" si="13"/>
        <v>95865</v>
      </c>
      <c r="N128" s="132">
        <f t="shared" si="14"/>
        <v>120427</v>
      </c>
      <c r="O128" s="133">
        <f t="shared" si="15"/>
        <v>120516</v>
      </c>
      <c r="P128" s="134">
        <f t="shared" si="16"/>
        <v>118738.36293374661</v>
      </c>
      <c r="Q128" s="133">
        <f t="shared" si="9"/>
        <v>17430.889263029581</v>
      </c>
      <c r="R128" s="135">
        <f t="shared" si="10"/>
        <v>0.14680082184353202</v>
      </c>
      <c r="S128" s="133">
        <f t="shared" si="17"/>
        <v>95865</v>
      </c>
      <c r="T128" s="136">
        <f t="shared" si="11"/>
        <v>95900</v>
      </c>
      <c r="U128" s="54" t="str">
        <f t="shared" si="12"/>
        <v>MENOR VALOR</v>
      </c>
    </row>
    <row r="129" spans="1:28" ht="60">
      <c r="A129" s="147">
        <v>123</v>
      </c>
      <c r="B129" s="169"/>
      <c r="C129" s="170" t="s">
        <v>2990</v>
      </c>
      <c r="D129" s="172" t="s">
        <v>2179</v>
      </c>
      <c r="E129" s="170" t="s">
        <v>2990</v>
      </c>
      <c r="F129" s="172" t="s">
        <v>2179</v>
      </c>
      <c r="G129" s="165" t="s">
        <v>21</v>
      </c>
      <c r="H129" s="165">
        <v>1</v>
      </c>
      <c r="I129" s="202" t="s">
        <v>3915</v>
      </c>
      <c r="J129" s="202" t="s">
        <v>3916</v>
      </c>
      <c r="K129" s="190">
        <v>80520</v>
      </c>
      <c r="L129" s="191">
        <v>96830</v>
      </c>
      <c r="M129" s="132">
        <f t="shared" si="13"/>
        <v>80520</v>
      </c>
      <c r="N129" s="132">
        <f t="shared" si="14"/>
        <v>88675</v>
      </c>
      <c r="O129" s="133">
        <f t="shared" si="15"/>
        <v>88675</v>
      </c>
      <c r="P129" s="134">
        <f t="shared" si="16"/>
        <v>88299.216304562971</v>
      </c>
      <c r="Q129" s="133">
        <f t="shared" si="9"/>
        <v>5766.4558005762947</v>
      </c>
      <c r="R129" s="135">
        <f t="shared" si="10"/>
        <v>6.5305854818535986E-2</v>
      </c>
      <c r="S129" s="133">
        <f t="shared" si="17"/>
        <v>80520</v>
      </c>
      <c r="T129" s="136">
        <f t="shared" si="11"/>
        <v>80500</v>
      </c>
      <c r="U129" s="54" t="str">
        <f t="shared" si="12"/>
        <v>MENOR VALOR</v>
      </c>
      <c r="V129" s="8"/>
      <c r="X129" s="35"/>
      <c r="Y129" s="35"/>
      <c r="Z129" s="35"/>
      <c r="AA129" s="35"/>
      <c r="AB129" s="15"/>
    </row>
    <row r="130" spans="1:28" ht="18">
      <c r="A130" s="147">
        <v>124</v>
      </c>
      <c r="B130" s="169"/>
      <c r="C130" s="170" t="s">
        <v>2991</v>
      </c>
      <c r="D130" s="175" t="s">
        <v>2180</v>
      </c>
      <c r="E130" s="170" t="s">
        <v>2991</v>
      </c>
      <c r="F130" s="175" t="s">
        <v>2180</v>
      </c>
      <c r="G130" s="165" t="s">
        <v>21</v>
      </c>
      <c r="H130" s="165">
        <v>1</v>
      </c>
      <c r="I130" s="209">
        <v>124500</v>
      </c>
      <c r="J130" s="204">
        <f>I130*(1+0.05)</f>
        <v>130725</v>
      </c>
      <c r="K130" s="190">
        <v>164340</v>
      </c>
      <c r="L130" s="191">
        <v>197570</v>
      </c>
      <c r="M130" s="132">
        <f t="shared" si="13"/>
        <v>130725</v>
      </c>
      <c r="N130" s="132">
        <f t="shared" si="14"/>
        <v>164211.66666666666</v>
      </c>
      <c r="O130" s="133">
        <f t="shared" si="15"/>
        <v>164340</v>
      </c>
      <c r="P130" s="134">
        <f t="shared" si="16"/>
        <v>161910.23793267121</v>
      </c>
      <c r="Q130" s="133">
        <f t="shared" si="9"/>
        <v>23769.394449585794</v>
      </c>
      <c r="R130" s="135">
        <f t="shared" si="10"/>
        <v>0.146806000368365</v>
      </c>
      <c r="S130" s="133">
        <f t="shared" si="17"/>
        <v>130725</v>
      </c>
      <c r="T130" s="136">
        <f t="shared" si="11"/>
        <v>130700</v>
      </c>
      <c r="U130" s="54" t="str">
        <f t="shared" si="12"/>
        <v>MENOR VALOR</v>
      </c>
    </row>
    <row r="131" spans="1:28" ht="18">
      <c r="A131" s="147">
        <v>125</v>
      </c>
      <c r="B131" s="169"/>
      <c r="C131" s="170" t="s">
        <v>2992</v>
      </c>
      <c r="D131" s="172" t="s">
        <v>2181</v>
      </c>
      <c r="E131" s="170" t="s">
        <v>2992</v>
      </c>
      <c r="F131" s="172" t="s">
        <v>2181</v>
      </c>
      <c r="G131" s="165" t="s">
        <v>21</v>
      </c>
      <c r="H131" s="165">
        <v>1</v>
      </c>
      <c r="I131" s="209">
        <v>121500</v>
      </c>
      <c r="J131" s="204">
        <f>I131*(1+0.05)</f>
        <v>127575</v>
      </c>
      <c r="K131" s="190">
        <v>160380</v>
      </c>
      <c r="L131" s="191">
        <v>192740</v>
      </c>
      <c r="M131" s="132">
        <f t="shared" si="13"/>
        <v>127575</v>
      </c>
      <c r="N131" s="132">
        <f t="shared" si="14"/>
        <v>160231.66666666666</v>
      </c>
      <c r="O131" s="133">
        <f t="shared" si="15"/>
        <v>160380</v>
      </c>
      <c r="P131" s="134">
        <f t="shared" si="16"/>
        <v>157989.85976275531</v>
      </c>
      <c r="Q131" s="133">
        <f t="shared" si="9"/>
        <v>23196.637956824692</v>
      </c>
      <c r="R131" s="135">
        <f t="shared" si="10"/>
        <v>0.14682358723311614</v>
      </c>
      <c r="S131" s="133">
        <f t="shared" si="17"/>
        <v>127575</v>
      </c>
      <c r="T131" s="136">
        <f t="shared" si="11"/>
        <v>127600</v>
      </c>
      <c r="U131" s="54" t="str">
        <f t="shared" si="12"/>
        <v>MENOR VALOR</v>
      </c>
    </row>
    <row r="132" spans="1:28" ht="60">
      <c r="A132" s="147">
        <v>126</v>
      </c>
      <c r="B132" s="169"/>
      <c r="C132" s="170" t="s">
        <v>2993</v>
      </c>
      <c r="D132" s="172" t="s">
        <v>2182</v>
      </c>
      <c r="E132" s="170" t="s">
        <v>2993</v>
      </c>
      <c r="F132" s="172" t="s">
        <v>2182</v>
      </c>
      <c r="G132" s="165" t="s">
        <v>21</v>
      </c>
      <c r="H132" s="165">
        <v>1</v>
      </c>
      <c r="I132" s="202" t="s">
        <v>3915</v>
      </c>
      <c r="J132" s="202" t="s">
        <v>3916</v>
      </c>
      <c r="K132" s="190">
        <v>138996</v>
      </c>
      <c r="L132" s="191">
        <v>167095</v>
      </c>
      <c r="M132" s="132">
        <f t="shared" si="13"/>
        <v>138996</v>
      </c>
      <c r="N132" s="132">
        <f t="shared" si="14"/>
        <v>153045.5</v>
      </c>
      <c r="O132" s="133">
        <f t="shared" si="15"/>
        <v>153045.5</v>
      </c>
      <c r="P132" s="134">
        <f t="shared" si="16"/>
        <v>152399.2671242221</v>
      </c>
      <c r="Q132" s="133">
        <f t="shared" si="9"/>
        <v>9934.4967222803989</v>
      </c>
      <c r="R132" s="135">
        <f t="shared" si="10"/>
        <v>6.5187299845626531E-2</v>
      </c>
      <c r="S132" s="133">
        <f t="shared" si="17"/>
        <v>138996</v>
      </c>
      <c r="T132" s="136">
        <f t="shared" si="11"/>
        <v>139000</v>
      </c>
      <c r="U132" s="54" t="str">
        <f t="shared" si="12"/>
        <v>MENOR VALOR</v>
      </c>
    </row>
    <row r="133" spans="1:28" ht="18">
      <c r="A133" s="147">
        <v>127</v>
      </c>
      <c r="B133" s="169"/>
      <c r="C133" s="170" t="s">
        <v>2994</v>
      </c>
      <c r="D133" s="172" t="s">
        <v>2183</v>
      </c>
      <c r="E133" s="170" t="s">
        <v>2994</v>
      </c>
      <c r="F133" s="172" t="s">
        <v>2183</v>
      </c>
      <c r="G133" s="165" t="s">
        <v>21</v>
      </c>
      <c r="H133" s="165">
        <v>1</v>
      </c>
      <c r="I133" s="209">
        <v>69100</v>
      </c>
      <c r="J133" s="204">
        <f>I133*(1+0.05)</f>
        <v>72555</v>
      </c>
      <c r="K133" s="190">
        <v>91212</v>
      </c>
      <c r="L133" s="191">
        <v>109710</v>
      </c>
      <c r="M133" s="132">
        <f t="shared" si="13"/>
        <v>72555</v>
      </c>
      <c r="N133" s="132">
        <f t="shared" si="14"/>
        <v>91159</v>
      </c>
      <c r="O133" s="133">
        <f t="shared" si="15"/>
        <v>91212</v>
      </c>
      <c r="P133" s="134">
        <f t="shared" si="16"/>
        <v>89878.36842895046</v>
      </c>
      <c r="Q133" s="133">
        <f t="shared" si="9"/>
        <v>13192.491216597416</v>
      </c>
      <c r="R133" s="135">
        <f t="shared" si="10"/>
        <v>0.14678160548748925</v>
      </c>
      <c r="S133" s="133">
        <f t="shared" si="17"/>
        <v>72555</v>
      </c>
      <c r="T133" s="136">
        <f t="shared" si="11"/>
        <v>72600</v>
      </c>
      <c r="U133" s="54" t="str">
        <f t="shared" si="12"/>
        <v>MENOR VALOR</v>
      </c>
      <c r="V133" s="8"/>
      <c r="X133" s="35"/>
      <c r="Y133" s="35"/>
      <c r="Z133" s="35"/>
      <c r="AA133" s="35"/>
      <c r="AB133" s="15"/>
    </row>
    <row r="134" spans="1:28" ht="18">
      <c r="A134" s="147">
        <v>128</v>
      </c>
      <c r="B134" s="169"/>
      <c r="C134" s="170" t="s">
        <v>2995</v>
      </c>
      <c r="D134" s="176" t="s">
        <v>2184</v>
      </c>
      <c r="E134" s="170" t="s">
        <v>2995</v>
      </c>
      <c r="F134" s="176" t="s">
        <v>2184</v>
      </c>
      <c r="G134" s="165" t="s">
        <v>21</v>
      </c>
      <c r="H134" s="165">
        <v>1</v>
      </c>
      <c r="I134" s="209">
        <v>90000</v>
      </c>
      <c r="J134" s="204">
        <f>I134*(1+0.05)</f>
        <v>94500</v>
      </c>
      <c r="K134" s="190">
        <v>118800</v>
      </c>
      <c r="L134" s="191">
        <v>142830</v>
      </c>
      <c r="M134" s="132">
        <f t="shared" si="13"/>
        <v>94500</v>
      </c>
      <c r="N134" s="132">
        <f t="shared" si="14"/>
        <v>118710</v>
      </c>
      <c r="O134" s="133">
        <f t="shared" si="15"/>
        <v>118800</v>
      </c>
      <c r="P134" s="134">
        <f t="shared" si="16"/>
        <v>117045.8163758147</v>
      </c>
      <c r="Q134" s="133">
        <f t="shared" si="9"/>
        <v>17182.694782833103</v>
      </c>
      <c r="R134" s="135">
        <f t="shared" si="10"/>
        <v>0.14680315208928374</v>
      </c>
      <c r="S134" s="133">
        <f t="shared" si="17"/>
        <v>94500</v>
      </c>
      <c r="T134" s="136">
        <f t="shared" si="11"/>
        <v>94500</v>
      </c>
      <c r="U134" s="54" t="str">
        <f t="shared" si="12"/>
        <v>MENOR VALOR</v>
      </c>
    </row>
    <row r="135" spans="1:28" ht="216.75">
      <c r="A135" s="147">
        <v>129</v>
      </c>
      <c r="B135" s="169"/>
      <c r="C135" s="170" t="s">
        <v>2996</v>
      </c>
      <c r="D135" s="179" t="s">
        <v>2185</v>
      </c>
      <c r="E135" s="170" t="s">
        <v>2996</v>
      </c>
      <c r="F135" s="179" t="s">
        <v>2185</v>
      </c>
      <c r="G135" s="165" t="s">
        <v>21</v>
      </c>
      <c r="H135" s="165">
        <v>1</v>
      </c>
      <c r="I135" s="202" t="s">
        <v>3915</v>
      </c>
      <c r="J135" s="202" t="s">
        <v>3916</v>
      </c>
      <c r="K135" s="190">
        <v>178464</v>
      </c>
      <c r="L135" s="191">
        <v>214475</v>
      </c>
      <c r="M135" s="132">
        <f t="shared" si="13"/>
        <v>178464</v>
      </c>
      <c r="N135" s="132">
        <f t="shared" si="14"/>
        <v>196469.5</v>
      </c>
      <c r="O135" s="133">
        <f t="shared" si="15"/>
        <v>196469.5</v>
      </c>
      <c r="P135" s="134">
        <f t="shared" si="16"/>
        <v>195642.70086052277</v>
      </c>
      <c r="Q135" s="133">
        <f t="shared" ref="Q135:Q198" si="18">STDEVA(O135,M135)</f>
        <v>12731.811148654382</v>
      </c>
      <c r="R135" s="135">
        <f t="shared" ref="R135:R198" si="19">Q135/P135*100%</f>
        <v>6.5076852306036811E-2</v>
      </c>
      <c r="S135" s="133">
        <f t="shared" si="17"/>
        <v>178464</v>
      </c>
      <c r="T135" s="136">
        <f t="shared" ref="T135:T198" si="20">+ROUND(S135,-2)</f>
        <v>178500</v>
      </c>
      <c r="U135" s="54" t="str">
        <f t="shared" ref="U135:U198" si="21">IF(R135&lt;=$R$1,"MENOR VALOR","MEDIA GEOMETRICA")</f>
        <v>MENOR VALOR</v>
      </c>
    </row>
    <row r="136" spans="1:28" ht="60">
      <c r="A136" s="147">
        <v>130</v>
      </c>
      <c r="B136" s="169"/>
      <c r="C136" s="170" t="s">
        <v>2997</v>
      </c>
      <c r="D136" s="175" t="s">
        <v>2186</v>
      </c>
      <c r="E136" s="170" t="s">
        <v>2997</v>
      </c>
      <c r="F136" s="175" t="s">
        <v>2186</v>
      </c>
      <c r="G136" s="165" t="s">
        <v>21</v>
      </c>
      <c r="H136" s="165">
        <v>1</v>
      </c>
      <c r="I136" s="202" t="s">
        <v>3915</v>
      </c>
      <c r="J136" s="202" t="s">
        <v>3916</v>
      </c>
      <c r="K136" s="190">
        <v>288420</v>
      </c>
      <c r="L136" s="191">
        <v>346610</v>
      </c>
      <c r="M136" s="132">
        <f t="shared" ref="M136:M199" si="22">MIN(J136,K136,L136)</f>
        <v>288420</v>
      </c>
      <c r="N136" s="132">
        <f t="shared" ref="N136:N199" si="23">AVERAGE(J136,K136,L136)</f>
        <v>317515</v>
      </c>
      <c r="O136" s="133">
        <f t="shared" ref="O136:O199" si="24">MEDIAN(J136,K136,L136)</f>
        <v>317515</v>
      </c>
      <c r="P136" s="134">
        <f t="shared" ref="P136:P199" si="25">GEOMEAN(J136,K136,L136)</f>
        <v>316179.15206414228</v>
      </c>
      <c r="Q136" s="133">
        <f t="shared" si="18"/>
        <v>20573.271798622602</v>
      </c>
      <c r="R136" s="135">
        <f t="shared" si="19"/>
        <v>6.5068400823748707E-2</v>
      </c>
      <c r="S136" s="133">
        <f t="shared" ref="S136:S199" si="26">IF(R136&lt;=$R$1,M136,P136)</f>
        <v>288420</v>
      </c>
      <c r="T136" s="136">
        <f t="shared" si="20"/>
        <v>288400</v>
      </c>
      <c r="U136" s="54" t="str">
        <f t="shared" si="21"/>
        <v>MENOR VALOR</v>
      </c>
    </row>
    <row r="137" spans="1:28" ht="60">
      <c r="A137" s="147">
        <v>131</v>
      </c>
      <c r="B137" s="169"/>
      <c r="C137" s="170" t="s">
        <v>2998</v>
      </c>
      <c r="D137" s="172" t="s">
        <v>2187</v>
      </c>
      <c r="E137" s="170" t="s">
        <v>2998</v>
      </c>
      <c r="F137" s="172" t="s">
        <v>2187</v>
      </c>
      <c r="G137" s="165" t="s">
        <v>21</v>
      </c>
      <c r="H137" s="165">
        <v>1</v>
      </c>
      <c r="I137" s="202" t="s">
        <v>3915</v>
      </c>
      <c r="J137" s="202" t="s">
        <v>3916</v>
      </c>
      <c r="K137" s="190">
        <v>251988</v>
      </c>
      <c r="L137" s="191">
        <v>302910</v>
      </c>
      <c r="M137" s="132">
        <f t="shared" si="22"/>
        <v>251988</v>
      </c>
      <c r="N137" s="132">
        <f t="shared" si="23"/>
        <v>277449</v>
      </c>
      <c r="O137" s="133">
        <f t="shared" si="24"/>
        <v>277449</v>
      </c>
      <c r="P137" s="134">
        <f t="shared" si="25"/>
        <v>276278.27471591032</v>
      </c>
      <c r="Q137" s="133">
        <f t="shared" si="18"/>
        <v>18003.645755790687</v>
      </c>
      <c r="R137" s="135">
        <f t="shared" si="19"/>
        <v>6.5164898594735191E-2</v>
      </c>
      <c r="S137" s="133">
        <f t="shared" si="26"/>
        <v>251988</v>
      </c>
      <c r="T137" s="136">
        <f t="shared" si="20"/>
        <v>252000</v>
      </c>
      <c r="U137" s="54" t="str">
        <f t="shared" si="21"/>
        <v>MENOR VALOR</v>
      </c>
    </row>
    <row r="138" spans="1:28" ht="60">
      <c r="A138" s="147">
        <v>132</v>
      </c>
      <c r="B138" s="169"/>
      <c r="C138" s="170" t="s">
        <v>2999</v>
      </c>
      <c r="D138" s="172" t="s">
        <v>2188</v>
      </c>
      <c r="E138" s="170" t="s">
        <v>2999</v>
      </c>
      <c r="F138" s="172" t="s">
        <v>2188</v>
      </c>
      <c r="G138" s="165" t="s">
        <v>21</v>
      </c>
      <c r="H138" s="165">
        <v>1</v>
      </c>
      <c r="I138" s="202" t="s">
        <v>3915</v>
      </c>
      <c r="J138" s="202" t="s">
        <v>3916</v>
      </c>
      <c r="K138" s="190">
        <v>251988</v>
      </c>
      <c r="L138" s="191">
        <v>302910</v>
      </c>
      <c r="M138" s="132">
        <f t="shared" si="22"/>
        <v>251988</v>
      </c>
      <c r="N138" s="132">
        <f t="shared" si="23"/>
        <v>277449</v>
      </c>
      <c r="O138" s="133">
        <f t="shared" si="24"/>
        <v>277449</v>
      </c>
      <c r="P138" s="134">
        <f t="shared" si="25"/>
        <v>276278.27471591032</v>
      </c>
      <c r="Q138" s="133">
        <f t="shared" si="18"/>
        <v>18003.645755790687</v>
      </c>
      <c r="R138" s="135">
        <f t="shared" si="19"/>
        <v>6.5164898594735191E-2</v>
      </c>
      <c r="S138" s="133">
        <f t="shared" si="26"/>
        <v>251988</v>
      </c>
      <c r="T138" s="136">
        <f t="shared" si="20"/>
        <v>252000</v>
      </c>
      <c r="U138" s="54" t="str">
        <f t="shared" si="21"/>
        <v>MENOR VALOR</v>
      </c>
    </row>
    <row r="139" spans="1:28" ht="60">
      <c r="A139" s="147">
        <v>133</v>
      </c>
      <c r="B139" s="169"/>
      <c r="C139" s="170" t="s">
        <v>3000</v>
      </c>
      <c r="D139" s="172" t="s">
        <v>2189</v>
      </c>
      <c r="E139" s="170" t="s">
        <v>3000</v>
      </c>
      <c r="F139" s="172" t="s">
        <v>2189</v>
      </c>
      <c r="G139" s="165" t="s">
        <v>21</v>
      </c>
      <c r="H139" s="165">
        <v>1</v>
      </c>
      <c r="I139" s="202" t="s">
        <v>3915</v>
      </c>
      <c r="J139" s="202" t="s">
        <v>3916</v>
      </c>
      <c r="K139" s="190">
        <v>265056</v>
      </c>
      <c r="L139" s="191">
        <v>318550</v>
      </c>
      <c r="M139" s="132">
        <f t="shared" si="22"/>
        <v>265056</v>
      </c>
      <c r="N139" s="132">
        <f t="shared" si="23"/>
        <v>291803</v>
      </c>
      <c r="O139" s="133">
        <f t="shared" si="24"/>
        <v>291803</v>
      </c>
      <c r="P139" s="134">
        <f t="shared" si="25"/>
        <v>290574.58388510172</v>
      </c>
      <c r="Q139" s="133">
        <f t="shared" si="18"/>
        <v>18912.985076396588</v>
      </c>
      <c r="R139" s="135">
        <f t="shared" si="19"/>
        <v>6.5088229065055167E-2</v>
      </c>
      <c r="S139" s="133">
        <f t="shared" si="26"/>
        <v>265056</v>
      </c>
      <c r="T139" s="136">
        <f t="shared" si="20"/>
        <v>265100</v>
      </c>
      <c r="U139" s="54" t="str">
        <f t="shared" si="21"/>
        <v>MENOR VALOR</v>
      </c>
    </row>
    <row r="140" spans="1:28" ht="60">
      <c r="A140" s="147">
        <v>134</v>
      </c>
      <c r="B140" s="169"/>
      <c r="C140" s="170" t="s">
        <v>3001</v>
      </c>
      <c r="D140" s="172" t="s">
        <v>2190</v>
      </c>
      <c r="E140" s="170" t="s">
        <v>3001</v>
      </c>
      <c r="F140" s="172" t="s">
        <v>2190</v>
      </c>
      <c r="G140" s="165" t="s">
        <v>21</v>
      </c>
      <c r="H140" s="165">
        <v>1</v>
      </c>
      <c r="I140" s="202" t="s">
        <v>3915</v>
      </c>
      <c r="J140" s="202" t="s">
        <v>3916</v>
      </c>
      <c r="K140" s="190">
        <v>800184</v>
      </c>
      <c r="L140" s="191">
        <v>961630</v>
      </c>
      <c r="M140" s="132">
        <f t="shared" si="22"/>
        <v>800184</v>
      </c>
      <c r="N140" s="132">
        <f t="shared" si="23"/>
        <v>880907</v>
      </c>
      <c r="O140" s="133">
        <f t="shared" si="24"/>
        <v>880907</v>
      </c>
      <c r="P140" s="134">
        <f t="shared" si="25"/>
        <v>877200.62694916036</v>
      </c>
      <c r="Q140" s="133">
        <f t="shared" si="18"/>
        <v>57079.780697721675</v>
      </c>
      <c r="R140" s="135">
        <f t="shared" si="19"/>
        <v>6.5070382925102296E-2</v>
      </c>
      <c r="S140" s="133">
        <f t="shared" si="26"/>
        <v>800184</v>
      </c>
      <c r="T140" s="136">
        <f t="shared" si="20"/>
        <v>800200</v>
      </c>
      <c r="U140" s="54" t="str">
        <f t="shared" si="21"/>
        <v>MENOR VALOR</v>
      </c>
    </row>
    <row r="141" spans="1:28" ht="60">
      <c r="A141" s="147">
        <v>135</v>
      </c>
      <c r="B141" s="169"/>
      <c r="C141" s="170" t="s">
        <v>3002</v>
      </c>
      <c r="D141" s="172" t="s">
        <v>2191</v>
      </c>
      <c r="E141" s="170" t="s">
        <v>3002</v>
      </c>
      <c r="F141" s="172" t="s">
        <v>2191</v>
      </c>
      <c r="G141" s="165" t="s">
        <v>21</v>
      </c>
      <c r="H141" s="165">
        <v>1</v>
      </c>
      <c r="I141" s="202" t="s">
        <v>3915</v>
      </c>
      <c r="J141" s="202" t="s">
        <v>3916</v>
      </c>
      <c r="K141" s="190">
        <v>337788</v>
      </c>
      <c r="L141" s="191">
        <v>405950</v>
      </c>
      <c r="M141" s="132">
        <f t="shared" si="22"/>
        <v>337788</v>
      </c>
      <c r="N141" s="132">
        <f t="shared" si="23"/>
        <v>371869</v>
      </c>
      <c r="O141" s="133">
        <f t="shared" si="24"/>
        <v>371869</v>
      </c>
      <c r="P141" s="134">
        <f t="shared" si="25"/>
        <v>370303.98134505656</v>
      </c>
      <c r="Q141" s="133">
        <f t="shared" si="18"/>
        <v>24098.906209618726</v>
      </c>
      <c r="R141" s="135">
        <f t="shared" si="19"/>
        <v>6.5078712149094858E-2</v>
      </c>
      <c r="S141" s="133">
        <f t="shared" si="26"/>
        <v>337788</v>
      </c>
      <c r="T141" s="136">
        <f t="shared" si="20"/>
        <v>337800</v>
      </c>
      <c r="U141" s="54" t="str">
        <f t="shared" si="21"/>
        <v>MENOR VALOR</v>
      </c>
    </row>
    <row r="142" spans="1:28" ht="18">
      <c r="A142" s="147">
        <v>136</v>
      </c>
      <c r="B142" s="169"/>
      <c r="C142" s="170" t="s">
        <v>3003</v>
      </c>
      <c r="D142" s="172" t="s">
        <v>2192</v>
      </c>
      <c r="E142" s="170" t="s">
        <v>3003</v>
      </c>
      <c r="F142" s="172" t="s">
        <v>2192</v>
      </c>
      <c r="G142" s="165" t="s">
        <v>21</v>
      </c>
      <c r="H142" s="165">
        <v>1</v>
      </c>
      <c r="I142" s="209">
        <v>25200</v>
      </c>
      <c r="J142" s="204">
        <f>I142*(1+0.05)</f>
        <v>26460</v>
      </c>
      <c r="K142" s="190">
        <v>33528</v>
      </c>
      <c r="L142" s="191">
        <v>40365</v>
      </c>
      <c r="M142" s="132">
        <f t="shared" si="22"/>
        <v>26460</v>
      </c>
      <c r="N142" s="132">
        <f t="shared" si="23"/>
        <v>33451</v>
      </c>
      <c r="O142" s="133">
        <f t="shared" si="24"/>
        <v>33528</v>
      </c>
      <c r="P142" s="134">
        <f t="shared" si="25"/>
        <v>32961.03305985561</v>
      </c>
      <c r="Q142" s="133">
        <f t="shared" si="18"/>
        <v>4997.8307294265178</v>
      </c>
      <c r="R142" s="135">
        <f t="shared" si="19"/>
        <v>0.15162846141231992</v>
      </c>
      <c r="S142" s="133">
        <f t="shared" si="26"/>
        <v>26460</v>
      </c>
      <c r="T142" s="136">
        <f t="shared" si="20"/>
        <v>26500</v>
      </c>
      <c r="U142" s="54" t="str">
        <f t="shared" si="21"/>
        <v>MENOR VALOR</v>
      </c>
    </row>
    <row r="143" spans="1:28" ht="60">
      <c r="A143" s="147">
        <v>137</v>
      </c>
      <c r="B143" s="169"/>
      <c r="C143" s="170" t="s">
        <v>3004</v>
      </c>
      <c r="D143" s="172" t="s">
        <v>2193</v>
      </c>
      <c r="E143" s="170" t="s">
        <v>3004</v>
      </c>
      <c r="F143" s="172" t="s">
        <v>2193</v>
      </c>
      <c r="G143" s="165" t="s">
        <v>21</v>
      </c>
      <c r="H143" s="165">
        <v>1</v>
      </c>
      <c r="I143" s="202" t="s">
        <v>3915</v>
      </c>
      <c r="J143" s="202" t="s">
        <v>3916</v>
      </c>
      <c r="K143" s="190">
        <v>579348</v>
      </c>
      <c r="L143" s="191">
        <v>696325</v>
      </c>
      <c r="M143" s="132">
        <f t="shared" si="22"/>
        <v>579348</v>
      </c>
      <c r="N143" s="132">
        <f t="shared" si="23"/>
        <v>637836.5</v>
      </c>
      <c r="O143" s="133">
        <f t="shared" si="24"/>
        <v>637836.5</v>
      </c>
      <c r="P143" s="134">
        <f t="shared" si="25"/>
        <v>635149.19200137537</v>
      </c>
      <c r="Q143" s="133">
        <f t="shared" si="18"/>
        <v>41357.614971429386</v>
      </c>
      <c r="R143" s="135">
        <f t="shared" si="19"/>
        <v>6.5114803722114839E-2</v>
      </c>
      <c r="S143" s="133">
        <f t="shared" si="26"/>
        <v>579348</v>
      </c>
      <c r="T143" s="136">
        <f t="shared" si="20"/>
        <v>579300</v>
      </c>
      <c r="U143" s="54" t="str">
        <f t="shared" si="21"/>
        <v>MENOR VALOR</v>
      </c>
    </row>
    <row r="144" spans="1:28" ht="60">
      <c r="A144" s="147">
        <v>138</v>
      </c>
      <c r="B144" s="169"/>
      <c r="C144" s="170" t="s">
        <v>3005</v>
      </c>
      <c r="D144" s="172" t="s">
        <v>2194</v>
      </c>
      <c r="E144" s="170" t="s">
        <v>3005</v>
      </c>
      <c r="F144" s="172" t="s">
        <v>2194</v>
      </c>
      <c r="G144" s="165" t="s">
        <v>21</v>
      </c>
      <c r="H144" s="165">
        <v>1</v>
      </c>
      <c r="I144" s="202" t="s">
        <v>3915</v>
      </c>
      <c r="J144" s="202" t="s">
        <v>3916</v>
      </c>
      <c r="K144" s="190">
        <v>119460</v>
      </c>
      <c r="L144" s="191">
        <v>143635</v>
      </c>
      <c r="M144" s="132">
        <f t="shared" si="22"/>
        <v>119460</v>
      </c>
      <c r="N144" s="132">
        <f t="shared" si="23"/>
        <v>131547.5</v>
      </c>
      <c r="O144" s="133">
        <f t="shared" si="24"/>
        <v>131547.5</v>
      </c>
      <c r="P144" s="134">
        <f t="shared" si="25"/>
        <v>130990.98098724203</v>
      </c>
      <c r="Q144" s="133">
        <f t="shared" si="18"/>
        <v>8547.153217592393</v>
      </c>
      <c r="R144" s="135">
        <f t="shared" si="19"/>
        <v>6.5249936699266722E-2</v>
      </c>
      <c r="S144" s="133">
        <f t="shared" si="26"/>
        <v>119460</v>
      </c>
      <c r="T144" s="136">
        <f t="shared" si="20"/>
        <v>119500</v>
      </c>
      <c r="U144" s="54" t="str">
        <f t="shared" si="21"/>
        <v>MENOR VALOR</v>
      </c>
    </row>
    <row r="145" spans="1:28" ht="60">
      <c r="A145" s="147">
        <v>139</v>
      </c>
      <c r="B145" s="169"/>
      <c r="C145" s="170" t="s">
        <v>3006</v>
      </c>
      <c r="D145" s="172" t="s">
        <v>1602</v>
      </c>
      <c r="E145" s="170" t="s">
        <v>3006</v>
      </c>
      <c r="F145" s="172" t="s">
        <v>1602</v>
      </c>
      <c r="G145" s="165" t="s">
        <v>21</v>
      </c>
      <c r="H145" s="165">
        <v>1</v>
      </c>
      <c r="I145" s="202" t="s">
        <v>3915</v>
      </c>
      <c r="J145" s="202" t="s">
        <v>3916</v>
      </c>
      <c r="K145" s="190">
        <v>119460</v>
      </c>
      <c r="L145" s="191">
        <v>143635</v>
      </c>
      <c r="M145" s="132">
        <f t="shared" si="22"/>
        <v>119460</v>
      </c>
      <c r="N145" s="132">
        <f t="shared" si="23"/>
        <v>131547.5</v>
      </c>
      <c r="O145" s="133">
        <f t="shared" si="24"/>
        <v>131547.5</v>
      </c>
      <c r="P145" s="134">
        <f t="shared" si="25"/>
        <v>130990.98098724203</v>
      </c>
      <c r="Q145" s="133">
        <f t="shared" si="18"/>
        <v>8547.153217592393</v>
      </c>
      <c r="R145" s="135">
        <f t="shared" si="19"/>
        <v>6.5249936699266722E-2</v>
      </c>
      <c r="S145" s="133">
        <f t="shared" si="26"/>
        <v>119460</v>
      </c>
      <c r="T145" s="136">
        <f t="shared" si="20"/>
        <v>119500</v>
      </c>
      <c r="U145" s="54" t="str">
        <f t="shared" si="21"/>
        <v>MENOR VALOR</v>
      </c>
    </row>
    <row r="146" spans="1:28" ht="60">
      <c r="A146" s="147">
        <v>140</v>
      </c>
      <c r="B146" s="169"/>
      <c r="C146" s="170" t="s">
        <v>3007</v>
      </c>
      <c r="D146" s="172" t="s">
        <v>2195</v>
      </c>
      <c r="E146" s="170" t="s">
        <v>3007</v>
      </c>
      <c r="F146" s="172" t="s">
        <v>2195</v>
      </c>
      <c r="G146" s="165" t="s">
        <v>21</v>
      </c>
      <c r="H146" s="165">
        <v>1</v>
      </c>
      <c r="I146" s="202" t="s">
        <v>3915</v>
      </c>
      <c r="J146" s="202" t="s">
        <v>3916</v>
      </c>
      <c r="K146" s="190">
        <v>74052</v>
      </c>
      <c r="L146" s="191">
        <v>89010</v>
      </c>
      <c r="M146" s="132">
        <f t="shared" si="22"/>
        <v>74052</v>
      </c>
      <c r="N146" s="132">
        <f t="shared" si="23"/>
        <v>81531</v>
      </c>
      <c r="O146" s="133">
        <f t="shared" si="24"/>
        <v>81531</v>
      </c>
      <c r="P146" s="134">
        <f t="shared" si="25"/>
        <v>81187.243579271744</v>
      </c>
      <c r="Q146" s="133">
        <f t="shared" si="18"/>
        <v>5288.4516164941888</v>
      </c>
      <c r="R146" s="135">
        <f t="shared" si="19"/>
        <v>6.5138947737898148E-2</v>
      </c>
      <c r="S146" s="133">
        <f t="shared" si="26"/>
        <v>74052</v>
      </c>
      <c r="T146" s="136">
        <f t="shared" si="20"/>
        <v>74100</v>
      </c>
      <c r="U146" s="54" t="str">
        <f t="shared" si="21"/>
        <v>MENOR VALOR</v>
      </c>
    </row>
    <row r="147" spans="1:28" ht="60">
      <c r="A147" s="147">
        <v>141</v>
      </c>
      <c r="B147" s="169"/>
      <c r="C147" s="170" t="s">
        <v>3008</v>
      </c>
      <c r="D147" s="172" t="s">
        <v>2196</v>
      </c>
      <c r="E147" s="170" t="s">
        <v>3008</v>
      </c>
      <c r="F147" s="172" t="s">
        <v>2196</v>
      </c>
      <c r="G147" s="165" t="s">
        <v>21</v>
      </c>
      <c r="H147" s="165">
        <v>1</v>
      </c>
      <c r="I147" s="202" t="s">
        <v>3915</v>
      </c>
      <c r="J147" s="202" t="s">
        <v>3916</v>
      </c>
      <c r="K147" s="190">
        <v>74052</v>
      </c>
      <c r="L147" s="191">
        <v>89010</v>
      </c>
      <c r="M147" s="132">
        <f t="shared" si="22"/>
        <v>74052</v>
      </c>
      <c r="N147" s="132">
        <f t="shared" si="23"/>
        <v>81531</v>
      </c>
      <c r="O147" s="133">
        <f t="shared" si="24"/>
        <v>81531</v>
      </c>
      <c r="P147" s="134">
        <f t="shared" si="25"/>
        <v>81187.243579271744</v>
      </c>
      <c r="Q147" s="133">
        <f t="shared" si="18"/>
        <v>5288.4516164941888</v>
      </c>
      <c r="R147" s="135">
        <f t="shared" si="19"/>
        <v>6.5138947737898148E-2</v>
      </c>
      <c r="S147" s="133">
        <f t="shared" si="26"/>
        <v>74052</v>
      </c>
      <c r="T147" s="136">
        <f t="shared" si="20"/>
        <v>74100</v>
      </c>
      <c r="U147" s="54" t="str">
        <f t="shared" si="21"/>
        <v>MENOR VALOR</v>
      </c>
    </row>
    <row r="148" spans="1:28" ht="60">
      <c r="A148" s="147">
        <v>142</v>
      </c>
      <c r="B148" s="169"/>
      <c r="C148" s="170" t="s">
        <v>3009</v>
      </c>
      <c r="D148" s="172" t="s">
        <v>2197</v>
      </c>
      <c r="E148" s="170" t="s">
        <v>3009</v>
      </c>
      <c r="F148" s="172" t="s">
        <v>2197</v>
      </c>
      <c r="G148" s="165" t="s">
        <v>21</v>
      </c>
      <c r="H148" s="165">
        <v>1</v>
      </c>
      <c r="I148" s="202" t="s">
        <v>3915</v>
      </c>
      <c r="J148" s="202" t="s">
        <v>3916</v>
      </c>
      <c r="K148" s="190">
        <v>74052</v>
      </c>
      <c r="L148" s="191">
        <v>89010</v>
      </c>
      <c r="M148" s="132">
        <f t="shared" si="22"/>
        <v>74052</v>
      </c>
      <c r="N148" s="132">
        <f t="shared" si="23"/>
        <v>81531</v>
      </c>
      <c r="O148" s="133">
        <f t="shared" si="24"/>
        <v>81531</v>
      </c>
      <c r="P148" s="134">
        <f t="shared" si="25"/>
        <v>81187.243579271744</v>
      </c>
      <c r="Q148" s="133">
        <f t="shared" si="18"/>
        <v>5288.4516164941888</v>
      </c>
      <c r="R148" s="135">
        <f t="shared" si="19"/>
        <v>6.5138947737898148E-2</v>
      </c>
      <c r="S148" s="133">
        <f t="shared" si="26"/>
        <v>74052</v>
      </c>
      <c r="T148" s="136">
        <f t="shared" si="20"/>
        <v>74100</v>
      </c>
      <c r="U148" s="54" t="str">
        <f t="shared" si="21"/>
        <v>MENOR VALOR</v>
      </c>
      <c r="V148" s="8"/>
      <c r="X148" s="35"/>
      <c r="Y148" s="35"/>
      <c r="Z148" s="35"/>
      <c r="AA148" s="35"/>
      <c r="AB148" s="15"/>
    </row>
    <row r="149" spans="1:28" ht="60">
      <c r="A149" s="147">
        <v>143</v>
      </c>
      <c r="B149" s="169"/>
      <c r="C149" s="170" t="s">
        <v>3010</v>
      </c>
      <c r="D149" s="172" t="s">
        <v>2198</v>
      </c>
      <c r="E149" s="170" t="s">
        <v>3010</v>
      </c>
      <c r="F149" s="172" t="s">
        <v>2198</v>
      </c>
      <c r="G149" s="165" t="s">
        <v>21</v>
      </c>
      <c r="H149" s="165">
        <v>1</v>
      </c>
      <c r="I149" s="202" t="s">
        <v>3915</v>
      </c>
      <c r="J149" s="202" t="s">
        <v>3916</v>
      </c>
      <c r="K149" s="190">
        <v>74052</v>
      </c>
      <c r="L149" s="191">
        <v>89010</v>
      </c>
      <c r="M149" s="132">
        <f t="shared" si="22"/>
        <v>74052</v>
      </c>
      <c r="N149" s="132">
        <f t="shared" si="23"/>
        <v>81531</v>
      </c>
      <c r="O149" s="133">
        <f t="shared" si="24"/>
        <v>81531</v>
      </c>
      <c r="P149" s="134">
        <f t="shared" si="25"/>
        <v>81187.243579271744</v>
      </c>
      <c r="Q149" s="133">
        <f t="shared" si="18"/>
        <v>5288.4516164941888</v>
      </c>
      <c r="R149" s="135">
        <f t="shared" si="19"/>
        <v>6.5138947737898148E-2</v>
      </c>
      <c r="S149" s="133">
        <f t="shared" si="26"/>
        <v>74052</v>
      </c>
      <c r="T149" s="136">
        <f t="shared" si="20"/>
        <v>74100</v>
      </c>
      <c r="U149" s="54" t="str">
        <f t="shared" si="21"/>
        <v>MENOR VALOR</v>
      </c>
    </row>
    <row r="150" spans="1:28" ht="60">
      <c r="A150" s="147">
        <v>144</v>
      </c>
      <c r="B150" s="169"/>
      <c r="C150" s="170" t="s">
        <v>3011</v>
      </c>
      <c r="D150" s="172" t="s">
        <v>2199</v>
      </c>
      <c r="E150" s="170" t="s">
        <v>3011</v>
      </c>
      <c r="F150" s="172" t="s">
        <v>2199</v>
      </c>
      <c r="G150" s="165" t="s">
        <v>21</v>
      </c>
      <c r="H150" s="165">
        <v>1</v>
      </c>
      <c r="I150" s="202" t="s">
        <v>3915</v>
      </c>
      <c r="J150" s="202" t="s">
        <v>3916</v>
      </c>
      <c r="K150" s="190">
        <v>306636</v>
      </c>
      <c r="L150" s="191">
        <v>368575</v>
      </c>
      <c r="M150" s="132">
        <f t="shared" si="22"/>
        <v>306636</v>
      </c>
      <c r="N150" s="132">
        <f t="shared" si="23"/>
        <v>337605.5</v>
      </c>
      <c r="O150" s="133">
        <f t="shared" si="24"/>
        <v>337605.5</v>
      </c>
      <c r="P150" s="134">
        <f t="shared" si="25"/>
        <v>336182.03952620667</v>
      </c>
      <c r="Q150" s="133">
        <f t="shared" si="18"/>
        <v>21898.743459956782</v>
      </c>
      <c r="R150" s="135">
        <f t="shared" si="19"/>
        <v>6.5139540145629019E-2</v>
      </c>
      <c r="S150" s="133">
        <f t="shared" si="26"/>
        <v>306636</v>
      </c>
      <c r="T150" s="136">
        <f t="shared" si="20"/>
        <v>306600</v>
      </c>
      <c r="U150" s="54" t="str">
        <f t="shared" si="21"/>
        <v>MENOR VALOR</v>
      </c>
    </row>
    <row r="151" spans="1:28" ht="60">
      <c r="A151" s="147">
        <v>145</v>
      </c>
      <c r="B151" s="169"/>
      <c r="C151" s="170" t="s">
        <v>3012</v>
      </c>
      <c r="D151" s="172" t="s">
        <v>2200</v>
      </c>
      <c r="E151" s="170" t="s">
        <v>3012</v>
      </c>
      <c r="F151" s="172" t="s">
        <v>2200</v>
      </c>
      <c r="G151" s="165" t="s">
        <v>21</v>
      </c>
      <c r="H151" s="165">
        <v>1</v>
      </c>
      <c r="I151" s="202" t="s">
        <v>3915</v>
      </c>
      <c r="J151" s="202" t="s">
        <v>3916</v>
      </c>
      <c r="K151" s="190">
        <v>563772</v>
      </c>
      <c r="L151" s="191">
        <v>677580</v>
      </c>
      <c r="M151" s="132">
        <f t="shared" si="22"/>
        <v>563772</v>
      </c>
      <c r="N151" s="132">
        <f t="shared" si="23"/>
        <v>620676</v>
      </c>
      <c r="O151" s="133">
        <f t="shared" si="24"/>
        <v>620676</v>
      </c>
      <c r="P151" s="134">
        <f t="shared" si="25"/>
        <v>618061.99669612432</v>
      </c>
      <c r="Q151" s="133">
        <f t="shared" si="18"/>
        <v>40237.204276639299</v>
      </c>
      <c r="R151" s="135">
        <f t="shared" si="19"/>
        <v>6.5102213842185605E-2</v>
      </c>
      <c r="S151" s="133">
        <f t="shared" si="26"/>
        <v>563772</v>
      </c>
      <c r="T151" s="136">
        <f t="shared" si="20"/>
        <v>563800</v>
      </c>
      <c r="U151" s="54" t="str">
        <f t="shared" si="21"/>
        <v>MENOR VALOR</v>
      </c>
    </row>
    <row r="152" spans="1:28" ht="60">
      <c r="A152" s="147">
        <v>146</v>
      </c>
      <c r="B152" s="169"/>
      <c r="C152" s="170" t="s">
        <v>3013</v>
      </c>
      <c r="D152" s="172" t="s">
        <v>2201</v>
      </c>
      <c r="E152" s="170" t="s">
        <v>3013</v>
      </c>
      <c r="F152" s="172" t="s">
        <v>2201</v>
      </c>
      <c r="G152" s="165" t="s">
        <v>21</v>
      </c>
      <c r="H152" s="165">
        <v>1</v>
      </c>
      <c r="I152" s="202" t="s">
        <v>3915</v>
      </c>
      <c r="J152" s="202" t="s">
        <v>3916</v>
      </c>
      <c r="K152" s="190">
        <v>110484</v>
      </c>
      <c r="L152" s="191">
        <v>132825</v>
      </c>
      <c r="M152" s="132">
        <f t="shared" si="22"/>
        <v>110484</v>
      </c>
      <c r="N152" s="132">
        <f t="shared" si="23"/>
        <v>121654.5</v>
      </c>
      <c r="O152" s="133">
        <f t="shared" si="24"/>
        <v>121654.5</v>
      </c>
      <c r="P152" s="134">
        <f t="shared" si="25"/>
        <v>121140.5683493354</v>
      </c>
      <c r="Q152" s="133">
        <f t="shared" si="18"/>
        <v>7898.7362992443295</v>
      </c>
      <c r="R152" s="135">
        <f t="shared" si="19"/>
        <v>6.5203064562703639E-2</v>
      </c>
      <c r="S152" s="133">
        <f t="shared" si="26"/>
        <v>110484</v>
      </c>
      <c r="T152" s="136">
        <f t="shared" si="20"/>
        <v>110500</v>
      </c>
      <c r="U152" s="54" t="str">
        <f t="shared" si="21"/>
        <v>MENOR VALOR</v>
      </c>
    </row>
    <row r="153" spans="1:28" ht="60">
      <c r="A153" s="147">
        <v>147</v>
      </c>
      <c r="B153" s="169"/>
      <c r="C153" s="170" t="s">
        <v>3014</v>
      </c>
      <c r="D153" s="172" t="s">
        <v>2202</v>
      </c>
      <c r="E153" s="170" t="s">
        <v>3014</v>
      </c>
      <c r="F153" s="172" t="s">
        <v>2202</v>
      </c>
      <c r="G153" s="165" t="s">
        <v>21</v>
      </c>
      <c r="H153" s="165">
        <v>1</v>
      </c>
      <c r="I153" s="202" t="s">
        <v>3915</v>
      </c>
      <c r="J153" s="202" t="s">
        <v>3916</v>
      </c>
      <c r="K153" s="190">
        <v>205260</v>
      </c>
      <c r="L153" s="191">
        <v>246675</v>
      </c>
      <c r="M153" s="132">
        <f t="shared" si="22"/>
        <v>205260</v>
      </c>
      <c r="N153" s="132">
        <f t="shared" si="23"/>
        <v>225967.5</v>
      </c>
      <c r="O153" s="133">
        <f t="shared" si="24"/>
        <v>225967.5</v>
      </c>
      <c r="P153" s="134">
        <f t="shared" si="25"/>
        <v>225016.68938103237</v>
      </c>
      <c r="Q153" s="133">
        <f t="shared" si="18"/>
        <v>14642.413671420432</v>
      </c>
      <c r="R153" s="135">
        <f t="shared" si="19"/>
        <v>6.5072567335775156E-2</v>
      </c>
      <c r="S153" s="133">
        <f t="shared" si="26"/>
        <v>205260</v>
      </c>
      <c r="T153" s="136">
        <f t="shared" si="20"/>
        <v>205300</v>
      </c>
      <c r="U153" s="54" t="str">
        <f t="shared" si="21"/>
        <v>MENOR VALOR</v>
      </c>
    </row>
    <row r="154" spans="1:28" ht="60">
      <c r="A154" s="147">
        <v>148</v>
      </c>
      <c r="B154" s="169"/>
      <c r="C154" s="170" t="s">
        <v>3015</v>
      </c>
      <c r="D154" s="172" t="s">
        <v>2203</v>
      </c>
      <c r="E154" s="170" t="s">
        <v>3015</v>
      </c>
      <c r="F154" s="172" t="s">
        <v>2203</v>
      </c>
      <c r="G154" s="165" t="s">
        <v>21</v>
      </c>
      <c r="H154" s="165">
        <v>1</v>
      </c>
      <c r="I154" s="202" t="s">
        <v>3915</v>
      </c>
      <c r="J154" s="202" t="s">
        <v>3916</v>
      </c>
      <c r="K154" s="190">
        <v>678084</v>
      </c>
      <c r="L154" s="191">
        <v>814890</v>
      </c>
      <c r="M154" s="132">
        <f t="shared" si="22"/>
        <v>678084</v>
      </c>
      <c r="N154" s="132">
        <f t="shared" si="23"/>
        <v>746487</v>
      </c>
      <c r="O154" s="133">
        <f t="shared" si="24"/>
        <v>746487</v>
      </c>
      <c r="P154" s="134">
        <f t="shared" si="25"/>
        <v>743346.40024688351</v>
      </c>
      <c r="Q154" s="133">
        <f t="shared" si="18"/>
        <v>48368.225153503408</v>
      </c>
      <c r="R154" s="135">
        <f t="shared" si="19"/>
        <v>6.5068217371388543E-2</v>
      </c>
      <c r="S154" s="133">
        <f t="shared" si="26"/>
        <v>678084</v>
      </c>
      <c r="T154" s="136">
        <f t="shared" si="20"/>
        <v>678100</v>
      </c>
      <c r="U154" s="54" t="str">
        <f t="shared" si="21"/>
        <v>MENOR VALOR</v>
      </c>
      <c r="V154" s="8"/>
      <c r="X154" s="35"/>
      <c r="Y154" s="35"/>
      <c r="Z154" s="35"/>
      <c r="AA154" s="35"/>
      <c r="AB154" s="15"/>
    </row>
    <row r="155" spans="1:28" ht="60">
      <c r="A155" s="147">
        <v>149</v>
      </c>
      <c r="B155" s="169"/>
      <c r="C155" s="170" t="s">
        <v>3016</v>
      </c>
      <c r="D155" s="172" t="s">
        <v>2204</v>
      </c>
      <c r="E155" s="170" t="s">
        <v>3016</v>
      </c>
      <c r="F155" s="172" t="s">
        <v>2204</v>
      </c>
      <c r="G155" s="165" t="s">
        <v>21</v>
      </c>
      <c r="H155" s="165">
        <v>1</v>
      </c>
      <c r="I155" s="202" t="s">
        <v>3915</v>
      </c>
      <c r="J155" s="202" t="s">
        <v>3916</v>
      </c>
      <c r="K155" s="190">
        <v>205260</v>
      </c>
      <c r="L155" s="191">
        <v>246675</v>
      </c>
      <c r="M155" s="132">
        <f t="shared" si="22"/>
        <v>205260</v>
      </c>
      <c r="N155" s="132">
        <f t="shared" si="23"/>
        <v>225967.5</v>
      </c>
      <c r="O155" s="133">
        <f t="shared" si="24"/>
        <v>225967.5</v>
      </c>
      <c r="P155" s="134">
        <f t="shared" si="25"/>
        <v>225016.68938103237</v>
      </c>
      <c r="Q155" s="133">
        <f t="shared" si="18"/>
        <v>14642.413671420432</v>
      </c>
      <c r="R155" s="135">
        <f t="shared" si="19"/>
        <v>6.5072567335775156E-2</v>
      </c>
      <c r="S155" s="133">
        <f t="shared" si="26"/>
        <v>205260</v>
      </c>
      <c r="T155" s="136">
        <f t="shared" si="20"/>
        <v>205300</v>
      </c>
      <c r="U155" s="54" t="str">
        <f t="shared" si="21"/>
        <v>MENOR VALOR</v>
      </c>
    </row>
    <row r="156" spans="1:28" ht="60">
      <c r="A156" s="147">
        <v>150</v>
      </c>
      <c r="B156" s="169"/>
      <c r="C156" s="170" t="s">
        <v>3017</v>
      </c>
      <c r="D156" s="172" t="s">
        <v>2205</v>
      </c>
      <c r="E156" s="170" t="s">
        <v>3017</v>
      </c>
      <c r="F156" s="172" t="s">
        <v>2205</v>
      </c>
      <c r="G156" s="165" t="s">
        <v>21</v>
      </c>
      <c r="H156" s="165">
        <v>1</v>
      </c>
      <c r="I156" s="202" t="s">
        <v>3915</v>
      </c>
      <c r="J156" s="202" t="s">
        <v>3916</v>
      </c>
      <c r="K156" s="190">
        <v>313104</v>
      </c>
      <c r="L156" s="191">
        <v>376280</v>
      </c>
      <c r="M156" s="132">
        <f t="shared" si="22"/>
        <v>313104</v>
      </c>
      <c r="N156" s="132">
        <f t="shared" si="23"/>
        <v>344692</v>
      </c>
      <c r="O156" s="133">
        <f t="shared" si="24"/>
        <v>344692</v>
      </c>
      <c r="P156" s="134">
        <f t="shared" si="25"/>
        <v>343241.56671359023</v>
      </c>
      <c r="Q156" s="133">
        <f t="shared" si="18"/>
        <v>22336.089004120662</v>
      </c>
      <c r="R156" s="135">
        <f t="shared" si="19"/>
        <v>6.5073962975930821E-2</v>
      </c>
      <c r="S156" s="133">
        <f t="shared" si="26"/>
        <v>313104</v>
      </c>
      <c r="T156" s="136">
        <f t="shared" si="20"/>
        <v>313100</v>
      </c>
      <c r="U156" s="54" t="str">
        <f t="shared" si="21"/>
        <v>MENOR VALOR</v>
      </c>
    </row>
    <row r="157" spans="1:28" ht="60">
      <c r="A157" s="147">
        <v>151</v>
      </c>
      <c r="B157" s="169"/>
      <c r="C157" s="170" t="s">
        <v>3018</v>
      </c>
      <c r="D157" s="172" t="s">
        <v>2206</v>
      </c>
      <c r="E157" s="170" t="s">
        <v>3018</v>
      </c>
      <c r="F157" s="172" t="s">
        <v>2206</v>
      </c>
      <c r="G157" s="165" t="s">
        <v>21</v>
      </c>
      <c r="H157" s="165">
        <v>1</v>
      </c>
      <c r="I157" s="202" t="s">
        <v>3915</v>
      </c>
      <c r="J157" s="202" t="s">
        <v>3916</v>
      </c>
      <c r="K157" s="190">
        <v>133848</v>
      </c>
      <c r="L157" s="191">
        <v>160885</v>
      </c>
      <c r="M157" s="132">
        <f t="shared" si="22"/>
        <v>133848</v>
      </c>
      <c r="N157" s="132">
        <f t="shared" si="23"/>
        <v>147366.5</v>
      </c>
      <c r="O157" s="133">
        <f t="shared" si="24"/>
        <v>147366.5</v>
      </c>
      <c r="P157" s="134">
        <f t="shared" si="25"/>
        <v>146745.13784108829</v>
      </c>
      <c r="Q157" s="133">
        <f t="shared" si="18"/>
        <v>9559.0230214703424</v>
      </c>
      <c r="R157" s="135">
        <f t="shared" si="19"/>
        <v>6.5140304899382079E-2</v>
      </c>
      <c r="S157" s="133">
        <f t="shared" si="26"/>
        <v>133848</v>
      </c>
      <c r="T157" s="136">
        <f t="shared" si="20"/>
        <v>133800</v>
      </c>
      <c r="U157" s="54" t="str">
        <f t="shared" si="21"/>
        <v>MENOR VALOR</v>
      </c>
    </row>
    <row r="158" spans="1:28" ht="60">
      <c r="A158" s="147">
        <v>152</v>
      </c>
      <c r="B158" s="169"/>
      <c r="C158" s="170" t="s">
        <v>3019</v>
      </c>
      <c r="D158" s="172" t="s">
        <v>2207</v>
      </c>
      <c r="E158" s="170" t="s">
        <v>3019</v>
      </c>
      <c r="F158" s="172" t="s">
        <v>2207</v>
      </c>
      <c r="G158" s="165" t="s">
        <v>21</v>
      </c>
      <c r="H158" s="165">
        <v>1</v>
      </c>
      <c r="I158" s="202" t="s">
        <v>3915</v>
      </c>
      <c r="J158" s="202" t="s">
        <v>3916</v>
      </c>
      <c r="K158" s="190">
        <v>133848</v>
      </c>
      <c r="L158" s="191">
        <v>160885</v>
      </c>
      <c r="M158" s="132">
        <f t="shared" si="22"/>
        <v>133848</v>
      </c>
      <c r="N158" s="132">
        <f t="shared" si="23"/>
        <v>147366.5</v>
      </c>
      <c r="O158" s="133">
        <f t="shared" si="24"/>
        <v>147366.5</v>
      </c>
      <c r="P158" s="134">
        <f t="shared" si="25"/>
        <v>146745.13784108829</v>
      </c>
      <c r="Q158" s="133">
        <f t="shared" si="18"/>
        <v>9559.0230214703424</v>
      </c>
      <c r="R158" s="135">
        <f t="shared" si="19"/>
        <v>6.5140304899382079E-2</v>
      </c>
      <c r="S158" s="133">
        <f t="shared" si="26"/>
        <v>133848</v>
      </c>
      <c r="T158" s="136">
        <f t="shared" si="20"/>
        <v>133800</v>
      </c>
      <c r="U158" s="54" t="str">
        <f t="shared" si="21"/>
        <v>MENOR VALOR</v>
      </c>
    </row>
    <row r="159" spans="1:28" ht="60">
      <c r="A159" s="147">
        <v>153</v>
      </c>
      <c r="B159" s="169"/>
      <c r="C159" s="170" t="s">
        <v>3020</v>
      </c>
      <c r="D159" s="172" t="s">
        <v>2208</v>
      </c>
      <c r="E159" s="170" t="s">
        <v>3020</v>
      </c>
      <c r="F159" s="172" t="s">
        <v>2208</v>
      </c>
      <c r="G159" s="165" t="s">
        <v>21</v>
      </c>
      <c r="H159" s="165">
        <v>1</v>
      </c>
      <c r="I159" s="202" t="s">
        <v>3915</v>
      </c>
      <c r="J159" s="202" t="s">
        <v>3916</v>
      </c>
      <c r="K159" s="190">
        <v>32736</v>
      </c>
      <c r="L159" s="191">
        <v>39445</v>
      </c>
      <c r="M159" s="132">
        <f t="shared" si="22"/>
        <v>32736</v>
      </c>
      <c r="N159" s="132">
        <f t="shared" si="23"/>
        <v>36090.5</v>
      </c>
      <c r="O159" s="133">
        <f t="shared" si="24"/>
        <v>36090.5</v>
      </c>
      <c r="P159" s="134">
        <f t="shared" si="25"/>
        <v>35934.266654545769</v>
      </c>
      <c r="Q159" s="133">
        <f t="shared" si="18"/>
        <v>2371.9896974902736</v>
      </c>
      <c r="R159" s="135">
        <f t="shared" si="19"/>
        <v>6.6009130513039457E-2</v>
      </c>
      <c r="S159" s="133">
        <f t="shared" si="26"/>
        <v>32736</v>
      </c>
      <c r="T159" s="136">
        <f t="shared" si="20"/>
        <v>32700</v>
      </c>
      <c r="U159" s="54" t="str">
        <f t="shared" si="21"/>
        <v>MENOR VALOR</v>
      </c>
    </row>
    <row r="160" spans="1:28" ht="33">
      <c r="A160" s="147">
        <v>154</v>
      </c>
      <c r="B160" s="169"/>
      <c r="C160" s="170" t="s">
        <v>3021</v>
      </c>
      <c r="D160" s="176" t="s">
        <v>2209</v>
      </c>
      <c r="E160" s="170" t="s">
        <v>3021</v>
      </c>
      <c r="F160" s="176" t="s">
        <v>2209</v>
      </c>
      <c r="G160" s="165" t="s">
        <v>21</v>
      </c>
      <c r="H160" s="165">
        <v>1</v>
      </c>
      <c r="I160" s="209">
        <v>10500</v>
      </c>
      <c r="J160" s="204">
        <f>I160*(1+0.05)</f>
        <v>11025</v>
      </c>
      <c r="K160" s="190">
        <v>32736</v>
      </c>
      <c r="L160" s="191">
        <v>39445</v>
      </c>
      <c r="M160" s="132">
        <f t="shared" si="22"/>
        <v>11025</v>
      </c>
      <c r="N160" s="132">
        <f t="shared" si="23"/>
        <v>27735.333333333332</v>
      </c>
      <c r="O160" s="133">
        <f t="shared" si="24"/>
        <v>32736</v>
      </c>
      <c r="P160" s="134">
        <f t="shared" si="25"/>
        <v>24236.248132677352</v>
      </c>
      <c r="Q160" s="133">
        <f t="shared" si="18"/>
        <v>15351.995326341133</v>
      </c>
      <c r="R160" s="135">
        <f t="shared" si="19"/>
        <v>0.63343118300733514</v>
      </c>
      <c r="S160" s="133">
        <f t="shared" si="26"/>
        <v>24236.248132677352</v>
      </c>
      <c r="T160" s="136">
        <f t="shared" si="20"/>
        <v>24200</v>
      </c>
      <c r="U160" s="54" t="str">
        <f t="shared" si="21"/>
        <v>MEDIA GEOMETRICA</v>
      </c>
    </row>
    <row r="161" spans="1:21" ht="229.5">
      <c r="A161" s="147">
        <v>155</v>
      </c>
      <c r="B161" s="169"/>
      <c r="C161" s="170" t="s">
        <v>3022</v>
      </c>
      <c r="D161" s="179" t="s">
        <v>2210</v>
      </c>
      <c r="E161" s="170" t="s">
        <v>3022</v>
      </c>
      <c r="F161" s="179" t="s">
        <v>2210</v>
      </c>
      <c r="G161" s="165" t="s">
        <v>21</v>
      </c>
      <c r="H161" s="165">
        <v>1</v>
      </c>
      <c r="I161" s="209">
        <v>24500</v>
      </c>
      <c r="J161" s="204">
        <f>I161*(1+0.05)</f>
        <v>25725</v>
      </c>
      <c r="K161" s="190">
        <v>36564</v>
      </c>
      <c r="L161" s="191">
        <v>44045</v>
      </c>
      <c r="M161" s="132">
        <f t="shared" si="22"/>
        <v>25725</v>
      </c>
      <c r="N161" s="132">
        <f t="shared" si="23"/>
        <v>35444.666666666664</v>
      </c>
      <c r="O161" s="133">
        <f t="shared" si="24"/>
        <v>36564</v>
      </c>
      <c r="P161" s="134">
        <f t="shared" si="25"/>
        <v>34602.055576501982</v>
      </c>
      <c r="Q161" s="133">
        <f t="shared" si="18"/>
        <v>7664.3304012809886</v>
      </c>
      <c r="R161" s="135">
        <f t="shared" si="19"/>
        <v>0.22149928013195214</v>
      </c>
      <c r="S161" s="133">
        <f t="shared" si="26"/>
        <v>25725</v>
      </c>
      <c r="T161" s="136">
        <f t="shared" si="20"/>
        <v>25700</v>
      </c>
      <c r="U161" s="54" t="str">
        <f t="shared" si="21"/>
        <v>MENOR VALOR</v>
      </c>
    </row>
    <row r="162" spans="1:21" ht="18">
      <c r="A162" s="147">
        <v>156</v>
      </c>
      <c r="B162" s="169"/>
      <c r="C162" s="184" t="s">
        <v>3023</v>
      </c>
      <c r="D162" s="175" t="s">
        <v>2211</v>
      </c>
      <c r="E162" s="184" t="s">
        <v>3023</v>
      </c>
      <c r="F162" s="175" t="s">
        <v>2211</v>
      </c>
      <c r="G162" s="165" t="s">
        <v>21</v>
      </c>
      <c r="H162" s="165">
        <v>1</v>
      </c>
      <c r="I162" s="209">
        <v>10000</v>
      </c>
      <c r="J162" s="204">
        <f>I162*(1+0.05)</f>
        <v>10500</v>
      </c>
      <c r="K162" s="190">
        <v>16000</v>
      </c>
      <c r="L162" s="191">
        <v>19320</v>
      </c>
      <c r="M162" s="132">
        <f t="shared" si="22"/>
        <v>10500</v>
      </c>
      <c r="N162" s="132">
        <f t="shared" si="23"/>
        <v>15273.333333333334</v>
      </c>
      <c r="O162" s="133">
        <f t="shared" si="24"/>
        <v>16000</v>
      </c>
      <c r="P162" s="134">
        <f t="shared" si="25"/>
        <v>14806.036008852265</v>
      </c>
      <c r="Q162" s="133">
        <f t="shared" si="18"/>
        <v>3889.0872965260114</v>
      </c>
      <c r="R162" s="135">
        <f t="shared" si="19"/>
        <v>0.26266904215286224</v>
      </c>
      <c r="S162" s="133">
        <f t="shared" si="26"/>
        <v>10500</v>
      </c>
      <c r="T162" s="136">
        <f t="shared" si="20"/>
        <v>10500</v>
      </c>
      <c r="U162" s="54" t="str">
        <f t="shared" si="21"/>
        <v>MENOR VALOR</v>
      </c>
    </row>
    <row r="163" spans="1:21" ht="60">
      <c r="A163" s="147">
        <v>157</v>
      </c>
      <c r="B163" s="169"/>
      <c r="C163" s="184" t="s">
        <v>3024</v>
      </c>
      <c r="D163" s="172" t="s">
        <v>2212</v>
      </c>
      <c r="E163" s="184" t="s">
        <v>3024</v>
      </c>
      <c r="F163" s="172" t="s">
        <v>2212</v>
      </c>
      <c r="G163" s="165" t="s">
        <v>21</v>
      </c>
      <c r="H163" s="165">
        <v>1</v>
      </c>
      <c r="I163" s="202" t="s">
        <v>3915</v>
      </c>
      <c r="J163" s="202" t="s">
        <v>3916</v>
      </c>
      <c r="K163" s="190">
        <v>209088</v>
      </c>
      <c r="L163" s="191">
        <v>251275</v>
      </c>
      <c r="M163" s="132">
        <f t="shared" si="22"/>
        <v>209088</v>
      </c>
      <c r="N163" s="132">
        <f t="shared" si="23"/>
        <v>230181.5</v>
      </c>
      <c r="O163" s="133">
        <f t="shared" si="24"/>
        <v>230181.5</v>
      </c>
      <c r="P163" s="134">
        <f t="shared" si="25"/>
        <v>229212.97345481996</v>
      </c>
      <c r="Q163" s="133">
        <f t="shared" si="18"/>
        <v>14915.35688895844</v>
      </c>
      <c r="R163" s="135">
        <f t="shared" si="19"/>
        <v>6.5072044850456062E-2</v>
      </c>
      <c r="S163" s="133">
        <f t="shared" si="26"/>
        <v>209088</v>
      </c>
      <c r="T163" s="136">
        <f t="shared" si="20"/>
        <v>209100</v>
      </c>
      <c r="U163" s="54" t="str">
        <f t="shared" si="21"/>
        <v>MENOR VALOR</v>
      </c>
    </row>
    <row r="164" spans="1:21" ht="33">
      <c r="A164" s="147">
        <v>158</v>
      </c>
      <c r="B164" s="169"/>
      <c r="C164" s="170" t="s">
        <v>3025</v>
      </c>
      <c r="D164" s="172" t="s">
        <v>2213</v>
      </c>
      <c r="E164" s="170" t="s">
        <v>3025</v>
      </c>
      <c r="F164" s="186" t="s">
        <v>2213</v>
      </c>
      <c r="G164" s="187" t="s">
        <v>21</v>
      </c>
      <c r="H164" s="187">
        <v>1</v>
      </c>
      <c r="I164" s="210">
        <v>35200</v>
      </c>
      <c r="J164" s="206">
        <f>I164*(1+0.05)</f>
        <v>36960</v>
      </c>
      <c r="K164" s="196">
        <v>162360</v>
      </c>
      <c r="L164" s="197">
        <v>195155</v>
      </c>
      <c r="M164" s="132">
        <f t="shared" si="22"/>
        <v>36960</v>
      </c>
      <c r="N164" s="132">
        <f t="shared" si="23"/>
        <v>131491.66666666666</v>
      </c>
      <c r="O164" s="133">
        <f t="shared" si="24"/>
        <v>162360</v>
      </c>
      <c r="P164" s="134">
        <f t="shared" si="25"/>
        <v>105405.57036284998</v>
      </c>
      <c r="Q164" s="133">
        <f t="shared" si="18"/>
        <v>88671.190360793058</v>
      </c>
      <c r="R164" s="135">
        <f t="shared" si="19"/>
        <v>0.84123818177302967</v>
      </c>
      <c r="S164" s="133">
        <f t="shared" si="26"/>
        <v>105405.57036284998</v>
      </c>
      <c r="T164" s="136">
        <f t="shared" si="20"/>
        <v>105400</v>
      </c>
      <c r="U164" s="54" t="str">
        <f t="shared" si="21"/>
        <v>MEDIA GEOMETRICA</v>
      </c>
    </row>
    <row r="165" spans="1:21" ht="60">
      <c r="A165" s="147">
        <v>159</v>
      </c>
      <c r="B165" s="169"/>
      <c r="C165" s="170" t="s">
        <v>3026</v>
      </c>
      <c r="D165" s="172" t="s">
        <v>2214</v>
      </c>
      <c r="E165" s="170" t="s">
        <v>3026</v>
      </c>
      <c r="F165" s="172" t="s">
        <v>2214</v>
      </c>
      <c r="G165" s="165" t="s">
        <v>21</v>
      </c>
      <c r="H165" s="165">
        <v>1</v>
      </c>
      <c r="I165" s="202" t="s">
        <v>3915</v>
      </c>
      <c r="J165" s="202" t="s">
        <v>3916</v>
      </c>
      <c r="K165" s="190">
        <v>48048</v>
      </c>
      <c r="L165" s="191">
        <v>57845</v>
      </c>
      <c r="M165" s="132">
        <f t="shared" si="22"/>
        <v>48048</v>
      </c>
      <c r="N165" s="132">
        <f t="shared" si="23"/>
        <v>52946.5</v>
      </c>
      <c r="O165" s="133">
        <f t="shared" si="24"/>
        <v>52946.5</v>
      </c>
      <c r="P165" s="134">
        <f t="shared" si="25"/>
        <v>52719.413502048752</v>
      </c>
      <c r="Q165" s="133">
        <f t="shared" si="18"/>
        <v>3463.7625676423031</v>
      </c>
      <c r="R165" s="135">
        <f t="shared" si="19"/>
        <v>6.5701841836834862E-2</v>
      </c>
      <c r="S165" s="133">
        <f t="shared" si="26"/>
        <v>48048</v>
      </c>
      <c r="T165" s="136">
        <f t="shared" si="20"/>
        <v>48000</v>
      </c>
      <c r="U165" s="54" t="str">
        <f t="shared" si="21"/>
        <v>MENOR VALOR</v>
      </c>
    </row>
    <row r="166" spans="1:21" ht="60">
      <c r="A166" s="147">
        <v>160</v>
      </c>
      <c r="B166" s="169"/>
      <c r="C166" s="170" t="s">
        <v>3027</v>
      </c>
      <c r="D166" s="172" t="s">
        <v>2215</v>
      </c>
      <c r="E166" s="170" t="s">
        <v>3027</v>
      </c>
      <c r="F166" s="172" t="s">
        <v>2215</v>
      </c>
      <c r="G166" s="165" t="s">
        <v>21</v>
      </c>
      <c r="H166" s="165">
        <v>1</v>
      </c>
      <c r="I166" s="202" t="s">
        <v>3915</v>
      </c>
      <c r="J166" s="202" t="s">
        <v>3916</v>
      </c>
      <c r="K166" s="190">
        <v>201300</v>
      </c>
      <c r="L166" s="191">
        <v>241960</v>
      </c>
      <c r="M166" s="132">
        <f t="shared" si="22"/>
        <v>201300</v>
      </c>
      <c r="N166" s="132">
        <f t="shared" si="23"/>
        <v>221630</v>
      </c>
      <c r="O166" s="133">
        <f t="shared" si="24"/>
        <v>221630</v>
      </c>
      <c r="P166" s="134">
        <f t="shared" si="25"/>
        <v>220695.60031862892</v>
      </c>
      <c r="Q166" s="133">
        <f t="shared" si="18"/>
        <v>14375.480861522512</v>
      </c>
      <c r="R166" s="135">
        <f t="shared" si="19"/>
        <v>6.5137142927942079E-2</v>
      </c>
      <c r="S166" s="133">
        <f t="shared" si="26"/>
        <v>201300</v>
      </c>
      <c r="T166" s="136">
        <f t="shared" si="20"/>
        <v>201300</v>
      </c>
      <c r="U166" s="54" t="str">
        <f t="shared" si="21"/>
        <v>MENOR VALOR</v>
      </c>
    </row>
    <row r="167" spans="1:21" ht="60">
      <c r="A167" s="147">
        <v>161</v>
      </c>
      <c r="B167" s="169"/>
      <c r="C167" s="170" t="s">
        <v>3028</v>
      </c>
      <c r="D167" s="172" t="s">
        <v>2216</v>
      </c>
      <c r="E167" s="170" t="s">
        <v>3028</v>
      </c>
      <c r="F167" s="172" t="s">
        <v>2216</v>
      </c>
      <c r="G167" s="165" t="s">
        <v>21</v>
      </c>
      <c r="H167" s="165">
        <v>1</v>
      </c>
      <c r="I167" s="202" t="s">
        <v>3915</v>
      </c>
      <c r="J167" s="202" t="s">
        <v>3916</v>
      </c>
      <c r="K167" s="190">
        <v>201300</v>
      </c>
      <c r="L167" s="191">
        <v>241960</v>
      </c>
      <c r="M167" s="132">
        <f t="shared" si="22"/>
        <v>201300</v>
      </c>
      <c r="N167" s="132">
        <f t="shared" si="23"/>
        <v>221630</v>
      </c>
      <c r="O167" s="133">
        <f t="shared" si="24"/>
        <v>221630</v>
      </c>
      <c r="P167" s="134">
        <f t="shared" si="25"/>
        <v>220695.60031862892</v>
      </c>
      <c r="Q167" s="133">
        <f t="shared" si="18"/>
        <v>14375.480861522512</v>
      </c>
      <c r="R167" s="135">
        <f t="shared" si="19"/>
        <v>6.5137142927942079E-2</v>
      </c>
      <c r="S167" s="133">
        <f t="shared" si="26"/>
        <v>201300</v>
      </c>
      <c r="T167" s="136">
        <f t="shared" si="20"/>
        <v>201300</v>
      </c>
      <c r="U167" s="54" t="str">
        <f t="shared" si="21"/>
        <v>MENOR VALOR</v>
      </c>
    </row>
    <row r="168" spans="1:21" ht="60">
      <c r="A168" s="147">
        <v>162</v>
      </c>
      <c r="B168" s="169"/>
      <c r="C168" s="170" t="s">
        <v>3029</v>
      </c>
      <c r="D168" s="172" t="s">
        <v>2217</v>
      </c>
      <c r="E168" s="170" t="s">
        <v>3029</v>
      </c>
      <c r="F168" s="172" t="s">
        <v>2217</v>
      </c>
      <c r="G168" s="165" t="s">
        <v>21</v>
      </c>
      <c r="H168" s="165">
        <v>1</v>
      </c>
      <c r="I168" s="202" t="s">
        <v>3915</v>
      </c>
      <c r="J168" s="202" t="s">
        <v>3916</v>
      </c>
      <c r="K168" s="190">
        <v>168828</v>
      </c>
      <c r="L168" s="191">
        <v>202975</v>
      </c>
      <c r="M168" s="132">
        <f t="shared" si="22"/>
        <v>168828</v>
      </c>
      <c r="N168" s="132">
        <f t="shared" si="23"/>
        <v>185901.5</v>
      </c>
      <c r="O168" s="133">
        <f t="shared" si="24"/>
        <v>185901.5</v>
      </c>
      <c r="P168" s="134">
        <f t="shared" si="25"/>
        <v>185115.81050790881</v>
      </c>
      <c r="Q168" s="133">
        <f t="shared" si="18"/>
        <v>12072.78762858852</v>
      </c>
      <c r="R168" s="135">
        <f t="shared" si="19"/>
        <v>6.5217485181108967E-2</v>
      </c>
      <c r="S168" s="133">
        <f t="shared" si="26"/>
        <v>168828</v>
      </c>
      <c r="T168" s="136">
        <f t="shared" si="20"/>
        <v>168800</v>
      </c>
      <c r="U168" s="54" t="str">
        <f t="shared" si="21"/>
        <v>MENOR VALOR</v>
      </c>
    </row>
    <row r="169" spans="1:21" ht="33">
      <c r="A169" s="162">
        <v>163</v>
      </c>
      <c r="B169" s="162"/>
      <c r="C169" s="183" t="s">
        <v>3921</v>
      </c>
      <c r="D169" s="177" t="s">
        <v>2218</v>
      </c>
      <c r="E169" s="183" t="s">
        <v>3921</v>
      </c>
      <c r="F169" s="186" t="s">
        <v>2218</v>
      </c>
      <c r="G169" s="187" t="s">
        <v>21</v>
      </c>
      <c r="H169" s="187">
        <v>1</v>
      </c>
      <c r="I169" s="210">
        <v>35200</v>
      </c>
      <c r="J169" s="206">
        <f>I169*(1+0.05)</f>
        <v>36960</v>
      </c>
      <c r="K169" s="196">
        <v>350724</v>
      </c>
      <c r="L169" s="197">
        <v>421590</v>
      </c>
      <c r="M169" s="132">
        <f t="shared" si="22"/>
        <v>36960</v>
      </c>
      <c r="N169" s="132">
        <f t="shared" si="23"/>
        <v>269758</v>
      </c>
      <c r="O169" s="133">
        <f t="shared" si="24"/>
        <v>350724</v>
      </c>
      <c r="P169" s="134">
        <f t="shared" si="25"/>
        <v>176141.86203195143</v>
      </c>
      <c r="Q169" s="133">
        <f t="shared" si="18"/>
        <v>221864.6520922159</v>
      </c>
      <c r="R169" s="135">
        <f t="shared" si="19"/>
        <v>1.2595793500353172</v>
      </c>
      <c r="S169" s="133">
        <f t="shared" si="26"/>
        <v>176141.86203195143</v>
      </c>
      <c r="T169" s="136">
        <f t="shared" si="20"/>
        <v>176100</v>
      </c>
      <c r="U169" s="54" t="str">
        <f t="shared" si="21"/>
        <v>MEDIA GEOMETRICA</v>
      </c>
    </row>
    <row r="170" spans="1:21" ht="33">
      <c r="A170" s="147">
        <v>164</v>
      </c>
      <c r="B170" s="169"/>
      <c r="C170" s="170" t="s">
        <v>3030</v>
      </c>
      <c r="D170" s="172" t="s">
        <v>2219</v>
      </c>
      <c r="E170" s="170" t="s">
        <v>3030</v>
      </c>
      <c r="F170" s="172" t="s">
        <v>2219</v>
      </c>
      <c r="G170" s="165" t="s">
        <v>21</v>
      </c>
      <c r="H170" s="165">
        <v>1</v>
      </c>
      <c r="I170" s="209">
        <v>35200</v>
      </c>
      <c r="J170" s="204">
        <f>I170*(1+0.05)</f>
        <v>36960</v>
      </c>
      <c r="K170" s="190">
        <v>97416</v>
      </c>
      <c r="L170" s="191">
        <v>117070</v>
      </c>
      <c r="M170" s="132">
        <f t="shared" si="22"/>
        <v>36960</v>
      </c>
      <c r="N170" s="132">
        <f t="shared" si="23"/>
        <v>83815.333333333328</v>
      </c>
      <c r="O170" s="133">
        <f t="shared" si="24"/>
        <v>97416</v>
      </c>
      <c r="P170" s="134">
        <f t="shared" si="25"/>
        <v>74978.363643000965</v>
      </c>
      <c r="Q170" s="133">
        <f t="shared" si="18"/>
        <v>42748.847563413918</v>
      </c>
      <c r="R170" s="135">
        <f t="shared" si="19"/>
        <v>0.57014911350901976</v>
      </c>
      <c r="S170" s="133">
        <f t="shared" si="26"/>
        <v>74978.363643000965</v>
      </c>
      <c r="T170" s="136">
        <f t="shared" si="20"/>
        <v>75000</v>
      </c>
      <c r="U170" s="54" t="str">
        <f t="shared" si="21"/>
        <v>MEDIA GEOMETRICA</v>
      </c>
    </row>
    <row r="171" spans="1:21" ht="60">
      <c r="A171" s="147">
        <v>165</v>
      </c>
      <c r="B171" s="169"/>
      <c r="C171" s="170" t="s">
        <v>3031</v>
      </c>
      <c r="D171" s="172" t="s">
        <v>2220</v>
      </c>
      <c r="E171" s="170" t="s">
        <v>3031</v>
      </c>
      <c r="F171" s="172" t="s">
        <v>2220</v>
      </c>
      <c r="G171" s="165" t="s">
        <v>21</v>
      </c>
      <c r="H171" s="165">
        <v>1</v>
      </c>
      <c r="I171" s="202" t="s">
        <v>3915</v>
      </c>
      <c r="J171" s="202" t="s">
        <v>3916</v>
      </c>
      <c r="K171" s="190">
        <v>123420</v>
      </c>
      <c r="L171" s="191">
        <v>148350</v>
      </c>
      <c r="M171" s="132">
        <f t="shared" si="22"/>
        <v>123420</v>
      </c>
      <c r="N171" s="132">
        <f t="shared" si="23"/>
        <v>135885</v>
      </c>
      <c r="O171" s="133">
        <f t="shared" si="24"/>
        <v>135885</v>
      </c>
      <c r="P171" s="134">
        <f t="shared" si="25"/>
        <v>135312.07263211955</v>
      </c>
      <c r="Q171" s="133">
        <f t="shared" si="18"/>
        <v>8814.0860274903152</v>
      </c>
      <c r="R171" s="135">
        <f t="shared" si="19"/>
        <v>6.5138947737898162E-2</v>
      </c>
      <c r="S171" s="133">
        <f t="shared" si="26"/>
        <v>123420</v>
      </c>
      <c r="T171" s="136">
        <f t="shared" si="20"/>
        <v>123400</v>
      </c>
      <c r="U171" s="54" t="str">
        <f t="shared" si="21"/>
        <v>MENOR VALOR</v>
      </c>
    </row>
    <row r="172" spans="1:21" ht="33">
      <c r="A172" s="147">
        <v>166</v>
      </c>
      <c r="B172" s="169"/>
      <c r="C172" s="170" t="s">
        <v>3032</v>
      </c>
      <c r="D172" s="172" t="s">
        <v>2221</v>
      </c>
      <c r="E172" s="170" t="s">
        <v>3032</v>
      </c>
      <c r="F172" s="172" t="s">
        <v>2221</v>
      </c>
      <c r="G172" s="165" t="s">
        <v>21</v>
      </c>
      <c r="H172" s="165">
        <v>1</v>
      </c>
      <c r="I172" s="209">
        <v>57800</v>
      </c>
      <c r="J172" s="204">
        <f>I172*(1+0.05)</f>
        <v>60690</v>
      </c>
      <c r="K172" s="190">
        <v>102564</v>
      </c>
      <c r="L172" s="191">
        <v>123280</v>
      </c>
      <c r="M172" s="132">
        <f t="shared" si="22"/>
        <v>60690</v>
      </c>
      <c r="N172" s="132">
        <f t="shared" si="23"/>
        <v>95511.333333333328</v>
      </c>
      <c r="O172" s="133">
        <f t="shared" si="24"/>
        <v>102564</v>
      </c>
      <c r="P172" s="134">
        <f t="shared" si="25"/>
        <v>91552.084662092151</v>
      </c>
      <c r="Q172" s="133">
        <f t="shared" si="18"/>
        <v>29609.389355405492</v>
      </c>
      <c r="R172" s="135">
        <f t="shared" si="19"/>
        <v>0.32341578528430265</v>
      </c>
      <c r="S172" s="133">
        <f t="shared" si="26"/>
        <v>91552.084662092151</v>
      </c>
      <c r="T172" s="136">
        <f t="shared" si="20"/>
        <v>91600</v>
      </c>
      <c r="U172" s="54" t="str">
        <f t="shared" si="21"/>
        <v>MEDIA GEOMETRICA</v>
      </c>
    </row>
    <row r="173" spans="1:21" ht="33">
      <c r="A173" s="147">
        <v>167</v>
      </c>
      <c r="B173" s="169"/>
      <c r="C173" s="170" t="s">
        <v>3033</v>
      </c>
      <c r="D173" s="172" t="s">
        <v>2222</v>
      </c>
      <c r="E173" s="170" t="s">
        <v>3033</v>
      </c>
      <c r="F173" s="172" t="s">
        <v>2222</v>
      </c>
      <c r="G173" s="165" t="s">
        <v>21</v>
      </c>
      <c r="H173" s="165">
        <v>1</v>
      </c>
      <c r="I173" s="209">
        <v>64200</v>
      </c>
      <c r="J173" s="204">
        <f>I173*(1+0.05)</f>
        <v>67410</v>
      </c>
      <c r="K173" s="190">
        <v>115632</v>
      </c>
      <c r="L173" s="191">
        <v>139035</v>
      </c>
      <c r="M173" s="132">
        <f t="shared" si="22"/>
        <v>67410</v>
      </c>
      <c r="N173" s="132">
        <f t="shared" si="23"/>
        <v>107359</v>
      </c>
      <c r="O173" s="133">
        <f t="shared" si="24"/>
        <v>115632</v>
      </c>
      <c r="P173" s="134">
        <f t="shared" si="25"/>
        <v>102716.96260002231</v>
      </c>
      <c r="Q173" s="133">
        <f t="shared" si="18"/>
        <v>34098.103202377693</v>
      </c>
      <c r="R173" s="135">
        <f t="shared" si="19"/>
        <v>0.33196175528627136</v>
      </c>
      <c r="S173" s="133">
        <f t="shared" si="26"/>
        <v>102716.96260002231</v>
      </c>
      <c r="T173" s="136">
        <f t="shared" si="20"/>
        <v>102700</v>
      </c>
      <c r="U173" s="54" t="str">
        <f t="shared" si="21"/>
        <v>MEDIA GEOMETRICA</v>
      </c>
    </row>
    <row r="174" spans="1:21" ht="60">
      <c r="A174" s="147">
        <v>168</v>
      </c>
      <c r="B174" s="169"/>
      <c r="C174" s="170" t="s">
        <v>3034</v>
      </c>
      <c r="D174" s="172" t="s">
        <v>2223</v>
      </c>
      <c r="E174" s="170" t="s">
        <v>3034</v>
      </c>
      <c r="F174" s="172" t="s">
        <v>2223</v>
      </c>
      <c r="G174" s="165" t="s">
        <v>21</v>
      </c>
      <c r="H174" s="165">
        <v>1</v>
      </c>
      <c r="I174" s="202" t="s">
        <v>3915</v>
      </c>
      <c r="J174" s="202" t="s">
        <v>3916</v>
      </c>
      <c r="K174" s="190">
        <v>123420</v>
      </c>
      <c r="L174" s="191">
        <v>148350</v>
      </c>
      <c r="M174" s="132">
        <f t="shared" si="22"/>
        <v>123420</v>
      </c>
      <c r="N174" s="132">
        <f t="shared" si="23"/>
        <v>135885</v>
      </c>
      <c r="O174" s="133">
        <f t="shared" si="24"/>
        <v>135885</v>
      </c>
      <c r="P174" s="134">
        <f t="shared" si="25"/>
        <v>135312.07263211955</v>
      </c>
      <c r="Q174" s="133">
        <f t="shared" si="18"/>
        <v>8814.0860274903152</v>
      </c>
      <c r="R174" s="135">
        <f t="shared" si="19"/>
        <v>6.5138947737898162E-2</v>
      </c>
      <c r="S174" s="133">
        <f t="shared" si="26"/>
        <v>123420</v>
      </c>
      <c r="T174" s="136">
        <f t="shared" si="20"/>
        <v>123400</v>
      </c>
      <c r="U174" s="54" t="str">
        <f t="shared" si="21"/>
        <v>MENOR VALOR</v>
      </c>
    </row>
    <row r="175" spans="1:21" ht="33">
      <c r="A175" s="147">
        <v>169</v>
      </c>
      <c r="B175" s="169"/>
      <c r="C175" s="170" t="s">
        <v>3035</v>
      </c>
      <c r="D175" s="172" t="s">
        <v>1932</v>
      </c>
      <c r="E175" s="170" t="s">
        <v>3035</v>
      </c>
      <c r="F175" s="172" t="s">
        <v>1932</v>
      </c>
      <c r="G175" s="165" t="s">
        <v>21</v>
      </c>
      <c r="H175" s="165">
        <v>1</v>
      </c>
      <c r="I175" s="209">
        <v>37900</v>
      </c>
      <c r="J175" s="204">
        <f>I175*(1+0.05)</f>
        <v>39795</v>
      </c>
      <c r="K175" s="190">
        <v>74052</v>
      </c>
      <c r="L175" s="191">
        <v>89010</v>
      </c>
      <c r="M175" s="132">
        <f t="shared" si="22"/>
        <v>39795</v>
      </c>
      <c r="N175" s="132">
        <f t="shared" si="23"/>
        <v>67619</v>
      </c>
      <c r="O175" s="133">
        <f t="shared" si="24"/>
        <v>74052</v>
      </c>
      <c r="P175" s="134">
        <f t="shared" si="25"/>
        <v>64012.978345639844</v>
      </c>
      <c r="Q175" s="133">
        <f t="shared" si="18"/>
        <v>24223.357003107558</v>
      </c>
      <c r="R175" s="135">
        <f t="shared" si="19"/>
        <v>0.37841321602492661</v>
      </c>
      <c r="S175" s="133">
        <f t="shared" si="26"/>
        <v>64012.978345639844</v>
      </c>
      <c r="T175" s="136">
        <f t="shared" si="20"/>
        <v>64000</v>
      </c>
      <c r="U175" s="54" t="str">
        <f t="shared" si="21"/>
        <v>MEDIA GEOMETRICA</v>
      </c>
    </row>
    <row r="176" spans="1:21" ht="60">
      <c r="A176" s="147">
        <v>170</v>
      </c>
      <c r="B176" s="169"/>
      <c r="C176" s="170" t="s">
        <v>3036</v>
      </c>
      <c r="D176" s="172" t="s">
        <v>2224</v>
      </c>
      <c r="E176" s="170" t="s">
        <v>3036</v>
      </c>
      <c r="F176" s="172" t="s">
        <v>2224</v>
      </c>
      <c r="G176" s="165" t="s">
        <v>21</v>
      </c>
      <c r="H176" s="165">
        <v>1</v>
      </c>
      <c r="I176" s="202" t="s">
        <v>3915</v>
      </c>
      <c r="J176" s="202" t="s">
        <v>3916</v>
      </c>
      <c r="K176" s="190">
        <v>541728</v>
      </c>
      <c r="L176" s="191">
        <v>651130</v>
      </c>
      <c r="M176" s="132">
        <f t="shared" si="22"/>
        <v>541728</v>
      </c>
      <c r="N176" s="132">
        <f t="shared" si="23"/>
        <v>596429</v>
      </c>
      <c r="O176" s="133">
        <f t="shared" si="24"/>
        <v>596429</v>
      </c>
      <c r="P176" s="134">
        <f t="shared" si="25"/>
        <v>593915.27395748964</v>
      </c>
      <c r="Q176" s="133">
        <f t="shared" si="18"/>
        <v>38679.448037685339</v>
      </c>
      <c r="R176" s="135">
        <f t="shared" si="19"/>
        <v>6.5126205258115452E-2</v>
      </c>
      <c r="S176" s="133">
        <f t="shared" si="26"/>
        <v>541728</v>
      </c>
      <c r="T176" s="136">
        <f t="shared" si="20"/>
        <v>541700</v>
      </c>
      <c r="U176" s="54" t="str">
        <f t="shared" si="21"/>
        <v>MENOR VALOR</v>
      </c>
    </row>
    <row r="177" spans="1:28" ht="60">
      <c r="A177" s="147">
        <v>171</v>
      </c>
      <c r="B177" s="169"/>
      <c r="C177" s="170" t="s">
        <v>3037</v>
      </c>
      <c r="D177" s="172" t="s">
        <v>2225</v>
      </c>
      <c r="E177" s="170" t="s">
        <v>3037</v>
      </c>
      <c r="F177" s="172" t="s">
        <v>2225</v>
      </c>
      <c r="G177" s="165" t="s">
        <v>21</v>
      </c>
      <c r="H177" s="165">
        <v>1</v>
      </c>
      <c r="I177" s="202" t="s">
        <v>3915</v>
      </c>
      <c r="J177" s="202" t="s">
        <v>3916</v>
      </c>
      <c r="K177" s="190">
        <v>800184</v>
      </c>
      <c r="L177" s="191">
        <v>961630</v>
      </c>
      <c r="M177" s="132">
        <f t="shared" si="22"/>
        <v>800184</v>
      </c>
      <c r="N177" s="132">
        <f t="shared" si="23"/>
        <v>880907</v>
      </c>
      <c r="O177" s="133">
        <f t="shared" si="24"/>
        <v>880907</v>
      </c>
      <c r="P177" s="134">
        <f t="shared" si="25"/>
        <v>877200.62694916036</v>
      </c>
      <c r="Q177" s="133">
        <f t="shared" si="18"/>
        <v>57079.780697721675</v>
      </c>
      <c r="R177" s="135">
        <f t="shared" si="19"/>
        <v>6.5070382925102296E-2</v>
      </c>
      <c r="S177" s="133">
        <f t="shared" si="26"/>
        <v>800184</v>
      </c>
      <c r="T177" s="136">
        <f t="shared" si="20"/>
        <v>800200</v>
      </c>
      <c r="U177" s="54" t="str">
        <f t="shared" si="21"/>
        <v>MENOR VALOR</v>
      </c>
    </row>
    <row r="178" spans="1:28" ht="60">
      <c r="A178" s="147">
        <v>172</v>
      </c>
      <c r="B178" s="169"/>
      <c r="C178" s="170" t="s">
        <v>3038</v>
      </c>
      <c r="D178" s="172" t="s">
        <v>2226</v>
      </c>
      <c r="E178" s="170" t="s">
        <v>3038</v>
      </c>
      <c r="F178" s="172" t="s">
        <v>2226</v>
      </c>
      <c r="G178" s="165" t="s">
        <v>21</v>
      </c>
      <c r="H178" s="165">
        <v>1</v>
      </c>
      <c r="I178" s="202" t="s">
        <v>3915</v>
      </c>
      <c r="J178" s="202" t="s">
        <v>3916</v>
      </c>
      <c r="K178" s="190">
        <v>705408</v>
      </c>
      <c r="L178" s="191">
        <v>847780</v>
      </c>
      <c r="M178" s="132">
        <f t="shared" si="22"/>
        <v>705408</v>
      </c>
      <c r="N178" s="132">
        <f t="shared" si="23"/>
        <v>776594</v>
      </c>
      <c r="O178" s="133">
        <f t="shared" si="24"/>
        <v>776594</v>
      </c>
      <c r="P178" s="134">
        <f t="shared" si="25"/>
        <v>773324.50771975412</v>
      </c>
      <c r="Q178" s="133">
        <f t="shared" si="18"/>
        <v>50336.10332554557</v>
      </c>
      <c r="R178" s="135">
        <f t="shared" si="19"/>
        <v>6.5090531624256917E-2</v>
      </c>
      <c r="S178" s="133">
        <f t="shared" si="26"/>
        <v>705408</v>
      </c>
      <c r="T178" s="136">
        <f t="shared" si="20"/>
        <v>705400</v>
      </c>
      <c r="U178" s="54" t="str">
        <f t="shared" si="21"/>
        <v>MENOR VALOR</v>
      </c>
    </row>
    <row r="179" spans="1:28" ht="60">
      <c r="A179" s="147">
        <v>173</v>
      </c>
      <c r="B179" s="169"/>
      <c r="C179" s="170" t="s">
        <v>3039</v>
      </c>
      <c r="D179" s="172" t="s">
        <v>2227</v>
      </c>
      <c r="E179" s="170" t="s">
        <v>3039</v>
      </c>
      <c r="F179" s="172" t="s">
        <v>2227</v>
      </c>
      <c r="G179" s="165" t="s">
        <v>21</v>
      </c>
      <c r="H179" s="165">
        <v>1</v>
      </c>
      <c r="I179" s="202" t="s">
        <v>3915</v>
      </c>
      <c r="J179" s="202" t="s">
        <v>3916</v>
      </c>
      <c r="K179" s="190">
        <v>188364</v>
      </c>
      <c r="L179" s="191">
        <v>226435</v>
      </c>
      <c r="M179" s="132">
        <f t="shared" si="22"/>
        <v>188364</v>
      </c>
      <c r="N179" s="132">
        <f t="shared" si="23"/>
        <v>207399.5</v>
      </c>
      <c r="O179" s="133">
        <f t="shared" si="24"/>
        <v>207399.5</v>
      </c>
      <c r="P179" s="134">
        <f t="shared" si="25"/>
        <v>206524.09626966051</v>
      </c>
      <c r="Q179" s="133">
        <f t="shared" si="18"/>
        <v>13460.131133276525</v>
      </c>
      <c r="R179" s="135">
        <f t="shared" si="19"/>
        <v>6.5174627931558662E-2</v>
      </c>
      <c r="S179" s="133">
        <f t="shared" si="26"/>
        <v>188364</v>
      </c>
      <c r="T179" s="136">
        <f t="shared" si="20"/>
        <v>188400</v>
      </c>
      <c r="U179" s="54" t="str">
        <f t="shared" si="21"/>
        <v>MENOR VALOR</v>
      </c>
    </row>
    <row r="180" spans="1:28" ht="18">
      <c r="A180" s="147">
        <v>174</v>
      </c>
      <c r="B180" s="169"/>
      <c r="C180" s="170" t="s">
        <v>3040</v>
      </c>
      <c r="D180" s="172" t="s">
        <v>1706</v>
      </c>
      <c r="E180" s="170" t="s">
        <v>3040</v>
      </c>
      <c r="F180" s="172" t="s">
        <v>1706</v>
      </c>
      <c r="G180" s="165" t="s">
        <v>21</v>
      </c>
      <c r="H180" s="165">
        <v>1</v>
      </c>
      <c r="I180" s="209">
        <v>8600</v>
      </c>
      <c r="J180" s="204">
        <f>I180*(1+0.05)</f>
        <v>9030</v>
      </c>
      <c r="K180" s="190">
        <v>13760</v>
      </c>
      <c r="L180" s="191">
        <v>16560</v>
      </c>
      <c r="M180" s="132">
        <f t="shared" si="22"/>
        <v>9030</v>
      </c>
      <c r="N180" s="132">
        <f t="shared" si="23"/>
        <v>13116.666666666666</v>
      </c>
      <c r="O180" s="133">
        <f t="shared" si="24"/>
        <v>13760</v>
      </c>
      <c r="P180" s="134">
        <f t="shared" si="25"/>
        <v>12719.074336341346</v>
      </c>
      <c r="Q180" s="133">
        <f t="shared" si="18"/>
        <v>3344.6150750123697</v>
      </c>
      <c r="R180" s="135">
        <f t="shared" si="19"/>
        <v>0.26296057296056746</v>
      </c>
      <c r="S180" s="133">
        <f t="shared" si="26"/>
        <v>9030</v>
      </c>
      <c r="T180" s="136">
        <f t="shared" si="20"/>
        <v>9000</v>
      </c>
      <c r="U180" s="54" t="str">
        <f t="shared" si="21"/>
        <v>MENOR VALOR</v>
      </c>
    </row>
    <row r="181" spans="1:28" ht="60">
      <c r="A181" s="147">
        <v>175</v>
      </c>
      <c r="B181" s="169"/>
      <c r="C181" s="170" t="s">
        <v>3041</v>
      </c>
      <c r="D181" s="172" t="s">
        <v>2228</v>
      </c>
      <c r="E181" s="170" t="s">
        <v>3041</v>
      </c>
      <c r="F181" s="172" t="s">
        <v>2228</v>
      </c>
      <c r="G181" s="165" t="s">
        <v>21</v>
      </c>
      <c r="H181" s="165">
        <v>1</v>
      </c>
      <c r="I181" s="202" t="s">
        <v>3915</v>
      </c>
      <c r="J181" s="202" t="s">
        <v>3916</v>
      </c>
      <c r="K181" s="190">
        <v>194832</v>
      </c>
      <c r="L181" s="191">
        <v>234140</v>
      </c>
      <c r="M181" s="132">
        <f t="shared" si="22"/>
        <v>194832</v>
      </c>
      <c r="N181" s="132">
        <f t="shared" si="23"/>
        <v>214486</v>
      </c>
      <c r="O181" s="133">
        <f t="shared" si="24"/>
        <v>214486</v>
      </c>
      <c r="P181" s="134">
        <f t="shared" si="25"/>
        <v>213583.62409136145</v>
      </c>
      <c r="Q181" s="133">
        <f t="shared" si="18"/>
        <v>13897.476677440405</v>
      </c>
      <c r="R181" s="135">
        <f t="shared" si="19"/>
        <v>6.5068081584268328E-2</v>
      </c>
      <c r="S181" s="133">
        <f t="shared" si="26"/>
        <v>194832</v>
      </c>
      <c r="T181" s="136">
        <f t="shared" si="20"/>
        <v>194800</v>
      </c>
      <c r="U181" s="54" t="str">
        <f t="shared" si="21"/>
        <v>MENOR VALOR</v>
      </c>
    </row>
    <row r="182" spans="1:28" ht="60">
      <c r="A182" s="147">
        <v>176</v>
      </c>
      <c r="B182" s="169"/>
      <c r="C182" s="170" t="s">
        <v>3042</v>
      </c>
      <c r="D182" s="172" t="s">
        <v>2229</v>
      </c>
      <c r="E182" s="170" t="s">
        <v>3042</v>
      </c>
      <c r="F182" s="172" t="s">
        <v>2229</v>
      </c>
      <c r="G182" s="165" t="s">
        <v>21</v>
      </c>
      <c r="H182" s="165">
        <v>1</v>
      </c>
      <c r="I182" s="202" t="s">
        <v>3915</v>
      </c>
      <c r="J182" s="202" t="s">
        <v>3916</v>
      </c>
      <c r="K182" s="190">
        <v>1375704</v>
      </c>
      <c r="L182" s="191">
        <v>1653355</v>
      </c>
      <c r="M182" s="132">
        <f t="shared" si="22"/>
        <v>1375704</v>
      </c>
      <c r="N182" s="132">
        <f t="shared" si="23"/>
        <v>1514529.5</v>
      </c>
      <c r="O182" s="133">
        <f t="shared" si="24"/>
        <v>1514529.5</v>
      </c>
      <c r="P182" s="134">
        <f t="shared" si="25"/>
        <v>1508153.5355924475</v>
      </c>
      <c r="Q182" s="133">
        <f t="shared" si="18"/>
        <v>98164.452451613048</v>
      </c>
      <c r="R182" s="135">
        <f t="shared" si="19"/>
        <v>6.5089163758815266E-2</v>
      </c>
      <c r="S182" s="133">
        <f t="shared" si="26"/>
        <v>1375704</v>
      </c>
      <c r="T182" s="136">
        <f t="shared" si="20"/>
        <v>1375700</v>
      </c>
      <c r="U182" s="54" t="str">
        <f t="shared" si="21"/>
        <v>MENOR VALOR</v>
      </c>
    </row>
    <row r="183" spans="1:28" ht="60">
      <c r="A183" s="147">
        <v>177</v>
      </c>
      <c r="B183" s="169"/>
      <c r="C183" s="170" t="s">
        <v>3043</v>
      </c>
      <c r="D183" s="172" t="s">
        <v>2230</v>
      </c>
      <c r="E183" s="170" t="s">
        <v>3043</v>
      </c>
      <c r="F183" s="172" t="s">
        <v>2230</v>
      </c>
      <c r="G183" s="165" t="s">
        <v>21</v>
      </c>
      <c r="H183" s="165">
        <v>1</v>
      </c>
      <c r="I183" s="202" t="s">
        <v>3915</v>
      </c>
      <c r="J183" s="202" t="s">
        <v>3916</v>
      </c>
      <c r="K183" s="190">
        <v>277992</v>
      </c>
      <c r="L183" s="191">
        <v>334190</v>
      </c>
      <c r="M183" s="132">
        <f t="shared" si="22"/>
        <v>277992</v>
      </c>
      <c r="N183" s="132">
        <f t="shared" si="23"/>
        <v>306091</v>
      </c>
      <c r="O183" s="133">
        <f t="shared" si="24"/>
        <v>306091</v>
      </c>
      <c r="P183" s="134">
        <f t="shared" si="25"/>
        <v>304798.53424844419</v>
      </c>
      <c r="Q183" s="133">
        <f t="shared" si="18"/>
        <v>19868.993444560798</v>
      </c>
      <c r="R183" s="135">
        <f t="shared" si="19"/>
        <v>6.5187299845626531E-2</v>
      </c>
      <c r="S183" s="133">
        <f t="shared" si="26"/>
        <v>277992</v>
      </c>
      <c r="T183" s="136">
        <f t="shared" si="20"/>
        <v>278000</v>
      </c>
      <c r="U183" s="54" t="str">
        <f t="shared" si="21"/>
        <v>MENOR VALOR</v>
      </c>
      <c r="V183" s="8"/>
      <c r="X183" s="35"/>
      <c r="Y183" s="35"/>
      <c r="Z183" s="35"/>
      <c r="AA183" s="35"/>
      <c r="AB183" s="15"/>
    </row>
    <row r="184" spans="1:28" ht="60">
      <c r="A184" s="147">
        <v>178</v>
      </c>
      <c r="B184" s="169"/>
      <c r="C184" s="170" t="s">
        <v>3044</v>
      </c>
      <c r="D184" s="172" t="s">
        <v>2231</v>
      </c>
      <c r="E184" s="170" t="s">
        <v>3044</v>
      </c>
      <c r="F184" s="172" t="s">
        <v>2231</v>
      </c>
      <c r="G184" s="165" t="s">
        <v>21</v>
      </c>
      <c r="H184" s="165">
        <v>1</v>
      </c>
      <c r="I184" s="202" t="s">
        <v>3915</v>
      </c>
      <c r="J184" s="202" t="s">
        <v>3916</v>
      </c>
      <c r="K184" s="190">
        <v>297528</v>
      </c>
      <c r="L184" s="191">
        <v>357650</v>
      </c>
      <c r="M184" s="132">
        <f t="shared" si="22"/>
        <v>297528</v>
      </c>
      <c r="N184" s="132">
        <f t="shared" si="23"/>
        <v>327589</v>
      </c>
      <c r="O184" s="133">
        <f t="shared" si="24"/>
        <v>327589</v>
      </c>
      <c r="P184" s="134">
        <f t="shared" si="25"/>
        <v>326206.81967120187</v>
      </c>
      <c r="Q184" s="133">
        <f t="shared" si="18"/>
        <v>21256.336949248805</v>
      </c>
      <c r="R184" s="135">
        <f t="shared" si="19"/>
        <v>6.5162147654282632E-2</v>
      </c>
      <c r="S184" s="133">
        <f t="shared" si="26"/>
        <v>297528</v>
      </c>
      <c r="T184" s="136">
        <f t="shared" si="20"/>
        <v>297500</v>
      </c>
      <c r="U184" s="54" t="str">
        <f t="shared" si="21"/>
        <v>MENOR VALOR</v>
      </c>
    </row>
    <row r="185" spans="1:28" ht="60">
      <c r="A185" s="147">
        <v>179</v>
      </c>
      <c r="B185" s="169"/>
      <c r="C185" s="170" t="s">
        <v>3045</v>
      </c>
      <c r="D185" s="172" t="s">
        <v>2232</v>
      </c>
      <c r="E185" s="170" t="s">
        <v>3045</v>
      </c>
      <c r="F185" s="172" t="s">
        <v>2232</v>
      </c>
      <c r="G185" s="165" t="s">
        <v>21</v>
      </c>
      <c r="H185" s="165">
        <v>1</v>
      </c>
      <c r="I185" s="202" t="s">
        <v>3915</v>
      </c>
      <c r="J185" s="202" t="s">
        <v>3916</v>
      </c>
      <c r="K185" s="190">
        <v>149424</v>
      </c>
      <c r="L185" s="191">
        <v>179630</v>
      </c>
      <c r="M185" s="132">
        <f t="shared" si="22"/>
        <v>149424</v>
      </c>
      <c r="N185" s="132">
        <f t="shared" si="23"/>
        <v>164527</v>
      </c>
      <c r="O185" s="133">
        <f t="shared" si="24"/>
        <v>164527</v>
      </c>
      <c r="P185" s="134">
        <f t="shared" si="25"/>
        <v>163832.33234010922</v>
      </c>
      <c r="Q185" s="133">
        <f t="shared" si="18"/>
        <v>10679.433716260428</v>
      </c>
      <c r="R185" s="135">
        <f t="shared" si="19"/>
        <v>6.5185141197223267E-2</v>
      </c>
      <c r="S185" s="133">
        <f t="shared" si="26"/>
        <v>149424</v>
      </c>
      <c r="T185" s="136">
        <f t="shared" si="20"/>
        <v>149400</v>
      </c>
      <c r="U185" s="54" t="str">
        <f t="shared" si="21"/>
        <v>MENOR VALOR</v>
      </c>
    </row>
    <row r="186" spans="1:28" ht="60">
      <c r="A186" s="147">
        <v>180</v>
      </c>
      <c r="B186" s="169"/>
      <c r="C186" s="170" t="s">
        <v>3046</v>
      </c>
      <c r="D186" s="172" t="s">
        <v>2233</v>
      </c>
      <c r="E186" s="170" t="s">
        <v>3046</v>
      </c>
      <c r="F186" s="172" t="s">
        <v>2233</v>
      </c>
      <c r="G186" s="165" t="s">
        <v>21</v>
      </c>
      <c r="H186" s="165">
        <v>1</v>
      </c>
      <c r="I186" s="202" t="s">
        <v>3915</v>
      </c>
      <c r="J186" s="202" t="s">
        <v>3916</v>
      </c>
      <c r="K186" s="190">
        <v>149424</v>
      </c>
      <c r="L186" s="191">
        <v>179630</v>
      </c>
      <c r="M186" s="132">
        <f t="shared" si="22"/>
        <v>149424</v>
      </c>
      <c r="N186" s="132">
        <f t="shared" si="23"/>
        <v>164527</v>
      </c>
      <c r="O186" s="133">
        <f t="shared" si="24"/>
        <v>164527</v>
      </c>
      <c r="P186" s="134">
        <f t="shared" si="25"/>
        <v>163832.33234010922</v>
      </c>
      <c r="Q186" s="133">
        <f t="shared" si="18"/>
        <v>10679.433716260428</v>
      </c>
      <c r="R186" s="135">
        <f t="shared" si="19"/>
        <v>6.5185141197223267E-2</v>
      </c>
      <c r="S186" s="133">
        <f t="shared" si="26"/>
        <v>149424</v>
      </c>
      <c r="T186" s="136">
        <f t="shared" si="20"/>
        <v>149400</v>
      </c>
      <c r="U186" s="54" t="str">
        <f t="shared" si="21"/>
        <v>MENOR VALOR</v>
      </c>
    </row>
    <row r="187" spans="1:28" ht="60">
      <c r="A187" s="147">
        <v>181</v>
      </c>
      <c r="B187" s="169"/>
      <c r="C187" s="170" t="s">
        <v>3047</v>
      </c>
      <c r="D187" s="172" t="s">
        <v>2234</v>
      </c>
      <c r="E187" s="170" t="s">
        <v>3047</v>
      </c>
      <c r="F187" s="172" t="s">
        <v>2234</v>
      </c>
      <c r="G187" s="165" t="s">
        <v>21</v>
      </c>
      <c r="H187" s="165">
        <v>1</v>
      </c>
      <c r="I187" s="202" t="s">
        <v>3915</v>
      </c>
      <c r="J187" s="202" t="s">
        <v>3916</v>
      </c>
      <c r="K187" s="190">
        <v>149424</v>
      </c>
      <c r="L187" s="191">
        <v>179630</v>
      </c>
      <c r="M187" s="132">
        <f t="shared" si="22"/>
        <v>149424</v>
      </c>
      <c r="N187" s="132">
        <f t="shared" si="23"/>
        <v>164527</v>
      </c>
      <c r="O187" s="133">
        <f t="shared" si="24"/>
        <v>164527</v>
      </c>
      <c r="P187" s="134">
        <f t="shared" si="25"/>
        <v>163832.33234010922</v>
      </c>
      <c r="Q187" s="133">
        <f t="shared" si="18"/>
        <v>10679.433716260428</v>
      </c>
      <c r="R187" s="135">
        <f t="shared" si="19"/>
        <v>6.5185141197223267E-2</v>
      </c>
      <c r="S187" s="133">
        <f t="shared" si="26"/>
        <v>149424</v>
      </c>
      <c r="T187" s="136">
        <f t="shared" si="20"/>
        <v>149400</v>
      </c>
      <c r="U187" s="54" t="str">
        <f t="shared" si="21"/>
        <v>MENOR VALOR</v>
      </c>
    </row>
    <row r="188" spans="1:28" ht="60">
      <c r="A188" s="147">
        <v>182</v>
      </c>
      <c r="B188" s="169"/>
      <c r="C188" s="170" t="s">
        <v>3048</v>
      </c>
      <c r="D188" s="172" t="s">
        <v>2235</v>
      </c>
      <c r="E188" s="170" t="s">
        <v>3048</v>
      </c>
      <c r="F188" s="172" t="s">
        <v>2235</v>
      </c>
      <c r="G188" s="165" t="s">
        <v>21</v>
      </c>
      <c r="H188" s="165">
        <v>1</v>
      </c>
      <c r="I188" s="202" t="s">
        <v>3915</v>
      </c>
      <c r="J188" s="202" t="s">
        <v>3916</v>
      </c>
      <c r="K188" s="190">
        <v>149424</v>
      </c>
      <c r="L188" s="191">
        <v>179630</v>
      </c>
      <c r="M188" s="132">
        <f t="shared" si="22"/>
        <v>149424</v>
      </c>
      <c r="N188" s="132">
        <f t="shared" si="23"/>
        <v>164527</v>
      </c>
      <c r="O188" s="133">
        <f t="shared" si="24"/>
        <v>164527</v>
      </c>
      <c r="P188" s="134">
        <f t="shared" si="25"/>
        <v>163832.33234010922</v>
      </c>
      <c r="Q188" s="133">
        <f t="shared" si="18"/>
        <v>10679.433716260428</v>
      </c>
      <c r="R188" s="135">
        <f t="shared" si="19"/>
        <v>6.5185141197223267E-2</v>
      </c>
      <c r="S188" s="133">
        <f t="shared" si="26"/>
        <v>149424</v>
      </c>
      <c r="T188" s="136">
        <f t="shared" si="20"/>
        <v>149400</v>
      </c>
      <c r="U188" s="54" t="str">
        <f t="shared" si="21"/>
        <v>MENOR VALOR</v>
      </c>
    </row>
    <row r="189" spans="1:28" ht="33">
      <c r="A189" s="147">
        <v>183</v>
      </c>
      <c r="B189" s="169"/>
      <c r="C189" s="170" t="s">
        <v>3049</v>
      </c>
      <c r="D189" s="172" t="s">
        <v>2236</v>
      </c>
      <c r="E189" s="170" t="s">
        <v>3049</v>
      </c>
      <c r="F189" s="172" t="s">
        <v>2236</v>
      </c>
      <c r="G189" s="165" t="s">
        <v>21</v>
      </c>
      <c r="H189" s="165">
        <v>1</v>
      </c>
      <c r="I189" s="209">
        <v>65200</v>
      </c>
      <c r="J189" s="204">
        <f>I189*(1+0.05)</f>
        <v>68460</v>
      </c>
      <c r="K189" s="190">
        <v>132528</v>
      </c>
      <c r="L189" s="191">
        <v>159275</v>
      </c>
      <c r="M189" s="132">
        <f t="shared" si="22"/>
        <v>68460</v>
      </c>
      <c r="N189" s="132">
        <f t="shared" si="23"/>
        <v>120087.66666666667</v>
      </c>
      <c r="O189" s="133">
        <f t="shared" si="24"/>
        <v>132528</v>
      </c>
      <c r="P189" s="134">
        <f t="shared" si="25"/>
        <v>113056.98100738399</v>
      </c>
      <c r="Q189" s="133">
        <f t="shared" si="18"/>
        <v>45302.917257059729</v>
      </c>
      <c r="R189" s="135">
        <f t="shared" si="19"/>
        <v>0.40070871213252102</v>
      </c>
      <c r="S189" s="133">
        <f t="shared" si="26"/>
        <v>113056.98100738399</v>
      </c>
      <c r="T189" s="136">
        <f t="shared" si="20"/>
        <v>113100</v>
      </c>
      <c r="U189" s="54" t="str">
        <f t="shared" si="21"/>
        <v>MEDIA GEOMETRICA</v>
      </c>
    </row>
    <row r="190" spans="1:28" ht="33">
      <c r="A190" s="147">
        <v>184</v>
      </c>
      <c r="B190" s="169"/>
      <c r="C190" s="170" t="s">
        <v>3050</v>
      </c>
      <c r="D190" s="172" t="s">
        <v>2237</v>
      </c>
      <c r="E190" s="170" t="s">
        <v>3050</v>
      </c>
      <c r="F190" s="172" t="s">
        <v>2237</v>
      </c>
      <c r="G190" s="165" t="s">
        <v>21</v>
      </c>
      <c r="H190" s="165">
        <v>1</v>
      </c>
      <c r="I190" s="209">
        <v>65200</v>
      </c>
      <c r="J190" s="204">
        <f>I190*(1+0.05)</f>
        <v>68460</v>
      </c>
      <c r="K190" s="190">
        <v>145464</v>
      </c>
      <c r="L190" s="191">
        <v>174915</v>
      </c>
      <c r="M190" s="132">
        <f t="shared" si="22"/>
        <v>68460</v>
      </c>
      <c r="N190" s="132">
        <f t="shared" si="23"/>
        <v>129613</v>
      </c>
      <c r="O190" s="133">
        <f t="shared" si="24"/>
        <v>145464</v>
      </c>
      <c r="P190" s="134">
        <f t="shared" si="25"/>
        <v>120320.55457440457</v>
      </c>
      <c r="Q190" s="133">
        <f t="shared" si="18"/>
        <v>54450.050578488903</v>
      </c>
      <c r="R190" s="135">
        <f t="shared" si="19"/>
        <v>0.45254155261408596</v>
      </c>
      <c r="S190" s="133">
        <f t="shared" si="26"/>
        <v>120320.55457440457</v>
      </c>
      <c r="T190" s="136">
        <f t="shared" si="20"/>
        <v>120300</v>
      </c>
      <c r="U190" s="54" t="str">
        <f t="shared" si="21"/>
        <v>MEDIA GEOMETRICA</v>
      </c>
      <c r="V190" s="8"/>
      <c r="X190" s="35"/>
      <c r="Y190" s="35"/>
      <c r="Z190" s="35"/>
      <c r="AA190" s="35"/>
      <c r="AB190" s="15"/>
    </row>
    <row r="191" spans="1:28" ht="60">
      <c r="A191" s="147">
        <v>185</v>
      </c>
      <c r="B191" s="169"/>
      <c r="C191" s="170" t="s">
        <v>3051</v>
      </c>
      <c r="D191" s="172" t="s">
        <v>2238</v>
      </c>
      <c r="E191" s="170" t="s">
        <v>3051</v>
      </c>
      <c r="F191" s="172" t="s">
        <v>2238</v>
      </c>
      <c r="G191" s="165" t="s">
        <v>21</v>
      </c>
      <c r="H191" s="165">
        <v>1</v>
      </c>
      <c r="I191" s="202" t="s">
        <v>3915</v>
      </c>
      <c r="J191" s="202" t="s">
        <v>3916</v>
      </c>
      <c r="K191" s="190">
        <v>119460</v>
      </c>
      <c r="L191" s="191">
        <v>143635</v>
      </c>
      <c r="M191" s="132">
        <f t="shared" si="22"/>
        <v>119460</v>
      </c>
      <c r="N191" s="132">
        <f t="shared" si="23"/>
        <v>131547.5</v>
      </c>
      <c r="O191" s="133">
        <f t="shared" si="24"/>
        <v>131547.5</v>
      </c>
      <c r="P191" s="134">
        <f t="shared" si="25"/>
        <v>130990.98098724203</v>
      </c>
      <c r="Q191" s="133">
        <f t="shared" si="18"/>
        <v>8547.153217592393</v>
      </c>
      <c r="R191" s="135">
        <f t="shared" si="19"/>
        <v>6.5249936699266722E-2</v>
      </c>
      <c r="S191" s="133">
        <f t="shared" si="26"/>
        <v>119460</v>
      </c>
      <c r="T191" s="136">
        <f t="shared" si="20"/>
        <v>119500</v>
      </c>
      <c r="U191" s="54" t="str">
        <f t="shared" si="21"/>
        <v>MENOR VALOR</v>
      </c>
    </row>
    <row r="192" spans="1:28" ht="60">
      <c r="A192" s="147">
        <v>186</v>
      </c>
      <c r="B192" s="169"/>
      <c r="C192" s="170" t="s">
        <v>3052</v>
      </c>
      <c r="D192" s="172" t="s">
        <v>2239</v>
      </c>
      <c r="E192" s="170" t="s">
        <v>3052</v>
      </c>
      <c r="F192" s="172" t="s">
        <v>2239</v>
      </c>
      <c r="G192" s="165" t="s">
        <v>21</v>
      </c>
      <c r="H192" s="165">
        <v>1</v>
      </c>
      <c r="I192" s="202" t="s">
        <v>3915</v>
      </c>
      <c r="J192" s="202" t="s">
        <v>3916</v>
      </c>
      <c r="K192" s="190">
        <v>119460</v>
      </c>
      <c r="L192" s="191">
        <v>143635</v>
      </c>
      <c r="M192" s="132">
        <f t="shared" si="22"/>
        <v>119460</v>
      </c>
      <c r="N192" s="132">
        <f t="shared" si="23"/>
        <v>131547.5</v>
      </c>
      <c r="O192" s="133">
        <f t="shared" si="24"/>
        <v>131547.5</v>
      </c>
      <c r="P192" s="134">
        <f t="shared" si="25"/>
        <v>130990.98098724203</v>
      </c>
      <c r="Q192" s="133">
        <f t="shared" si="18"/>
        <v>8547.153217592393</v>
      </c>
      <c r="R192" s="135">
        <f t="shared" si="19"/>
        <v>6.5249936699266722E-2</v>
      </c>
      <c r="S192" s="133">
        <f t="shared" si="26"/>
        <v>119460</v>
      </c>
      <c r="T192" s="136">
        <f t="shared" si="20"/>
        <v>119500</v>
      </c>
      <c r="U192" s="54" t="str">
        <f t="shared" si="21"/>
        <v>MENOR VALOR</v>
      </c>
    </row>
    <row r="193" spans="1:28" ht="60">
      <c r="A193" s="147">
        <v>187</v>
      </c>
      <c r="B193" s="169"/>
      <c r="C193" s="170" t="s">
        <v>3053</v>
      </c>
      <c r="D193" s="172" t="s">
        <v>2240</v>
      </c>
      <c r="E193" s="170" t="s">
        <v>3053</v>
      </c>
      <c r="F193" s="172" t="s">
        <v>2240</v>
      </c>
      <c r="G193" s="165" t="s">
        <v>21</v>
      </c>
      <c r="H193" s="165">
        <v>1</v>
      </c>
      <c r="I193" s="202" t="s">
        <v>3915</v>
      </c>
      <c r="J193" s="202" t="s">
        <v>3916</v>
      </c>
      <c r="K193" s="190">
        <v>251988</v>
      </c>
      <c r="L193" s="191">
        <v>302910</v>
      </c>
      <c r="M193" s="132">
        <f t="shared" si="22"/>
        <v>251988</v>
      </c>
      <c r="N193" s="132">
        <f t="shared" si="23"/>
        <v>277449</v>
      </c>
      <c r="O193" s="133">
        <f t="shared" si="24"/>
        <v>277449</v>
      </c>
      <c r="P193" s="134">
        <f t="shared" si="25"/>
        <v>276278.27471591032</v>
      </c>
      <c r="Q193" s="133">
        <f t="shared" si="18"/>
        <v>18003.645755790687</v>
      </c>
      <c r="R193" s="135">
        <f t="shared" si="19"/>
        <v>6.5164898594735191E-2</v>
      </c>
      <c r="S193" s="133">
        <f t="shared" si="26"/>
        <v>251988</v>
      </c>
      <c r="T193" s="136">
        <f t="shared" si="20"/>
        <v>252000</v>
      </c>
      <c r="U193" s="54" t="str">
        <f t="shared" si="21"/>
        <v>MENOR VALOR</v>
      </c>
    </row>
    <row r="194" spans="1:28" ht="60">
      <c r="A194" s="147">
        <v>188</v>
      </c>
      <c r="B194" s="169"/>
      <c r="C194" s="170" t="s">
        <v>3054</v>
      </c>
      <c r="D194" s="172" t="s">
        <v>2241</v>
      </c>
      <c r="E194" s="170" t="s">
        <v>3054</v>
      </c>
      <c r="F194" s="172" t="s">
        <v>2241</v>
      </c>
      <c r="G194" s="165" t="s">
        <v>21</v>
      </c>
      <c r="H194" s="165">
        <v>1</v>
      </c>
      <c r="I194" s="202" t="s">
        <v>3915</v>
      </c>
      <c r="J194" s="202" t="s">
        <v>3916</v>
      </c>
      <c r="K194" s="190">
        <v>58476</v>
      </c>
      <c r="L194" s="191">
        <v>70380</v>
      </c>
      <c r="M194" s="132">
        <f t="shared" si="22"/>
        <v>58476</v>
      </c>
      <c r="N194" s="132">
        <f t="shared" si="23"/>
        <v>64428</v>
      </c>
      <c r="O194" s="133">
        <f t="shared" si="24"/>
        <v>64428</v>
      </c>
      <c r="P194" s="134">
        <f t="shared" si="25"/>
        <v>64152.481479674658</v>
      </c>
      <c r="Q194" s="133">
        <f t="shared" si="18"/>
        <v>4208.6995616223312</v>
      </c>
      <c r="R194" s="135">
        <f t="shared" si="19"/>
        <v>6.5604626111863934E-2</v>
      </c>
      <c r="S194" s="133">
        <f t="shared" si="26"/>
        <v>58476</v>
      </c>
      <c r="T194" s="136">
        <f t="shared" si="20"/>
        <v>58500</v>
      </c>
      <c r="U194" s="54" t="str">
        <f t="shared" si="21"/>
        <v>MENOR VALOR</v>
      </c>
    </row>
    <row r="195" spans="1:28" ht="60">
      <c r="A195" s="147">
        <v>189</v>
      </c>
      <c r="B195" s="169"/>
      <c r="C195" s="170" t="s">
        <v>3055</v>
      </c>
      <c r="D195" s="172" t="s">
        <v>2242</v>
      </c>
      <c r="E195" s="170" t="s">
        <v>3055</v>
      </c>
      <c r="F195" s="172" t="s">
        <v>2242</v>
      </c>
      <c r="G195" s="165" t="s">
        <v>21</v>
      </c>
      <c r="H195" s="165">
        <v>1</v>
      </c>
      <c r="I195" s="202" t="s">
        <v>3915</v>
      </c>
      <c r="J195" s="202" t="s">
        <v>3916</v>
      </c>
      <c r="K195" s="190">
        <v>58476</v>
      </c>
      <c r="L195" s="191">
        <v>70380</v>
      </c>
      <c r="M195" s="132">
        <f t="shared" si="22"/>
        <v>58476</v>
      </c>
      <c r="N195" s="132">
        <f t="shared" si="23"/>
        <v>64428</v>
      </c>
      <c r="O195" s="133">
        <f t="shared" si="24"/>
        <v>64428</v>
      </c>
      <c r="P195" s="134">
        <f t="shared" si="25"/>
        <v>64152.481479674658</v>
      </c>
      <c r="Q195" s="133">
        <f t="shared" si="18"/>
        <v>4208.6995616223312</v>
      </c>
      <c r="R195" s="135">
        <f t="shared" si="19"/>
        <v>6.5604626111863934E-2</v>
      </c>
      <c r="S195" s="133">
        <f t="shared" si="26"/>
        <v>58476</v>
      </c>
      <c r="T195" s="136">
        <f t="shared" si="20"/>
        <v>58500</v>
      </c>
      <c r="U195" s="54" t="str">
        <f t="shared" si="21"/>
        <v>MENOR VALOR</v>
      </c>
    </row>
    <row r="196" spans="1:28" ht="60">
      <c r="A196" s="147">
        <v>190</v>
      </c>
      <c r="B196" s="169"/>
      <c r="C196" s="170" t="s">
        <v>3056</v>
      </c>
      <c r="D196" s="172" t="s">
        <v>2243</v>
      </c>
      <c r="E196" s="170" t="s">
        <v>3056</v>
      </c>
      <c r="F196" s="172" t="s">
        <v>2243</v>
      </c>
      <c r="G196" s="165" t="s">
        <v>21</v>
      </c>
      <c r="H196" s="165">
        <v>1</v>
      </c>
      <c r="I196" s="202" t="s">
        <v>3915</v>
      </c>
      <c r="J196" s="202" t="s">
        <v>3916</v>
      </c>
      <c r="K196" s="190">
        <v>235092</v>
      </c>
      <c r="L196" s="191">
        <v>282555</v>
      </c>
      <c r="M196" s="132">
        <f t="shared" si="22"/>
        <v>235092</v>
      </c>
      <c r="N196" s="132">
        <f t="shared" si="23"/>
        <v>258823.5</v>
      </c>
      <c r="O196" s="133">
        <f t="shared" si="24"/>
        <v>258823.5</v>
      </c>
      <c r="P196" s="134">
        <f t="shared" si="25"/>
        <v>257733.23429468696</v>
      </c>
      <c r="Q196" s="133">
        <f t="shared" si="18"/>
        <v>16780.704577728553</v>
      </c>
      <c r="R196" s="135">
        <f t="shared" si="19"/>
        <v>6.5108811533951552E-2</v>
      </c>
      <c r="S196" s="133">
        <f t="shared" si="26"/>
        <v>235092</v>
      </c>
      <c r="T196" s="136">
        <f t="shared" si="20"/>
        <v>235100</v>
      </c>
      <c r="U196" s="54" t="str">
        <f t="shared" si="21"/>
        <v>MENOR VALOR</v>
      </c>
    </row>
    <row r="197" spans="1:28" ht="60">
      <c r="A197" s="147">
        <v>191</v>
      </c>
      <c r="B197" s="169"/>
      <c r="C197" s="170" t="s">
        <v>3057</v>
      </c>
      <c r="D197" s="172" t="s">
        <v>2244</v>
      </c>
      <c r="E197" s="170" t="s">
        <v>3057</v>
      </c>
      <c r="F197" s="172" t="s">
        <v>2244</v>
      </c>
      <c r="G197" s="165" t="s">
        <v>21</v>
      </c>
      <c r="H197" s="165">
        <v>1</v>
      </c>
      <c r="I197" s="202" t="s">
        <v>3915</v>
      </c>
      <c r="J197" s="202" t="s">
        <v>3916</v>
      </c>
      <c r="K197" s="190">
        <v>235092</v>
      </c>
      <c r="L197" s="191">
        <v>282555</v>
      </c>
      <c r="M197" s="132">
        <f t="shared" si="22"/>
        <v>235092</v>
      </c>
      <c r="N197" s="132">
        <f t="shared" si="23"/>
        <v>258823.5</v>
      </c>
      <c r="O197" s="133">
        <f t="shared" si="24"/>
        <v>258823.5</v>
      </c>
      <c r="P197" s="134">
        <f t="shared" si="25"/>
        <v>257733.23429468696</v>
      </c>
      <c r="Q197" s="133">
        <f t="shared" si="18"/>
        <v>16780.704577728553</v>
      </c>
      <c r="R197" s="135">
        <f t="shared" si="19"/>
        <v>6.5108811533951552E-2</v>
      </c>
      <c r="S197" s="133">
        <f t="shared" si="26"/>
        <v>235092</v>
      </c>
      <c r="T197" s="136">
        <f t="shared" si="20"/>
        <v>235100</v>
      </c>
      <c r="U197" s="54" t="str">
        <f t="shared" si="21"/>
        <v>MENOR VALOR</v>
      </c>
    </row>
    <row r="198" spans="1:28" ht="18">
      <c r="A198" s="147">
        <v>192</v>
      </c>
      <c r="B198" s="169"/>
      <c r="C198" s="170" t="s">
        <v>3058</v>
      </c>
      <c r="D198" s="172" t="s">
        <v>1688</v>
      </c>
      <c r="E198" s="170" t="s">
        <v>3058</v>
      </c>
      <c r="F198" s="172" t="s">
        <v>1688</v>
      </c>
      <c r="G198" s="165" t="s">
        <v>21</v>
      </c>
      <c r="H198" s="165">
        <v>1</v>
      </c>
      <c r="I198" s="209">
        <v>7100</v>
      </c>
      <c r="J198" s="204">
        <f t="shared" ref="J198:J203" si="27">I198*(1+0.05)</f>
        <v>7455</v>
      </c>
      <c r="K198" s="190">
        <v>11360</v>
      </c>
      <c r="L198" s="191">
        <v>13685</v>
      </c>
      <c r="M198" s="132">
        <f t="shared" si="22"/>
        <v>7455</v>
      </c>
      <c r="N198" s="132">
        <f t="shared" si="23"/>
        <v>10833.333333333334</v>
      </c>
      <c r="O198" s="133">
        <f t="shared" si="24"/>
        <v>11360</v>
      </c>
      <c r="P198" s="134">
        <f t="shared" si="25"/>
        <v>10504.053546030173</v>
      </c>
      <c r="Q198" s="133">
        <f t="shared" si="18"/>
        <v>2761.2519805334682</v>
      </c>
      <c r="R198" s="135">
        <f t="shared" si="19"/>
        <v>0.26287489571842826</v>
      </c>
      <c r="S198" s="133">
        <f t="shared" si="26"/>
        <v>7455</v>
      </c>
      <c r="T198" s="136">
        <f t="shared" si="20"/>
        <v>7500</v>
      </c>
      <c r="U198" s="54" t="str">
        <f t="shared" si="21"/>
        <v>MENOR VALOR</v>
      </c>
    </row>
    <row r="199" spans="1:28" ht="18">
      <c r="A199" s="147">
        <v>193</v>
      </c>
      <c r="B199" s="169"/>
      <c r="C199" s="170" t="s">
        <v>3059</v>
      </c>
      <c r="D199" s="172" t="s">
        <v>1708</v>
      </c>
      <c r="E199" s="170" t="s">
        <v>3059</v>
      </c>
      <c r="F199" s="172" t="s">
        <v>1708</v>
      </c>
      <c r="G199" s="165" t="s">
        <v>21</v>
      </c>
      <c r="H199" s="165">
        <v>1</v>
      </c>
      <c r="I199" s="209">
        <v>8500</v>
      </c>
      <c r="J199" s="204">
        <f t="shared" si="27"/>
        <v>8925</v>
      </c>
      <c r="K199" s="190">
        <v>13600</v>
      </c>
      <c r="L199" s="191">
        <v>16445</v>
      </c>
      <c r="M199" s="132">
        <f t="shared" si="22"/>
        <v>8925</v>
      </c>
      <c r="N199" s="132">
        <f t="shared" si="23"/>
        <v>12990</v>
      </c>
      <c r="O199" s="133">
        <f t="shared" si="24"/>
        <v>13600</v>
      </c>
      <c r="P199" s="134">
        <f t="shared" si="25"/>
        <v>12591.003277815618</v>
      </c>
      <c r="Q199" s="133">
        <f t="shared" ref="Q199:Q262" si="28">STDEVA(O199,M199)</f>
        <v>3305.7242020471099</v>
      </c>
      <c r="R199" s="135">
        <f t="shared" ref="R199:R262" si="29">Q199/P199*100%</f>
        <v>0.26254652858930966</v>
      </c>
      <c r="S199" s="133">
        <f t="shared" si="26"/>
        <v>8925</v>
      </c>
      <c r="T199" s="136">
        <f t="shared" ref="T199:T262" si="30">+ROUND(S199,-2)</f>
        <v>8900</v>
      </c>
      <c r="U199" s="54" t="str">
        <f t="shared" ref="U199:U262" si="31">IF(R199&lt;=$R$1,"MENOR VALOR","MEDIA GEOMETRICA")</f>
        <v>MENOR VALOR</v>
      </c>
    </row>
    <row r="200" spans="1:28" ht="18">
      <c r="A200" s="147">
        <v>194</v>
      </c>
      <c r="B200" s="169"/>
      <c r="C200" s="170" t="s">
        <v>3060</v>
      </c>
      <c r="D200" s="172" t="s">
        <v>1750</v>
      </c>
      <c r="E200" s="170" t="s">
        <v>3060</v>
      </c>
      <c r="F200" s="172" t="s">
        <v>1750</v>
      </c>
      <c r="G200" s="165" t="s">
        <v>21</v>
      </c>
      <c r="H200" s="165">
        <v>1</v>
      </c>
      <c r="I200" s="209">
        <v>7500</v>
      </c>
      <c r="J200" s="204">
        <f t="shared" si="27"/>
        <v>7875</v>
      </c>
      <c r="K200" s="190">
        <v>12000</v>
      </c>
      <c r="L200" s="191">
        <v>14490</v>
      </c>
      <c r="M200" s="132">
        <f t="shared" ref="M200:M263" si="32">MIN(J200,K200,L200)</f>
        <v>7875</v>
      </c>
      <c r="N200" s="132">
        <f t="shared" ref="N200:N263" si="33">AVERAGE(J200,K200,L200)</f>
        <v>11455</v>
      </c>
      <c r="O200" s="133">
        <f t="shared" ref="O200:O263" si="34">MEDIAN(J200,K200,L200)</f>
        <v>12000</v>
      </c>
      <c r="P200" s="134">
        <f t="shared" ref="P200:P263" si="35">GEOMEAN(J200,K200,L200)</f>
        <v>11104.527006639199</v>
      </c>
      <c r="Q200" s="133">
        <f t="shared" si="28"/>
        <v>2916.8154723945086</v>
      </c>
      <c r="R200" s="135">
        <f t="shared" si="29"/>
        <v>0.26266904215286224</v>
      </c>
      <c r="S200" s="133">
        <f t="shared" ref="S200:S263" si="36">IF(R200&lt;=$R$1,M200,P200)</f>
        <v>7875</v>
      </c>
      <c r="T200" s="136">
        <f t="shared" si="30"/>
        <v>7900</v>
      </c>
      <c r="U200" s="54" t="str">
        <f t="shared" si="31"/>
        <v>MENOR VALOR</v>
      </c>
    </row>
    <row r="201" spans="1:28" ht="18">
      <c r="A201" s="147">
        <v>195</v>
      </c>
      <c r="B201" s="169"/>
      <c r="C201" s="170" t="s">
        <v>3061</v>
      </c>
      <c r="D201" s="172" t="s">
        <v>2245</v>
      </c>
      <c r="E201" s="170" t="s">
        <v>3061</v>
      </c>
      <c r="F201" s="172" t="s">
        <v>2245</v>
      </c>
      <c r="G201" s="165" t="s">
        <v>21</v>
      </c>
      <c r="H201" s="165">
        <v>1</v>
      </c>
      <c r="I201" s="209">
        <v>35200</v>
      </c>
      <c r="J201" s="204">
        <f t="shared" si="27"/>
        <v>36960</v>
      </c>
      <c r="K201" s="190">
        <v>46464</v>
      </c>
      <c r="L201" s="191">
        <v>55890</v>
      </c>
      <c r="M201" s="132">
        <f t="shared" si="32"/>
        <v>36960</v>
      </c>
      <c r="N201" s="132">
        <f t="shared" si="33"/>
        <v>46438</v>
      </c>
      <c r="O201" s="133">
        <f t="shared" si="34"/>
        <v>46464</v>
      </c>
      <c r="P201" s="134">
        <f t="shared" si="35"/>
        <v>45785.457235381109</v>
      </c>
      <c r="Q201" s="133">
        <f t="shared" si="28"/>
        <v>6720.3428483969474</v>
      </c>
      <c r="R201" s="135">
        <f t="shared" si="29"/>
        <v>0.14677898298247732</v>
      </c>
      <c r="S201" s="133">
        <f t="shared" si="36"/>
        <v>36960</v>
      </c>
      <c r="T201" s="136">
        <f t="shared" si="30"/>
        <v>37000</v>
      </c>
      <c r="U201" s="54" t="str">
        <f t="shared" si="31"/>
        <v>MENOR VALOR</v>
      </c>
    </row>
    <row r="202" spans="1:28" ht="18">
      <c r="A202" s="147">
        <v>196</v>
      </c>
      <c r="B202" s="169"/>
      <c r="C202" s="170" t="s">
        <v>3062</v>
      </c>
      <c r="D202" s="172" t="s">
        <v>1707</v>
      </c>
      <c r="E202" s="170" t="s">
        <v>3062</v>
      </c>
      <c r="F202" s="172" t="s">
        <v>1707</v>
      </c>
      <c r="G202" s="165" t="s">
        <v>21</v>
      </c>
      <c r="H202" s="165">
        <v>1</v>
      </c>
      <c r="I202" s="209">
        <v>12500</v>
      </c>
      <c r="J202" s="204">
        <f t="shared" si="27"/>
        <v>13125</v>
      </c>
      <c r="K202" s="190">
        <v>20000</v>
      </c>
      <c r="L202" s="191">
        <v>24035</v>
      </c>
      <c r="M202" s="132">
        <f t="shared" si="32"/>
        <v>13125</v>
      </c>
      <c r="N202" s="132">
        <f t="shared" si="33"/>
        <v>19053.333333333332</v>
      </c>
      <c r="O202" s="133">
        <f t="shared" si="34"/>
        <v>20000</v>
      </c>
      <c r="P202" s="134">
        <f t="shared" si="35"/>
        <v>18478.121201491835</v>
      </c>
      <c r="Q202" s="133">
        <f t="shared" si="28"/>
        <v>4861.3591206575138</v>
      </c>
      <c r="R202" s="135">
        <f t="shared" si="29"/>
        <v>0.26308730566530925</v>
      </c>
      <c r="S202" s="133">
        <f t="shared" si="36"/>
        <v>13125</v>
      </c>
      <c r="T202" s="136">
        <f t="shared" si="30"/>
        <v>13100</v>
      </c>
      <c r="U202" s="54" t="str">
        <f t="shared" si="31"/>
        <v>MENOR VALOR</v>
      </c>
      <c r="V202" s="8"/>
      <c r="X202" s="35"/>
      <c r="Y202" s="35"/>
      <c r="Z202" s="35"/>
      <c r="AA202" s="35"/>
      <c r="AB202" s="15"/>
    </row>
    <row r="203" spans="1:28" ht="18">
      <c r="A203" s="147">
        <v>197</v>
      </c>
      <c r="B203" s="169"/>
      <c r="C203" s="170" t="s">
        <v>3063</v>
      </c>
      <c r="D203" s="172" t="s">
        <v>1933</v>
      </c>
      <c r="E203" s="170" t="s">
        <v>3063</v>
      </c>
      <c r="F203" s="172" t="s">
        <v>1933</v>
      </c>
      <c r="G203" s="165" t="s">
        <v>21</v>
      </c>
      <c r="H203" s="165">
        <v>1</v>
      </c>
      <c r="I203" s="209">
        <v>75200</v>
      </c>
      <c r="J203" s="204">
        <f t="shared" si="27"/>
        <v>78960</v>
      </c>
      <c r="K203" s="190">
        <v>119460</v>
      </c>
      <c r="L203" s="191">
        <v>143635</v>
      </c>
      <c r="M203" s="132">
        <f t="shared" si="32"/>
        <v>78960</v>
      </c>
      <c r="N203" s="132">
        <f t="shared" si="33"/>
        <v>114018.33333333333</v>
      </c>
      <c r="O203" s="133">
        <f t="shared" si="34"/>
        <v>119460</v>
      </c>
      <c r="P203" s="134">
        <f t="shared" si="35"/>
        <v>110653.02972865412</v>
      </c>
      <c r="Q203" s="133">
        <f t="shared" si="28"/>
        <v>28637.824638055175</v>
      </c>
      <c r="R203" s="135">
        <f t="shared" si="29"/>
        <v>0.25880741547051628</v>
      </c>
      <c r="S203" s="133">
        <f t="shared" si="36"/>
        <v>78960</v>
      </c>
      <c r="T203" s="136">
        <f t="shared" si="30"/>
        <v>79000</v>
      </c>
      <c r="U203" s="54" t="str">
        <f t="shared" si="31"/>
        <v>MENOR VALOR</v>
      </c>
    </row>
    <row r="204" spans="1:28" ht="60">
      <c r="A204" s="147">
        <v>198</v>
      </c>
      <c r="B204" s="169"/>
      <c r="C204" s="170" t="s">
        <v>3064</v>
      </c>
      <c r="D204" s="172" t="s">
        <v>2246</v>
      </c>
      <c r="E204" s="170" t="s">
        <v>3064</v>
      </c>
      <c r="F204" s="172" t="s">
        <v>2246</v>
      </c>
      <c r="G204" s="165" t="s">
        <v>21</v>
      </c>
      <c r="H204" s="165">
        <v>1</v>
      </c>
      <c r="I204" s="202" t="s">
        <v>3915</v>
      </c>
      <c r="J204" s="202" t="s">
        <v>3916</v>
      </c>
      <c r="K204" s="190">
        <v>189684</v>
      </c>
      <c r="L204" s="191">
        <v>228045</v>
      </c>
      <c r="M204" s="132">
        <f t="shared" si="32"/>
        <v>189684</v>
      </c>
      <c r="N204" s="132">
        <f t="shared" si="33"/>
        <v>208864.5</v>
      </c>
      <c r="O204" s="133">
        <f t="shared" si="34"/>
        <v>208864.5</v>
      </c>
      <c r="P204" s="134">
        <f t="shared" si="35"/>
        <v>207981.9409948854</v>
      </c>
      <c r="Q204" s="133">
        <f t="shared" si="28"/>
        <v>13562.661616548576</v>
      </c>
      <c r="R204" s="135">
        <f t="shared" si="29"/>
        <v>6.5210765663938589E-2</v>
      </c>
      <c r="S204" s="133">
        <f t="shared" si="36"/>
        <v>189684</v>
      </c>
      <c r="T204" s="136">
        <f t="shared" si="30"/>
        <v>189700</v>
      </c>
      <c r="U204" s="54" t="str">
        <f t="shared" si="31"/>
        <v>MENOR VALOR</v>
      </c>
    </row>
    <row r="205" spans="1:28" ht="60">
      <c r="A205" s="147">
        <v>199</v>
      </c>
      <c r="B205" s="169"/>
      <c r="C205" s="170" t="s">
        <v>3065</v>
      </c>
      <c r="D205" s="172" t="s">
        <v>2247</v>
      </c>
      <c r="E205" s="170" t="s">
        <v>3065</v>
      </c>
      <c r="F205" s="172" t="s">
        <v>2247</v>
      </c>
      <c r="G205" s="165" t="s">
        <v>21</v>
      </c>
      <c r="H205" s="165">
        <v>1</v>
      </c>
      <c r="I205" s="202" t="s">
        <v>3915</v>
      </c>
      <c r="J205" s="202" t="s">
        <v>3916</v>
      </c>
      <c r="K205" s="190">
        <v>110484</v>
      </c>
      <c r="L205" s="191">
        <v>132825</v>
      </c>
      <c r="M205" s="132">
        <f t="shared" si="32"/>
        <v>110484</v>
      </c>
      <c r="N205" s="132">
        <f t="shared" si="33"/>
        <v>121654.5</v>
      </c>
      <c r="O205" s="133">
        <f t="shared" si="34"/>
        <v>121654.5</v>
      </c>
      <c r="P205" s="134">
        <f t="shared" si="35"/>
        <v>121140.5683493354</v>
      </c>
      <c r="Q205" s="133">
        <f t="shared" si="28"/>
        <v>7898.7362992443295</v>
      </c>
      <c r="R205" s="135">
        <f t="shared" si="29"/>
        <v>6.5203064562703639E-2</v>
      </c>
      <c r="S205" s="133">
        <f t="shared" si="36"/>
        <v>110484</v>
      </c>
      <c r="T205" s="136">
        <f t="shared" si="30"/>
        <v>110500</v>
      </c>
      <c r="U205" s="54" t="str">
        <f t="shared" si="31"/>
        <v>MENOR VALOR</v>
      </c>
    </row>
    <row r="206" spans="1:28" ht="60">
      <c r="A206" s="147">
        <v>200</v>
      </c>
      <c r="B206" s="169"/>
      <c r="C206" s="170" t="s">
        <v>3066</v>
      </c>
      <c r="D206" s="172" t="s">
        <v>2248</v>
      </c>
      <c r="E206" s="170" t="s">
        <v>3066</v>
      </c>
      <c r="F206" s="172" t="s">
        <v>2248</v>
      </c>
      <c r="G206" s="165" t="s">
        <v>21</v>
      </c>
      <c r="H206" s="165">
        <v>1</v>
      </c>
      <c r="I206" s="202" t="s">
        <v>3915</v>
      </c>
      <c r="J206" s="202" t="s">
        <v>3916</v>
      </c>
      <c r="K206" s="190">
        <v>220836</v>
      </c>
      <c r="L206" s="191">
        <v>265420</v>
      </c>
      <c r="M206" s="132">
        <f t="shared" si="32"/>
        <v>220836</v>
      </c>
      <c r="N206" s="132">
        <f t="shared" si="33"/>
        <v>243128</v>
      </c>
      <c r="O206" s="133">
        <f t="shared" si="34"/>
        <v>243128</v>
      </c>
      <c r="P206" s="134">
        <f t="shared" si="35"/>
        <v>242103.88497502473</v>
      </c>
      <c r="Q206" s="133">
        <f t="shared" si="28"/>
        <v>15762.824366210518</v>
      </c>
      <c r="R206" s="135">
        <f t="shared" si="29"/>
        <v>6.5107688659504989E-2</v>
      </c>
      <c r="S206" s="133">
        <f t="shared" si="36"/>
        <v>220836</v>
      </c>
      <c r="T206" s="136">
        <f t="shared" si="30"/>
        <v>220800</v>
      </c>
      <c r="U206" s="54" t="str">
        <f t="shared" si="31"/>
        <v>MENOR VALOR</v>
      </c>
    </row>
    <row r="207" spans="1:28" ht="60">
      <c r="A207" s="147">
        <v>201</v>
      </c>
      <c r="B207" s="169"/>
      <c r="C207" s="170" t="s">
        <v>3067</v>
      </c>
      <c r="D207" s="172" t="s">
        <v>2249</v>
      </c>
      <c r="E207" s="170" t="s">
        <v>3067</v>
      </c>
      <c r="F207" s="172" t="s">
        <v>2249</v>
      </c>
      <c r="G207" s="165" t="s">
        <v>21</v>
      </c>
      <c r="H207" s="165">
        <v>1</v>
      </c>
      <c r="I207" s="202" t="s">
        <v>3915</v>
      </c>
      <c r="J207" s="202" t="s">
        <v>3916</v>
      </c>
      <c r="K207" s="190">
        <v>202620</v>
      </c>
      <c r="L207" s="191">
        <v>243570</v>
      </c>
      <c r="M207" s="132">
        <f t="shared" si="32"/>
        <v>202620</v>
      </c>
      <c r="N207" s="132">
        <f t="shared" si="33"/>
        <v>223095</v>
      </c>
      <c r="O207" s="133">
        <f t="shared" si="34"/>
        <v>223095</v>
      </c>
      <c r="P207" s="134">
        <f t="shared" si="35"/>
        <v>222153.44561811324</v>
      </c>
      <c r="Q207" s="133">
        <f t="shared" si="28"/>
        <v>14478.011344794561</v>
      </c>
      <c r="R207" s="135">
        <f t="shared" si="29"/>
        <v>6.5171221200334598E-2</v>
      </c>
      <c r="S207" s="133">
        <f t="shared" si="36"/>
        <v>202620</v>
      </c>
      <c r="T207" s="136">
        <f t="shared" si="30"/>
        <v>202600</v>
      </c>
      <c r="U207" s="54" t="str">
        <f t="shared" si="31"/>
        <v>MENOR VALOR</v>
      </c>
      <c r="V207" s="8"/>
      <c r="X207" s="35"/>
      <c r="Y207" s="35"/>
      <c r="Z207" s="35"/>
      <c r="AA207" s="35"/>
      <c r="AB207" s="15"/>
    </row>
    <row r="208" spans="1:28" ht="60">
      <c r="A208" s="147">
        <v>202</v>
      </c>
      <c r="B208" s="169"/>
      <c r="C208" s="170" t="s">
        <v>3068</v>
      </c>
      <c r="D208" s="172" t="s">
        <v>2250</v>
      </c>
      <c r="E208" s="170" t="s">
        <v>3068</v>
      </c>
      <c r="F208" s="172" t="s">
        <v>2250</v>
      </c>
      <c r="G208" s="165" t="s">
        <v>21</v>
      </c>
      <c r="H208" s="165">
        <v>1</v>
      </c>
      <c r="I208" s="202" t="s">
        <v>3915</v>
      </c>
      <c r="J208" s="202" t="s">
        <v>3916</v>
      </c>
      <c r="K208" s="190">
        <v>116952</v>
      </c>
      <c r="L208" s="191">
        <v>140645</v>
      </c>
      <c r="M208" s="132">
        <f t="shared" si="32"/>
        <v>116952</v>
      </c>
      <c r="N208" s="132">
        <f t="shared" si="33"/>
        <v>128798.5</v>
      </c>
      <c r="O208" s="133">
        <f t="shared" si="34"/>
        <v>128798.5</v>
      </c>
      <c r="P208" s="134">
        <f t="shared" si="35"/>
        <v>128252.54009180481</v>
      </c>
      <c r="Q208" s="133">
        <f t="shared" si="28"/>
        <v>8376.7404833264354</v>
      </c>
      <c r="R208" s="135">
        <f t="shared" si="29"/>
        <v>6.5314421666270758E-2</v>
      </c>
      <c r="S208" s="133">
        <f t="shared" si="36"/>
        <v>116952</v>
      </c>
      <c r="T208" s="136">
        <f t="shared" si="30"/>
        <v>117000</v>
      </c>
      <c r="U208" s="54" t="str">
        <f t="shared" si="31"/>
        <v>MENOR VALOR</v>
      </c>
    </row>
    <row r="209" spans="1:28" ht="60">
      <c r="A209" s="147">
        <v>203</v>
      </c>
      <c r="B209" s="169"/>
      <c r="C209" s="170" t="s">
        <v>3069</v>
      </c>
      <c r="D209" s="172" t="s">
        <v>2251</v>
      </c>
      <c r="E209" s="170" t="s">
        <v>3069</v>
      </c>
      <c r="F209" s="172" t="s">
        <v>2251</v>
      </c>
      <c r="G209" s="165" t="s">
        <v>21</v>
      </c>
      <c r="H209" s="165">
        <v>1</v>
      </c>
      <c r="I209" s="202" t="s">
        <v>3915</v>
      </c>
      <c r="J209" s="202" t="s">
        <v>3916</v>
      </c>
      <c r="K209" s="190">
        <v>133848</v>
      </c>
      <c r="L209" s="191">
        <v>160885</v>
      </c>
      <c r="M209" s="132">
        <f t="shared" si="32"/>
        <v>133848</v>
      </c>
      <c r="N209" s="132">
        <f t="shared" si="33"/>
        <v>147366.5</v>
      </c>
      <c r="O209" s="133">
        <f t="shared" si="34"/>
        <v>147366.5</v>
      </c>
      <c r="P209" s="134">
        <f t="shared" si="35"/>
        <v>146745.13784108829</v>
      </c>
      <c r="Q209" s="133">
        <f t="shared" si="28"/>
        <v>9559.0230214703424</v>
      </c>
      <c r="R209" s="135">
        <f t="shared" si="29"/>
        <v>6.5140304899382079E-2</v>
      </c>
      <c r="S209" s="133">
        <f t="shared" si="36"/>
        <v>133848</v>
      </c>
      <c r="T209" s="136">
        <f t="shared" si="30"/>
        <v>133800</v>
      </c>
      <c r="U209" s="54" t="str">
        <f t="shared" si="31"/>
        <v>MENOR VALOR</v>
      </c>
    </row>
    <row r="210" spans="1:28" ht="60">
      <c r="A210" s="147">
        <v>204</v>
      </c>
      <c r="B210" s="169"/>
      <c r="C210" s="170" t="s">
        <v>3070</v>
      </c>
      <c r="D210" s="172" t="s">
        <v>2252</v>
      </c>
      <c r="E210" s="170" t="s">
        <v>3070</v>
      </c>
      <c r="F210" s="172" t="s">
        <v>2252</v>
      </c>
      <c r="G210" s="165" t="s">
        <v>21</v>
      </c>
      <c r="H210" s="165">
        <v>1</v>
      </c>
      <c r="I210" s="202" t="s">
        <v>3915</v>
      </c>
      <c r="J210" s="202" t="s">
        <v>3916</v>
      </c>
      <c r="K210" s="190">
        <v>133848</v>
      </c>
      <c r="L210" s="191">
        <v>160885</v>
      </c>
      <c r="M210" s="132">
        <f t="shared" si="32"/>
        <v>133848</v>
      </c>
      <c r="N210" s="132">
        <f t="shared" si="33"/>
        <v>147366.5</v>
      </c>
      <c r="O210" s="133">
        <f t="shared" si="34"/>
        <v>147366.5</v>
      </c>
      <c r="P210" s="134">
        <f t="shared" si="35"/>
        <v>146745.13784108829</v>
      </c>
      <c r="Q210" s="133">
        <f t="shared" si="28"/>
        <v>9559.0230214703424</v>
      </c>
      <c r="R210" s="135">
        <f t="shared" si="29"/>
        <v>6.5140304899382079E-2</v>
      </c>
      <c r="S210" s="133">
        <f t="shared" si="36"/>
        <v>133848</v>
      </c>
      <c r="T210" s="136">
        <f t="shared" si="30"/>
        <v>133800</v>
      </c>
      <c r="U210" s="54" t="str">
        <f t="shared" si="31"/>
        <v>MENOR VALOR</v>
      </c>
    </row>
    <row r="211" spans="1:28" ht="60">
      <c r="A211" s="147">
        <v>205</v>
      </c>
      <c r="B211" s="169"/>
      <c r="C211" s="170" t="s">
        <v>3071</v>
      </c>
      <c r="D211" s="172" t="s">
        <v>2253</v>
      </c>
      <c r="E211" s="170" t="s">
        <v>3071</v>
      </c>
      <c r="F211" s="172" t="s">
        <v>2253</v>
      </c>
      <c r="G211" s="165" t="s">
        <v>21</v>
      </c>
      <c r="H211" s="165">
        <v>1</v>
      </c>
      <c r="I211" s="202" t="s">
        <v>3915</v>
      </c>
      <c r="J211" s="202" t="s">
        <v>3916</v>
      </c>
      <c r="K211" s="190">
        <v>640464</v>
      </c>
      <c r="L211" s="191">
        <v>769695</v>
      </c>
      <c r="M211" s="132">
        <f t="shared" si="32"/>
        <v>640464</v>
      </c>
      <c r="N211" s="132">
        <f t="shared" si="33"/>
        <v>705079.5</v>
      </c>
      <c r="O211" s="133">
        <f t="shared" si="34"/>
        <v>705079.5</v>
      </c>
      <c r="P211" s="134">
        <f t="shared" si="35"/>
        <v>702112.48278320755</v>
      </c>
      <c r="Q211" s="133">
        <f t="shared" si="28"/>
        <v>45690.058219759361</v>
      </c>
      <c r="R211" s="135">
        <f t="shared" si="29"/>
        <v>6.5075125909514919E-2</v>
      </c>
      <c r="S211" s="133">
        <f t="shared" si="36"/>
        <v>640464</v>
      </c>
      <c r="T211" s="136">
        <f t="shared" si="30"/>
        <v>640500</v>
      </c>
      <c r="U211" s="54" t="str">
        <f t="shared" si="31"/>
        <v>MENOR VALOR</v>
      </c>
    </row>
    <row r="212" spans="1:28" ht="33">
      <c r="A212" s="147">
        <v>206</v>
      </c>
      <c r="B212" s="169"/>
      <c r="C212" s="170" t="s">
        <v>3072</v>
      </c>
      <c r="D212" s="172" t="s">
        <v>1815</v>
      </c>
      <c r="E212" s="170" t="s">
        <v>3072</v>
      </c>
      <c r="F212" s="186" t="s">
        <v>1815</v>
      </c>
      <c r="G212" s="187" t="s">
        <v>21</v>
      </c>
      <c r="H212" s="187">
        <v>1</v>
      </c>
      <c r="I212" s="210">
        <v>35200</v>
      </c>
      <c r="J212" s="206">
        <f>I212*(1+0.05)</f>
        <v>36960</v>
      </c>
      <c r="K212" s="196">
        <v>127248</v>
      </c>
      <c r="L212" s="197">
        <v>152950</v>
      </c>
      <c r="M212" s="132">
        <f t="shared" si="32"/>
        <v>36960</v>
      </c>
      <c r="N212" s="132">
        <f t="shared" si="33"/>
        <v>105719.33333333333</v>
      </c>
      <c r="O212" s="133">
        <f t="shared" si="34"/>
        <v>127248</v>
      </c>
      <c r="P212" s="134">
        <f t="shared" si="35"/>
        <v>89600.576298376633</v>
      </c>
      <c r="Q212" s="133">
        <f t="shared" si="28"/>
        <v>63843.257059771</v>
      </c>
      <c r="R212" s="135">
        <f t="shared" si="29"/>
        <v>0.71253176817934927</v>
      </c>
      <c r="S212" s="133">
        <f t="shared" si="36"/>
        <v>89600.576298376633</v>
      </c>
      <c r="T212" s="136">
        <f t="shared" si="30"/>
        <v>89600</v>
      </c>
      <c r="U212" s="54" t="str">
        <f t="shared" si="31"/>
        <v>MEDIA GEOMETRICA</v>
      </c>
    </row>
    <row r="213" spans="1:28" ht="33">
      <c r="A213" s="147">
        <v>207</v>
      </c>
      <c r="B213" s="169"/>
      <c r="C213" s="170" t="s">
        <v>3073</v>
      </c>
      <c r="D213" s="172" t="s">
        <v>1816</v>
      </c>
      <c r="E213" s="170" t="s">
        <v>3073</v>
      </c>
      <c r="F213" s="186" t="s">
        <v>1816</v>
      </c>
      <c r="G213" s="187" t="s">
        <v>21</v>
      </c>
      <c r="H213" s="187">
        <v>1</v>
      </c>
      <c r="I213" s="210">
        <v>32000</v>
      </c>
      <c r="J213" s="206">
        <f>I213*(1+0.05)</f>
        <v>33600</v>
      </c>
      <c r="K213" s="196">
        <v>127248</v>
      </c>
      <c r="L213" s="197">
        <v>152950</v>
      </c>
      <c r="M213" s="132">
        <f t="shared" si="32"/>
        <v>33600</v>
      </c>
      <c r="N213" s="132">
        <f t="shared" si="33"/>
        <v>104599.33333333333</v>
      </c>
      <c r="O213" s="133">
        <f t="shared" si="34"/>
        <v>127248</v>
      </c>
      <c r="P213" s="134">
        <f t="shared" si="35"/>
        <v>86798.704108297723</v>
      </c>
      <c r="Q213" s="133">
        <f t="shared" si="28"/>
        <v>66219.135844557808</v>
      </c>
      <c r="R213" s="135">
        <f t="shared" si="29"/>
        <v>0.76290465998129386</v>
      </c>
      <c r="S213" s="133">
        <f t="shared" si="36"/>
        <v>86798.704108297723</v>
      </c>
      <c r="T213" s="136">
        <f t="shared" si="30"/>
        <v>86800</v>
      </c>
      <c r="U213" s="54" t="str">
        <f t="shared" si="31"/>
        <v>MEDIA GEOMETRICA</v>
      </c>
    </row>
    <row r="214" spans="1:28" ht="18">
      <c r="A214" s="147">
        <v>208</v>
      </c>
      <c r="B214" s="169"/>
      <c r="C214" s="178" t="s">
        <v>3074</v>
      </c>
      <c r="D214" s="172" t="s">
        <v>2254</v>
      </c>
      <c r="E214" s="178" t="s">
        <v>3074</v>
      </c>
      <c r="F214" s="172" t="s">
        <v>2254</v>
      </c>
      <c r="G214" s="165" t="s">
        <v>21</v>
      </c>
      <c r="H214" s="165">
        <v>1</v>
      </c>
      <c r="I214" s="209">
        <v>21000</v>
      </c>
      <c r="J214" s="204">
        <f>I214*(1+0.05)</f>
        <v>22050</v>
      </c>
      <c r="K214" s="190">
        <v>27720</v>
      </c>
      <c r="L214" s="191">
        <v>33350</v>
      </c>
      <c r="M214" s="132">
        <f t="shared" si="32"/>
        <v>22050</v>
      </c>
      <c r="N214" s="132">
        <f t="shared" si="33"/>
        <v>27706.666666666668</v>
      </c>
      <c r="O214" s="133">
        <f t="shared" si="34"/>
        <v>27720</v>
      </c>
      <c r="P214" s="134">
        <f t="shared" si="35"/>
        <v>27316.971695475437</v>
      </c>
      <c r="Q214" s="133">
        <f t="shared" si="28"/>
        <v>4009.2954493277243</v>
      </c>
      <c r="R214" s="135">
        <f t="shared" si="29"/>
        <v>0.14676939647712825</v>
      </c>
      <c r="S214" s="133">
        <f t="shared" si="36"/>
        <v>22050</v>
      </c>
      <c r="T214" s="136">
        <f t="shared" si="30"/>
        <v>22100</v>
      </c>
      <c r="U214" s="54" t="str">
        <f t="shared" si="31"/>
        <v>MENOR VALOR</v>
      </c>
    </row>
    <row r="215" spans="1:28" ht="60">
      <c r="A215" s="147">
        <v>209</v>
      </c>
      <c r="B215" s="169"/>
      <c r="C215" s="178" t="s">
        <v>3075</v>
      </c>
      <c r="D215" s="172" t="s">
        <v>2255</v>
      </c>
      <c r="E215" s="178" t="s">
        <v>3075</v>
      </c>
      <c r="F215" s="172" t="s">
        <v>2255</v>
      </c>
      <c r="G215" s="165" t="s">
        <v>21</v>
      </c>
      <c r="H215" s="165">
        <v>1</v>
      </c>
      <c r="I215" s="202" t="s">
        <v>3915</v>
      </c>
      <c r="J215" s="202" t="s">
        <v>3916</v>
      </c>
      <c r="K215" s="190">
        <v>119460</v>
      </c>
      <c r="L215" s="191">
        <v>143635</v>
      </c>
      <c r="M215" s="132">
        <f t="shared" si="32"/>
        <v>119460</v>
      </c>
      <c r="N215" s="132">
        <f t="shared" si="33"/>
        <v>131547.5</v>
      </c>
      <c r="O215" s="133">
        <f t="shared" si="34"/>
        <v>131547.5</v>
      </c>
      <c r="P215" s="134">
        <f t="shared" si="35"/>
        <v>130990.98098724203</v>
      </c>
      <c r="Q215" s="133">
        <f t="shared" si="28"/>
        <v>8547.153217592393</v>
      </c>
      <c r="R215" s="135">
        <f t="shared" si="29"/>
        <v>6.5249936699266722E-2</v>
      </c>
      <c r="S215" s="133">
        <f t="shared" si="36"/>
        <v>119460</v>
      </c>
      <c r="T215" s="136">
        <f t="shared" si="30"/>
        <v>119500</v>
      </c>
      <c r="U215" s="54" t="str">
        <f t="shared" si="31"/>
        <v>MENOR VALOR</v>
      </c>
    </row>
    <row r="216" spans="1:28" ht="60">
      <c r="A216" s="147">
        <v>210</v>
      </c>
      <c r="B216" s="169"/>
      <c r="C216" s="170" t="s">
        <v>3076</v>
      </c>
      <c r="D216" s="172" t="s">
        <v>2256</v>
      </c>
      <c r="E216" s="170" t="s">
        <v>3076</v>
      </c>
      <c r="F216" s="172" t="s">
        <v>2256</v>
      </c>
      <c r="G216" s="165" t="s">
        <v>21</v>
      </c>
      <c r="H216" s="165">
        <v>1</v>
      </c>
      <c r="I216" s="202" t="s">
        <v>3915</v>
      </c>
      <c r="J216" s="202" t="s">
        <v>3916</v>
      </c>
      <c r="K216" s="190">
        <v>119460</v>
      </c>
      <c r="L216" s="191">
        <v>143635</v>
      </c>
      <c r="M216" s="132">
        <f t="shared" si="32"/>
        <v>119460</v>
      </c>
      <c r="N216" s="132">
        <f t="shared" si="33"/>
        <v>131547.5</v>
      </c>
      <c r="O216" s="133">
        <f t="shared" si="34"/>
        <v>131547.5</v>
      </c>
      <c r="P216" s="134">
        <f t="shared" si="35"/>
        <v>130990.98098724203</v>
      </c>
      <c r="Q216" s="133">
        <f t="shared" si="28"/>
        <v>8547.153217592393</v>
      </c>
      <c r="R216" s="135">
        <f t="shared" si="29"/>
        <v>6.5249936699266722E-2</v>
      </c>
      <c r="S216" s="133">
        <f t="shared" si="36"/>
        <v>119460</v>
      </c>
      <c r="T216" s="136">
        <f t="shared" si="30"/>
        <v>119500</v>
      </c>
      <c r="U216" s="54" t="str">
        <f t="shared" si="31"/>
        <v>MENOR VALOR</v>
      </c>
    </row>
    <row r="217" spans="1:28" ht="60">
      <c r="A217" s="147">
        <v>211</v>
      </c>
      <c r="B217" s="169"/>
      <c r="C217" s="170" t="s">
        <v>3077</v>
      </c>
      <c r="D217" s="172" t="s">
        <v>1807</v>
      </c>
      <c r="E217" s="170" t="s">
        <v>3077</v>
      </c>
      <c r="F217" s="172" t="s">
        <v>1807</v>
      </c>
      <c r="G217" s="165" t="s">
        <v>21</v>
      </c>
      <c r="H217" s="165">
        <v>1</v>
      </c>
      <c r="I217" s="202" t="s">
        <v>3915</v>
      </c>
      <c r="J217" s="202" t="s">
        <v>3916</v>
      </c>
      <c r="K217" s="190">
        <v>50688</v>
      </c>
      <c r="L217" s="191">
        <v>60950</v>
      </c>
      <c r="M217" s="132">
        <f t="shared" si="32"/>
        <v>50688</v>
      </c>
      <c r="N217" s="132">
        <f t="shared" si="33"/>
        <v>55819</v>
      </c>
      <c r="O217" s="133">
        <f t="shared" si="34"/>
        <v>55819</v>
      </c>
      <c r="P217" s="134">
        <f t="shared" si="35"/>
        <v>55582.673559302631</v>
      </c>
      <c r="Q217" s="133">
        <f t="shared" si="28"/>
        <v>3628.1648942681754</v>
      </c>
      <c r="R217" s="135">
        <f t="shared" si="29"/>
        <v>6.5275105746707016E-2</v>
      </c>
      <c r="S217" s="133">
        <f t="shared" si="36"/>
        <v>50688</v>
      </c>
      <c r="T217" s="136">
        <f t="shared" si="30"/>
        <v>50700</v>
      </c>
      <c r="U217" s="54" t="str">
        <f t="shared" si="31"/>
        <v>MENOR VALOR</v>
      </c>
    </row>
    <row r="218" spans="1:28" ht="60">
      <c r="A218" s="147">
        <v>212</v>
      </c>
      <c r="B218" s="169"/>
      <c r="C218" s="170" t="s">
        <v>3078</v>
      </c>
      <c r="D218" s="172" t="s">
        <v>1806</v>
      </c>
      <c r="E218" s="170" t="s">
        <v>3078</v>
      </c>
      <c r="F218" s="172" t="s">
        <v>1806</v>
      </c>
      <c r="G218" s="165" t="s">
        <v>21</v>
      </c>
      <c r="H218" s="165">
        <v>1</v>
      </c>
      <c r="I218" s="202" t="s">
        <v>3915</v>
      </c>
      <c r="J218" s="202" t="s">
        <v>3916</v>
      </c>
      <c r="K218" s="190">
        <v>50688</v>
      </c>
      <c r="L218" s="191">
        <v>60950</v>
      </c>
      <c r="M218" s="132">
        <f t="shared" si="32"/>
        <v>50688</v>
      </c>
      <c r="N218" s="132">
        <f t="shared" si="33"/>
        <v>55819</v>
      </c>
      <c r="O218" s="133">
        <f t="shared" si="34"/>
        <v>55819</v>
      </c>
      <c r="P218" s="134">
        <f t="shared" si="35"/>
        <v>55582.673559302631</v>
      </c>
      <c r="Q218" s="133">
        <f t="shared" si="28"/>
        <v>3628.1648942681754</v>
      </c>
      <c r="R218" s="135">
        <f t="shared" si="29"/>
        <v>6.5275105746707016E-2</v>
      </c>
      <c r="S218" s="133">
        <f t="shared" si="36"/>
        <v>50688</v>
      </c>
      <c r="T218" s="136">
        <f t="shared" si="30"/>
        <v>50700</v>
      </c>
      <c r="U218" s="54" t="str">
        <f t="shared" si="31"/>
        <v>MENOR VALOR</v>
      </c>
    </row>
    <row r="219" spans="1:28" ht="60">
      <c r="A219" s="147">
        <v>213</v>
      </c>
      <c r="B219" s="169"/>
      <c r="C219" s="170" t="s">
        <v>3079</v>
      </c>
      <c r="D219" s="172" t="s">
        <v>2257</v>
      </c>
      <c r="E219" s="170" t="s">
        <v>3079</v>
      </c>
      <c r="F219" s="172" t="s">
        <v>2257</v>
      </c>
      <c r="G219" s="165" t="s">
        <v>21</v>
      </c>
      <c r="H219" s="165">
        <v>1</v>
      </c>
      <c r="I219" s="202" t="s">
        <v>3915</v>
      </c>
      <c r="J219" s="202" t="s">
        <v>3916</v>
      </c>
      <c r="K219" s="190">
        <v>531300</v>
      </c>
      <c r="L219" s="191">
        <v>638595</v>
      </c>
      <c r="M219" s="132">
        <f t="shared" si="32"/>
        <v>531300</v>
      </c>
      <c r="N219" s="132">
        <f t="shared" si="33"/>
        <v>584947.5</v>
      </c>
      <c r="O219" s="133">
        <f t="shared" si="34"/>
        <v>584947.5</v>
      </c>
      <c r="P219" s="134">
        <f t="shared" si="35"/>
        <v>582482.20874117687</v>
      </c>
      <c r="Q219" s="133">
        <f t="shared" si="28"/>
        <v>37934.511043705308</v>
      </c>
      <c r="R219" s="135">
        <f t="shared" si="29"/>
        <v>6.5125613236646201E-2</v>
      </c>
      <c r="S219" s="133">
        <f t="shared" si="36"/>
        <v>531300</v>
      </c>
      <c r="T219" s="136">
        <f t="shared" si="30"/>
        <v>531300</v>
      </c>
      <c r="U219" s="54" t="str">
        <f t="shared" si="31"/>
        <v>MENOR VALOR</v>
      </c>
    </row>
    <row r="220" spans="1:28" ht="60">
      <c r="A220" s="147">
        <v>214</v>
      </c>
      <c r="B220" s="169"/>
      <c r="C220" s="170" t="s">
        <v>3080</v>
      </c>
      <c r="D220" s="172" t="s">
        <v>2258</v>
      </c>
      <c r="E220" s="170" t="s">
        <v>3080</v>
      </c>
      <c r="F220" s="172" t="s">
        <v>2258</v>
      </c>
      <c r="G220" s="165" t="s">
        <v>21</v>
      </c>
      <c r="H220" s="165">
        <v>1</v>
      </c>
      <c r="I220" s="202" t="s">
        <v>3915</v>
      </c>
      <c r="J220" s="202" t="s">
        <v>3916</v>
      </c>
      <c r="K220" s="190">
        <v>531300</v>
      </c>
      <c r="L220" s="191">
        <v>638595</v>
      </c>
      <c r="M220" s="132">
        <f t="shared" si="32"/>
        <v>531300</v>
      </c>
      <c r="N220" s="132">
        <f t="shared" si="33"/>
        <v>584947.5</v>
      </c>
      <c r="O220" s="133">
        <f t="shared" si="34"/>
        <v>584947.5</v>
      </c>
      <c r="P220" s="134">
        <f t="shared" si="35"/>
        <v>582482.20874117687</v>
      </c>
      <c r="Q220" s="133">
        <f t="shared" si="28"/>
        <v>37934.511043705308</v>
      </c>
      <c r="R220" s="135">
        <f t="shared" si="29"/>
        <v>6.5125613236646201E-2</v>
      </c>
      <c r="S220" s="133">
        <f t="shared" si="36"/>
        <v>531300</v>
      </c>
      <c r="T220" s="136">
        <f t="shared" si="30"/>
        <v>531300</v>
      </c>
      <c r="U220" s="54" t="str">
        <f t="shared" si="31"/>
        <v>MENOR VALOR</v>
      </c>
    </row>
    <row r="221" spans="1:28" ht="60">
      <c r="A221" s="147">
        <v>215</v>
      </c>
      <c r="B221" s="169"/>
      <c r="C221" s="170" t="s">
        <v>3081</v>
      </c>
      <c r="D221" s="172" t="s">
        <v>1885</v>
      </c>
      <c r="E221" s="170" t="s">
        <v>3081</v>
      </c>
      <c r="F221" s="172" t="s">
        <v>1885</v>
      </c>
      <c r="G221" s="165" t="s">
        <v>21</v>
      </c>
      <c r="H221" s="165">
        <v>1</v>
      </c>
      <c r="I221" s="202" t="s">
        <v>3915</v>
      </c>
      <c r="J221" s="202" t="s">
        <v>3916</v>
      </c>
      <c r="K221" s="190">
        <v>96096</v>
      </c>
      <c r="L221" s="191">
        <v>115575</v>
      </c>
      <c r="M221" s="132">
        <f t="shared" si="32"/>
        <v>96096</v>
      </c>
      <c r="N221" s="132">
        <f t="shared" si="33"/>
        <v>105835.5</v>
      </c>
      <c r="O221" s="133">
        <f t="shared" si="34"/>
        <v>105835.5</v>
      </c>
      <c r="P221" s="134">
        <f t="shared" si="35"/>
        <v>105386.40899091306</v>
      </c>
      <c r="Q221" s="133">
        <f t="shared" si="28"/>
        <v>6886.8664953663792</v>
      </c>
      <c r="R221" s="135">
        <f t="shared" si="29"/>
        <v>6.5348715847792088E-2</v>
      </c>
      <c r="S221" s="133">
        <f t="shared" si="36"/>
        <v>96096</v>
      </c>
      <c r="T221" s="136">
        <f t="shared" si="30"/>
        <v>96100</v>
      </c>
      <c r="U221" s="54" t="str">
        <f t="shared" si="31"/>
        <v>MENOR VALOR</v>
      </c>
      <c r="V221" s="8"/>
      <c r="X221" s="35"/>
      <c r="Y221" s="35"/>
      <c r="Z221" s="35"/>
      <c r="AA221" s="35"/>
      <c r="AB221" s="15"/>
    </row>
    <row r="222" spans="1:28" ht="18">
      <c r="A222" s="147">
        <v>216</v>
      </c>
      <c r="B222" s="169"/>
      <c r="C222" s="170" t="s">
        <v>3082</v>
      </c>
      <c r="D222" s="172" t="s">
        <v>1886</v>
      </c>
      <c r="E222" s="170" t="s">
        <v>3082</v>
      </c>
      <c r="F222" s="172" t="s">
        <v>1886</v>
      </c>
      <c r="G222" s="165" t="s">
        <v>21</v>
      </c>
      <c r="H222" s="165">
        <v>1</v>
      </c>
      <c r="I222" s="209">
        <v>43500</v>
      </c>
      <c r="J222" s="204">
        <f>I222*(1+0.05)</f>
        <v>45675</v>
      </c>
      <c r="K222" s="190">
        <v>57420</v>
      </c>
      <c r="L222" s="191">
        <v>69115</v>
      </c>
      <c r="M222" s="132">
        <f t="shared" si="32"/>
        <v>45675</v>
      </c>
      <c r="N222" s="132">
        <f t="shared" si="33"/>
        <v>57403.333333333336</v>
      </c>
      <c r="O222" s="133">
        <f t="shared" si="34"/>
        <v>57420</v>
      </c>
      <c r="P222" s="134">
        <f t="shared" si="35"/>
        <v>56594.125323868415</v>
      </c>
      <c r="Q222" s="133">
        <f t="shared" si="28"/>
        <v>8304.9691450360006</v>
      </c>
      <c r="R222" s="135">
        <f t="shared" si="29"/>
        <v>0.14674613482423418</v>
      </c>
      <c r="S222" s="133">
        <f t="shared" si="36"/>
        <v>45675</v>
      </c>
      <c r="T222" s="136">
        <f t="shared" si="30"/>
        <v>45700</v>
      </c>
      <c r="U222" s="54" t="str">
        <f t="shared" si="31"/>
        <v>MENOR VALOR</v>
      </c>
    </row>
    <row r="223" spans="1:28" ht="18">
      <c r="A223" s="147">
        <v>217</v>
      </c>
      <c r="B223" s="169"/>
      <c r="C223" s="170" t="s">
        <v>3083</v>
      </c>
      <c r="D223" s="172" t="s">
        <v>1887</v>
      </c>
      <c r="E223" s="170" t="s">
        <v>3083</v>
      </c>
      <c r="F223" s="172" t="s">
        <v>1887</v>
      </c>
      <c r="G223" s="165" t="s">
        <v>21</v>
      </c>
      <c r="H223" s="165">
        <v>1</v>
      </c>
      <c r="I223" s="209">
        <v>43500</v>
      </c>
      <c r="J223" s="204">
        <f>I223*(1+0.05)</f>
        <v>45675</v>
      </c>
      <c r="K223" s="190">
        <v>57420</v>
      </c>
      <c r="L223" s="191">
        <v>69115</v>
      </c>
      <c r="M223" s="132">
        <f t="shared" si="32"/>
        <v>45675</v>
      </c>
      <c r="N223" s="132">
        <f t="shared" si="33"/>
        <v>57403.333333333336</v>
      </c>
      <c r="O223" s="133">
        <f t="shared" si="34"/>
        <v>57420</v>
      </c>
      <c r="P223" s="134">
        <f t="shared" si="35"/>
        <v>56594.125323868415</v>
      </c>
      <c r="Q223" s="133">
        <f t="shared" si="28"/>
        <v>8304.9691450360006</v>
      </c>
      <c r="R223" s="135">
        <f t="shared" si="29"/>
        <v>0.14674613482423418</v>
      </c>
      <c r="S223" s="133">
        <f t="shared" si="36"/>
        <v>45675</v>
      </c>
      <c r="T223" s="136">
        <f t="shared" si="30"/>
        <v>45700</v>
      </c>
      <c r="U223" s="54" t="str">
        <f t="shared" si="31"/>
        <v>MENOR VALOR</v>
      </c>
    </row>
    <row r="224" spans="1:28" ht="60">
      <c r="A224" s="147">
        <v>218</v>
      </c>
      <c r="B224" s="169"/>
      <c r="C224" s="170" t="s">
        <v>3084</v>
      </c>
      <c r="D224" s="172" t="s">
        <v>2259</v>
      </c>
      <c r="E224" s="170" t="s">
        <v>3084</v>
      </c>
      <c r="F224" s="172" t="s">
        <v>2259</v>
      </c>
      <c r="G224" s="165" t="s">
        <v>21</v>
      </c>
      <c r="H224" s="165">
        <v>1</v>
      </c>
      <c r="I224" s="202" t="s">
        <v>3915</v>
      </c>
      <c r="J224" s="202" t="s">
        <v>3916</v>
      </c>
      <c r="K224" s="190">
        <v>579348</v>
      </c>
      <c r="L224" s="191">
        <v>696325</v>
      </c>
      <c r="M224" s="132">
        <f t="shared" si="32"/>
        <v>579348</v>
      </c>
      <c r="N224" s="132">
        <f t="shared" si="33"/>
        <v>637836.5</v>
      </c>
      <c r="O224" s="133">
        <f t="shared" si="34"/>
        <v>637836.5</v>
      </c>
      <c r="P224" s="134">
        <f t="shared" si="35"/>
        <v>635149.19200137537</v>
      </c>
      <c r="Q224" s="133">
        <f t="shared" si="28"/>
        <v>41357.614971429386</v>
      </c>
      <c r="R224" s="135">
        <f t="shared" si="29"/>
        <v>6.5114803722114839E-2</v>
      </c>
      <c r="S224" s="133">
        <f t="shared" si="36"/>
        <v>579348</v>
      </c>
      <c r="T224" s="136">
        <f t="shared" si="30"/>
        <v>579300</v>
      </c>
      <c r="U224" s="54" t="str">
        <f t="shared" si="31"/>
        <v>MENOR VALOR</v>
      </c>
    </row>
    <row r="225" spans="1:28" ht="33">
      <c r="A225" s="147">
        <v>219</v>
      </c>
      <c r="B225" s="169"/>
      <c r="C225" s="170" t="s">
        <v>3085</v>
      </c>
      <c r="D225" s="172" t="s">
        <v>1977</v>
      </c>
      <c r="E225" s="170" t="s">
        <v>3085</v>
      </c>
      <c r="F225" s="172" t="s">
        <v>1977</v>
      </c>
      <c r="G225" s="165" t="s">
        <v>21</v>
      </c>
      <c r="H225" s="165">
        <v>1</v>
      </c>
      <c r="I225" s="209">
        <v>393000</v>
      </c>
      <c r="J225" s="204">
        <f>I225*(1+0.05)</f>
        <v>412650</v>
      </c>
      <c r="K225" s="190">
        <v>745668</v>
      </c>
      <c r="L225" s="191">
        <v>896195</v>
      </c>
      <c r="M225" s="132">
        <f t="shared" si="32"/>
        <v>412650</v>
      </c>
      <c r="N225" s="132">
        <f t="shared" si="33"/>
        <v>684837.66666666663</v>
      </c>
      <c r="O225" s="133">
        <f t="shared" si="34"/>
        <v>745668</v>
      </c>
      <c r="P225" s="134">
        <f t="shared" si="35"/>
        <v>650893.53409085132</v>
      </c>
      <c r="Q225" s="133">
        <f t="shared" si="28"/>
        <v>235479.28605718169</v>
      </c>
      <c r="R225" s="135">
        <f t="shared" si="29"/>
        <v>0.36177849943784146</v>
      </c>
      <c r="S225" s="133">
        <f t="shared" si="36"/>
        <v>650893.53409085132</v>
      </c>
      <c r="T225" s="136">
        <f t="shared" si="30"/>
        <v>650900</v>
      </c>
      <c r="U225" s="54" t="str">
        <f t="shared" si="31"/>
        <v>MEDIA GEOMETRICA</v>
      </c>
    </row>
    <row r="226" spans="1:28" ht="60">
      <c r="A226" s="147">
        <v>220</v>
      </c>
      <c r="B226" s="169"/>
      <c r="C226" s="170" t="s">
        <v>3086</v>
      </c>
      <c r="D226" s="172" t="s">
        <v>2260</v>
      </c>
      <c r="E226" s="170" t="s">
        <v>3086</v>
      </c>
      <c r="F226" s="172" t="s">
        <v>2260</v>
      </c>
      <c r="G226" s="165" t="s">
        <v>21</v>
      </c>
      <c r="H226" s="165">
        <v>1</v>
      </c>
      <c r="I226" s="202" t="s">
        <v>3915</v>
      </c>
      <c r="J226" s="202" t="s">
        <v>3916</v>
      </c>
      <c r="K226" s="190">
        <v>847044</v>
      </c>
      <c r="L226" s="191">
        <v>1017980</v>
      </c>
      <c r="M226" s="132">
        <f t="shared" si="32"/>
        <v>847044</v>
      </c>
      <c r="N226" s="132">
        <f t="shared" si="33"/>
        <v>932512</v>
      </c>
      <c r="O226" s="133">
        <f t="shared" si="34"/>
        <v>932512</v>
      </c>
      <c r="P226" s="134">
        <f t="shared" si="35"/>
        <v>928587.01860407239</v>
      </c>
      <c r="Q226" s="133">
        <f t="shared" si="28"/>
        <v>60435.00237445184</v>
      </c>
      <c r="R226" s="135">
        <f t="shared" si="29"/>
        <v>6.508275601925026E-2</v>
      </c>
      <c r="S226" s="133">
        <f t="shared" si="36"/>
        <v>847044</v>
      </c>
      <c r="T226" s="136">
        <f t="shared" si="30"/>
        <v>847000</v>
      </c>
      <c r="U226" s="54" t="str">
        <f t="shared" si="31"/>
        <v>MENOR VALOR</v>
      </c>
    </row>
    <row r="227" spans="1:28" ht="33">
      <c r="A227" s="147">
        <v>221</v>
      </c>
      <c r="B227" s="169"/>
      <c r="C227" s="170" t="s">
        <v>3087</v>
      </c>
      <c r="D227" s="172" t="s">
        <v>2261</v>
      </c>
      <c r="E227" s="170" t="s">
        <v>3087</v>
      </c>
      <c r="F227" s="172" t="s">
        <v>2261</v>
      </c>
      <c r="G227" s="165" t="s">
        <v>21</v>
      </c>
      <c r="H227" s="165">
        <v>1</v>
      </c>
      <c r="I227" s="209">
        <v>450000</v>
      </c>
      <c r="J227" s="204">
        <f>I227*(1+0.05)</f>
        <v>472500</v>
      </c>
      <c r="K227" s="190">
        <v>810612</v>
      </c>
      <c r="L227" s="191">
        <v>974165</v>
      </c>
      <c r="M227" s="132">
        <f t="shared" si="32"/>
        <v>472500</v>
      </c>
      <c r="N227" s="132">
        <f t="shared" si="33"/>
        <v>752425.66666666663</v>
      </c>
      <c r="O227" s="133">
        <f t="shared" si="34"/>
        <v>810612</v>
      </c>
      <c r="P227" s="134">
        <f t="shared" si="35"/>
        <v>719917.04221547954</v>
      </c>
      <c r="Q227" s="133">
        <f t="shared" si="28"/>
        <v>239081.28800054596</v>
      </c>
      <c r="R227" s="135">
        <f t="shared" si="29"/>
        <v>0.33209560821729533</v>
      </c>
      <c r="S227" s="133">
        <f t="shared" si="36"/>
        <v>719917.04221547954</v>
      </c>
      <c r="T227" s="136">
        <f t="shared" si="30"/>
        <v>719900</v>
      </c>
      <c r="U227" s="54" t="str">
        <f t="shared" si="31"/>
        <v>MEDIA GEOMETRICA</v>
      </c>
    </row>
    <row r="228" spans="1:28" ht="60">
      <c r="A228" s="147">
        <v>222</v>
      </c>
      <c r="B228" s="169"/>
      <c r="C228" s="170" t="s">
        <v>3088</v>
      </c>
      <c r="D228" s="172" t="s">
        <v>2262</v>
      </c>
      <c r="E228" s="170" t="s">
        <v>3088</v>
      </c>
      <c r="F228" s="172" t="s">
        <v>2262</v>
      </c>
      <c r="G228" s="165" t="s">
        <v>21</v>
      </c>
      <c r="H228" s="165">
        <v>1</v>
      </c>
      <c r="I228" s="202" t="s">
        <v>3915</v>
      </c>
      <c r="J228" s="202" t="s">
        <v>3916</v>
      </c>
      <c r="K228" s="190">
        <v>919776</v>
      </c>
      <c r="L228" s="191">
        <v>1105380</v>
      </c>
      <c r="M228" s="132">
        <f t="shared" si="32"/>
        <v>919776</v>
      </c>
      <c r="N228" s="132">
        <f t="shared" si="33"/>
        <v>1012578</v>
      </c>
      <c r="O228" s="133">
        <f t="shared" si="34"/>
        <v>1012578</v>
      </c>
      <c r="P228" s="134">
        <f t="shared" si="35"/>
        <v>1008316.4160520248</v>
      </c>
      <c r="Q228" s="133">
        <f t="shared" si="28"/>
        <v>65620.923507673986</v>
      </c>
      <c r="R228" s="135">
        <f t="shared" si="29"/>
        <v>6.5079693698340255E-2</v>
      </c>
      <c r="S228" s="133">
        <f t="shared" si="36"/>
        <v>919776</v>
      </c>
      <c r="T228" s="136">
        <f t="shared" si="30"/>
        <v>919800</v>
      </c>
      <c r="U228" s="54" t="str">
        <f t="shared" si="31"/>
        <v>MENOR VALOR</v>
      </c>
    </row>
    <row r="229" spans="1:28" ht="60">
      <c r="A229" s="147">
        <v>223</v>
      </c>
      <c r="B229" s="169"/>
      <c r="C229" s="170" t="s">
        <v>3089</v>
      </c>
      <c r="D229" s="172" t="s">
        <v>2263</v>
      </c>
      <c r="E229" s="170" t="s">
        <v>3089</v>
      </c>
      <c r="F229" s="172" t="s">
        <v>2263</v>
      </c>
      <c r="G229" s="165" t="s">
        <v>21</v>
      </c>
      <c r="H229" s="165">
        <v>1</v>
      </c>
      <c r="I229" s="202" t="s">
        <v>3915</v>
      </c>
      <c r="J229" s="202" t="s">
        <v>3916</v>
      </c>
      <c r="K229" s="190">
        <v>978252</v>
      </c>
      <c r="L229" s="191">
        <v>1175645</v>
      </c>
      <c r="M229" s="132">
        <f t="shared" si="32"/>
        <v>978252</v>
      </c>
      <c r="N229" s="132">
        <f t="shared" si="33"/>
        <v>1076948.5</v>
      </c>
      <c r="O229" s="133">
        <f t="shared" si="34"/>
        <v>1076948.5</v>
      </c>
      <c r="P229" s="134">
        <f t="shared" si="35"/>
        <v>1072416.464131356</v>
      </c>
      <c r="Q229" s="133">
        <f t="shared" si="28"/>
        <v>69788.964429378088</v>
      </c>
      <c r="R229" s="135">
        <f t="shared" si="29"/>
        <v>6.5076364233093237E-2</v>
      </c>
      <c r="S229" s="133">
        <f t="shared" si="36"/>
        <v>978252</v>
      </c>
      <c r="T229" s="136">
        <f t="shared" si="30"/>
        <v>978300</v>
      </c>
      <c r="U229" s="54" t="str">
        <f t="shared" si="31"/>
        <v>MENOR VALOR</v>
      </c>
      <c r="V229" s="8"/>
      <c r="X229" s="35"/>
      <c r="Y229" s="35"/>
      <c r="Z229" s="35"/>
      <c r="AA229" s="35"/>
      <c r="AB229" s="15"/>
    </row>
    <row r="230" spans="1:28" ht="60">
      <c r="A230" s="147">
        <v>224</v>
      </c>
      <c r="B230" s="169"/>
      <c r="C230" s="170" t="s">
        <v>3090</v>
      </c>
      <c r="D230" s="172" t="s">
        <v>2264</v>
      </c>
      <c r="E230" s="170" t="s">
        <v>3090</v>
      </c>
      <c r="F230" s="172" t="s">
        <v>2264</v>
      </c>
      <c r="G230" s="165" t="s">
        <v>21</v>
      </c>
      <c r="H230" s="165">
        <v>1</v>
      </c>
      <c r="I230" s="202" t="s">
        <v>3915</v>
      </c>
      <c r="J230" s="202" t="s">
        <v>3916</v>
      </c>
      <c r="K230" s="190">
        <v>863940</v>
      </c>
      <c r="L230" s="191">
        <v>1038335</v>
      </c>
      <c r="M230" s="132">
        <f t="shared" si="32"/>
        <v>863940</v>
      </c>
      <c r="N230" s="132">
        <f t="shared" si="33"/>
        <v>951137.5</v>
      </c>
      <c r="O230" s="133">
        <f t="shared" si="34"/>
        <v>951137.5</v>
      </c>
      <c r="P230" s="134">
        <f t="shared" si="35"/>
        <v>947132.06043296831</v>
      </c>
      <c r="Q230" s="133">
        <f t="shared" si="28"/>
        <v>61657.943552513978</v>
      </c>
      <c r="R230" s="135">
        <f t="shared" si="29"/>
        <v>6.5099626681761683E-2</v>
      </c>
      <c r="S230" s="133">
        <f t="shared" si="36"/>
        <v>863940</v>
      </c>
      <c r="T230" s="136">
        <f t="shared" si="30"/>
        <v>863900</v>
      </c>
      <c r="U230" s="54" t="str">
        <f t="shared" si="31"/>
        <v>MENOR VALOR</v>
      </c>
    </row>
    <row r="231" spans="1:28" ht="60">
      <c r="A231" s="147">
        <v>225</v>
      </c>
      <c r="B231" s="169"/>
      <c r="C231" s="170" t="s">
        <v>3091</v>
      </c>
      <c r="D231" s="172" t="s">
        <v>2265</v>
      </c>
      <c r="E231" s="170" t="s">
        <v>3091</v>
      </c>
      <c r="F231" s="172" t="s">
        <v>2265</v>
      </c>
      <c r="G231" s="165" t="s">
        <v>21</v>
      </c>
      <c r="H231" s="165">
        <v>1</v>
      </c>
      <c r="I231" s="202" t="s">
        <v>3915</v>
      </c>
      <c r="J231" s="202" t="s">
        <v>3916</v>
      </c>
      <c r="K231" s="190">
        <v>919776</v>
      </c>
      <c r="L231" s="191">
        <v>1105380</v>
      </c>
      <c r="M231" s="132">
        <f t="shared" si="32"/>
        <v>919776</v>
      </c>
      <c r="N231" s="132">
        <f t="shared" si="33"/>
        <v>1012578</v>
      </c>
      <c r="O231" s="133">
        <f t="shared" si="34"/>
        <v>1012578</v>
      </c>
      <c r="P231" s="134">
        <f t="shared" si="35"/>
        <v>1008316.4160520248</v>
      </c>
      <c r="Q231" s="133">
        <f t="shared" si="28"/>
        <v>65620.923507673986</v>
      </c>
      <c r="R231" s="135">
        <f t="shared" si="29"/>
        <v>6.5079693698340255E-2</v>
      </c>
      <c r="S231" s="133">
        <f t="shared" si="36"/>
        <v>919776</v>
      </c>
      <c r="T231" s="136">
        <f t="shared" si="30"/>
        <v>919800</v>
      </c>
      <c r="U231" s="54" t="str">
        <f t="shared" si="31"/>
        <v>MENOR VALOR</v>
      </c>
    </row>
    <row r="232" spans="1:28" ht="60">
      <c r="A232" s="147">
        <v>226</v>
      </c>
      <c r="B232" s="169"/>
      <c r="C232" s="170" t="s">
        <v>3092</v>
      </c>
      <c r="D232" s="172" t="s">
        <v>2266</v>
      </c>
      <c r="E232" s="170" t="s">
        <v>3092</v>
      </c>
      <c r="F232" s="172" t="s">
        <v>2266</v>
      </c>
      <c r="G232" s="165" t="s">
        <v>21</v>
      </c>
      <c r="H232" s="165">
        <v>1</v>
      </c>
      <c r="I232" s="202" t="s">
        <v>3915</v>
      </c>
      <c r="J232" s="202" t="s">
        <v>3916</v>
      </c>
      <c r="K232" s="190">
        <v>919776</v>
      </c>
      <c r="L232" s="191">
        <v>1105380</v>
      </c>
      <c r="M232" s="132">
        <f t="shared" si="32"/>
        <v>919776</v>
      </c>
      <c r="N232" s="132">
        <f t="shared" si="33"/>
        <v>1012578</v>
      </c>
      <c r="O232" s="133">
        <f t="shared" si="34"/>
        <v>1012578</v>
      </c>
      <c r="P232" s="134">
        <f t="shared" si="35"/>
        <v>1008316.4160520248</v>
      </c>
      <c r="Q232" s="133">
        <f t="shared" si="28"/>
        <v>65620.923507673986</v>
      </c>
      <c r="R232" s="135">
        <f t="shared" si="29"/>
        <v>6.5079693698340255E-2</v>
      </c>
      <c r="S232" s="133">
        <f t="shared" si="36"/>
        <v>919776</v>
      </c>
      <c r="T232" s="136">
        <f t="shared" si="30"/>
        <v>919800</v>
      </c>
      <c r="U232" s="54" t="str">
        <f t="shared" si="31"/>
        <v>MENOR VALOR</v>
      </c>
    </row>
    <row r="233" spans="1:28" ht="60">
      <c r="A233" s="147">
        <v>227</v>
      </c>
      <c r="B233" s="169"/>
      <c r="C233" s="170" t="s">
        <v>3093</v>
      </c>
      <c r="D233" s="172" t="s">
        <v>2267</v>
      </c>
      <c r="E233" s="170" t="s">
        <v>3093</v>
      </c>
      <c r="F233" s="172" t="s">
        <v>2267</v>
      </c>
      <c r="G233" s="165" t="s">
        <v>21</v>
      </c>
      <c r="H233" s="165">
        <v>1</v>
      </c>
      <c r="I233" s="202" t="s">
        <v>3915</v>
      </c>
      <c r="J233" s="202" t="s">
        <v>3916</v>
      </c>
      <c r="K233" s="190">
        <v>906708</v>
      </c>
      <c r="L233" s="191">
        <v>1089740</v>
      </c>
      <c r="M233" s="132">
        <f t="shared" si="32"/>
        <v>906708</v>
      </c>
      <c r="N233" s="132">
        <f t="shared" si="33"/>
        <v>998224</v>
      </c>
      <c r="O233" s="133">
        <f t="shared" si="34"/>
        <v>998224</v>
      </c>
      <c r="P233" s="134">
        <f t="shared" si="35"/>
        <v>994020.10840827564</v>
      </c>
      <c r="Q233" s="133">
        <f t="shared" si="28"/>
        <v>64711.584187068082</v>
      </c>
      <c r="R233" s="135">
        <f t="shared" si="29"/>
        <v>6.510088039435212E-2</v>
      </c>
      <c r="S233" s="133">
        <f t="shared" si="36"/>
        <v>906708</v>
      </c>
      <c r="T233" s="136">
        <f t="shared" si="30"/>
        <v>906700</v>
      </c>
      <c r="U233" s="54" t="str">
        <f t="shared" si="31"/>
        <v>MENOR VALOR</v>
      </c>
    </row>
    <row r="234" spans="1:28" ht="60">
      <c r="A234" s="147">
        <v>228</v>
      </c>
      <c r="B234" s="169"/>
      <c r="C234" s="170" t="s">
        <v>3094</v>
      </c>
      <c r="D234" s="172" t="s">
        <v>2268</v>
      </c>
      <c r="E234" s="170" t="s">
        <v>3094</v>
      </c>
      <c r="F234" s="172" t="s">
        <v>2268</v>
      </c>
      <c r="G234" s="165" t="s">
        <v>21</v>
      </c>
      <c r="H234" s="165">
        <v>1</v>
      </c>
      <c r="I234" s="202" t="s">
        <v>3915</v>
      </c>
      <c r="J234" s="202" t="s">
        <v>3916</v>
      </c>
      <c r="K234" s="190">
        <v>911988</v>
      </c>
      <c r="L234" s="191">
        <v>1096065</v>
      </c>
      <c r="M234" s="132">
        <f t="shared" si="32"/>
        <v>911988</v>
      </c>
      <c r="N234" s="132">
        <f t="shared" si="33"/>
        <v>1004026.5</v>
      </c>
      <c r="O234" s="133">
        <f t="shared" si="34"/>
        <v>1004026.5</v>
      </c>
      <c r="P234" s="134">
        <f t="shared" si="35"/>
        <v>999799.04341822618</v>
      </c>
      <c r="Q234" s="133">
        <f t="shared" si="28"/>
        <v>65081.047480238056</v>
      </c>
      <c r="R234" s="135">
        <f t="shared" si="29"/>
        <v>6.5094128573809792E-2</v>
      </c>
      <c r="S234" s="133">
        <f t="shared" si="36"/>
        <v>911988</v>
      </c>
      <c r="T234" s="136">
        <f t="shared" si="30"/>
        <v>912000</v>
      </c>
      <c r="U234" s="54" t="str">
        <f t="shared" si="31"/>
        <v>MENOR VALOR</v>
      </c>
    </row>
    <row r="235" spans="1:28" ht="60">
      <c r="A235" s="147">
        <v>229</v>
      </c>
      <c r="B235" s="169"/>
      <c r="C235" s="170" t="s">
        <v>3095</v>
      </c>
      <c r="D235" s="172" t="s">
        <v>2269</v>
      </c>
      <c r="E235" s="170" t="s">
        <v>3095</v>
      </c>
      <c r="F235" s="172" t="s">
        <v>2269</v>
      </c>
      <c r="G235" s="165" t="s">
        <v>21</v>
      </c>
      <c r="H235" s="165">
        <v>1</v>
      </c>
      <c r="I235" s="202" t="s">
        <v>3915</v>
      </c>
      <c r="J235" s="202" t="s">
        <v>3916</v>
      </c>
      <c r="K235" s="190">
        <v>992508</v>
      </c>
      <c r="L235" s="191">
        <v>1192780</v>
      </c>
      <c r="M235" s="132">
        <f t="shared" si="32"/>
        <v>992508</v>
      </c>
      <c r="N235" s="132">
        <f t="shared" si="33"/>
        <v>1092644</v>
      </c>
      <c r="O235" s="133">
        <f t="shared" si="34"/>
        <v>1092644</v>
      </c>
      <c r="P235" s="134">
        <f t="shared" si="35"/>
        <v>1088045.8134839728</v>
      </c>
      <c r="Q235" s="133">
        <f t="shared" si="28"/>
        <v>70806.844640896117</v>
      </c>
      <c r="R235" s="135">
        <f t="shared" si="29"/>
        <v>6.5077080177505894E-2</v>
      </c>
      <c r="S235" s="133">
        <f t="shared" si="36"/>
        <v>992508</v>
      </c>
      <c r="T235" s="136">
        <f t="shared" si="30"/>
        <v>992500</v>
      </c>
      <c r="U235" s="54" t="str">
        <f t="shared" si="31"/>
        <v>MENOR VALOR</v>
      </c>
    </row>
    <row r="236" spans="1:28" ht="60">
      <c r="A236" s="147">
        <v>230</v>
      </c>
      <c r="B236" s="169"/>
      <c r="C236" s="170" t="s">
        <v>3096</v>
      </c>
      <c r="D236" s="176" t="s">
        <v>1650</v>
      </c>
      <c r="E236" s="170" t="s">
        <v>3096</v>
      </c>
      <c r="F236" s="176" t="s">
        <v>1650</v>
      </c>
      <c r="G236" s="165" t="s">
        <v>21</v>
      </c>
      <c r="H236" s="165">
        <v>1</v>
      </c>
      <c r="I236" s="202" t="s">
        <v>3915</v>
      </c>
      <c r="J236" s="202" t="s">
        <v>3916</v>
      </c>
      <c r="K236" s="190">
        <v>48048</v>
      </c>
      <c r="L236" s="191">
        <v>57845</v>
      </c>
      <c r="M236" s="132">
        <f t="shared" si="32"/>
        <v>48048</v>
      </c>
      <c r="N236" s="132">
        <f t="shared" si="33"/>
        <v>52946.5</v>
      </c>
      <c r="O236" s="133">
        <f t="shared" si="34"/>
        <v>52946.5</v>
      </c>
      <c r="P236" s="134">
        <f t="shared" si="35"/>
        <v>52719.413502048752</v>
      </c>
      <c r="Q236" s="133">
        <f t="shared" si="28"/>
        <v>3463.7625676423031</v>
      </c>
      <c r="R236" s="135">
        <f t="shared" si="29"/>
        <v>6.5701841836834862E-2</v>
      </c>
      <c r="S236" s="133">
        <f t="shared" si="36"/>
        <v>48048</v>
      </c>
      <c r="T236" s="136">
        <f t="shared" si="30"/>
        <v>48000</v>
      </c>
      <c r="U236" s="54" t="str">
        <f t="shared" si="31"/>
        <v>MENOR VALOR</v>
      </c>
    </row>
    <row r="237" spans="1:28" ht="242.25">
      <c r="A237" s="147">
        <v>231</v>
      </c>
      <c r="B237" s="169"/>
      <c r="C237" s="170" t="s">
        <v>3097</v>
      </c>
      <c r="D237" s="179" t="s">
        <v>1651</v>
      </c>
      <c r="E237" s="170" t="s">
        <v>3097</v>
      </c>
      <c r="F237" s="179" t="s">
        <v>1651</v>
      </c>
      <c r="G237" s="165" t="s">
        <v>21</v>
      </c>
      <c r="H237" s="165">
        <v>1</v>
      </c>
      <c r="I237" s="202" t="s">
        <v>3915</v>
      </c>
      <c r="J237" s="202" t="s">
        <v>3916</v>
      </c>
      <c r="K237" s="190">
        <v>151932</v>
      </c>
      <c r="L237" s="191">
        <v>182620</v>
      </c>
      <c r="M237" s="132">
        <f t="shared" si="32"/>
        <v>151932</v>
      </c>
      <c r="N237" s="132">
        <f t="shared" si="33"/>
        <v>167276</v>
      </c>
      <c r="O237" s="133">
        <f t="shared" si="34"/>
        <v>167276</v>
      </c>
      <c r="P237" s="134">
        <f t="shared" si="35"/>
        <v>166570.77126554947</v>
      </c>
      <c r="Q237" s="133">
        <f t="shared" si="28"/>
        <v>10849.846450526386</v>
      </c>
      <c r="R237" s="135">
        <f t="shared" si="29"/>
        <v>6.5136556480424809E-2</v>
      </c>
      <c r="S237" s="133">
        <f t="shared" si="36"/>
        <v>151932</v>
      </c>
      <c r="T237" s="136">
        <f t="shared" si="30"/>
        <v>151900</v>
      </c>
      <c r="U237" s="54" t="str">
        <f t="shared" si="31"/>
        <v>MENOR VALOR</v>
      </c>
    </row>
    <row r="238" spans="1:28" ht="229.5">
      <c r="A238" s="147">
        <v>232</v>
      </c>
      <c r="B238" s="169"/>
      <c r="C238" s="170" t="s">
        <v>3098</v>
      </c>
      <c r="D238" s="179" t="s">
        <v>1652</v>
      </c>
      <c r="E238" s="170" t="s">
        <v>3098</v>
      </c>
      <c r="F238" s="179" t="s">
        <v>1652</v>
      </c>
      <c r="G238" s="165" t="s">
        <v>21</v>
      </c>
      <c r="H238" s="165">
        <v>1</v>
      </c>
      <c r="I238" s="202" t="s">
        <v>3915</v>
      </c>
      <c r="J238" s="202" t="s">
        <v>3916</v>
      </c>
      <c r="K238" s="190">
        <v>155892</v>
      </c>
      <c r="L238" s="191">
        <v>187450</v>
      </c>
      <c r="M238" s="132">
        <f t="shared" si="32"/>
        <v>155892</v>
      </c>
      <c r="N238" s="132">
        <f t="shared" si="33"/>
        <v>171671</v>
      </c>
      <c r="O238" s="133">
        <f t="shared" si="34"/>
        <v>171671</v>
      </c>
      <c r="P238" s="134">
        <f t="shared" si="35"/>
        <v>170944.30496509673</v>
      </c>
      <c r="Q238" s="133">
        <f t="shared" si="28"/>
        <v>11157.437900342533</v>
      </c>
      <c r="R238" s="135">
        <f t="shared" si="29"/>
        <v>6.5269433238040006E-2</v>
      </c>
      <c r="S238" s="133">
        <f t="shared" si="36"/>
        <v>155892</v>
      </c>
      <c r="T238" s="136">
        <f t="shared" si="30"/>
        <v>155900</v>
      </c>
      <c r="U238" s="54" t="str">
        <f t="shared" si="31"/>
        <v>MENOR VALOR</v>
      </c>
    </row>
    <row r="239" spans="1:28" ht="60">
      <c r="A239" s="147">
        <v>233</v>
      </c>
      <c r="B239" s="169"/>
      <c r="C239" s="170" t="s">
        <v>3099</v>
      </c>
      <c r="D239" s="175" t="s">
        <v>2270</v>
      </c>
      <c r="E239" s="170" t="s">
        <v>3099</v>
      </c>
      <c r="F239" s="175" t="s">
        <v>2270</v>
      </c>
      <c r="G239" s="165" t="s">
        <v>21</v>
      </c>
      <c r="H239" s="165">
        <v>1</v>
      </c>
      <c r="I239" s="202" t="s">
        <v>3915</v>
      </c>
      <c r="J239" s="202" t="s">
        <v>3916</v>
      </c>
      <c r="K239" s="190">
        <v>249480</v>
      </c>
      <c r="L239" s="191">
        <v>299920</v>
      </c>
      <c r="M239" s="132">
        <f t="shared" si="32"/>
        <v>249480</v>
      </c>
      <c r="N239" s="132">
        <f t="shared" si="33"/>
        <v>274700</v>
      </c>
      <c r="O239" s="133">
        <f t="shared" si="34"/>
        <v>274700</v>
      </c>
      <c r="P239" s="134">
        <f t="shared" si="35"/>
        <v>273539.83549018961</v>
      </c>
      <c r="Q239" s="133">
        <f t="shared" si="28"/>
        <v>17833.233021524728</v>
      </c>
      <c r="R239" s="135">
        <f t="shared" si="29"/>
        <v>6.5194281445578733E-2</v>
      </c>
      <c r="S239" s="133">
        <f t="shared" si="36"/>
        <v>249480</v>
      </c>
      <c r="T239" s="136">
        <f t="shared" si="30"/>
        <v>249500</v>
      </c>
      <c r="U239" s="54" t="str">
        <f t="shared" si="31"/>
        <v>MENOR VALOR</v>
      </c>
    </row>
    <row r="240" spans="1:28" ht="60">
      <c r="A240" s="147">
        <v>234</v>
      </c>
      <c r="B240" s="169"/>
      <c r="C240" s="170" t="s">
        <v>3100</v>
      </c>
      <c r="D240" s="172" t="s">
        <v>1653</v>
      </c>
      <c r="E240" s="170" t="s">
        <v>3100</v>
      </c>
      <c r="F240" s="172" t="s">
        <v>1653</v>
      </c>
      <c r="G240" s="165" t="s">
        <v>21</v>
      </c>
      <c r="H240" s="165">
        <v>1</v>
      </c>
      <c r="I240" s="202" t="s">
        <v>3915</v>
      </c>
      <c r="J240" s="202" t="s">
        <v>3916</v>
      </c>
      <c r="K240" s="190">
        <v>327360</v>
      </c>
      <c r="L240" s="191">
        <v>393415</v>
      </c>
      <c r="M240" s="132">
        <f t="shared" si="32"/>
        <v>327360</v>
      </c>
      <c r="N240" s="132">
        <f t="shared" si="33"/>
        <v>360387.5</v>
      </c>
      <c r="O240" s="133">
        <f t="shared" si="34"/>
        <v>360387.5</v>
      </c>
      <c r="P240" s="134">
        <f t="shared" si="35"/>
        <v>358870.91606871685</v>
      </c>
      <c r="Q240" s="133">
        <f t="shared" si="28"/>
        <v>23353.969215638699</v>
      </c>
      <c r="R240" s="135">
        <f t="shared" si="29"/>
        <v>6.5076238195816524E-2</v>
      </c>
      <c r="S240" s="133">
        <f t="shared" si="36"/>
        <v>327360</v>
      </c>
      <c r="T240" s="136">
        <f t="shared" si="30"/>
        <v>327400</v>
      </c>
      <c r="U240" s="54" t="str">
        <f t="shared" si="31"/>
        <v>MENOR VALOR</v>
      </c>
    </row>
    <row r="241" spans="1:28" ht="60">
      <c r="A241" s="147">
        <v>235</v>
      </c>
      <c r="B241" s="169"/>
      <c r="C241" s="170" t="s">
        <v>3101</v>
      </c>
      <c r="D241" s="172" t="s">
        <v>2271</v>
      </c>
      <c r="E241" s="170" t="s">
        <v>3101</v>
      </c>
      <c r="F241" s="172" t="s">
        <v>2271</v>
      </c>
      <c r="G241" s="165" t="s">
        <v>21</v>
      </c>
      <c r="H241" s="165">
        <v>1</v>
      </c>
      <c r="I241" s="202" t="s">
        <v>3915</v>
      </c>
      <c r="J241" s="202" t="s">
        <v>3916</v>
      </c>
      <c r="K241" s="190">
        <v>314424</v>
      </c>
      <c r="L241" s="191">
        <v>377890</v>
      </c>
      <c r="M241" s="132">
        <f t="shared" si="32"/>
        <v>314424</v>
      </c>
      <c r="N241" s="132">
        <f t="shared" si="33"/>
        <v>346157</v>
      </c>
      <c r="O241" s="133">
        <f t="shared" si="34"/>
        <v>346157</v>
      </c>
      <c r="P241" s="134">
        <f t="shared" si="35"/>
        <v>344699.41305433057</v>
      </c>
      <c r="Q241" s="133">
        <f t="shared" si="28"/>
        <v>22438.619487392712</v>
      </c>
      <c r="R241" s="135">
        <f t="shared" si="29"/>
        <v>6.5096192907807479E-2</v>
      </c>
      <c r="S241" s="133">
        <f t="shared" si="36"/>
        <v>314424</v>
      </c>
      <c r="T241" s="136">
        <f t="shared" si="30"/>
        <v>314400</v>
      </c>
      <c r="U241" s="54" t="str">
        <f t="shared" si="31"/>
        <v>MENOR VALOR</v>
      </c>
    </row>
    <row r="242" spans="1:28" ht="60">
      <c r="A242" s="147">
        <v>236</v>
      </c>
      <c r="B242" s="169"/>
      <c r="C242" s="170" t="s">
        <v>3102</v>
      </c>
      <c r="D242" s="172" t="s">
        <v>2272</v>
      </c>
      <c r="E242" s="170" t="s">
        <v>3102</v>
      </c>
      <c r="F242" s="172" t="s">
        <v>2272</v>
      </c>
      <c r="G242" s="165" t="s">
        <v>21</v>
      </c>
      <c r="H242" s="165">
        <v>1</v>
      </c>
      <c r="I242" s="202" t="s">
        <v>3915</v>
      </c>
      <c r="J242" s="202" t="s">
        <v>3916</v>
      </c>
      <c r="K242" s="190">
        <v>20196</v>
      </c>
      <c r="L242" s="191">
        <v>24380</v>
      </c>
      <c r="M242" s="132">
        <f t="shared" si="32"/>
        <v>20196</v>
      </c>
      <c r="N242" s="132">
        <f t="shared" si="33"/>
        <v>22288</v>
      </c>
      <c r="O242" s="133">
        <f t="shared" si="34"/>
        <v>22288</v>
      </c>
      <c r="P242" s="134">
        <f t="shared" si="35"/>
        <v>22189.60297076088</v>
      </c>
      <c r="Q242" s="133">
        <f t="shared" si="28"/>
        <v>1479.2673862422573</v>
      </c>
      <c r="R242" s="135">
        <f t="shared" si="29"/>
        <v>6.6664887523741639E-2</v>
      </c>
      <c r="S242" s="133">
        <f t="shared" si="36"/>
        <v>20196</v>
      </c>
      <c r="T242" s="136">
        <f t="shared" si="30"/>
        <v>20200</v>
      </c>
      <c r="U242" s="54" t="str">
        <f t="shared" si="31"/>
        <v>MENOR VALOR</v>
      </c>
    </row>
    <row r="243" spans="1:28" ht="60">
      <c r="A243" s="147">
        <v>237</v>
      </c>
      <c r="B243" s="169"/>
      <c r="C243" s="170" t="s">
        <v>3103</v>
      </c>
      <c r="D243" s="172" t="s">
        <v>2273</v>
      </c>
      <c r="E243" s="170" t="s">
        <v>3103</v>
      </c>
      <c r="F243" s="172" t="s">
        <v>2273</v>
      </c>
      <c r="G243" s="165" t="s">
        <v>21</v>
      </c>
      <c r="H243" s="165">
        <v>1</v>
      </c>
      <c r="I243" s="202" t="s">
        <v>3915</v>
      </c>
      <c r="J243" s="202" t="s">
        <v>3916</v>
      </c>
      <c r="K243" s="190">
        <v>70092</v>
      </c>
      <c r="L243" s="191">
        <v>84295</v>
      </c>
      <c r="M243" s="132">
        <f t="shared" si="32"/>
        <v>70092</v>
      </c>
      <c r="N243" s="132">
        <f t="shared" si="33"/>
        <v>77193.5</v>
      </c>
      <c r="O243" s="133">
        <f t="shared" si="34"/>
        <v>77193.5</v>
      </c>
      <c r="P243" s="134">
        <f t="shared" si="35"/>
        <v>76866.150807751517</v>
      </c>
      <c r="Q243" s="133">
        <f t="shared" si="28"/>
        <v>5021.5188065962675</v>
      </c>
      <c r="R243" s="135">
        <f t="shared" si="29"/>
        <v>6.5328089852651705E-2</v>
      </c>
      <c r="S243" s="133">
        <f t="shared" si="36"/>
        <v>70092</v>
      </c>
      <c r="T243" s="136">
        <f t="shared" si="30"/>
        <v>70100</v>
      </c>
      <c r="U243" s="54" t="str">
        <f t="shared" si="31"/>
        <v>MENOR VALOR</v>
      </c>
    </row>
    <row r="244" spans="1:28" ht="60">
      <c r="A244" s="147">
        <v>238</v>
      </c>
      <c r="B244" s="169"/>
      <c r="C244" s="170" t="s">
        <v>3104</v>
      </c>
      <c r="D244" s="172" t="s">
        <v>1889</v>
      </c>
      <c r="E244" s="170" t="s">
        <v>3104</v>
      </c>
      <c r="F244" s="172" t="s">
        <v>1889</v>
      </c>
      <c r="G244" s="165" t="s">
        <v>21</v>
      </c>
      <c r="H244" s="165">
        <v>1</v>
      </c>
      <c r="I244" s="202" t="s">
        <v>3915</v>
      </c>
      <c r="J244" s="202" t="s">
        <v>3916</v>
      </c>
      <c r="K244" s="190">
        <v>54516</v>
      </c>
      <c r="L244" s="191">
        <v>65550</v>
      </c>
      <c r="M244" s="132">
        <f t="shared" si="32"/>
        <v>54516</v>
      </c>
      <c r="N244" s="132">
        <f t="shared" si="33"/>
        <v>60033</v>
      </c>
      <c r="O244" s="133">
        <f t="shared" si="34"/>
        <v>60033</v>
      </c>
      <c r="P244" s="134">
        <f t="shared" si="35"/>
        <v>59778.957836349073</v>
      </c>
      <c r="Q244" s="133">
        <f t="shared" si="28"/>
        <v>3901.1081118061825</v>
      </c>
      <c r="R244" s="135">
        <f t="shared" si="29"/>
        <v>6.5258884614312937E-2</v>
      </c>
      <c r="S244" s="133">
        <f t="shared" si="36"/>
        <v>54516</v>
      </c>
      <c r="T244" s="136">
        <f t="shared" si="30"/>
        <v>54500</v>
      </c>
      <c r="U244" s="54" t="str">
        <f t="shared" si="31"/>
        <v>MENOR VALOR</v>
      </c>
    </row>
    <row r="245" spans="1:28" ht="60">
      <c r="A245" s="147">
        <v>239</v>
      </c>
      <c r="B245" s="169"/>
      <c r="C245" s="170" t="s">
        <v>3105</v>
      </c>
      <c r="D245" s="172" t="s">
        <v>1678</v>
      </c>
      <c r="E245" s="170" t="s">
        <v>3105</v>
      </c>
      <c r="F245" s="172" t="s">
        <v>1678</v>
      </c>
      <c r="G245" s="165" t="s">
        <v>21</v>
      </c>
      <c r="H245" s="165">
        <v>1</v>
      </c>
      <c r="I245" s="202" t="s">
        <v>3915</v>
      </c>
      <c r="J245" s="202" t="s">
        <v>3916</v>
      </c>
      <c r="K245" s="190">
        <v>71412</v>
      </c>
      <c r="L245" s="191">
        <v>85905</v>
      </c>
      <c r="M245" s="132">
        <f t="shared" si="32"/>
        <v>71412</v>
      </c>
      <c r="N245" s="132">
        <f t="shared" si="33"/>
        <v>78658.5</v>
      </c>
      <c r="O245" s="133">
        <f t="shared" si="34"/>
        <v>78658.5</v>
      </c>
      <c r="P245" s="134">
        <f t="shared" si="35"/>
        <v>78323.992875746568</v>
      </c>
      <c r="Q245" s="133">
        <f t="shared" si="28"/>
        <v>5124.0492898683169</v>
      </c>
      <c r="R245" s="135">
        <f t="shared" si="29"/>
        <v>6.5421196005636811E-2</v>
      </c>
      <c r="S245" s="133">
        <f t="shared" si="36"/>
        <v>71412</v>
      </c>
      <c r="T245" s="136">
        <f t="shared" si="30"/>
        <v>71400</v>
      </c>
      <c r="U245" s="54" t="str">
        <f t="shared" si="31"/>
        <v>MENOR VALOR</v>
      </c>
    </row>
    <row r="246" spans="1:28" ht="18">
      <c r="A246" s="147">
        <v>240</v>
      </c>
      <c r="B246" s="169"/>
      <c r="C246" s="170" t="s">
        <v>3106</v>
      </c>
      <c r="D246" s="172" t="s">
        <v>2274</v>
      </c>
      <c r="E246" s="170" t="s">
        <v>3106</v>
      </c>
      <c r="F246" s="172" t="s">
        <v>2274</v>
      </c>
      <c r="G246" s="165" t="s">
        <v>21</v>
      </c>
      <c r="H246" s="165">
        <v>1</v>
      </c>
      <c r="I246" s="209">
        <v>43200</v>
      </c>
      <c r="J246" s="204">
        <f>I246*(1+0.05)</f>
        <v>45360</v>
      </c>
      <c r="K246" s="190">
        <v>71412</v>
      </c>
      <c r="L246" s="191">
        <v>85905</v>
      </c>
      <c r="M246" s="132">
        <f t="shared" si="32"/>
        <v>45360</v>
      </c>
      <c r="N246" s="132">
        <f t="shared" si="33"/>
        <v>67559</v>
      </c>
      <c r="O246" s="133">
        <f t="shared" si="34"/>
        <v>71412</v>
      </c>
      <c r="P246" s="134">
        <f t="shared" si="35"/>
        <v>65286.125388267341</v>
      </c>
      <c r="Q246" s="133">
        <f t="shared" si="28"/>
        <v>18421.545863471936</v>
      </c>
      <c r="R246" s="135">
        <f t="shared" si="29"/>
        <v>0.28216632177075862</v>
      </c>
      <c r="S246" s="133">
        <f t="shared" si="36"/>
        <v>45360</v>
      </c>
      <c r="T246" s="136">
        <f t="shared" si="30"/>
        <v>45400</v>
      </c>
      <c r="U246" s="54" t="str">
        <f t="shared" si="31"/>
        <v>MENOR VALOR</v>
      </c>
    </row>
    <row r="247" spans="1:28" ht="60">
      <c r="A247" s="147">
        <v>241</v>
      </c>
      <c r="B247" s="169"/>
      <c r="C247" s="170" t="s">
        <v>3107</v>
      </c>
      <c r="D247" s="172" t="s">
        <v>1784</v>
      </c>
      <c r="E247" s="170" t="s">
        <v>3107</v>
      </c>
      <c r="F247" s="172" t="s">
        <v>1784</v>
      </c>
      <c r="G247" s="165" t="s">
        <v>21</v>
      </c>
      <c r="H247" s="165">
        <v>1</v>
      </c>
      <c r="I247" s="202" t="s">
        <v>3915</v>
      </c>
      <c r="J247" s="202" t="s">
        <v>3916</v>
      </c>
      <c r="K247" s="190">
        <v>115632</v>
      </c>
      <c r="L247" s="191">
        <v>139035</v>
      </c>
      <c r="M247" s="132">
        <f t="shared" si="32"/>
        <v>115632</v>
      </c>
      <c r="N247" s="132">
        <f t="shared" si="33"/>
        <v>127333.5</v>
      </c>
      <c r="O247" s="133">
        <f t="shared" si="34"/>
        <v>127333.5</v>
      </c>
      <c r="P247" s="134">
        <f t="shared" si="35"/>
        <v>126794.69673452435</v>
      </c>
      <c r="Q247" s="133">
        <f t="shared" si="28"/>
        <v>8274.2100000543851</v>
      </c>
      <c r="R247" s="135">
        <f t="shared" si="29"/>
        <v>6.5256751371695482E-2</v>
      </c>
      <c r="S247" s="133">
        <f t="shared" si="36"/>
        <v>115632</v>
      </c>
      <c r="T247" s="136">
        <f t="shared" si="30"/>
        <v>115600</v>
      </c>
      <c r="U247" s="54" t="str">
        <f t="shared" si="31"/>
        <v>MENOR VALOR</v>
      </c>
    </row>
    <row r="248" spans="1:28" ht="60">
      <c r="A248" s="147">
        <v>242</v>
      </c>
      <c r="B248" s="169"/>
      <c r="C248" s="170" t="s">
        <v>3108</v>
      </c>
      <c r="D248" s="172" t="s">
        <v>2275</v>
      </c>
      <c r="E248" s="170" t="s">
        <v>3108</v>
      </c>
      <c r="F248" s="172" t="s">
        <v>2275</v>
      </c>
      <c r="G248" s="165" t="s">
        <v>21</v>
      </c>
      <c r="H248" s="165">
        <v>1</v>
      </c>
      <c r="I248" s="202" t="s">
        <v>3915</v>
      </c>
      <c r="J248" s="202" t="s">
        <v>3916</v>
      </c>
      <c r="K248" s="190">
        <v>763884</v>
      </c>
      <c r="L248" s="191">
        <v>918045</v>
      </c>
      <c r="M248" s="132">
        <f t="shared" si="32"/>
        <v>763884</v>
      </c>
      <c r="N248" s="132">
        <f t="shared" si="33"/>
        <v>840964.5</v>
      </c>
      <c r="O248" s="133">
        <f t="shared" si="34"/>
        <v>840964.5</v>
      </c>
      <c r="P248" s="134">
        <f t="shared" si="35"/>
        <v>837424.55587354256</v>
      </c>
      <c r="Q248" s="133">
        <f t="shared" si="28"/>
        <v>54504.144247249678</v>
      </c>
      <c r="R248" s="135">
        <f t="shared" si="29"/>
        <v>6.5085438282132507E-2</v>
      </c>
      <c r="S248" s="133">
        <f t="shared" si="36"/>
        <v>763884</v>
      </c>
      <c r="T248" s="136">
        <f t="shared" si="30"/>
        <v>763900</v>
      </c>
      <c r="U248" s="54" t="str">
        <f t="shared" si="31"/>
        <v>MENOR VALOR</v>
      </c>
    </row>
    <row r="249" spans="1:28" ht="60">
      <c r="A249" s="147">
        <v>243</v>
      </c>
      <c r="B249" s="169"/>
      <c r="C249" s="170" t="s">
        <v>3109</v>
      </c>
      <c r="D249" s="172" t="s">
        <v>2276</v>
      </c>
      <c r="E249" s="170" t="s">
        <v>3109</v>
      </c>
      <c r="F249" s="172" t="s">
        <v>2276</v>
      </c>
      <c r="G249" s="165" t="s">
        <v>21</v>
      </c>
      <c r="H249" s="165">
        <v>1</v>
      </c>
      <c r="I249" s="202" t="s">
        <v>3915</v>
      </c>
      <c r="J249" s="202" t="s">
        <v>3916</v>
      </c>
      <c r="K249" s="190">
        <v>151932</v>
      </c>
      <c r="L249" s="191">
        <v>182620</v>
      </c>
      <c r="M249" s="132">
        <f t="shared" si="32"/>
        <v>151932</v>
      </c>
      <c r="N249" s="132">
        <f t="shared" si="33"/>
        <v>167276</v>
      </c>
      <c r="O249" s="133">
        <f t="shared" si="34"/>
        <v>167276</v>
      </c>
      <c r="P249" s="134">
        <f t="shared" si="35"/>
        <v>166570.77126554947</v>
      </c>
      <c r="Q249" s="133">
        <f t="shared" si="28"/>
        <v>10849.846450526386</v>
      </c>
      <c r="R249" s="135">
        <f t="shared" si="29"/>
        <v>6.5136556480424809E-2</v>
      </c>
      <c r="S249" s="133">
        <f t="shared" si="36"/>
        <v>151932</v>
      </c>
      <c r="T249" s="136">
        <f t="shared" si="30"/>
        <v>151900</v>
      </c>
      <c r="U249" s="54" t="str">
        <f t="shared" si="31"/>
        <v>MENOR VALOR</v>
      </c>
    </row>
    <row r="250" spans="1:28" ht="60">
      <c r="A250" s="147">
        <v>244</v>
      </c>
      <c r="B250" s="169"/>
      <c r="C250" s="170" t="s">
        <v>3110</v>
      </c>
      <c r="D250" s="172" t="s">
        <v>2277</v>
      </c>
      <c r="E250" s="170" t="s">
        <v>3110</v>
      </c>
      <c r="F250" s="172" t="s">
        <v>2277</v>
      </c>
      <c r="G250" s="165" t="s">
        <v>21</v>
      </c>
      <c r="H250" s="165">
        <v>1</v>
      </c>
      <c r="I250" s="202" t="s">
        <v>3915</v>
      </c>
      <c r="J250" s="202" t="s">
        <v>3916</v>
      </c>
      <c r="K250" s="190">
        <v>159720</v>
      </c>
      <c r="L250" s="191">
        <v>192050</v>
      </c>
      <c r="M250" s="132">
        <f t="shared" si="32"/>
        <v>159720</v>
      </c>
      <c r="N250" s="132">
        <f t="shared" si="33"/>
        <v>175885</v>
      </c>
      <c r="O250" s="133">
        <f t="shared" si="34"/>
        <v>175885</v>
      </c>
      <c r="P250" s="134">
        <f t="shared" si="35"/>
        <v>175140.58924190016</v>
      </c>
      <c r="Q250" s="133">
        <f t="shared" si="28"/>
        <v>11430.381117880541</v>
      </c>
      <c r="R250" s="135">
        <f t="shared" si="29"/>
        <v>6.5264032554402121E-2</v>
      </c>
      <c r="S250" s="133">
        <f t="shared" si="36"/>
        <v>159720</v>
      </c>
      <c r="T250" s="136">
        <f t="shared" si="30"/>
        <v>159700</v>
      </c>
      <c r="U250" s="54" t="str">
        <f t="shared" si="31"/>
        <v>MENOR VALOR</v>
      </c>
    </row>
    <row r="251" spans="1:28" ht="60">
      <c r="A251" s="147">
        <v>245</v>
      </c>
      <c r="B251" s="169"/>
      <c r="C251" s="170" t="s">
        <v>3111</v>
      </c>
      <c r="D251" s="172" t="s">
        <v>2278</v>
      </c>
      <c r="E251" s="170" t="s">
        <v>3111</v>
      </c>
      <c r="F251" s="172" t="s">
        <v>2278</v>
      </c>
      <c r="G251" s="165" t="s">
        <v>21</v>
      </c>
      <c r="H251" s="165">
        <v>1</v>
      </c>
      <c r="I251" s="202" t="s">
        <v>3915</v>
      </c>
      <c r="J251" s="202" t="s">
        <v>3916</v>
      </c>
      <c r="K251" s="190">
        <v>96096</v>
      </c>
      <c r="L251" s="191">
        <v>115575</v>
      </c>
      <c r="M251" s="132">
        <f t="shared" si="32"/>
        <v>96096</v>
      </c>
      <c r="N251" s="132">
        <f t="shared" si="33"/>
        <v>105835.5</v>
      </c>
      <c r="O251" s="133">
        <f t="shared" si="34"/>
        <v>105835.5</v>
      </c>
      <c r="P251" s="134">
        <f t="shared" si="35"/>
        <v>105386.40899091306</v>
      </c>
      <c r="Q251" s="133">
        <f t="shared" si="28"/>
        <v>6886.8664953663792</v>
      </c>
      <c r="R251" s="135">
        <f t="shared" si="29"/>
        <v>6.5348715847792088E-2</v>
      </c>
      <c r="S251" s="133">
        <f t="shared" si="36"/>
        <v>96096</v>
      </c>
      <c r="T251" s="136">
        <f t="shared" si="30"/>
        <v>96100</v>
      </c>
      <c r="U251" s="54" t="str">
        <f t="shared" si="31"/>
        <v>MENOR VALOR</v>
      </c>
    </row>
    <row r="252" spans="1:28" ht="18">
      <c r="A252" s="147">
        <v>246</v>
      </c>
      <c r="B252" s="169"/>
      <c r="C252" s="170" t="s">
        <v>3112</v>
      </c>
      <c r="D252" s="172" t="s">
        <v>1826</v>
      </c>
      <c r="E252" s="170" t="s">
        <v>3112</v>
      </c>
      <c r="F252" s="172" t="s">
        <v>1826</v>
      </c>
      <c r="G252" s="165" t="s">
        <v>21</v>
      </c>
      <c r="H252" s="165">
        <v>1</v>
      </c>
      <c r="I252" s="209">
        <v>75200</v>
      </c>
      <c r="J252" s="204">
        <f>I252*(1+0.05)</f>
        <v>78960</v>
      </c>
      <c r="K252" s="190">
        <v>99264</v>
      </c>
      <c r="L252" s="191">
        <v>119370</v>
      </c>
      <c r="M252" s="132">
        <f t="shared" si="32"/>
        <v>78960</v>
      </c>
      <c r="N252" s="132">
        <f t="shared" si="33"/>
        <v>99198</v>
      </c>
      <c r="O252" s="133">
        <f t="shared" si="34"/>
        <v>99264</v>
      </c>
      <c r="P252" s="134">
        <f t="shared" si="35"/>
        <v>97805.820729252489</v>
      </c>
      <c r="Q252" s="133">
        <f t="shared" si="28"/>
        <v>14357.09608521166</v>
      </c>
      <c r="R252" s="135">
        <f t="shared" si="29"/>
        <v>0.14679183690871717</v>
      </c>
      <c r="S252" s="133">
        <f t="shared" si="36"/>
        <v>78960</v>
      </c>
      <c r="T252" s="136">
        <f t="shared" si="30"/>
        <v>79000</v>
      </c>
      <c r="U252" s="54" t="str">
        <f t="shared" si="31"/>
        <v>MENOR VALOR</v>
      </c>
    </row>
    <row r="253" spans="1:28" ht="18">
      <c r="A253" s="147">
        <v>247</v>
      </c>
      <c r="B253" s="169"/>
      <c r="C253" s="170" t="s">
        <v>3113</v>
      </c>
      <c r="D253" s="172" t="s">
        <v>1827</v>
      </c>
      <c r="E253" s="170" t="s">
        <v>3113</v>
      </c>
      <c r="F253" s="172" t="s">
        <v>1827</v>
      </c>
      <c r="G253" s="165" t="s">
        <v>21</v>
      </c>
      <c r="H253" s="165">
        <v>1</v>
      </c>
      <c r="I253" s="209">
        <v>75200</v>
      </c>
      <c r="J253" s="204">
        <f>I253*(1+0.05)</f>
        <v>78960</v>
      </c>
      <c r="K253" s="190">
        <v>99264</v>
      </c>
      <c r="L253" s="191">
        <v>119370</v>
      </c>
      <c r="M253" s="132">
        <f t="shared" si="32"/>
        <v>78960</v>
      </c>
      <c r="N253" s="132">
        <f t="shared" si="33"/>
        <v>99198</v>
      </c>
      <c r="O253" s="133">
        <f t="shared" si="34"/>
        <v>99264</v>
      </c>
      <c r="P253" s="134">
        <f t="shared" si="35"/>
        <v>97805.820729252489</v>
      </c>
      <c r="Q253" s="133">
        <f t="shared" si="28"/>
        <v>14357.09608521166</v>
      </c>
      <c r="R253" s="135">
        <f t="shared" si="29"/>
        <v>0.14679183690871717</v>
      </c>
      <c r="S253" s="133">
        <f t="shared" si="36"/>
        <v>78960</v>
      </c>
      <c r="T253" s="136">
        <f t="shared" si="30"/>
        <v>79000</v>
      </c>
      <c r="U253" s="54" t="str">
        <f t="shared" si="31"/>
        <v>MENOR VALOR</v>
      </c>
    </row>
    <row r="254" spans="1:28" ht="60">
      <c r="A254" s="147">
        <v>248</v>
      </c>
      <c r="B254" s="169"/>
      <c r="C254" s="170" t="s">
        <v>3114</v>
      </c>
      <c r="D254" s="172" t="s">
        <v>2279</v>
      </c>
      <c r="E254" s="170" t="s">
        <v>3114</v>
      </c>
      <c r="F254" s="172" t="s">
        <v>2279</v>
      </c>
      <c r="G254" s="165" t="s">
        <v>21</v>
      </c>
      <c r="H254" s="165">
        <v>1</v>
      </c>
      <c r="I254" s="202" t="s">
        <v>3915</v>
      </c>
      <c r="J254" s="202" t="s">
        <v>3916</v>
      </c>
      <c r="K254" s="190">
        <v>61116</v>
      </c>
      <c r="L254" s="191">
        <v>73485</v>
      </c>
      <c r="M254" s="132">
        <f t="shared" si="32"/>
        <v>61116</v>
      </c>
      <c r="N254" s="132">
        <f t="shared" si="33"/>
        <v>67300.5</v>
      </c>
      <c r="O254" s="133">
        <f t="shared" si="34"/>
        <v>67300.5</v>
      </c>
      <c r="P254" s="134">
        <f t="shared" si="35"/>
        <v>67015.738897664924</v>
      </c>
      <c r="Q254" s="133">
        <f t="shared" si="28"/>
        <v>4373.1018882482031</v>
      </c>
      <c r="R254" s="135">
        <f t="shared" si="29"/>
        <v>6.5254848490532397E-2</v>
      </c>
      <c r="S254" s="133">
        <f t="shared" si="36"/>
        <v>61116</v>
      </c>
      <c r="T254" s="136">
        <f t="shared" si="30"/>
        <v>61100</v>
      </c>
      <c r="U254" s="54" t="str">
        <f t="shared" si="31"/>
        <v>MENOR VALOR</v>
      </c>
    </row>
    <row r="255" spans="1:28" ht="18">
      <c r="A255" s="147">
        <v>249</v>
      </c>
      <c r="B255" s="169"/>
      <c r="C255" s="170" t="s">
        <v>3115</v>
      </c>
      <c r="D255" s="172" t="s">
        <v>2280</v>
      </c>
      <c r="E255" s="170" t="s">
        <v>3115</v>
      </c>
      <c r="F255" s="172" t="s">
        <v>2280</v>
      </c>
      <c r="G255" s="165" t="s">
        <v>21</v>
      </c>
      <c r="H255" s="165">
        <v>1</v>
      </c>
      <c r="I255" s="209">
        <v>65400</v>
      </c>
      <c r="J255" s="204">
        <f>I255*(1+0.05)</f>
        <v>68670</v>
      </c>
      <c r="K255" s="190">
        <v>86328</v>
      </c>
      <c r="L255" s="191">
        <v>103845</v>
      </c>
      <c r="M255" s="132">
        <f t="shared" si="32"/>
        <v>68670</v>
      </c>
      <c r="N255" s="132">
        <f t="shared" si="33"/>
        <v>86281</v>
      </c>
      <c r="O255" s="133">
        <f t="shared" si="34"/>
        <v>86328</v>
      </c>
      <c r="P255" s="134">
        <f t="shared" si="35"/>
        <v>85068.368926806623</v>
      </c>
      <c r="Q255" s="133">
        <f t="shared" si="28"/>
        <v>12486.091542192056</v>
      </c>
      <c r="R255" s="135">
        <f t="shared" si="29"/>
        <v>0.14677713584628818</v>
      </c>
      <c r="S255" s="133">
        <f t="shared" si="36"/>
        <v>68670</v>
      </c>
      <c r="T255" s="136">
        <f t="shared" si="30"/>
        <v>68700</v>
      </c>
      <c r="U255" s="54" t="str">
        <f t="shared" si="31"/>
        <v>MENOR VALOR</v>
      </c>
      <c r="V255" s="8"/>
      <c r="X255" s="35"/>
      <c r="Y255" s="35"/>
      <c r="Z255" s="35"/>
      <c r="AA255" s="35"/>
      <c r="AB255" s="15"/>
    </row>
    <row r="256" spans="1:28" ht="60">
      <c r="A256" s="147">
        <v>250</v>
      </c>
      <c r="B256" s="169"/>
      <c r="C256" s="170" t="s">
        <v>3116</v>
      </c>
      <c r="D256" s="172" t="s">
        <v>2281</v>
      </c>
      <c r="E256" s="170" t="s">
        <v>3116</v>
      </c>
      <c r="F256" s="172" t="s">
        <v>2281</v>
      </c>
      <c r="G256" s="165" t="s">
        <v>21</v>
      </c>
      <c r="H256" s="165">
        <v>1</v>
      </c>
      <c r="I256" s="202" t="s">
        <v>3915</v>
      </c>
      <c r="J256" s="202" t="s">
        <v>3916</v>
      </c>
      <c r="K256" s="190">
        <v>127248</v>
      </c>
      <c r="L256" s="191">
        <v>152950</v>
      </c>
      <c r="M256" s="132">
        <f t="shared" si="32"/>
        <v>127248</v>
      </c>
      <c r="N256" s="132">
        <f t="shared" si="33"/>
        <v>140099</v>
      </c>
      <c r="O256" s="133">
        <f t="shared" si="34"/>
        <v>140099</v>
      </c>
      <c r="P256" s="134">
        <f t="shared" si="35"/>
        <v>139508.35673894236</v>
      </c>
      <c r="Q256" s="133">
        <f t="shared" si="28"/>
        <v>9087.0292450283214</v>
      </c>
      <c r="R256" s="135">
        <f t="shared" si="29"/>
        <v>6.5136092614384355E-2</v>
      </c>
      <c r="S256" s="133">
        <f t="shared" si="36"/>
        <v>127248</v>
      </c>
      <c r="T256" s="136">
        <f t="shared" si="30"/>
        <v>127200</v>
      </c>
      <c r="U256" s="54" t="str">
        <f t="shared" si="31"/>
        <v>MENOR VALOR</v>
      </c>
      <c r="V256" s="8"/>
      <c r="X256" s="35"/>
      <c r="Y256" s="35"/>
      <c r="Z256" s="35"/>
      <c r="AA256" s="35"/>
      <c r="AB256" s="15"/>
    </row>
    <row r="257" spans="1:21" ht="60">
      <c r="A257" s="147">
        <v>251</v>
      </c>
      <c r="B257" s="169"/>
      <c r="C257" s="170" t="s">
        <v>3117</v>
      </c>
      <c r="D257" s="172" t="s">
        <v>2282</v>
      </c>
      <c r="E257" s="170" t="s">
        <v>3117</v>
      </c>
      <c r="F257" s="172" t="s">
        <v>2282</v>
      </c>
      <c r="G257" s="165" t="s">
        <v>21</v>
      </c>
      <c r="H257" s="165">
        <v>1</v>
      </c>
      <c r="I257" s="202" t="s">
        <v>3915</v>
      </c>
      <c r="J257" s="202" t="s">
        <v>3916</v>
      </c>
      <c r="K257" s="190">
        <v>127248</v>
      </c>
      <c r="L257" s="191">
        <v>152950</v>
      </c>
      <c r="M257" s="132">
        <f t="shared" si="32"/>
        <v>127248</v>
      </c>
      <c r="N257" s="132">
        <f t="shared" si="33"/>
        <v>140099</v>
      </c>
      <c r="O257" s="133">
        <f t="shared" si="34"/>
        <v>140099</v>
      </c>
      <c r="P257" s="134">
        <f t="shared" si="35"/>
        <v>139508.35673894236</v>
      </c>
      <c r="Q257" s="133">
        <f t="shared" si="28"/>
        <v>9087.0292450283214</v>
      </c>
      <c r="R257" s="135">
        <f t="shared" si="29"/>
        <v>6.5136092614384355E-2</v>
      </c>
      <c r="S257" s="133">
        <f t="shared" si="36"/>
        <v>127248</v>
      </c>
      <c r="T257" s="136">
        <f t="shared" si="30"/>
        <v>127200</v>
      </c>
      <c r="U257" s="54" t="str">
        <f t="shared" si="31"/>
        <v>MENOR VALOR</v>
      </c>
    </row>
    <row r="258" spans="1:21" ht="60">
      <c r="A258" s="147">
        <v>252</v>
      </c>
      <c r="B258" s="169"/>
      <c r="C258" s="170" t="s">
        <v>3118</v>
      </c>
      <c r="D258" s="172" t="s">
        <v>2283</v>
      </c>
      <c r="E258" s="170" t="s">
        <v>3118</v>
      </c>
      <c r="F258" s="172" t="s">
        <v>2283</v>
      </c>
      <c r="G258" s="165" t="s">
        <v>21</v>
      </c>
      <c r="H258" s="165">
        <v>1</v>
      </c>
      <c r="I258" s="202" t="s">
        <v>3915</v>
      </c>
      <c r="J258" s="202" t="s">
        <v>3916</v>
      </c>
      <c r="K258" s="190">
        <v>183216</v>
      </c>
      <c r="L258" s="191">
        <v>220225</v>
      </c>
      <c r="M258" s="132">
        <f t="shared" si="32"/>
        <v>183216</v>
      </c>
      <c r="N258" s="132">
        <f t="shared" si="33"/>
        <v>201720.5</v>
      </c>
      <c r="O258" s="133">
        <f t="shared" si="34"/>
        <v>201720.5</v>
      </c>
      <c r="P258" s="134">
        <f t="shared" si="35"/>
        <v>200869.96689400834</v>
      </c>
      <c r="Q258" s="133">
        <f t="shared" si="28"/>
        <v>13084.657432466469</v>
      </c>
      <c r="R258" s="135">
        <f t="shared" si="29"/>
        <v>6.5139939209382949E-2</v>
      </c>
      <c r="S258" s="133">
        <f t="shared" si="36"/>
        <v>183216</v>
      </c>
      <c r="T258" s="136">
        <f t="shared" si="30"/>
        <v>183200</v>
      </c>
      <c r="U258" s="54" t="str">
        <f t="shared" si="31"/>
        <v>MENOR VALOR</v>
      </c>
    </row>
    <row r="259" spans="1:21" ht="60">
      <c r="A259" s="147">
        <v>253</v>
      </c>
      <c r="B259" s="169"/>
      <c r="C259" s="170" t="s">
        <v>3119</v>
      </c>
      <c r="D259" s="172" t="s">
        <v>2284</v>
      </c>
      <c r="E259" s="170" t="s">
        <v>3119</v>
      </c>
      <c r="F259" s="172" t="s">
        <v>2284</v>
      </c>
      <c r="G259" s="165" t="s">
        <v>21</v>
      </c>
      <c r="H259" s="165">
        <v>1</v>
      </c>
      <c r="I259" s="202" t="s">
        <v>3915</v>
      </c>
      <c r="J259" s="202" t="s">
        <v>3916</v>
      </c>
      <c r="K259" s="190">
        <v>138996</v>
      </c>
      <c r="L259" s="191">
        <v>167095</v>
      </c>
      <c r="M259" s="132">
        <f t="shared" si="32"/>
        <v>138996</v>
      </c>
      <c r="N259" s="132">
        <f t="shared" si="33"/>
        <v>153045.5</v>
      </c>
      <c r="O259" s="133">
        <f t="shared" si="34"/>
        <v>153045.5</v>
      </c>
      <c r="P259" s="134">
        <f t="shared" si="35"/>
        <v>152399.2671242221</v>
      </c>
      <c r="Q259" s="133">
        <f t="shared" si="28"/>
        <v>9934.4967222803989</v>
      </c>
      <c r="R259" s="135">
        <f t="shared" si="29"/>
        <v>6.5187299845626531E-2</v>
      </c>
      <c r="S259" s="133">
        <f t="shared" si="36"/>
        <v>138996</v>
      </c>
      <c r="T259" s="136">
        <f t="shared" si="30"/>
        <v>139000</v>
      </c>
      <c r="U259" s="54" t="str">
        <f t="shared" si="31"/>
        <v>MENOR VALOR</v>
      </c>
    </row>
    <row r="260" spans="1:21" ht="60">
      <c r="A260" s="147">
        <v>254</v>
      </c>
      <c r="B260" s="169"/>
      <c r="C260" s="170" t="s">
        <v>3120</v>
      </c>
      <c r="D260" s="172" t="s">
        <v>2285</v>
      </c>
      <c r="E260" s="170" t="s">
        <v>3120</v>
      </c>
      <c r="F260" s="172" t="s">
        <v>2285</v>
      </c>
      <c r="G260" s="165" t="s">
        <v>21</v>
      </c>
      <c r="H260" s="165">
        <v>1</v>
      </c>
      <c r="I260" s="202" t="s">
        <v>3915</v>
      </c>
      <c r="J260" s="202" t="s">
        <v>3916</v>
      </c>
      <c r="K260" s="190">
        <v>138996</v>
      </c>
      <c r="L260" s="191">
        <v>167095</v>
      </c>
      <c r="M260" s="132">
        <f t="shared" si="32"/>
        <v>138996</v>
      </c>
      <c r="N260" s="132">
        <f t="shared" si="33"/>
        <v>153045.5</v>
      </c>
      <c r="O260" s="133">
        <f t="shared" si="34"/>
        <v>153045.5</v>
      </c>
      <c r="P260" s="134">
        <f t="shared" si="35"/>
        <v>152399.2671242221</v>
      </c>
      <c r="Q260" s="133">
        <f t="shared" si="28"/>
        <v>9934.4967222803989</v>
      </c>
      <c r="R260" s="135">
        <f t="shared" si="29"/>
        <v>6.5187299845626531E-2</v>
      </c>
      <c r="S260" s="133">
        <f t="shared" si="36"/>
        <v>138996</v>
      </c>
      <c r="T260" s="136">
        <f t="shared" si="30"/>
        <v>139000</v>
      </c>
      <c r="U260" s="54" t="str">
        <f t="shared" si="31"/>
        <v>MENOR VALOR</v>
      </c>
    </row>
    <row r="261" spans="1:21" ht="60">
      <c r="A261" s="147">
        <v>255</v>
      </c>
      <c r="B261" s="169"/>
      <c r="C261" s="170" t="s">
        <v>3121</v>
      </c>
      <c r="D261" s="172" t="s">
        <v>2286</v>
      </c>
      <c r="E261" s="170" t="s">
        <v>3121</v>
      </c>
      <c r="F261" s="172" t="s">
        <v>2286</v>
      </c>
      <c r="G261" s="165" t="s">
        <v>21</v>
      </c>
      <c r="H261" s="165">
        <v>1</v>
      </c>
      <c r="I261" s="202" t="s">
        <v>3915</v>
      </c>
      <c r="J261" s="202" t="s">
        <v>3916</v>
      </c>
      <c r="K261" s="190">
        <v>185724</v>
      </c>
      <c r="L261" s="191">
        <v>223215</v>
      </c>
      <c r="M261" s="132">
        <f t="shared" si="32"/>
        <v>185724</v>
      </c>
      <c r="N261" s="132">
        <f t="shared" si="33"/>
        <v>204469.5</v>
      </c>
      <c r="O261" s="133">
        <f t="shared" si="34"/>
        <v>204469.5</v>
      </c>
      <c r="P261" s="134">
        <f t="shared" si="35"/>
        <v>203608.40518013985</v>
      </c>
      <c r="Q261" s="133">
        <f t="shared" si="28"/>
        <v>13255.070166732427</v>
      </c>
      <c r="R261" s="135">
        <f t="shared" si="29"/>
        <v>6.5100800504798315E-2</v>
      </c>
      <c r="S261" s="133">
        <f t="shared" si="36"/>
        <v>185724</v>
      </c>
      <c r="T261" s="136">
        <f t="shared" si="30"/>
        <v>185700</v>
      </c>
      <c r="U261" s="54" t="str">
        <f t="shared" si="31"/>
        <v>MENOR VALOR</v>
      </c>
    </row>
    <row r="262" spans="1:21" ht="18">
      <c r="A262" s="147">
        <v>256</v>
      </c>
      <c r="B262" s="169"/>
      <c r="C262" s="170" t="s">
        <v>3122</v>
      </c>
      <c r="D262" s="172" t="s">
        <v>1873</v>
      </c>
      <c r="E262" s="170" t="s">
        <v>3122</v>
      </c>
      <c r="F262" s="172" t="s">
        <v>1873</v>
      </c>
      <c r="G262" s="165" t="s">
        <v>21</v>
      </c>
      <c r="H262" s="165">
        <v>1</v>
      </c>
      <c r="I262" s="209">
        <v>52100</v>
      </c>
      <c r="J262" s="204">
        <f>I262*(1+0.05)</f>
        <v>54705</v>
      </c>
      <c r="K262" s="190">
        <v>68772</v>
      </c>
      <c r="L262" s="191">
        <v>82685</v>
      </c>
      <c r="M262" s="132">
        <f t="shared" si="32"/>
        <v>54705</v>
      </c>
      <c r="N262" s="132">
        <f t="shared" si="33"/>
        <v>68720.666666666672</v>
      </c>
      <c r="O262" s="133">
        <f t="shared" si="34"/>
        <v>68772</v>
      </c>
      <c r="P262" s="134">
        <f t="shared" si="35"/>
        <v>67757.150850314472</v>
      </c>
      <c r="Q262" s="133">
        <f t="shared" si="28"/>
        <v>9946.8710909511647</v>
      </c>
      <c r="R262" s="135">
        <f t="shared" si="29"/>
        <v>0.14680179089769091</v>
      </c>
      <c r="S262" s="133">
        <f t="shared" si="36"/>
        <v>54705</v>
      </c>
      <c r="T262" s="136">
        <f t="shared" si="30"/>
        <v>54700</v>
      </c>
      <c r="U262" s="54" t="str">
        <f t="shared" si="31"/>
        <v>MENOR VALOR</v>
      </c>
    </row>
    <row r="263" spans="1:21" ht="18">
      <c r="A263" s="147">
        <v>257</v>
      </c>
      <c r="B263" s="169"/>
      <c r="C263" s="170" t="s">
        <v>3123</v>
      </c>
      <c r="D263" s="172" t="s">
        <v>1842</v>
      </c>
      <c r="E263" s="170" t="s">
        <v>3123</v>
      </c>
      <c r="F263" s="172" t="s">
        <v>1842</v>
      </c>
      <c r="G263" s="165" t="s">
        <v>21</v>
      </c>
      <c r="H263" s="165">
        <v>1</v>
      </c>
      <c r="I263" s="209">
        <v>79200</v>
      </c>
      <c r="J263" s="204">
        <f>I263*(1+0.05)</f>
        <v>83160</v>
      </c>
      <c r="K263" s="190">
        <v>104544</v>
      </c>
      <c r="L263" s="191">
        <v>125695</v>
      </c>
      <c r="M263" s="132">
        <f t="shared" si="32"/>
        <v>83160</v>
      </c>
      <c r="N263" s="132">
        <f t="shared" si="33"/>
        <v>104466.33333333333</v>
      </c>
      <c r="O263" s="133">
        <f t="shared" si="34"/>
        <v>104544</v>
      </c>
      <c r="P263" s="134">
        <f t="shared" si="35"/>
        <v>103001.57492589169</v>
      </c>
      <c r="Q263" s="133">
        <f t="shared" ref="Q263:Q326" si="37">STDEVA(O263,M263)</f>
        <v>15120.771408893132</v>
      </c>
      <c r="R263" s="135">
        <f t="shared" ref="R263:R326" si="38">Q263/P263*100%</f>
        <v>0.1468013612391105</v>
      </c>
      <c r="S263" s="133">
        <f t="shared" si="36"/>
        <v>83160</v>
      </c>
      <c r="T263" s="136">
        <f t="shared" ref="T263:T326" si="39">+ROUND(S263,-2)</f>
        <v>83200</v>
      </c>
      <c r="U263" s="54" t="str">
        <f t="shared" ref="U263:U326" si="40">IF(R263&lt;=$R$1,"MENOR VALOR","MEDIA GEOMETRICA")</f>
        <v>MENOR VALOR</v>
      </c>
    </row>
    <row r="264" spans="1:21" ht="18">
      <c r="A264" s="147">
        <v>258</v>
      </c>
      <c r="B264" s="169"/>
      <c r="C264" s="170" t="s">
        <v>3124</v>
      </c>
      <c r="D264" s="172" t="s">
        <v>1874</v>
      </c>
      <c r="E264" s="170" t="s">
        <v>3124</v>
      </c>
      <c r="F264" s="172" t="s">
        <v>1874</v>
      </c>
      <c r="G264" s="165" t="s">
        <v>21</v>
      </c>
      <c r="H264" s="165">
        <v>1</v>
      </c>
      <c r="I264" s="209">
        <v>52100</v>
      </c>
      <c r="J264" s="204">
        <f>I264*(1+0.05)</f>
        <v>54705</v>
      </c>
      <c r="K264" s="190">
        <v>68772</v>
      </c>
      <c r="L264" s="191">
        <v>82685</v>
      </c>
      <c r="M264" s="132">
        <f t="shared" ref="M264:M327" si="41">MIN(J264,K264,L264)</f>
        <v>54705</v>
      </c>
      <c r="N264" s="132">
        <f t="shared" ref="N264:N327" si="42">AVERAGE(J264,K264,L264)</f>
        <v>68720.666666666672</v>
      </c>
      <c r="O264" s="133">
        <f t="shared" ref="O264:O327" si="43">MEDIAN(J264,K264,L264)</f>
        <v>68772</v>
      </c>
      <c r="P264" s="134">
        <f t="shared" ref="P264:P327" si="44">GEOMEAN(J264,K264,L264)</f>
        <v>67757.150850314472</v>
      </c>
      <c r="Q264" s="133">
        <f t="shared" si="37"/>
        <v>9946.8710909511647</v>
      </c>
      <c r="R264" s="135">
        <f t="shared" si="38"/>
        <v>0.14680179089769091</v>
      </c>
      <c r="S264" s="133">
        <f t="shared" ref="S264:S327" si="45">IF(R264&lt;=$R$1,M264,P264)</f>
        <v>54705</v>
      </c>
      <c r="T264" s="136">
        <f t="shared" si="39"/>
        <v>54700</v>
      </c>
      <c r="U264" s="54" t="str">
        <f t="shared" si="40"/>
        <v>MENOR VALOR</v>
      </c>
    </row>
    <row r="265" spans="1:21" ht="18">
      <c r="A265" s="147">
        <v>259</v>
      </c>
      <c r="B265" s="169"/>
      <c r="C265" s="170" t="s">
        <v>3125</v>
      </c>
      <c r="D265" s="172" t="s">
        <v>1843</v>
      </c>
      <c r="E265" s="170" t="s">
        <v>3125</v>
      </c>
      <c r="F265" s="172" t="s">
        <v>1843</v>
      </c>
      <c r="G265" s="165" t="s">
        <v>21</v>
      </c>
      <c r="H265" s="165">
        <v>1</v>
      </c>
      <c r="I265" s="209">
        <v>79200</v>
      </c>
      <c r="J265" s="204">
        <f>I265*(1+0.05)</f>
        <v>83160</v>
      </c>
      <c r="K265" s="190">
        <v>104544</v>
      </c>
      <c r="L265" s="191">
        <v>125695</v>
      </c>
      <c r="M265" s="132">
        <f t="shared" si="41"/>
        <v>83160</v>
      </c>
      <c r="N265" s="132">
        <f t="shared" si="42"/>
        <v>104466.33333333333</v>
      </c>
      <c r="O265" s="133">
        <f t="shared" si="43"/>
        <v>104544</v>
      </c>
      <c r="P265" s="134">
        <f t="shared" si="44"/>
        <v>103001.57492589169</v>
      </c>
      <c r="Q265" s="133">
        <f t="shared" si="37"/>
        <v>15120.771408893132</v>
      </c>
      <c r="R265" s="135">
        <f t="shared" si="38"/>
        <v>0.1468013612391105</v>
      </c>
      <c r="S265" s="133">
        <f t="shared" si="45"/>
        <v>83160</v>
      </c>
      <c r="T265" s="136">
        <f t="shared" si="39"/>
        <v>83200</v>
      </c>
      <c r="U265" s="54" t="str">
        <f t="shared" si="40"/>
        <v>MENOR VALOR</v>
      </c>
    </row>
    <row r="266" spans="1:21" ht="60">
      <c r="A266" s="147">
        <v>260</v>
      </c>
      <c r="B266" s="169"/>
      <c r="C266" s="170" t="s">
        <v>3126</v>
      </c>
      <c r="D266" s="172" t="s">
        <v>1978</v>
      </c>
      <c r="E266" s="170" t="s">
        <v>3126</v>
      </c>
      <c r="F266" s="172" t="s">
        <v>1978</v>
      </c>
      <c r="G266" s="165" t="s">
        <v>21</v>
      </c>
      <c r="H266" s="165">
        <v>1</v>
      </c>
      <c r="I266" s="202" t="s">
        <v>3915</v>
      </c>
      <c r="J266" s="202" t="s">
        <v>3916</v>
      </c>
      <c r="K266" s="190">
        <v>518364</v>
      </c>
      <c r="L266" s="191">
        <v>622955</v>
      </c>
      <c r="M266" s="132">
        <f t="shared" si="41"/>
        <v>518364</v>
      </c>
      <c r="N266" s="132">
        <f t="shared" si="42"/>
        <v>570659.5</v>
      </c>
      <c r="O266" s="133">
        <f t="shared" si="43"/>
        <v>570659.5</v>
      </c>
      <c r="P266" s="134">
        <f t="shared" si="44"/>
        <v>568258.25609488506</v>
      </c>
      <c r="Q266" s="133">
        <f t="shared" si="37"/>
        <v>36978.502675541095</v>
      </c>
      <c r="R266" s="135">
        <f t="shared" si="38"/>
        <v>6.5073410335751633E-2</v>
      </c>
      <c r="S266" s="133">
        <f t="shared" si="45"/>
        <v>518364</v>
      </c>
      <c r="T266" s="136">
        <f t="shared" si="39"/>
        <v>518400</v>
      </c>
      <c r="U266" s="54" t="str">
        <f t="shared" si="40"/>
        <v>MENOR VALOR</v>
      </c>
    </row>
    <row r="267" spans="1:21" ht="60">
      <c r="A267" s="147">
        <v>261</v>
      </c>
      <c r="B267" s="169"/>
      <c r="C267" s="170" t="s">
        <v>3127</v>
      </c>
      <c r="D267" s="172" t="s">
        <v>2287</v>
      </c>
      <c r="E267" s="170" t="s">
        <v>3127</v>
      </c>
      <c r="F267" s="172" t="s">
        <v>2287</v>
      </c>
      <c r="G267" s="165" t="s">
        <v>21</v>
      </c>
      <c r="H267" s="165">
        <v>1</v>
      </c>
      <c r="I267" s="202" t="s">
        <v>3915</v>
      </c>
      <c r="J267" s="202" t="s">
        <v>3916</v>
      </c>
      <c r="K267" s="190">
        <v>498828</v>
      </c>
      <c r="L267" s="191">
        <v>599495</v>
      </c>
      <c r="M267" s="132">
        <f t="shared" si="41"/>
        <v>498828</v>
      </c>
      <c r="N267" s="132">
        <f t="shared" si="42"/>
        <v>549161.5</v>
      </c>
      <c r="O267" s="133">
        <f t="shared" si="43"/>
        <v>549161.5</v>
      </c>
      <c r="P267" s="134">
        <f t="shared" si="44"/>
        <v>546849.97198500426</v>
      </c>
      <c r="Q267" s="133">
        <f t="shared" si="37"/>
        <v>35591.15917085309</v>
      </c>
      <c r="R267" s="135">
        <f t="shared" si="38"/>
        <v>6.5083955370174307E-2</v>
      </c>
      <c r="S267" s="133">
        <f t="shared" si="45"/>
        <v>498828</v>
      </c>
      <c r="T267" s="136">
        <f t="shared" si="39"/>
        <v>498800</v>
      </c>
      <c r="U267" s="54" t="str">
        <f t="shared" si="40"/>
        <v>MENOR VALOR</v>
      </c>
    </row>
    <row r="268" spans="1:21" ht="33">
      <c r="A268" s="147">
        <v>262</v>
      </c>
      <c r="B268" s="169"/>
      <c r="C268" s="170" t="s">
        <v>3128</v>
      </c>
      <c r="D268" s="176" t="s">
        <v>2288</v>
      </c>
      <c r="E268" s="170" t="s">
        <v>3128</v>
      </c>
      <c r="F268" s="176" t="s">
        <v>2288</v>
      </c>
      <c r="G268" s="165" t="s">
        <v>21</v>
      </c>
      <c r="H268" s="165">
        <v>1</v>
      </c>
      <c r="I268" s="209">
        <v>48500</v>
      </c>
      <c r="J268" s="204">
        <f>I268*(1+0.05)</f>
        <v>50925</v>
      </c>
      <c r="K268" s="190">
        <v>89628</v>
      </c>
      <c r="L268" s="191">
        <v>107755</v>
      </c>
      <c r="M268" s="132">
        <f t="shared" si="41"/>
        <v>50925</v>
      </c>
      <c r="N268" s="132">
        <f t="shared" si="42"/>
        <v>82769.333333333328</v>
      </c>
      <c r="O268" s="133">
        <f t="shared" si="43"/>
        <v>89628</v>
      </c>
      <c r="P268" s="134">
        <f t="shared" si="44"/>
        <v>78935.20201976868</v>
      </c>
      <c r="Q268" s="133">
        <f t="shared" si="37"/>
        <v>27367.153752262948</v>
      </c>
      <c r="R268" s="135">
        <f t="shared" si="38"/>
        <v>0.34670404397532378</v>
      </c>
      <c r="S268" s="133">
        <f t="shared" si="45"/>
        <v>78935.20201976868</v>
      </c>
      <c r="T268" s="136">
        <f t="shared" si="39"/>
        <v>78900</v>
      </c>
      <c r="U268" s="54" t="str">
        <f t="shared" si="40"/>
        <v>MEDIA GEOMETRICA</v>
      </c>
    </row>
    <row r="269" spans="1:21" ht="191.25">
      <c r="A269" s="147">
        <v>263</v>
      </c>
      <c r="B269" s="169"/>
      <c r="C269" s="170" t="s">
        <v>3129</v>
      </c>
      <c r="D269" s="179" t="s">
        <v>2289</v>
      </c>
      <c r="E269" s="170" t="s">
        <v>3129</v>
      </c>
      <c r="F269" s="179" t="s">
        <v>2289</v>
      </c>
      <c r="G269" s="165" t="s">
        <v>21</v>
      </c>
      <c r="H269" s="165">
        <v>1</v>
      </c>
      <c r="I269" s="209">
        <v>49500</v>
      </c>
      <c r="J269" s="204">
        <f>I269*(1+0.05)</f>
        <v>51975</v>
      </c>
      <c r="K269" s="190">
        <v>89628</v>
      </c>
      <c r="L269" s="191">
        <v>107755</v>
      </c>
      <c r="M269" s="132">
        <f t="shared" si="41"/>
        <v>51975</v>
      </c>
      <c r="N269" s="132">
        <f t="shared" si="42"/>
        <v>83119.333333333328</v>
      </c>
      <c r="O269" s="133">
        <f t="shared" si="43"/>
        <v>89628</v>
      </c>
      <c r="P269" s="134">
        <f t="shared" si="44"/>
        <v>79474.025540108749</v>
      </c>
      <c r="Q269" s="133">
        <f t="shared" si="37"/>
        <v>26624.691632017075</v>
      </c>
      <c r="R269" s="135">
        <f t="shared" si="38"/>
        <v>0.33501123733288424</v>
      </c>
      <c r="S269" s="133">
        <f t="shared" si="45"/>
        <v>79474.025540108749</v>
      </c>
      <c r="T269" s="136">
        <f t="shared" si="39"/>
        <v>79500</v>
      </c>
      <c r="U269" s="54" t="str">
        <f t="shared" si="40"/>
        <v>MEDIA GEOMETRICA</v>
      </c>
    </row>
    <row r="270" spans="1:21" ht="60">
      <c r="A270" s="147">
        <v>264</v>
      </c>
      <c r="B270" s="169"/>
      <c r="C270" s="170" t="s">
        <v>3130</v>
      </c>
      <c r="D270" s="175" t="s">
        <v>1667</v>
      </c>
      <c r="E270" s="170" t="s">
        <v>3130</v>
      </c>
      <c r="F270" s="175" t="s">
        <v>1667</v>
      </c>
      <c r="G270" s="165" t="s">
        <v>21</v>
      </c>
      <c r="H270" s="165">
        <v>1</v>
      </c>
      <c r="I270" s="202" t="s">
        <v>3915</v>
      </c>
      <c r="J270" s="202" t="s">
        <v>3916</v>
      </c>
      <c r="K270" s="190">
        <v>101376</v>
      </c>
      <c r="L270" s="191">
        <v>121900</v>
      </c>
      <c r="M270" s="132">
        <f t="shared" si="41"/>
        <v>101376</v>
      </c>
      <c r="N270" s="132">
        <f t="shared" si="42"/>
        <v>111638</v>
      </c>
      <c r="O270" s="133">
        <f t="shared" si="43"/>
        <v>111638</v>
      </c>
      <c r="P270" s="134">
        <f t="shared" si="44"/>
        <v>111165.34711860526</v>
      </c>
      <c r="Q270" s="133">
        <f t="shared" si="37"/>
        <v>7256.3297885363509</v>
      </c>
      <c r="R270" s="135">
        <f t="shared" si="38"/>
        <v>6.5275105746707016E-2</v>
      </c>
      <c r="S270" s="133">
        <f t="shared" si="45"/>
        <v>101376</v>
      </c>
      <c r="T270" s="136">
        <f t="shared" si="39"/>
        <v>101400</v>
      </c>
      <c r="U270" s="54" t="str">
        <f t="shared" si="40"/>
        <v>MENOR VALOR</v>
      </c>
    </row>
    <row r="271" spans="1:21" ht="60">
      <c r="A271" s="147">
        <v>265</v>
      </c>
      <c r="B271" s="169"/>
      <c r="C271" s="170" t="s">
        <v>3131</v>
      </c>
      <c r="D271" s="176" t="s">
        <v>2290</v>
      </c>
      <c r="E271" s="170" t="s">
        <v>3131</v>
      </c>
      <c r="F271" s="176" t="s">
        <v>2290</v>
      </c>
      <c r="G271" s="165" t="s">
        <v>21</v>
      </c>
      <c r="H271" s="165">
        <v>1</v>
      </c>
      <c r="I271" s="202" t="s">
        <v>3915</v>
      </c>
      <c r="J271" s="202" t="s">
        <v>3916</v>
      </c>
      <c r="K271" s="190">
        <v>101376</v>
      </c>
      <c r="L271" s="191">
        <v>121900</v>
      </c>
      <c r="M271" s="132">
        <f t="shared" si="41"/>
        <v>101376</v>
      </c>
      <c r="N271" s="132">
        <f t="shared" si="42"/>
        <v>111638</v>
      </c>
      <c r="O271" s="133">
        <f t="shared" si="43"/>
        <v>111638</v>
      </c>
      <c r="P271" s="134">
        <f t="shared" si="44"/>
        <v>111165.34711860526</v>
      </c>
      <c r="Q271" s="133">
        <f t="shared" si="37"/>
        <v>7256.3297885363509</v>
      </c>
      <c r="R271" s="135">
        <f t="shared" si="38"/>
        <v>6.5275105746707016E-2</v>
      </c>
      <c r="S271" s="133">
        <f t="shared" si="45"/>
        <v>101376</v>
      </c>
      <c r="T271" s="136">
        <f t="shared" si="39"/>
        <v>101400</v>
      </c>
      <c r="U271" s="54" t="str">
        <f t="shared" si="40"/>
        <v>MENOR VALOR</v>
      </c>
    </row>
    <row r="272" spans="1:21" ht="178.5">
      <c r="A272" s="147">
        <v>266</v>
      </c>
      <c r="B272" s="169"/>
      <c r="C272" s="170" t="s">
        <v>3132</v>
      </c>
      <c r="D272" s="179" t="s">
        <v>2291</v>
      </c>
      <c r="E272" s="170" t="s">
        <v>3132</v>
      </c>
      <c r="F272" s="179" t="s">
        <v>2291</v>
      </c>
      <c r="G272" s="165" t="s">
        <v>21</v>
      </c>
      <c r="H272" s="165">
        <v>1</v>
      </c>
      <c r="I272" s="209">
        <v>64500</v>
      </c>
      <c r="J272" s="204">
        <f>I272*(1+0.05)</f>
        <v>67725</v>
      </c>
      <c r="K272" s="190">
        <v>117216</v>
      </c>
      <c r="L272" s="191">
        <v>140875</v>
      </c>
      <c r="M272" s="132">
        <f t="shared" si="41"/>
        <v>67725</v>
      </c>
      <c r="N272" s="132">
        <f t="shared" si="42"/>
        <v>108605.33333333333</v>
      </c>
      <c r="O272" s="133">
        <f t="shared" si="43"/>
        <v>117216</v>
      </c>
      <c r="P272" s="134">
        <f t="shared" si="44"/>
        <v>103798.22969682836</v>
      </c>
      <c r="Q272" s="133">
        <f t="shared" si="37"/>
        <v>34995.421707703426</v>
      </c>
      <c r="R272" s="135">
        <f t="shared" si="38"/>
        <v>0.33714854106777448</v>
      </c>
      <c r="S272" s="133">
        <f t="shared" si="45"/>
        <v>103798.22969682836</v>
      </c>
      <c r="T272" s="136">
        <f t="shared" si="39"/>
        <v>103800</v>
      </c>
      <c r="U272" s="54" t="str">
        <f t="shared" si="40"/>
        <v>MEDIA GEOMETRICA</v>
      </c>
    </row>
    <row r="273" spans="1:28" ht="18">
      <c r="A273" s="147">
        <v>267</v>
      </c>
      <c r="B273" s="169"/>
      <c r="C273" s="170" t="s">
        <v>3133</v>
      </c>
      <c r="D273" s="175" t="s">
        <v>1710</v>
      </c>
      <c r="E273" s="170" t="s">
        <v>3133</v>
      </c>
      <c r="F273" s="175" t="s">
        <v>1710</v>
      </c>
      <c r="G273" s="165" t="s">
        <v>21</v>
      </c>
      <c r="H273" s="165">
        <v>1</v>
      </c>
      <c r="I273" s="209">
        <v>10900</v>
      </c>
      <c r="J273" s="204">
        <f>I273*(1+0.05)</f>
        <v>11445</v>
      </c>
      <c r="K273" s="190">
        <v>17440</v>
      </c>
      <c r="L273" s="191">
        <v>21045</v>
      </c>
      <c r="M273" s="132">
        <f t="shared" si="41"/>
        <v>11445</v>
      </c>
      <c r="N273" s="132">
        <f t="shared" si="42"/>
        <v>16643.333333333332</v>
      </c>
      <c r="O273" s="133">
        <f t="shared" si="43"/>
        <v>17440</v>
      </c>
      <c r="P273" s="134">
        <f t="shared" si="44"/>
        <v>16135.053232658955</v>
      </c>
      <c r="Q273" s="133">
        <f t="shared" si="37"/>
        <v>4239.1051532133524</v>
      </c>
      <c r="R273" s="135">
        <f t="shared" si="38"/>
        <v>0.26272644360620895</v>
      </c>
      <c r="S273" s="133">
        <f t="shared" si="45"/>
        <v>11445</v>
      </c>
      <c r="T273" s="136">
        <f t="shared" si="39"/>
        <v>11400</v>
      </c>
      <c r="U273" s="54" t="str">
        <f t="shared" si="40"/>
        <v>MENOR VALOR</v>
      </c>
    </row>
    <row r="274" spans="1:28" ht="60">
      <c r="A274" s="147">
        <v>268</v>
      </c>
      <c r="B274" s="169"/>
      <c r="C274" s="170" t="s">
        <v>3134</v>
      </c>
      <c r="D274" s="172" t="s">
        <v>2292</v>
      </c>
      <c r="E274" s="170" t="s">
        <v>3134</v>
      </c>
      <c r="F274" s="172" t="s">
        <v>2292</v>
      </c>
      <c r="G274" s="165" t="s">
        <v>21</v>
      </c>
      <c r="H274" s="165">
        <v>1</v>
      </c>
      <c r="I274" s="202" t="s">
        <v>3915</v>
      </c>
      <c r="J274" s="202" t="s">
        <v>3916</v>
      </c>
      <c r="K274" s="190">
        <v>7040</v>
      </c>
      <c r="L274" s="191">
        <v>8510</v>
      </c>
      <c r="M274" s="132">
        <f t="shared" si="41"/>
        <v>7040</v>
      </c>
      <c r="N274" s="132">
        <f t="shared" si="42"/>
        <v>7775</v>
      </c>
      <c r="O274" s="133">
        <f t="shared" si="43"/>
        <v>7775</v>
      </c>
      <c r="P274" s="134">
        <f t="shared" si="44"/>
        <v>7740.1808764395164</v>
      </c>
      <c r="Q274" s="133">
        <f t="shared" si="37"/>
        <v>519.72348417211242</v>
      </c>
      <c r="R274" s="135">
        <f t="shared" si="38"/>
        <v>6.7146167831052705E-2</v>
      </c>
      <c r="S274" s="133">
        <f t="shared" si="45"/>
        <v>7040</v>
      </c>
      <c r="T274" s="136">
        <f t="shared" si="39"/>
        <v>7000</v>
      </c>
      <c r="U274" s="54" t="str">
        <f t="shared" si="40"/>
        <v>MENOR VALOR</v>
      </c>
    </row>
    <row r="275" spans="1:28" ht="60">
      <c r="A275" s="147">
        <v>269</v>
      </c>
      <c r="B275" s="169"/>
      <c r="C275" s="170" t="s">
        <v>3135</v>
      </c>
      <c r="D275" s="172" t="s">
        <v>2293</v>
      </c>
      <c r="E275" s="170" t="s">
        <v>3135</v>
      </c>
      <c r="F275" s="172" t="s">
        <v>2293</v>
      </c>
      <c r="G275" s="165" t="s">
        <v>21</v>
      </c>
      <c r="H275" s="165">
        <v>1</v>
      </c>
      <c r="I275" s="202" t="s">
        <v>3915</v>
      </c>
      <c r="J275" s="202" t="s">
        <v>3916</v>
      </c>
      <c r="K275" s="190">
        <v>18880</v>
      </c>
      <c r="L275" s="191">
        <v>22770</v>
      </c>
      <c r="M275" s="132">
        <f t="shared" si="41"/>
        <v>18880</v>
      </c>
      <c r="N275" s="132">
        <f t="shared" si="42"/>
        <v>20825</v>
      </c>
      <c r="O275" s="133">
        <f t="shared" si="43"/>
        <v>20825</v>
      </c>
      <c r="P275" s="134">
        <f t="shared" si="44"/>
        <v>20733.972123064119</v>
      </c>
      <c r="Q275" s="133">
        <f t="shared" si="37"/>
        <v>1375.322689407835</v>
      </c>
      <c r="R275" s="135">
        <f t="shared" si="38"/>
        <v>6.6331848101500501E-2</v>
      </c>
      <c r="S275" s="133">
        <f t="shared" si="45"/>
        <v>18880</v>
      </c>
      <c r="T275" s="136">
        <f t="shared" si="39"/>
        <v>18900</v>
      </c>
      <c r="U275" s="54" t="str">
        <f t="shared" si="40"/>
        <v>MENOR VALOR</v>
      </c>
    </row>
    <row r="276" spans="1:28" ht="60">
      <c r="A276" s="147">
        <v>270</v>
      </c>
      <c r="B276" s="169"/>
      <c r="C276" s="170" t="s">
        <v>3136</v>
      </c>
      <c r="D276" s="172" t="s">
        <v>2294</v>
      </c>
      <c r="E276" s="170" t="s">
        <v>3136</v>
      </c>
      <c r="F276" s="172" t="s">
        <v>2294</v>
      </c>
      <c r="G276" s="165" t="s">
        <v>21</v>
      </c>
      <c r="H276" s="165">
        <v>1</v>
      </c>
      <c r="I276" s="202" t="s">
        <v>3915</v>
      </c>
      <c r="J276" s="202" t="s">
        <v>3916</v>
      </c>
      <c r="K276" s="190">
        <v>189684</v>
      </c>
      <c r="L276" s="191">
        <v>228045</v>
      </c>
      <c r="M276" s="132">
        <f t="shared" si="41"/>
        <v>189684</v>
      </c>
      <c r="N276" s="132">
        <f t="shared" si="42"/>
        <v>208864.5</v>
      </c>
      <c r="O276" s="133">
        <f t="shared" si="43"/>
        <v>208864.5</v>
      </c>
      <c r="P276" s="134">
        <f t="shared" si="44"/>
        <v>207981.9409948854</v>
      </c>
      <c r="Q276" s="133">
        <f t="shared" si="37"/>
        <v>13562.661616548576</v>
      </c>
      <c r="R276" s="135">
        <f t="shared" si="38"/>
        <v>6.5210765663938589E-2</v>
      </c>
      <c r="S276" s="133">
        <f t="shared" si="45"/>
        <v>189684</v>
      </c>
      <c r="T276" s="136">
        <f t="shared" si="39"/>
        <v>189700</v>
      </c>
      <c r="U276" s="54" t="str">
        <f t="shared" si="40"/>
        <v>MENOR VALOR</v>
      </c>
    </row>
    <row r="277" spans="1:28" ht="60">
      <c r="A277" s="147">
        <v>271</v>
      </c>
      <c r="B277" s="169"/>
      <c r="C277" s="170" t="s">
        <v>3137</v>
      </c>
      <c r="D277" s="172" t="s">
        <v>2295</v>
      </c>
      <c r="E277" s="170" t="s">
        <v>3137</v>
      </c>
      <c r="F277" s="172" t="s">
        <v>2295</v>
      </c>
      <c r="G277" s="165" t="s">
        <v>21</v>
      </c>
      <c r="H277" s="165">
        <v>1</v>
      </c>
      <c r="I277" s="202" t="s">
        <v>3915</v>
      </c>
      <c r="J277" s="202" t="s">
        <v>3916</v>
      </c>
      <c r="K277" s="190">
        <v>882024</v>
      </c>
      <c r="L277" s="191">
        <v>1060070</v>
      </c>
      <c r="M277" s="132">
        <f t="shared" si="41"/>
        <v>882024</v>
      </c>
      <c r="N277" s="132">
        <f t="shared" si="42"/>
        <v>971047</v>
      </c>
      <c r="O277" s="133">
        <f t="shared" si="43"/>
        <v>971047</v>
      </c>
      <c r="P277" s="134">
        <f t="shared" si="44"/>
        <v>966957.69384187635</v>
      </c>
      <c r="Q277" s="133">
        <f t="shared" si="37"/>
        <v>62948.766981570021</v>
      </c>
      <c r="R277" s="135">
        <f t="shared" si="38"/>
        <v>6.5099814999624833E-2</v>
      </c>
      <c r="S277" s="133">
        <f t="shared" si="45"/>
        <v>882024</v>
      </c>
      <c r="T277" s="136">
        <f t="shared" si="39"/>
        <v>882000</v>
      </c>
      <c r="U277" s="54" t="str">
        <f t="shared" si="40"/>
        <v>MENOR VALOR</v>
      </c>
    </row>
    <row r="278" spans="1:28" ht="60">
      <c r="A278" s="147">
        <v>272</v>
      </c>
      <c r="B278" s="169"/>
      <c r="C278" s="170" t="s">
        <v>3138</v>
      </c>
      <c r="D278" s="172" t="s">
        <v>2296</v>
      </c>
      <c r="E278" s="170" t="s">
        <v>3138</v>
      </c>
      <c r="F278" s="172" t="s">
        <v>2296</v>
      </c>
      <c r="G278" s="165" t="s">
        <v>21</v>
      </c>
      <c r="H278" s="165">
        <v>1</v>
      </c>
      <c r="I278" s="202" t="s">
        <v>3915</v>
      </c>
      <c r="J278" s="202" t="s">
        <v>3916</v>
      </c>
      <c r="K278" s="190">
        <v>284460</v>
      </c>
      <c r="L278" s="191">
        <v>341895</v>
      </c>
      <c r="M278" s="132">
        <f t="shared" si="41"/>
        <v>284460</v>
      </c>
      <c r="N278" s="132">
        <f t="shared" si="42"/>
        <v>313177.5</v>
      </c>
      <c r="O278" s="133">
        <f t="shared" si="43"/>
        <v>313177.5</v>
      </c>
      <c r="P278" s="134">
        <f t="shared" si="44"/>
        <v>311858.06338781753</v>
      </c>
      <c r="Q278" s="133">
        <f t="shared" si="37"/>
        <v>20306.338988724678</v>
      </c>
      <c r="R278" s="135">
        <f t="shared" si="38"/>
        <v>6.5114041843684217E-2</v>
      </c>
      <c r="S278" s="133">
        <f t="shared" si="45"/>
        <v>284460</v>
      </c>
      <c r="T278" s="136">
        <f t="shared" si="39"/>
        <v>284500</v>
      </c>
      <c r="U278" s="54" t="str">
        <f t="shared" si="40"/>
        <v>MENOR VALOR</v>
      </c>
    </row>
    <row r="279" spans="1:28" ht="33">
      <c r="A279" s="147">
        <v>273</v>
      </c>
      <c r="B279" s="169"/>
      <c r="C279" s="170" t="s">
        <v>3139</v>
      </c>
      <c r="D279" s="172" t="s">
        <v>2297</v>
      </c>
      <c r="E279" s="170" t="s">
        <v>3139</v>
      </c>
      <c r="F279" s="172" t="s">
        <v>2297</v>
      </c>
      <c r="G279" s="163" t="s">
        <v>21</v>
      </c>
      <c r="H279" s="163">
        <v>1</v>
      </c>
      <c r="I279" s="207">
        <v>35200</v>
      </c>
      <c r="J279" s="208">
        <f>I279*(1+0.05)</f>
        <v>36960</v>
      </c>
      <c r="K279" s="198">
        <v>122100</v>
      </c>
      <c r="L279" s="199">
        <v>146740</v>
      </c>
      <c r="M279" s="132">
        <f t="shared" si="41"/>
        <v>36960</v>
      </c>
      <c r="N279" s="132">
        <f t="shared" si="42"/>
        <v>101933.33333333333</v>
      </c>
      <c r="O279" s="133">
        <f t="shared" si="43"/>
        <v>122100</v>
      </c>
      <c r="P279" s="134">
        <f t="shared" si="44"/>
        <v>87162.975430158229</v>
      </c>
      <c r="Q279" s="133">
        <f t="shared" si="37"/>
        <v>60203.071350222657</v>
      </c>
      <c r="R279" s="135">
        <f t="shared" si="38"/>
        <v>0.69069545931760956</v>
      </c>
      <c r="S279" s="133">
        <f t="shared" si="45"/>
        <v>87162.975430158229</v>
      </c>
      <c r="T279" s="136">
        <f t="shared" si="39"/>
        <v>87200</v>
      </c>
      <c r="U279" s="54" t="str">
        <f t="shared" si="40"/>
        <v>MEDIA GEOMETRICA</v>
      </c>
    </row>
    <row r="280" spans="1:28" ht="60">
      <c r="A280" s="147">
        <v>274</v>
      </c>
      <c r="B280" s="169"/>
      <c r="C280" s="170" t="s">
        <v>3140</v>
      </c>
      <c r="D280" s="172" t="s">
        <v>2298</v>
      </c>
      <c r="E280" s="170" t="s">
        <v>3140</v>
      </c>
      <c r="F280" s="172" t="s">
        <v>2298</v>
      </c>
      <c r="G280" s="165" t="s">
        <v>21</v>
      </c>
      <c r="H280" s="165">
        <v>1</v>
      </c>
      <c r="I280" s="202" t="s">
        <v>3915</v>
      </c>
      <c r="J280" s="202" t="s">
        <v>3916</v>
      </c>
      <c r="K280" s="190">
        <v>44220</v>
      </c>
      <c r="L280" s="191">
        <v>53245</v>
      </c>
      <c r="M280" s="132">
        <f t="shared" si="41"/>
        <v>44220</v>
      </c>
      <c r="N280" s="132">
        <f t="shared" si="42"/>
        <v>48732.5</v>
      </c>
      <c r="O280" s="133">
        <f t="shared" si="43"/>
        <v>48732.5</v>
      </c>
      <c r="P280" s="134">
        <f t="shared" si="44"/>
        <v>48523.127475462665</v>
      </c>
      <c r="Q280" s="133">
        <f t="shared" si="37"/>
        <v>3190.8193501042956</v>
      </c>
      <c r="R280" s="135">
        <f t="shared" si="38"/>
        <v>6.5758732301784126E-2</v>
      </c>
      <c r="S280" s="133">
        <f t="shared" si="45"/>
        <v>44220</v>
      </c>
      <c r="T280" s="136">
        <f t="shared" si="39"/>
        <v>44200</v>
      </c>
      <c r="U280" s="54" t="str">
        <f t="shared" si="40"/>
        <v>MENOR VALOR</v>
      </c>
    </row>
    <row r="281" spans="1:28" ht="18">
      <c r="A281" s="147">
        <v>275</v>
      </c>
      <c r="B281" s="169"/>
      <c r="C281" s="170" t="s">
        <v>3141</v>
      </c>
      <c r="D281" s="172" t="s">
        <v>2299</v>
      </c>
      <c r="E281" s="170" t="s">
        <v>3141</v>
      </c>
      <c r="F281" s="172" t="s">
        <v>2299</v>
      </c>
      <c r="G281" s="165" t="s">
        <v>21</v>
      </c>
      <c r="H281" s="165">
        <v>1</v>
      </c>
      <c r="I281" s="209">
        <v>35200</v>
      </c>
      <c r="J281" s="204">
        <f>I281*(1+0.05)</f>
        <v>36960</v>
      </c>
      <c r="K281" s="190">
        <v>46464</v>
      </c>
      <c r="L281" s="191">
        <v>55890</v>
      </c>
      <c r="M281" s="132">
        <f t="shared" si="41"/>
        <v>36960</v>
      </c>
      <c r="N281" s="132">
        <f t="shared" si="42"/>
        <v>46438</v>
      </c>
      <c r="O281" s="133">
        <f t="shared" si="43"/>
        <v>46464</v>
      </c>
      <c r="P281" s="134">
        <f t="shared" si="44"/>
        <v>45785.457235381109</v>
      </c>
      <c r="Q281" s="133">
        <f t="shared" si="37"/>
        <v>6720.3428483969474</v>
      </c>
      <c r="R281" s="135">
        <f t="shared" si="38"/>
        <v>0.14677898298247732</v>
      </c>
      <c r="S281" s="133">
        <f t="shared" si="45"/>
        <v>36960</v>
      </c>
      <c r="T281" s="136">
        <f t="shared" si="39"/>
        <v>37000</v>
      </c>
      <c r="U281" s="54" t="str">
        <f t="shared" si="40"/>
        <v>MENOR VALOR</v>
      </c>
    </row>
    <row r="282" spans="1:28" ht="60">
      <c r="A282" s="147">
        <v>276</v>
      </c>
      <c r="B282" s="169"/>
      <c r="C282" s="170" t="s">
        <v>3142</v>
      </c>
      <c r="D282" s="172" t="s">
        <v>2300</v>
      </c>
      <c r="E282" s="170" t="s">
        <v>3142</v>
      </c>
      <c r="F282" s="172" t="s">
        <v>2300</v>
      </c>
      <c r="G282" s="165" t="s">
        <v>21</v>
      </c>
      <c r="H282" s="165">
        <v>1</v>
      </c>
      <c r="I282" s="202" t="s">
        <v>3915</v>
      </c>
      <c r="J282" s="202" t="s">
        <v>3916</v>
      </c>
      <c r="K282" s="190">
        <v>267564</v>
      </c>
      <c r="L282" s="191">
        <v>321655</v>
      </c>
      <c r="M282" s="132">
        <f t="shared" si="41"/>
        <v>267564</v>
      </c>
      <c r="N282" s="132">
        <f t="shared" si="42"/>
        <v>294609.5</v>
      </c>
      <c r="O282" s="133">
        <f t="shared" si="43"/>
        <v>294609.5</v>
      </c>
      <c r="P282" s="134">
        <f t="shared" si="44"/>
        <v>293365.46903137729</v>
      </c>
      <c r="Q282" s="133">
        <f t="shared" si="37"/>
        <v>19124.056450580771</v>
      </c>
      <c r="R282" s="135">
        <f t="shared" si="38"/>
        <v>6.5188505360647381E-2</v>
      </c>
      <c r="S282" s="133">
        <f t="shared" si="45"/>
        <v>267564</v>
      </c>
      <c r="T282" s="136">
        <f t="shared" si="39"/>
        <v>267600</v>
      </c>
      <c r="U282" s="54" t="str">
        <f t="shared" si="40"/>
        <v>MENOR VALOR</v>
      </c>
    </row>
    <row r="283" spans="1:28" ht="33">
      <c r="A283" s="147">
        <v>277</v>
      </c>
      <c r="B283" s="169"/>
      <c r="C283" s="170" t="s">
        <v>3143</v>
      </c>
      <c r="D283" s="172" t="s">
        <v>1711</v>
      </c>
      <c r="E283" s="170" t="s">
        <v>3143</v>
      </c>
      <c r="F283" s="172" t="s">
        <v>1711</v>
      </c>
      <c r="G283" s="165" t="s">
        <v>21</v>
      </c>
      <c r="H283" s="165">
        <v>1</v>
      </c>
      <c r="I283" s="209">
        <v>7500</v>
      </c>
      <c r="J283" s="204">
        <f>I283*(1+0.05)</f>
        <v>7875</v>
      </c>
      <c r="K283" s="190">
        <v>13920</v>
      </c>
      <c r="L283" s="191">
        <v>16790</v>
      </c>
      <c r="M283" s="132">
        <f t="shared" si="41"/>
        <v>7875</v>
      </c>
      <c r="N283" s="132">
        <f t="shared" si="42"/>
        <v>12861.666666666666</v>
      </c>
      <c r="O283" s="133">
        <f t="shared" si="43"/>
        <v>13920</v>
      </c>
      <c r="P283" s="134">
        <f t="shared" si="44"/>
        <v>12255.005146150061</v>
      </c>
      <c r="Q283" s="133">
        <f t="shared" si="37"/>
        <v>4274.4604922726794</v>
      </c>
      <c r="R283" s="135">
        <f t="shared" si="38"/>
        <v>0.348793039357924</v>
      </c>
      <c r="S283" s="133">
        <f t="shared" si="45"/>
        <v>12255.005146150061</v>
      </c>
      <c r="T283" s="136">
        <f t="shared" si="39"/>
        <v>12300</v>
      </c>
      <c r="U283" s="54" t="str">
        <f t="shared" si="40"/>
        <v>MEDIA GEOMETRICA</v>
      </c>
    </row>
    <row r="284" spans="1:28" ht="33">
      <c r="A284" s="147">
        <v>278</v>
      </c>
      <c r="B284" s="169"/>
      <c r="C284" s="170" t="s">
        <v>3144</v>
      </c>
      <c r="D284" s="172" t="s">
        <v>1713</v>
      </c>
      <c r="E284" s="170" t="s">
        <v>3144</v>
      </c>
      <c r="F284" s="172" t="s">
        <v>1713</v>
      </c>
      <c r="G284" s="165" t="s">
        <v>21</v>
      </c>
      <c r="H284" s="165">
        <v>1</v>
      </c>
      <c r="I284" s="209">
        <v>17000</v>
      </c>
      <c r="J284" s="204">
        <f>I284*(1+0.05)</f>
        <v>17850</v>
      </c>
      <c r="K284" s="190">
        <v>50160</v>
      </c>
      <c r="L284" s="191">
        <v>60375</v>
      </c>
      <c r="M284" s="132">
        <f t="shared" si="41"/>
        <v>17850</v>
      </c>
      <c r="N284" s="132">
        <f t="shared" si="42"/>
        <v>42795</v>
      </c>
      <c r="O284" s="133">
        <f t="shared" si="43"/>
        <v>50160</v>
      </c>
      <c r="P284" s="134">
        <f t="shared" si="44"/>
        <v>37810.953615697894</v>
      </c>
      <c r="Q284" s="133">
        <f t="shared" si="37"/>
        <v>22846.620100137352</v>
      </c>
      <c r="R284" s="135">
        <f t="shared" si="38"/>
        <v>0.60423284565486779</v>
      </c>
      <c r="S284" s="133">
        <f t="shared" si="45"/>
        <v>37810.953615697894</v>
      </c>
      <c r="T284" s="136">
        <f t="shared" si="39"/>
        <v>37800</v>
      </c>
      <c r="U284" s="54" t="str">
        <f t="shared" si="40"/>
        <v>MEDIA GEOMETRICA</v>
      </c>
      <c r="V284" s="8"/>
      <c r="X284" s="35"/>
      <c r="Y284" s="35"/>
      <c r="Z284" s="35"/>
      <c r="AA284" s="35"/>
      <c r="AB284" s="15"/>
    </row>
    <row r="285" spans="1:28" ht="33">
      <c r="A285" s="147">
        <v>279</v>
      </c>
      <c r="B285" s="169"/>
      <c r="C285" s="170" t="s">
        <v>3145</v>
      </c>
      <c r="D285" s="172" t="s">
        <v>1712</v>
      </c>
      <c r="E285" s="170" t="s">
        <v>3145</v>
      </c>
      <c r="F285" s="172" t="s">
        <v>1712</v>
      </c>
      <c r="G285" s="165" t="s">
        <v>21</v>
      </c>
      <c r="H285" s="165">
        <v>1</v>
      </c>
      <c r="I285" s="209">
        <v>18000</v>
      </c>
      <c r="J285" s="204">
        <f>I285*(1+0.05)</f>
        <v>18900</v>
      </c>
      <c r="K285" s="190">
        <v>50160</v>
      </c>
      <c r="L285" s="191">
        <v>60375</v>
      </c>
      <c r="M285" s="132">
        <f t="shared" si="41"/>
        <v>18900</v>
      </c>
      <c r="N285" s="132">
        <f t="shared" si="42"/>
        <v>43145</v>
      </c>
      <c r="O285" s="133">
        <f t="shared" si="43"/>
        <v>50160</v>
      </c>
      <c r="P285" s="134">
        <f t="shared" si="44"/>
        <v>38538.264986296104</v>
      </c>
      <c r="Q285" s="133">
        <f t="shared" si="37"/>
        <v>22104.157979891475</v>
      </c>
      <c r="R285" s="135">
        <f t="shared" si="38"/>
        <v>0.57356391077158075</v>
      </c>
      <c r="S285" s="133">
        <f t="shared" si="45"/>
        <v>38538.264986296104</v>
      </c>
      <c r="T285" s="136">
        <f t="shared" si="39"/>
        <v>38500</v>
      </c>
      <c r="U285" s="54" t="str">
        <f t="shared" si="40"/>
        <v>MEDIA GEOMETRICA</v>
      </c>
    </row>
    <row r="286" spans="1:28" ht="33">
      <c r="A286" s="147">
        <v>280</v>
      </c>
      <c r="B286" s="169"/>
      <c r="C286" s="170" t="s">
        <v>3146</v>
      </c>
      <c r="D286" s="172" t="s">
        <v>1714</v>
      </c>
      <c r="E286" s="170" t="s">
        <v>3146</v>
      </c>
      <c r="F286" s="172" t="s">
        <v>1714</v>
      </c>
      <c r="G286" s="165" t="s">
        <v>21</v>
      </c>
      <c r="H286" s="165">
        <v>1</v>
      </c>
      <c r="I286" s="209">
        <v>6300</v>
      </c>
      <c r="J286" s="204">
        <f>I286*(1+0.05)</f>
        <v>6615</v>
      </c>
      <c r="K286" s="190">
        <v>11200</v>
      </c>
      <c r="L286" s="191">
        <v>13570</v>
      </c>
      <c r="M286" s="132">
        <f t="shared" si="41"/>
        <v>6615</v>
      </c>
      <c r="N286" s="132">
        <f t="shared" si="42"/>
        <v>10461.666666666666</v>
      </c>
      <c r="O286" s="133">
        <f t="shared" si="43"/>
        <v>11200</v>
      </c>
      <c r="P286" s="134">
        <f t="shared" si="44"/>
        <v>10017.881871474156</v>
      </c>
      <c r="Q286" s="133">
        <f t="shared" si="37"/>
        <v>3242.0845917403203</v>
      </c>
      <c r="R286" s="135">
        <f t="shared" si="38"/>
        <v>0.32362974861703375</v>
      </c>
      <c r="S286" s="133">
        <f t="shared" si="45"/>
        <v>10017.881871474156</v>
      </c>
      <c r="T286" s="136">
        <f t="shared" si="39"/>
        <v>10000</v>
      </c>
      <c r="U286" s="54" t="str">
        <f t="shared" si="40"/>
        <v>MEDIA GEOMETRICA</v>
      </c>
    </row>
    <row r="287" spans="1:28" ht="60">
      <c r="A287" s="147">
        <v>281</v>
      </c>
      <c r="B287" s="169"/>
      <c r="C287" s="170" t="s">
        <v>3147</v>
      </c>
      <c r="D287" s="172" t="s">
        <v>2301</v>
      </c>
      <c r="E287" s="170" t="s">
        <v>3147</v>
      </c>
      <c r="F287" s="172" t="s">
        <v>2301</v>
      </c>
      <c r="G287" s="165" t="s">
        <v>21</v>
      </c>
      <c r="H287" s="165">
        <v>1</v>
      </c>
      <c r="I287" s="202" t="s">
        <v>3915</v>
      </c>
      <c r="J287" s="202" t="s">
        <v>3916</v>
      </c>
      <c r="K287" s="190">
        <v>61116</v>
      </c>
      <c r="L287" s="191">
        <v>73485</v>
      </c>
      <c r="M287" s="132">
        <f t="shared" si="41"/>
        <v>61116</v>
      </c>
      <c r="N287" s="132">
        <f t="shared" si="42"/>
        <v>67300.5</v>
      </c>
      <c r="O287" s="133">
        <f t="shared" si="43"/>
        <v>67300.5</v>
      </c>
      <c r="P287" s="134">
        <f t="shared" si="44"/>
        <v>67015.738897664924</v>
      </c>
      <c r="Q287" s="133">
        <f t="shared" si="37"/>
        <v>4373.1018882482031</v>
      </c>
      <c r="R287" s="135">
        <f t="shared" si="38"/>
        <v>6.5254848490532397E-2</v>
      </c>
      <c r="S287" s="133">
        <f t="shared" si="45"/>
        <v>61116</v>
      </c>
      <c r="T287" s="136">
        <f t="shared" si="39"/>
        <v>61100</v>
      </c>
      <c r="U287" s="54" t="str">
        <f t="shared" si="40"/>
        <v>MENOR VALOR</v>
      </c>
    </row>
    <row r="288" spans="1:28" ht="60">
      <c r="A288" s="147">
        <v>282</v>
      </c>
      <c r="B288" s="169"/>
      <c r="C288" s="170" t="s">
        <v>3148</v>
      </c>
      <c r="D288" s="172" t="s">
        <v>2302</v>
      </c>
      <c r="E288" s="170" t="s">
        <v>3148</v>
      </c>
      <c r="F288" s="172" t="s">
        <v>2302</v>
      </c>
      <c r="G288" s="165" t="s">
        <v>21</v>
      </c>
      <c r="H288" s="165">
        <v>1</v>
      </c>
      <c r="I288" s="202" t="s">
        <v>3915</v>
      </c>
      <c r="J288" s="202" t="s">
        <v>3916</v>
      </c>
      <c r="K288" s="190">
        <v>37620</v>
      </c>
      <c r="L288" s="191">
        <v>45310</v>
      </c>
      <c r="M288" s="132">
        <f t="shared" si="41"/>
        <v>37620</v>
      </c>
      <c r="N288" s="132">
        <f t="shared" si="42"/>
        <v>41465</v>
      </c>
      <c r="O288" s="133">
        <f t="shared" si="43"/>
        <v>41465</v>
      </c>
      <c r="P288" s="134">
        <f t="shared" si="44"/>
        <v>41286.343989265988</v>
      </c>
      <c r="Q288" s="133">
        <f t="shared" si="37"/>
        <v>2718.825573662275</v>
      </c>
      <c r="R288" s="135">
        <f t="shared" si="38"/>
        <v>6.5852902217961973E-2</v>
      </c>
      <c r="S288" s="133">
        <f t="shared" si="45"/>
        <v>37620</v>
      </c>
      <c r="T288" s="136">
        <f t="shared" si="39"/>
        <v>37600</v>
      </c>
      <c r="U288" s="54" t="str">
        <f t="shared" si="40"/>
        <v>MENOR VALOR</v>
      </c>
    </row>
    <row r="289" spans="1:28" ht="60">
      <c r="A289" s="147">
        <v>283</v>
      </c>
      <c r="B289" s="169"/>
      <c r="C289" s="170" t="s">
        <v>3149</v>
      </c>
      <c r="D289" s="172" t="s">
        <v>2303</v>
      </c>
      <c r="E289" s="170" t="s">
        <v>3149</v>
      </c>
      <c r="F289" s="172" t="s">
        <v>2303</v>
      </c>
      <c r="G289" s="165" t="s">
        <v>21</v>
      </c>
      <c r="H289" s="165">
        <v>1</v>
      </c>
      <c r="I289" s="202" t="s">
        <v>3915</v>
      </c>
      <c r="J289" s="202" t="s">
        <v>3916</v>
      </c>
      <c r="K289" s="190">
        <v>21120</v>
      </c>
      <c r="L289" s="191">
        <v>25415</v>
      </c>
      <c r="M289" s="132">
        <f t="shared" si="41"/>
        <v>21120</v>
      </c>
      <c r="N289" s="132">
        <f t="shared" si="42"/>
        <v>23267.5</v>
      </c>
      <c r="O289" s="133">
        <f t="shared" si="43"/>
        <v>23267.5</v>
      </c>
      <c r="P289" s="134">
        <f t="shared" si="44"/>
        <v>23168.185082133645</v>
      </c>
      <c r="Q289" s="133">
        <f t="shared" si="37"/>
        <v>1518.5118125981107</v>
      </c>
      <c r="R289" s="135">
        <f t="shared" si="38"/>
        <v>6.554297659548329E-2</v>
      </c>
      <c r="S289" s="133">
        <f t="shared" si="45"/>
        <v>21120</v>
      </c>
      <c r="T289" s="136">
        <f t="shared" si="39"/>
        <v>21100</v>
      </c>
      <c r="U289" s="54" t="str">
        <f t="shared" si="40"/>
        <v>MENOR VALOR</v>
      </c>
    </row>
    <row r="290" spans="1:28" ht="60">
      <c r="A290" s="147">
        <v>284</v>
      </c>
      <c r="B290" s="169"/>
      <c r="C290" s="170" t="s">
        <v>3150</v>
      </c>
      <c r="D290" s="172" t="s">
        <v>2304</v>
      </c>
      <c r="E290" s="170" t="s">
        <v>3150</v>
      </c>
      <c r="F290" s="172" t="s">
        <v>2304</v>
      </c>
      <c r="G290" s="165" t="s">
        <v>21</v>
      </c>
      <c r="H290" s="165">
        <v>1</v>
      </c>
      <c r="I290" s="202" t="s">
        <v>3915</v>
      </c>
      <c r="J290" s="202" t="s">
        <v>3916</v>
      </c>
      <c r="K290" s="190">
        <v>21120</v>
      </c>
      <c r="L290" s="191">
        <v>25415</v>
      </c>
      <c r="M290" s="132">
        <f t="shared" si="41"/>
        <v>21120</v>
      </c>
      <c r="N290" s="132">
        <f t="shared" si="42"/>
        <v>23267.5</v>
      </c>
      <c r="O290" s="133">
        <f t="shared" si="43"/>
        <v>23267.5</v>
      </c>
      <c r="P290" s="134">
        <f t="shared" si="44"/>
        <v>23168.185082133645</v>
      </c>
      <c r="Q290" s="133">
        <f t="shared" si="37"/>
        <v>1518.5118125981107</v>
      </c>
      <c r="R290" s="135">
        <f t="shared" si="38"/>
        <v>6.554297659548329E-2</v>
      </c>
      <c r="S290" s="133">
        <f t="shared" si="45"/>
        <v>21120</v>
      </c>
      <c r="T290" s="136">
        <f t="shared" si="39"/>
        <v>21100</v>
      </c>
      <c r="U290" s="54" t="str">
        <f t="shared" si="40"/>
        <v>MENOR VALOR</v>
      </c>
    </row>
    <row r="291" spans="1:28" ht="60">
      <c r="A291" s="147">
        <v>285</v>
      </c>
      <c r="B291" s="169"/>
      <c r="C291" s="170" t="s">
        <v>3151</v>
      </c>
      <c r="D291" s="172" t="s">
        <v>2305</v>
      </c>
      <c r="E291" s="170" t="s">
        <v>3151</v>
      </c>
      <c r="F291" s="172" t="s">
        <v>2305</v>
      </c>
      <c r="G291" s="165" t="s">
        <v>21</v>
      </c>
      <c r="H291" s="165">
        <v>1</v>
      </c>
      <c r="I291" s="202" t="s">
        <v>3915</v>
      </c>
      <c r="J291" s="202" t="s">
        <v>3916</v>
      </c>
      <c r="K291" s="190">
        <v>21120</v>
      </c>
      <c r="L291" s="191">
        <v>25415</v>
      </c>
      <c r="M291" s="132">
        <f t="shared" si="41"/>
        <v>21120</v>
      </c>
      <c r="N291" s="132">
        <f t="shared" si="42"/>
        <v>23267.5</v>
      </c>
      <c r="O291" s="133">
        <f t="shared" si="43"/>
        <v>23267.5</v>
      </c>
      <c r="P291" s="134">
        <f t="shared" si="44"/>
        <v>23168.185082133645</v>
      </c>
      <c r="Q291" s="133">
        <f t="shared" si="37"/>
        <v>1518.5118125981107</v>
      </c>
      <c r="R291" s="135">
        <f t="shared" si="38"/>
        <v>6.554297659548329E-2</v>
      </c>
      <c r="S291" s="133">
        <f t="shared" si="45"/>
        <v>21120</v>
      </c>
      <c r="T291" s="136">
        <f t="shared" si="39"/>
        <v>21100</v>
      </c>
      <c r="U291" s="54" t="str">
        <f t="shared" si="40"/>
        <v>MENOR VALOR</v>
      </c>
    </row>
    <row r="292" spans="1:28" ht="60">
      <c r="A292" s="147">
        <v>286</v>
      </c>
      <c r="B292" s="169"/>
      <c r="C292" s="170" t="s">
        <v>3152</v>
      </c>
      <c r="D292" s="172" t="s">
        <v>2306</v>
      </c>
      <c r="E292" s="170" t="s">
        <v>3152</v>
      </c>
      <c r="F292" s="172" t="s">
        <v>2306</v>
      </c>
      <c r="G292" s="165" t="s">
        <v>21</v>
      </c>
      <c r="H292" s="165">
        <v>1</v>
      </c>
      <c r="I292" s="202" t="s">
        <v>3915</v>
      </c>
      <c r="J292" s="202" t="s">
        <v>3916</v>
      </c>
      <c r="K292" s="190">
        <v>21120</v>
      </c>
      <c r="L292" s="191">
        <v>25415</v>
      </c>
      <c r="M292" s="132">
        <f t="shared" si="41"/>
        <v>21120</v>
      </c>
      <c r="N292" s="132">
        <f t="shared" si="42"/>
        <v>23267.5</v>
      </c>
      <c r="O292" s="133">
        <f t="shared" si="43"/>
        <v>23267.5</v>
      </c>
      <c r="P292" s="134">
        <f t="shared" si="44"/>
        <v>23168.185082133645</v>
      </c>
      <c r="Q292" s="133">
        <f t="shared" si="37"/>
        <v>1518.5118125981107</v>
      </c>
      <c r="R292" s="135">
        <f t="shared" si="38"/>
        <v>6.554297659548329E-2</v>
      </c>
      <c r="S292" s="133">
        <f t="shared" si="45"/>
        <v>21120</v>
      </c>
      <c r="T292" s="136">
        <f t="shared" si="39"/>
        <v>21100</v>
      </c>
      <c r="U292" s="54" t="str">
        <f t="shared" si="40"/>
        <v>MENOR VALOR</v>
      </c>
    </row>
    <row r="293" spans="1:28" ht="33">
      <c r="A293" s="162">
        <v>287</v>
      </c>
      <c r="B293" s="162"/>
      <c r="C293" s="170" t="s">
        <v>3153</v>
      </c>
      <c r="D293" s="172" t="s">
        <v>2307</v>
      </c>
      <c r="E293" s="170" t="s">
        <v>3153</v>
      </c>
      <c r="F293" s="172" t="s">
        <v>2307</v>
      </c>
      <c r="G293" s="163" t="s">
        <v>21</v>
      </c>
      <c r="H293" s="163">
        <v>1</v>
      </c>
      <c r="I293" s="207">
        <v>8500</v>
      </c>
      <c r="J293" s="208">
        <f>I293*(1+0.05)</f>
        <v>8925</v>
      </c>
      <c r="K293" s="198">
        <v>21120</v>
      </c>
      <c r="L293" s="199">
        <v>25415</v>
      </c>
      <c r="M293" s="132">
        <f t="shared" si="41"/>
        <v>8925</v>
      </c>
      <c r="N293" s="132">
        <f t="shared" si="42"/>
        <v>18486.666666666668</v>
      </c>
      <c r="O293" s="133">
        <f t="shared" si="43"/>
        <v>21120</v>
      </c>
      <c r="P293" s="134">
        <f t="shared" si="44"/>
        <v>16857.664937524754</v>
      </c>
      <c r="Q293" s="152">
        <f t="shared" si="37"/>
        <v>8623.1671965699479</v>
      </c>
      <c r="R293" s="151">
        <f t="shared" si="38"/>
        <v>0.51152797427922458</v>
      </c>
      <c r="S293" s="133">
        <f t="shared" si="45"/>
        <v>16857.664937524754</v>
      </c>
      <c r="T293" s="153">
        <f t="shared" si="39"/>
        <v>16900</v>
      </c>
      <c r="U293" s="154" t="str">
        <f t="shared" si="40"/>
        <v>MEDIA GEOMETRICA</v>
      </c>
    </row>
    <row r="294" spans="1:28" ht="18">
      <c r="A294" s="147">
        <v>288</v>
      </c>
      <c r="B294" s="169"/>
      <c r="C294" s="170" t="s">
        <v>3154</v>
      </c>
      <c r="D294" s="172" t="s">
        <v>2308</v>
      </c>
      <c r="E294" s="170" t="s">
        <v>3154</v>
      </c>
      <c r="F294" s="172" t="s">
        <v>2308</v>
      </c>
      <c r="G294" s="165" t="s">
        <v>21</v>
      </c>
      <c r="H294" s="165">
        <v>1</v>
      </c>
      <c r="I294" s="209">
        <v>21500</v>
      </c>
      <c r="J294" s="204">
        <f>I294*(1+0.05)</f>
        <v>22575</v>
      </c>
      <c r="K294" s="190">
        <v>28380</v>
      </c>
      <c r="L294" s="191">
        <v>34155</v>
      </c>
      <c r="M294" s="132">
        <f t="shared" si="41"/>
        <v>22575</v>
      </c>
      <c r="N294" s="132">
        <f t="shared" si="42"/>
        <v>28370</v>
      </c>
      <c r="O294" s="133">
        <f t="shared" si="43"/>
        <v>28380</v>
      </c>
      <c r="P294" s="134">
        <f t="shared" si="44"/>
        <v>27970.365827403351</v>
      </c>
      <c r="Q294" s="133">
        <f t="shared" si="37"/>
        <v>4104.7548647879084</v>
      </c>
      <c r="R294" s="135">
        <f t="shared" si="38"/>
        <v>0.14675370676655095</v>
      </c>
      <c r="S294" s="133">
        <f t="shared" si="45"/>
        <v>22575</v>
      </c>
      <c r="T294" s="136">
        <f t="shared" si="39"/>
        <v>22600</v>
      </c>
      <c r="U294" s="54" t="str">
        <f t="shared" si="40"/>
        <v>MENOR VALOR</v>
      </c>
    </row>
    <row r="295" spans="1:28" ht="60">
      <c r="A295" s="147">
        <v>289</v>
      </c>
      <c r="B295" s="169"/>
      <c r="C295" s="170" t="s">
        <v>3155</v>
      </c>
      <c r="D295" s="172" t="s">
        <v>2309</v>
      </c>
      <c r="E295" s="170" t="s">
        <v>3155</v>
      </c>
      <c r="F295" s="172" t="s">
        <v>2309</v>
      </c>
      <c r="G295" s="165" t="s">
        <v>21</v>
      </c>
      <c r="H295" s="165">
        <v>1</v>
      </c>
      <c r="I295" s="202" t="s">
        <v>3915</v>
      </c>
      <c r="J295" s="202" t="s">
        <v>3916</v>
      </c>
      <c r="K295" s="190">
        <v>21120</v>
      </c>
      <c r="L295" s="191">
        <v>25415</v>
      </c>
      <c r="M295" s="132">
        <f t="shared" si="41"/>
        <v>21120</v>
      </c>
      <c r="N295" s="132">
        <f t="shared" si="42"/>
        <v>23267.5</v>
      </c>
      <c r="O295" s="133">
        <f t="shared" si="43"/>
        <v>23267.5</v>
      </c>
      <c r="P295" s="134">
        <f t="shared" si="44"/>
        <v>23168.185082133645</v>
      </c>
      <c r="Q295" s="133">
        <f t="shared" si="37"/>
        <v>1518.5118125981107</v>
      </c>
      <c r="R295" s="135">
        <f t="shared" si="38"/>
        <v>6.554297659548329E-2</v>
      </c>
      <c r="S295" s="133">
        <f t="shared" si="45"/>
        <v>21120</v>
      </c>
      <c r="T295" s="136">
        <f t="shared" si="39"/>
        <v>21100</v>
      </c>
      <c r="U295" s="54" t="str">
        <f t="shared" si="40"/>
        <v>MENOR VALOR</v>
      </c>
      <c r="V295" s="8"/>
      <c r="X295" s="35"/>
      <c r="Y295" s="35"/>
      <c r="Z295" s="35"/>
      <c r="AA295" s="35"/>
      <c r="AB295" s="15"/>
    </row>
    <row r="296" spans="1:28" ht="60">
      <c r="A296" s="147">
        <v>290</v>
      </c>
      <c r="B296" s="169"/>
      <c r="C296" s="170" t="s">
        <v>3156</v>
      </c>
      <c r="D296" s="172" t="s">
        <v>2310</v>
      </c>
      <c r="E296" s="170" t="s">
        <v>3156</v>
      </c>
      <c r="F296" s="172" t="s">
        <v>2310</v>
      </c>
      <c r="G296" s="165" t="s">
        <v>21</v>
      </c>
      <c r="H296" s="165">
        <v>1</v>
      </c>
      <c r="I296" s="202" t="s">
        <v>3915</v>
      </c>
      <c r="J296" s="202" t="s">
        <v>3916</v>
      </c>
      <c r="K296" s="190">
        <v>21120</v>
      </c>
      <c r="L296" s="191">
        <v>25415</v>
      </c>
      <c r="M296" s="132">
        <f t="shared" si="41"/>
        <v>21120</v>
      </c>
      <c r="N296" s="132">
        <f t="shared" si="42"/>
        <v>23267.5</v>
      </c>
      <c r="O296" s="133">
        <f t="shared" si="43"/>
        <v>23267.5</v>
      </c>
      <c r="P296" s="134">
        <f t="shared" si="44"/>
        <v>23168.185082133645</v>
      </c>
      <c r="Q296" s="133">
        <f t="shared" si="37"/>
        <v>1518.5118125981107</v>
      </c>
      <c r="R296" s="135">
        <f t="shared" si="38"/>
        <v>6.554297659548329E-2</v>
      </c>
      <c r="S296" s="133">
        <f t="shared" si="45"/>
        <v>21120</v>
      </c>
      <c r="T296" s="136">
        <f t="shared" si="39"/>
        <v>21100</v>
      </c>
      <c r="U296" s="54" t="str">
        <f t="shared" si="40"/>
        <v>MENOR VALOR</v>
      </c>
    </row>
    <row r="297" spans="1:28" ht="60">
      <c r="A297" s="147">
        <v>291</v>
      </c>
      <c r="B297" s="169"/>
      <c r="C297" s="170" t="s">
        <v>3157</v>
      </c>
      <c r="D297" s="172" t="s">
        <v>2311</v>
      </c>
      <c r="E297" s="170" t="s">
        <v>3157</v>
      </c>
      <c r="F297" s="172" t="s">
        <v>2311</v>
      </c>
      <c r="G297" s="165" t="s">
        <v>21</v>
      </c>
      <c r="H297" s="165">
        <v>1</v>
      </c>
      <c r="I297" s="202" t="s">
        <v>3915</v>
      </c>
      <c r="J297" s="202" t="s">
        <v>3916</v>
      </c>
      <c r="K297" s="190">
        <v>21120</v>
      </c>
      <c r="L297" s="191">
        <v>25415</v>
      </c>
      <c r="M297" s="132">
        <f t="shared" si="41"/>
        <v>21120</v>
      </c>
      <c r="N297" s="132">
        <f t="shared" si="42"/>
        <v>23267.5</v>
      </c>
      <c r="O297" s="133">
        <f t="shared" si="43"/>
        <v>23267.5</v>
      </c>
      <c r="P297" s="134">
        <f t="shared" si="44"/>
        <v>23168.185082133645</v>
      </c>
      <c r="Q297" s="133">
        <f t="shared" si="37"/>
        <v>1518.5118125981107</v>
      </c>
      <c r="R297" s="135">
        <f t="shared" si="38"/>
        <v>6.554297659548329E-2</v>
      </c>
      <c r="S297" s="133">
        <f t="shared" si="45"/>
        <v>21120</v>
      </c>
      <c r="T297" s="136">
        <f t="shared" si="39"/>
        <v>21100</v>
      </c>
      <c r="U297" s="54" t="str">
        <f t="shared" si="40"/>
        <v>MENOR VALOR</v>
      </c>
    </row>
    <row r="298" spans="1:28" ht="60">
      <c r="A298" s="147">
        <v>292</v>
      </c>
      <c r="B298" s="169"/>
      <c r="C298" s="170" t="s">
        <v>3158</v>
      </c>
      <c r="D298" s="172" t="s">
        <v>2312</v>
      </c>
      <c r="E298" s="170" t="s">
        <v>3158</v>
      </c>
      <c r="F298" s="172" t="s">
        <v>2312</v>
      </c>
      <c r="G298" s="165" t="s">
        <v>21</v>
      </c>
      <c r="H298" s="165">
        <v>1</v>
      </c>
      <c r="I298" s="202" t="s">
        <v>3915</v>
      </c>
      <c r="J298" s="202" t="s">
        <v>3916</v>
      </c>
      <c r="K298" s="190">
        <v>146784</v>
      </c>
      <c r="L298" s="191">
        <v>176410</v>
      </c>
      <c r="M298" s="132">
        <f t="shared" si="41"/>
        <v>146784</v>
      </c>
      <c r="N298" s="132">
        <f t="shared" si="42"/>
        <v>161597</v>
      </c>
      <c r="O298" s="133">
        <f t="shared" si="43"/>
        <v>161597</v>
      </c>
      <c r="P298" s="134">
        <f t="shared" si="44"/>
        <v>160916.64127740177</v>
      </c>
      <c r="Q298" s="133">
        <f t="shared" si="37"/>
        <v>10474.372749716329</v>
      </c>
      <c r="R298" s="135">
        <f t="shared" si="38"/>
        <v>6.5091917570288552E-2</v>
      </c>
      <c r="S298" s="133">
        <f t="shared" si="45"/>
        <v>146784</v>
      </c>
      <c r="T298" s="136">
        <f t="shared" si="39"/>
        <v>146800</v>
      </c>
      <c r="U298" s="54" t="str">
        <f t="shared" si="40"/>
        <v>MENOR VALOR</v>
      </c>
    </row>
    <row r="299" spans="1:28" ht="18">
      <c r="A299" s="147">
        <v>293</v>
      </c>
      <c r="B299" s="169"/>
      <c r="C299" s="170" t="s">
        <v>3159</v>
      </c>
      <c r="D299" s="172" t="s">
        <v>2313</v>
      </c>
      <c r="E299" s="170" t="s">
        <v>3159</v>
      </c>
      <c r="F299" s="172" t="s">
        <v>2313</v>
      </c>
      <c r="G299" s="165" t="s">
        <v>21</v>
      </c>
      <c r="H299" s="165">
        <v>1</v>
      </c>
      <c r="I299" s="209">
        <v>67200</v>
      </c>
      <c r="J299" s="204">
        <f>I299*(1+0.05)</f>
        <v>70560</v>
      </c>
      <c r="K299" s="190">
        <v>102564</v>
      </c>
      <c r="L299" s="191">
        <v>123280</v>
      </c>
      <c r="M299" s="132">
        <f t="shared" si="41"/>
        <v>70560</v>
      </c>
      <c r="N299" s="132">
        <f t="shared" si="42"/>
        <v>98801.333333333328</v>
      </c>
      <c r="O299" s="133">
        <f t="shared" si="43"/>
        <v>102564</v>
      </c>
      <c r="P299" s="134">
        <f t="shared" si="44"/>
        <v>96268.022163200294</v>
      </c>
      <c r="Q299" s="133">
        <f t="shared" si="37"/>
        <v>22630.245425094268</v>
      </c>
      <c r="R299" s="135">
        <f t="shared" si="38"/>
        <v>0.23507541670202689</v>
      </c>
      <c r="S299" s="133">
        <f t="shared" si="45"/>
        <v>70560</v>
      </c>
      <c r="T299" s="136">
        <f t="shared" si="39"/>
        <v>70600</v>
      </c>
      <c r="U299" s="54" t="str">
        <f t="shared" si="40"/>
        <v>MENOR VALOR</v>
      </c>
    </row>
    <row r="300" spans="1:28" ht="18">
      <c r="A300" s="147">
        <v>294</v>
      </c>
      <c r="B300" s="169"/>
      <c r="C300" s="170" t="s">
        <v>3160</v>
      </c>
      <c r="D300" s="172" t="s">
        <v>2314</v>
      </c>
      <c r="E300" s="170" t="s">
        <v>3160</v>
      </c>
      <c r="F300" s="172" t="s">
        <v>2314</v>
      </c>
      <c r="G300" s="165" t="s">
        <v>21</v>
      </c>
      <c r="H300" s="165">
        <v>1</v>
      </c>
      <c r="I300" s="209">
        <v>45200</v>
      </c>
      <c r="J300" s="204">
        <f>I300*(1+0.05)</f>
        <v>47460</v>
      </c>
      <c r="K300" s="190">
        <v>70488</v>
      </c>
      <c r="L300" s="191">
        <v>84755</v>
      </c>
      <c r="M300" s="132">
        <f t="shared" si="41"/>
        <v>47460</v>
      </c>
      <c r="N300" s="132">
        <f t="shared" si="42"/>
        <v>67567.666666666672</v>
      </c>
      <c r="O300" s="133">
        <f t="shared" si="43"/>
        <v>70488</v>
      </c>
      <c r="P300" s="134">
        <f t="shared" si="44"/>
        <v>65695.569750266455</v>
      </c>
      <c r="Q300" s="133">
        <f t="shared" si="37"/>
        <v>16283.254957163816</v>
      </c>
      <c r="R300" s="135">
        <f t="shared" si="38"/>
        <v>0.24785925472695625</v>
      </c>
      <c r="S300" s="133">
        <f t="shared" si="45"/>
        <v>47460</v>
      </c>
      <c r="T300" s="136">
        <f t="shared" si="39"/>
        <v>47500</v>
      </c>
      <c r="U300" s="54" t="str">
        <f t="shared" si="40"/>
        <v>MENOR VALOR</v>
      </c>
    </row>
    <row r="301" spans="1:28" ht="18">
      <c r="A301" s="147">
        <v>295</v>
      </c>
      <c r="B301" s="169"/>
      <c r="C301" s="170" t="s">
        <v>3161</v>
      </c>
      <c r="D301" s="172" t="s">
        <v>2315</v>
      </c>
      <c r="E301" s="170" t="s">
        <v>3161</v>
      </c>
      <c r="F301" s="172" t="s">
        <v>2315</v>
      </c>
      <c r="G301" s="165" t="s">
        <v>21</v>
      </c>
      <c r="H301" s="165">
        <v>1</v>
      </c>
      <c r="I301" s="209">
        <v>45200</v>
      </c>
      <c r="J301" s="204">
        <f>I301*(1+0.05)</f>
        <v>47460</v>
      </c>
      <c r="K301" s="190">
        <v>70488</v>
      </c>
      <c r="L301" s="191">
        <v>84755</v>
      </c>
      <c r="M301" s="132">
        <f t="shared" si="41"/>
        <v>47460</v>
      </c>
      <c r="N301" s="132">
        <f t="shared" si="42"/>
        <v>67567.666666666672</v>
      </c>
      <c r="O301" s="133">
        <f t="shared" si="43"/>
        <v>70488</v>
      </c>
      <c r="P301" s="134">
        <f t="shared" si="44"/>
        <v>65695.569750266455</v>
      </c>
      <c r="Q301" s="133">
        <f t="shared" si="37"/>
        <v>16283.254957163816</v>
      </c>
      <c r="R301" s="135">
        <f t="shared" si="38"/>
        <v>0.24785925472695625</v>
      </c>
      <c r="S301" s="133">
        <f t="shared" si="45"/>
        <v>47460</v>
      </c>
      <c r="T301" s="136">
        <f t="shared" si="39"/>
        <v>47500</v>
      </c>
      <c r="U301" s="54" t="str">
        <f t="shared" si="40"/>
        <v>MENOR VALOR</v>
      </c>
    </row>
    <row r="302" spans="1:28" ht="18">
      <c r="A302" s="147">
        <v>296</v>
      </c>
      <c r="B302" s="169"/>
      <c r="C302" s="170" t="s">
        <v>3162</v>
      </c>
      <c r="D302" s="172" t="s">
        <v>2316</v>
      </c>
      <c r="E302" s="170" t="s">
        <v>3162</v>
      </c>
      <c r="F302" s="172" t="s">
        <v>2316</v>
      </c>
      <c r="G302" s="165" t="s">
        <v>21</v>
      </c>
      <c r="H302" s="165">
        <v>1</v>
      </c>
      <c r="I302" s="209">
        <v>45200</v>
      </c>
      <c r="J302" s="204">
        <f>I302*(1+0.05)</f>
        <v>47460</v>
      </c>
      <c r="K302" s="190">
        <v>70488</v>
      </c>
      <c r="L302" s="191">
        <v>84755</v>
      </c>
      <c r="M302" s="132">
        <f t="shared" si="41"/>
        <v>47460</v>
      </c>
      <c r="N302" s="132">
        <f t="shared" si="42"/>
        <v>67567.666666666672</v>
      </c>
      <c r="O302" s="133">
        <f t="shared" si="43"/>
        <v>70488</v>
      </c>
      <c r="P302" s="134">
        <f t="shared" si="44"/>
        <v>65695.569750266455</v>
      </c>
      <c r="Q302" s="133">
        <f t="shared" si="37"/>
        <v>16283.254957163816</v>
      </c>
      <c r="R302" s="135">
        <f t="shared" si="38"/>
        <v>0.24785925472695625</v>
      </c>
      <c r="S302" s="133">
        <f t="shared" si="45"/>
        <v>47460</v>
      </c>
      <c r="T302" s="136">
        <f t="shared" si="39"/>
        <v>47500</v>
      </c>
      <c r="U302" s="54" t="str">
        <f t="shared" si="40"/>
        <v>MENOR VALOR</v>
      </c>
    </row>
    <row r="303" spans="1:28" ht="18">
      <c r="A303" s="147">
        <v>297</v>
      </c>
      <c r="B303" s="169"/>
      <c r="C303" s="170" t="s">
        <v>3163</v>
      </c>
      <c r="D303" s="172" t="s">
        <v>2317</v>
      </c>
      <c r="E303" s="170" t="s">
        <v>3163</v>
      </c>
      <c r="F303" s="172" t="s">
        <v>2317</v>
      </c>
      <c r="G303" s="165" t="s">
        <v>21</v>
      </c>
      <c r="H303" s="165">
        <v>1</v>
      </c>
      <c r="I303" s="209">
        <v>45200</v>
      </c>
      <c r="J303" s="204">
        <f>I303*(1+0.05)</f>
        <v>47460</v>
      </c>
      <c r="K303" s="190">
        <v>70488</v>
      </c>
      <c r="L303" s="191">
        <v>84755</v>
      </c>
      <c r="M303" s="132">
        <f t="shared" si="41"/>
        <v>47460</v>
      </c>
      <c r="N303" s="132">
        <f t="shared" si="42"/>
        <v>67567.666666666672</v>
      </c>
      <c r="O303" s="133">
        <f t="shared" si="43"/>
        <v>70488</v>
      </c>
      <c r="P303" s="134">
        <f t="shared" si="44"/>
        <v>65695.569750266455</v>
      </c>
      <c r="Q303" s="133">
        <f t="shared" si="37"/>
        <v>16283.254957163816</v>
      </c>
      <c r="R303" s="135">
        <f t="shared" si="38"/>
        <v>0.24785925472695625</v>
      </c>
      <c r="S303" s="133">
        <f t="shared" si="45"/>
        <v>47460</v>
      </c>
      <c r="T303" s="136">
        <f t="shared" si="39"/>
        <v>47500</v>
      </c>
      <c r="U303" s="54" t="str">
        <f t="shared" si="40"/>
        <v>MENOR VALOR</v>
      </c>
    </row>
    <row r="304" spans="1:28" ht="60">
      <c r="A304" s="147">
        <v>298</v>
      </c>
      <c r="B304" s="169"/>
      <c r="C304" s="170" t="s">
        <v>3164</v>
      </c>
      <c r="D304" s="172" t="s">
        <v>1985</v>
      </c>
      <c r="E304" s="170" t="s">
        <v>3164</v>
      </c>
      <c r="F304" s="172" t="s">
        <v>1985</v>
      </c>
      <c r="G304" s="165" t="s">
        <v>21</v>
      </c>
      <c r="H304" s="165">
        <v>1</v>
      </c>
      <c r="I304" s="202" t="s">
        <v>3915</v>
      </c>
      <c r="J304" s="202" t="s">
        <v>3916</v>
      </c>
      <c r="K304" s="190">
        <v>21252</v>
      </c>
      <c r="L304" s="191">
        <v>25645</v>
      </c>
      <c r="M304" s="132">
        <f t="shared" si="41"/>
        <v>21252</v>
      </c>
      <c r="N304" s="132">
        <f t="shared" si="42"/>
        <v>23448.5</v>
      </c>
      <c r="O304" s="133">
        <f t="shared" si="43"/>
        <v>23448.5</v>
      </c>
      <c r="P304" s="134">
        <f t="shared" si="44"/>
        <v>23345.396548356166</v>
      </c>
      <c r="Q304" s="133">
        <f t="shared" si="37"/>
        <v>1553.1600448762517</v>
      </c>
      <c r="R304" s="135">
        <f t="shared" si="38"/>
        <v>6.652960645406622E-2</v>
      </c>
      <c r="S304" s="133">
        <f t="shared" si="45"/>
        <v>21252</v>
      </c>
      <c r="T304" s="136">
        <f t="shared" si="39"/>
        <v>21300</v>
      </c>
      <c r="U304" s="54" t="str">
        <f t="shared" si="40"/>
        <v>MENOR VALOR</v>
      </c>
    </row>
    <row r="305" spans="1:28" ht="18">
      <c r="A305" s="147">
        <v>299</v>
      </c>
      <c r="B305" s="169"/>
      <c r="C305" s="170" t="s">
        <v>3165</v>
      </c>
      <c r="D305" s="172" t="s">
        <v>1984</v>
      </c>
      <c r="E305" s="170" t="s">
        <v>3165</v>
      </c>
      <c r="F305" s="172" t="s">
        <v>1984</v>
      </c>
      <c r="G305" s="165" t="s">
        <v>21</v>
      </c>
      <c r="H305" s="165">
        <v>1</v>
      </c>
      <c r="I305" s="209">
        <v>13200</v>
      </c>
      <c r="J305" s="204">
        <f>I305*(1+0.05)</f>
        <v>13860</v>
      </c>
      <c r="K305" s="190">
        <v>21252</v>
      </c>
      <c r="L305" s="191">
        <v>25645</v>
      </c>
      <c r="M305" s="132">
        <f t="shared" si="41"/>
        <v>13860</v>
      </c>
      <c r="N305" s="132">
        <f t="shared" si="42"/>
        <v>20252.333333333332</v>
      </c>
      <c r="O305" s="133">
        <f t="shared" si="43"/>
        <v>21252</v>
      </c>
      <c r="P305" s="134">
        <f t="shared" si="44"/>
        <v>19621.035052802563</v>
      </c>
      <c r="Q305" s="133">
        <f t="shared" si="37"/>
        <v>5226.9333265309597</v>
      </c>
      <c r="R305" s="135">
        <f t="shared" si="38"/>
        <v>0.2663943727975947</v>
      </c>
      <c r="S305" s="133">
        <f t="shared" si="45"/>
        <v>13860</v>
      </c>
      <c r="T305" s="136">
        <f t="shared" si="39"/>
        <v>13900</v>
      </c>
      <c r="U305" s="54" t="str">
        <f t="shared" si="40"/>
        <v>MENOR VALOR</v>
      </c>
    </row>
    <row r="306" spans="1:28" ht="60">
      <c r="A306" s="147">
        <v>300</v>
      </c>
      <c r="B306" s="169"/>
      <c r="C306" s="170" t="s">
        <v>3166</v>
      </c>
      <c r="D306" s="172" t="s">
        <v>1585</v>
      </c>
      <c r="E306" s="170" t="s">
        <v>3166</v>
      </c>
      <c r="F306" s="172" t="s">
        <v>1585</v>
      </c>
      <c r="G306" s="165" t="s">
        <v>21</v>
      </c>
      <c r="H306" s="165">
        <v>1</v>
      </c>
      <c r="I306" s="202" t="s">
        <v>3915</v>
      </c>
      <c r="J306" s="202" t="s">
        <v>3916</v>
      </c>
      <c r="K306" s="190">
        <v>48048</v>
      </c>
      <c r="L306" s="191">
        <v>57845</v>
      </c>
      <c r="M306" s="132">
        <f t="shared" si="41"/>
        <v>48048</v>
      </c>
      <c r="N306" s="132">
        <f t="shared" si="42"/>
        <v>52946.5</v>
      </c>
      <c r="O306" s="133">
        <f t="shared" si="43"/>
        <v>52946.5</v>
      </c>
      <c r="P306" s="134">
        <f t="shared" si="44"/>
        <v>52719.413502048752</v>
      </c>
      <c r="Q306" s="133">
        <f t="shared" si="37"/>
        <v>3463.7625676423031</v>
      </c>
      <c r="R306" s="135">
        <f t="shared" si="38"/>
        <v>6.5701841836834862E-2</v>
      </c>
      <c r="S306" s="133">
        <f t="shared" si="45"/>
        <v>48048</v>
      </c>
      <c r="T306" s="136">
        <f t="shared" si="39"/>
        <v>48000</v>
      </c>
      <c r="U306" s="54" t="str">
        <f t="shared" si="40"/>
        <v>MENOR VALOR</v>
      </c>
    </row>
    <row r="307" spans="1:28" ht="18">
      <c r="A307" s="147">
        <v>301</v>
      </c>
      <c r="B307" s="169"/>
      <c r="C307" s="170" t="s">
        <v>3167</v>
      </c>
      <c r="D307" s="172" t="s">
        <v>2318</v>
      </c>
      <c r="E307" s="170" t="s">
        <v>3167</v>
      </c>
      <c r="F307" s="172" t="s">
        <v>2318</v>
      </c>
      <c r="G307" s="165" t="s">
        <v>21</v>
      </c>
      <c r="H307" s="165">
        <v>1</v>
      </c>
      <c r="I307" s="209">
        <v>5500</v>
      </c>
      <c r="J307" s="204">
        <f>I307*(1+0.05)</f>
        <v>5775</v>
      </c>
      <c r="K307" s="190">
        <v>8800</v>
      </c>
      <c r="L307" s="191">
        <v>10695</v>
      </c>
      <c r="M307" s="132">
        <f t="shared" si="41"/>
        <v>5775</v>
      </c>
      <c r="N307" s="132">
        <f t="shared" si="42"/>
        <v>8423.3333333333339</v>
      </c>
      <c r="O307" s="133">
        <f t="shared" si="43"/>
        <v>8800</v>
      </c>
      <c r="P307" s="134">
        <f t="shared" si="44"/>
        <v>8160.9080232329488</v>
      </c>
      <c r="Q307" s="133">
        <f t="shared" si="37"/>
        <v>2138.9980130893064</v>
      </c>
      <c r="R307" s="135">
        <f t="shared" si="38"/>
        <v>0.26210294332442935</v>
      </c>
      <c r="S307" s="133">
        <f t="shared" si="45"/>
        <v>5775</v>
      </c>
      <c r="T307" s="136">
        <f t="shared" si="39"/>
        <v>5800</v>
      </c>
      <c r="U307" s="54" t="str">
        <f t="shared" si="40"/>
        <v>MENOR VALOR</v>
      </c>
    </row>
    <row r="308" spans="1:28" ht="18">
      <c r="A308" s="147">
        <v>302</v>
      </c>
      <c r="B308" s="169"/>
      <c r="C308" s="170" t="s">
        <v>3168</v>
      </c>
      <c r="D308" s="172" t="s">
        <v>2319</v>
      </c>
      <c r="E308" s="170" t="s">
        <v>3168</v>
      </c>
      <c r="F308" s="172" t="s">
        <v>2319</v>
      </c>
      <c r="G308" s="165" t="s">
        <v>21</v>
      </c>
      <c r="H308" s="165">
        <v>1</v>
      </c>
      <c r="I308" s="209">
        <v>12500</v>
      </c>
      <c r="J308" s="204">
        <f>I308*(1+0.05)</f>
        <v>13125</v>
      </c>
      <c r="K308" s="190">
        <v>20000</v>
      </c>
      <c r="L308" s="191">
        <v>24035</v>
      </c>
      <c r="M308" s="132">
        <f t="shared" si="41"/>
        <v>13125</v>
      </c>
      <c r="N308" s="132">
        <f t="shared" si="42"/>
        <v>19053.333333333332</v>
      </c>
      <c r="O308" s="133">
        <f t="shared" si="43"/>
        <v>20000</v>
      </c>
      <c r="P308" s="134">
        <f t="shared" si="44"/>
        <v>18478.121201491835</v>
      </c>
      <c r="Q308" s="133">
        <f t="shared" si="37"/>
        <v>4861.3591206575138</v>
      </c>
      <c r="R308" s="135">
        <f t="shared" si="38"/>
        <v>0.26308730566530925</v>
      </c>
      <c r="S308" s="133">
        <f t="shared" si="45"/>
        <v>13125</v>
      </c>
      <c r="T308" s="136">
        <f t="shared" si="39"/>
        <v>13100</v>
      </c>
      <c r="U308" s="54" t="str">
        <f t="shared" si="40"/>
        <v>MENOR VALOR</v>
      </c>
    </row>
    <row r="309" spans="1:28" ht="60">
      <c r="A309" s="147">
        <v>303</v>
      </c>
      <c r="B309" s="169"/>
      <c r="C309" s="170" t="s">
        <v>3169</v>
      </c>
      <c r="D309" s="172" t="s">
        <v>2320</v>
      </c>
      <c r="E309" s="170" t="s">
        <v>3169</v>
      </c>
      <c r="F309" s="172" t="s">
        <v>2320</v>
      </c>
      <c r="G309" s="165" t="s">
        <v>21</v>
      </c>
      <c r="H309" s="165">
        <v>1</v>
      </c>
      <c r="I309" s="202" t="s">
        <v>3915</v>
      </c>
      <c r="J309" s="202" t="s">
        <v>3916</v>
      </c>
      <c r="K309" s="190">
        <v>22560</v>
      </c>
      <c r="L309" s="191">
        <v>27140</v>
      </c>
      <c r="M309" s="132">
        <f t="shared" si="41"/>
        <v>22560</v>
      </c>
      <c r="N309" s="132">
        <f t="shared" si="42"/>
        <v>24850</v>
      </c>
      <c r="O309" s="133">
        <f t="shared" si="43"/>
        <v>24850</v>
      </c>
      <c r="P309" s="134">
        <f t="shared" si="44"/>
        <v>24744.259940438711</v>
      </c>
      <c r="Q309" s="133">
        <f t="shared" si="37"/>
        <v>1619.2745289171937</v>
      </c>
      <c r="R309" s="135">
        <f t="shared" si="38"/>
        <v>6.5440410536217644E-2</v>
      </c>
      <c r="S309" s="133">
        <f t="shared" si="45"/>
        <v>22560</v>
      </c>
      <c r="T309" s="136">
        <f t="shared" si="39"/>
        <v>22600</v>
      </c>
      <c r="U309" s="54" t="str">
        <f t="shared" si="40"/>
        <v>MENOR VALOR</v>
      </c>
      <c r="V309" s="8"/>
      <c r="X309" s="35"/>
      <c r="Y309" s="35"/>
      <c r="Z309" s="35"/>
      <c r="AA309" s="35"/>
      <c r="AB309" s="15"/>
    </row>
    <row r="310" spans="1:28" ht="60">
      <c r="A310" s="147">
        <v>304</v>
      </c>
      <c r="B310" s="169"/>
      <c r="C310" s="170" t="s">
        <v>3170</v>
      </c>
      <c r="D310" s="172" t="s">
        <v>2321</v>
      </c>
      <c r="E310" s="170" t="s">
        <v>3170</v>
      </c>
      <c r="F310" s="172" t="s">
        <v>2321</v>
      </c>
      <c r="G310" s="165" t="s">
        <v>21</v>
      </c>
      <c r="H310" s="165">
        <v>1</v>
      </c>
      <c r="I310" s="202" t="s">
        <v>3915</v>
      </c>
      <c r="J310" s="202" t="s">
        <v>3916</v>
      </c>
      <c r="K310" s="190">
        <v>142956</v>
      </c>
      <c r="L310" s="191">
        <v>171810</v>
      </c>
      <c r="M310" s="132">
        <f t="shared" si="41"/>
        <v>142956</v>
      </c>
      <c r="N310" s="132">
        <f t="shared" si="42"/>
        <v>157383</v>
      </c>
      <c r="O310" s="133">
        <f t="shared" si="43"/>
        <v>157383</v>
      </c>
      <c r="P310" s="134">
        <f t="shared" si="44"/>
        <v>156720.3571971427</v>
      </c>
      <c r="Q310" s="133">
        <f t="shared" si="37"/>
        <v>10201.429532178321</v>
      </c>
      <c r="R310" s="135">
        <f t="shared" si="38"/>
        <v>6.5093199853709316E-2</v>
      </c>
      <c r="S310" s="133">
        <f t="shared" si="45"/>
        <v>142956</v>
      </c>
      <c r="T310" s="136">
        <f t="shared" si="39"/>
        <v>143000</v>
      </c>
      <c r="U310" s="54" t="str">
        <f t="shared" si="40"/>
        <v>MENOR VALOR</v>
      </c>
    </row>
    <row r="311" spans="1:28" ht="60">
      <c r="A311" s="147">
        <v>305</v>
      </c>
      <c r="B311" s="169"/>
      <c r="C311" s="170" t="s">
        <v>3171</v>
      </c>
      <c r="D311" s="172" t="s">
        <v>2322</v>
      </c>
      <c r="E311" s="170" t="s">
        <v>3171</v>
      </c>
      <c r="F311" s="172" t="s">
        <v>2322</v>
      </c>
      <c r="G311" s="165" t="s">
        <v>21</v>
      </c>
      <c r="H311" s="165">
        <v>1</v>
      </c>
      <c r="I311" s="202" t="s">
        <v>3915</v>
      </c>
      <c r="J311" s="202" t="s">
        <v>3916</v>
      </c>
      <c r="K311" s="190">
        <v>142956</v>
      </c>
      <c r="L311" s="191">
        <v>171810</v>
      </c>
      <c r="M311" s="132">
        <f t="shared" si="41"/>
        <v>142956</v>
      </c>
      <c r="N311" s="132">
        <f t="shared" si="42"/>
        <v>157383</v>
      </c>
      <c r="O311" s="133">
        <f t="shared" si="43"/>
        <v>157383</v>
      </c>
      <c r="P311" s="134">
        <f t="shared" si="44"/>
        <v>156720.3571971427</v>
      </c>
      <c r="Q311" s="133">
        <f t="shared" si="37"/>
        <v>10201.429532178321</v>
      </c>
      <c r="R311" s="135">
        <f t="shared" si="38"/>
        <v>6.5093199853709316E-2</v>
      </c>
      <c r="S311" s="133">
        <f t="shared" si="45"/>
        <v>142956</v>
      </c>
      <c r="T311" s="136">
        <f t="shared" si="39"/>
        <v>143000</v>
      </c>
      <c r="U311" s="54" t="str">
        <f t="shared" si="40"/>
        <v>MENOR VALOR</v>
      </c>
    </row>
    <row r="312" spans="1:28" ht="18">
      <c r="A312" s="147">
        <v>306</v>
      </c>
      <c r="B312" s="169"/>
      <c r="C312" s="170" t="s">
        <v>3172</v>
      </c>
      <c r="D312" s="172" t="s">
        <v>2323</v>
      </c>
      <c r="E312" s="170" t="s">
        <v>3172</v>
      </c>
      <c r="F312" s="172" t="s">
        <v>2323</v>
      </c>
      <c r="G312" s="165" t="s">
        <v>21</v>
      </c>
      <c r="H312" s="165">
        <v>1</v>
      </c>
      <c r="I312" s="209">
        <v>18500</v>
      </c>
      <c r="J312" s="204">
        <f>I312*(1+0.05)</f>
        <v>19425</v>
      </c>
      <c r="K312" s="190">
        <v>24420</v>
      </c>
      <c r="L312" s="191">
        <v>29440</v>
      </c>
      <c r="M312" s="132">
        <f t="shared" si="41"/>
        <v>19425</v>
      </c>
      <c r="N312" s="132">
        <f t="shared" si="42"/>
        <v>24428.333333333332</v>
      </c>
      <c r="O312" s="133">
        <f t="shared" si="43"/>
        <v>24420</v>
      </c>
      <c r="P312" s="134">
        <f t="shared" si="44"/>
        <v>24081.387027678775</v>
      </c>
      <c r="Q312" s="133">
        <f t="shared" si="37"/>
        <v>3531.9983720268051</v>
      </c>
      <c r="R312" s="135">
        <f t="shared" si="38"/>
        <v>0.14666922498970597</v>
      </c>
      <c r="S312" s="133">
        <f t="shared" si="45"/>
        <v>19425</v>
      </c>
      <c r="T312" s="136">
        <f t="shared" si="39"/>
        <v>19400</v>
      </c>
      <c r="U312" s="54" t="str">
        <f t="shared" si="40"/>
        <v>MENOR VALOR</v>
      </c>
    </row>
    <row r="313" spans="1:28" ht="60">
      <c r="A313" s="147">
        <v>307</v>
      </c>
      <c r="B313" s="169"/>
      <c r="C313" s="170" t="s">
        <v>3173</v>
      </c>
      <c r="D313" s="172" t="s">
        <v>2324</v>
      </c>
      <c r="E313" s="170" t="s">
        <v>3173</v>
      </c>
      <c r="F313" s="172" t="s">
        <v>2324</v>
      </c>
      <c r="G313" s="165" t="s">
        <v>21</v>
      </c>
      <c r="H313" s="165">
        <v>1</v>
      </c>
      <c r="I313" s="202" t="s">
        <v>3915</v>
      </c>
      <c r="J313" s="202" t="s">
        <v>3916</v>
      </c>
      <c r="K313" s="190">
        <v>52272</v>
      </c>
      <c r="L313" s="191">
        <v>62905</v>
      </c>
      <c r="M313" s="132">
        <f t="shared" si="41"/>
        <v>52272</v>
      </c>
      <c r="N313" s="132">
        <f t="shared" si="42"/>
        <v>57588.5</v>
      </c>
      <c r="O313" s="133">
        <f t="shared" si="43"/>
        <v>57588.5</v>
      </c>
      <c r="P313" s="134">
        <f t="shared" si="44"/>
        <v>57342.568481015915</v>
      </c>
      <c r="Q313" s="133">
        <f t="shared" si="37"/>
        <v>3759.3332021782799</v>
      </c>
      <c r="R313" s="135">
        <f t="shared" si="38"/>
        <v>6.5559204998340129E-2</v>
      </c>
      <c r="S313" s="133">
        <f t="shared" si="45"/>
        <v>52272</v>
      </c>
      <c r="T313" s="136">
        <f t="shared" si="39"/>
        <v>52300</v>
      </c>
      <c r="U313" s="54" t="str">
        <f t="shared" si="40"/>
        <v>MENOR VALOR</v>
      </c>
    </row>
    <row r="314" spans="1:28" ht="60">
      <c r="A314" s="147">
        <v>308</v>
      </c>
      <c r="B314" s="169"/>
      <c r="C314" s="170" t="s">
        <v>3174</v>
      </c>
      <c r="D314" s="172" t="s">
        <v>1786</v>
      </c>
      <c r="E314" s="170" t="s">
        <v>3174</v>
      </c>
      <c r="F314" s="172" t="s">
        <v>1786</v>
      </c>
      <c r="G314" s="165" t="s">
        <v>21</v>
      </c>
      <c r="H314" s="165">
        <v>1</v>
      </c>
      <c r="I314" s="202" t="s">
        <v>3915</v>
      </c>
      <c r="J314" s="202" t="s">
        <v>3916</v>
      </c>
      <c r="K314" s="190">
        <v>125928</v>
      </c>
      <c r="L314" s="191">
        <v>151340</v>
      </c>
      <c r="M314" s="132">
        <f t="shared" si="41"/>
        <v>125928</v>
      </c>
      <c r="N314" s="132">
        <f t="shared" si="42"/>
        <v>138634</v>
      </c>
      <c r="O314" s="133">
        <f t="shared" si="43"/>
        <v>138634</v>
      </c>
      <c r="P314" s="134">
        <f t="shared" si="44"/>
        <v>138050.51075602727</v>
      </c>
      <c r="Q314" s="133">
        <f t="shared" si="37"/>
        <v>8984.4987617562729</v>
      </c>
      <c r="R314" s="135">
        <f t="shared" si="38"/>
        <v>6.5081242456497101E-2</v>
      </c>
      <c r="S314" s="133">
        <f t="shared" si="45"/>
        <v>125928</v>
      </c>
      <c r="T314" s="136">
        <f t="shared" si="39"/>
        <v>125900</v>
      </c>
      <c r="U314" s="54" t="str">
        <f t="shared" si="40"/>
        <v>MENOR VALOR</v>
      </c>
    </row>
    <row r="315" spans="1:28" ht="18">
      <c r="A315" s="147">
        <v>309</v>
      </c>
      <c r="B315" s="169"/>
      <c r="C315" s="170" t="s">
        <v>3175</v>
      </c>
      <c r="D315" s="172" t="s">
        <v>1791</v>
      </c>
      <c r="E315" s="170" t="s">
        <v>3175</v>
      </c>
      <c r="F315" s="172" t="s">
        <v>1791</v>
      </c>
      <c r="G315" s="165" t="s">
        <v>21</v>
      </c>
      <c r="H315" s="165">
        <v>1</v>
      </c>
      <c r="I315" s="209">
        <v>38500</v>
      </c>
      <c r="J315" s="204">
        <f>I315*(1+0.05)</f>
        <v>40425</v>
      </c>
      <c r="K315" s="190">
        <v>62964</v>
      </c>
      <c r="L315" s="191">
        <v>75670</v>
      </c>
      <c r="M315" s="132">
        <f t="shared" si="41"/>
        <v>40425</v>
      </c>
      <c r="N315" s="132">
        <f t="shared" si="42"/>
        <v>59686.333333333336</v>
      </c>
      <c r="O315" s="133">
        <f t="shared" si="43"/>
        <v>62964</v>
      </c>
      <c r="P315" s="134">
        <f t="shared" si="44"/>
        <v>57750.44799652465</v>
      </c>
      <c r="Q315" s="133">
        <f t="shared" si="37"/>
        <v>15937.479741163595</v>
      </c>
      <c r="R315" s="135">
        <f t="shared" si="38"/>
        <v>0.27597153431818733</v>
      </c>
      <c r="S315" s="133">
        <f t="shared" si="45"/>
        <v>40425</v>
      </c>
      <c r="T315" s="136">
        <f t="shared" si="39"/>
        <v>40400</v>
      </c>
      <c r="U315" s="54" t="str">
        <f t="shared" si="40"/>
        <v>MENOR VALOR</v>
      </c>
    </row>
    <row r="316" spans="1:28" ht="60">
      <c r="A316" s="147">
        <v>310</v>
      </c>
      <c r="B316" s="169"/>
      <c r="C316" s="170" t="s">
        <v>3176</v>
      </c>
      <c r="D316" s="172" t="s">
        <v>1785</v>
      </c>
      <c r="E316" s="170" t="s">
        <v>3176</v>
      </c>
      <c r="F316" s="172" t="s">
        <v>1785</v>
      </c>
      <c r="G316" s="165" t="s">
        <v>21</v>
      </c>
      <c r="H316" s="165">
        <v>1</v>
      </c>
      <c r="I316" s="202" t="s">
        <v>3915</v>
      </c>
      <c r="J316" s="202" t="s">
        <v>3916</v>
      </c>
      <c r="K316" s="190">
        <v>112992</v>
      </c>
      <c r="L316" s="191">
        <v>135815</v>
      </c>
      <c r="M316" s="132">
        <f t="shared" si="41"/>
        <v>112992</v>
      </c>
      <c r="N316" s="132">
        <f t="shared" si="42"/>
        <v>124403.5</v>
      </c>
      <c r="O316" s="133">
        <f t="shared" si="43"/>
        <v>124403.5</v>
      </c>
      <c r="P316" s="134">
        <f t="shared" si="44"/>
        <v>123879.00742256534</v>
      </c>
      <c r="Q316" s="133">
        <f t="shared" si="37"/>
        <v>8069.1490335102872</v>
      </c>
      <c r="R316" s="135">
        <f t="shared" si="38"/>
        <v>6.513734006590402E-2</v>
      </c>
      <c r="S316" s="133">
        <f t="shared" si="45"/>
        <v>112992</v>
      </c>
      <c r="T316" s="136">
        <f t="shared" si="39"/>
        <v>113000</v>
      </c>
      <c r="U316" s="54" t="str">
        <f t="shared" si="40"/>
        <v>MENOR VALOR</v>
      </c>
    </row>
    <row r="317" spans="1:28" ht="18">
      <c r="A317" s="147">
        <v>311</v>
      </c>
      <c r="B317" s="169"/>
      <c r="C317" s="170" t="s">
        <v>3177</v>
      </c>
      <c r="D317" s="172" t="s">
        <v>1787</v>
      </c>
      <c r="E317" s="170" t="s">
        <v>3177</v>
      </c>
      <c r="F317" s="172" t="s">
        <v>1787</v>
      </c>
      <c r="G317" s="165" t="s">
        <v>21</v>
      </c>
      <c r="H317" s="165">
        <v>1</v>
      </c>
      <c r="I317" s="209">
        <v>54200</v>
      </c>
      <c r="J317" s="204">
        <f>I317*(1+0.05)</f>
        <v>56910</v>
      </c>
      <c r="K317" s="190">
        <v>72732</v>
      </c>
      <c r="L317" s="191">
        <v>87515</v>
      </c>
      <c r="M317" s="132">
        <f t="shared" si="41"/>
        <v>56910</v>
      </c>
      <c r="N317" s="132">
        <f t="shared" si="42"/>
        <v>72385.666666666672</v>
      </c>
      <c r="O317" s="133">
        <f t="shared" si="43"/>
        <v>72732</v>
      </c>
      <c r="P317" s="134">
        <f t="shared" si="44"/>
        <v>71285.11768681345</v>
      </c>
      <c r="Q317" s="133">
        <f t="shared" si="37"/>
        <v>11187.843491933554</v>
      </c>
      <c r="R317" s="135">
        <f t="shared" si="38"/>
        <v>0.15694500977169765</v>
      </c>
      <c r="S317" s="133">
        <f t="shared" si="45"/>
        <v>56910</v>
      </c>
      <c r="T317" s="136">
        <f t="shared" si="39"/>
        <v>56900</v>
      </c>
      <c r="U317" s="54" t="str">
        <f t="shared" si="40"/>
        <v>MENOR VALOR</v>
      </c>
      <c r="V317" s="8"/>
      <c r="X317" s="35"/>
      <c r="Y317" s="35"/>
      <c r="Z317" s="35"/>
      <c r="AA317" s="35"/>
      <c r="AB317" s="15"/>
    </row>
    <row r="318" spans="1:28" ht="18">
      <c r="A318" s="147">
        <v>312</v>
      </c>
      <c r="B318" s="169"/>
      <c r="C318" s="170" t="s">
        <v>3178</v>
      </c>
      <c r="D318" s="172" t="s">
        <v>1792</v>
      </c>
      <c r="E318" s="170" t="s">
        <v>3178</v>
      </c>
      <c r="F318" s="172" t="s">
        <v>1792</v>
      </c>
      <c r="G318" s="165" t="s">
        <v>21</v>
      </c>
      <c r="H318" s="165">
        <v>1</v>
      </c>
      <c r="I318" s="209">
        <v>38500</v>
      </c>
      <c r="J318" s="204">
        <f>I318*(1+0.05)</f>
        <v>40425</v>
      </c>
      <c r="K318" s="190">
        <v>62964</v>
      </c>
      <c r="L318" s="191">
        <v>75670</v>
      </c>
      <c r="M318" s="132">
        <f t="shared" si="41"/>
        <v>40425</v>
      </c>
      <c r="N318" s="132">
        <f t="shared" si="42"/>
        <v>59686.333333333336</v>
      </c>
      <c r="O318" s="133">
        <f t="shared" si="43"/>
        <v>62964</v>
      </c>
      <c r="P318" s="134">
        <f t="shared" si="44"/>
        <v>57750.44799652465</v>
      </c>
      <c r="Q318" s="133">
        <f t="shared" si="37"/>
        <v>15937.479741163595</v>
      </c>
      <c r="R318" s="135">
        <f t="shared" si="38"/>
        <v>0.27597153431818733</v>
      </c>
      <c r="S318" s="133">
        <f t="shared" si="45"/>
        <v>40425</v>
      </c>
      <c r="T318" s="136">
        <f t="shared" si="39"/>
        <v>40400</v>
      </c>
      <c r="U318" s="54" t="str">
        <f t="shared" si="40"/>
        <v>MENOR VALOR</v>
      </c>
    </row>
    <row r="319" spans="1:28" ht="60">
      <c r="A319" s="147">
        <v>313</v>
      </c>
      <c r="B319" s="169"/>
      <c r="C319" s="170" t="s">
        <v>3179</v>
      </c>
      <c r="D319" s="172" t="s">
        <v>2325</v>
      </c>
      <c r="E319" s="170" t="s">
        <v>3179</v>
      </c>
      <c r="F319" s="172" t="s">
        <v>2325</v>
      </c>
      <c r="G319" s="165" t="s">
        <v>21</v>
      </c>
      <c r="H319" s="165">
        <v>1</v>
      </c>
      <c r="I319" s="202" t="s">
        <v>3915</v>
      </c>
      <c r="J319" s="202" t="s">
        <v>3916</v>
      </c>
      <c r="K319" s="190">
        <v>119460</v>
      </c>
      <c r="L319" s="191">
        <v>143635</v>
      </c>
      <c r="M319" s="132">
        <f t="shared" si="41"/>
        <v>119460</v>
      </c>
      <c r="N319" s="132">
        <f t="shared" si="42"/>
        <v>131547.5</v>
      </c>
      <c r="O319" s="133">
        <f t="shared" si="43"/>
        <v>131547.5</v>
      </c>
      <c r="P319" s="134">
        <f t="shared" si="44"/>
        <v>130990.98098724203</v>
      </c>
      <c r="Q319" s="133">
        <f t="shared" si="37"/>
        <v>8547.153217592393</v>
      </c>
      <c r="R319" s="135">
        <f t="shared" si="38"/>
        <v>6.5249936699266722E-2</v>
      </c>
      <c r="S319" s="133">
        <f t="shared" si="45"/>
        <v>119460</v>
      </c>
      <c r="T319" s="136">
        <f t="shared" si="39"/>
        <v>119500</v>
      </c>
      <c r="U319" s="54" t="str">
        <f t="shared" si="40"/>
        <v>MENOR VALOR</v>
      </c>
      <c r="V319" s="8"/>
      <c r="X319" s="35"/>
      <c r="Y319" s="35"/>
      <c r="Z319" s="35"/>
      <c r="AA319" s="35"/>
      <c r="AB319" s="15"/>
    </row>
    <row r="320" spans="1:28" ht="60">
      <c r="A320" s="147">
        <v>314</v>
      </c>
      <c r="B320" s="169"/>
      <c r="C320" s="170" t="s">
        <v>3180</v>
      </c>
      <c r="D320" s="172" t="s">
        <v>2326</v>
      </c>
      <c r="E320" s="170" t="s">
        <v>3180</v>
      </c>
      <c r="F320" s="172" t="s">
        <v>2326</v>
      </c>
      <c r="G320" s="165" t="s">
        <v>21</v>
      </c>
      <c r="H320" s="165">
        <v>1</v>
      </c>
      <c r="I320" s="202" t="s">
        <v>3915</v>
      </c>
      <c r="J320" s="202" t="s">
        <v>3916</v>
      </c>
      <c r="K320" s="190">
        <v>109164</v>
      </c>
      <c r="L320" s="191">
        <v>131215</v>
      </c>
      <c r="M320" s="132">
        <f t="shared" si="41"/>
        <v>109164</v>
      </c>
      <c r="N320" s="132">
        <f t="shared" si="42"/>
        <v>120189.5</v>
      </c>
      <c r="O320" s="133">
        <f t="shared" si="43"/>
        <v>120189.5</v>
      </c>
      <c r="P320" s="134">
        <f t="shared" si="44"/>
        <v>119682.72331460376</v>
      </c>
      <c r="Q320" s="133">
        <f t="shared" si="37"/>
        <v>7796.2058159722801</v>
      </c>
      <c r="R320" s="135">
        <f t="shared" si="38"/>
        <v>6.5140611778015764E-2</v>
      </c>
      <c r="S320" s="133">
        <f t="shared" si="45"/>
        <v>109164</v>
      </c>
      <c r="T320" s="136">
        <f t="shared" si="39"/>
        <v>109200</v>
      </c>
      <c r="U320" s="54" t="str">
        <f t="shared" si="40"/>
        <v>MENOR VALOR</v>
      </c>
    </row>
    <row r="321" spans="1:28" ht="60">
      <c r="A321" s="147">
        <v>315</v>
      </c>
      <c r="B321" s="169"/>
      <c r="C321" s="170" t="s">
        <v>3181</v>
      </c>
      <c r="D321" s="172" t="s">
        <v>2327</v>
      </c>
      <c r="E321" s="170" t="s">
        <v>3181</v>
      </c>
      <c r="F321" s="172" t="s">
        <v>2327</v>
      </c>
      <c r="G321" s="165" t="s">
        <v>21</v>
      </c>
      <c r="H321" s="165">
        <v>1</v>
      </c>
      <c r="I321" s="202" t="s">
        <v>3915</v>
      </c>
      <c r="J321" s="202" t="s">
        <v>3916</v>
      </c>
      <c r="K321" s="190">
        <v>251988</v>
      </c>
      <c r="L321" s="191">
        <v>302910</v>
      </c>
      <c r="M321" s="132">
        <f t="shared" si="41"/>
        <v>251988</v>
      </c>
      <c r="N321" s="132">
        <f t="shared" si="42"/>
        <v>277449</v>
      </c>
      <c r="O321" s="133">
        <f t="shared" si="43"/>
        <v>277449</v>
      </c>
      <c r="P321" s="134">
        <f t="shared" si="44"/>
        <v>276278.27471591032</v>
      </c>
      <c r="Q321" s="133">
        <f t="shared" si="37"/>
        <v>18003.645755790687</v>
      </c>
      <c r="R321" s="135">
        <f t="shared" si="38"/>
        <v>6.5164898594735191E-2</v>
      </c>
      <c r="S321" s="133">
        <f t="shared" si="45"/>
        <v>251988</v>
      </c>
      <c r="T321" s="136">
        <f t="shared" si="39"/>
        <v>252000</v>
      </c>
      <c r="U321" s="54" t="str">
        <f t="shared" si="40"/>
        <v>MENOR VALOR</v>
      </c>
    </row>
    <row r="322" spans="1:28" ht="60">
      <c r="A322" s="147">
        <v>316</v>
      </c>
      <c r="B322" s="169"/>
      <c r="C322" s="170" t="s">
        <v>3182</v>
      </c>
      <c r="D322" s="172" t="s">
        <v>2328</v>
      </c>
      <c r="E322" s="170" t="s">
        <v>3182</v>
      </c>
      <c r="F322" s="172" t="s">
        <v>2328</v>
      </c>
      <c r="G322" s="165" t="s">
        <v>21</v>
      </c>
      <c r="H322" s="165">
        <v>1</v>
      </c>
      <c r="I322" s="202" t="s">
        <v>3915</v>
      </c>
      <c r="J322" s="202" t="s">
        <v>3916</v>
      </c>
      <c r="K322" s="190">
        <v>251988</v>
      </c>
      <c r="L322" s="191">
        <v>302910</v>
      </c>
      <c r="M322" s="132">
        <f t="shared" si="41"/>
        <v>251988</v>
      </c>
      <c r="N322" s="132">
        <f t="shared" si="42"/>
        <v>277449</v>
      </c>
      <c r="O322" s="133">
        <f t="shared" si="43"/>
        <v>277449</v>
      </c>
      <c r="P322" s="134">
        <f t="shared" si="44"/>
        <v>276278.27471591032</v>
      </c>
      <c r="Q322" s="133">
        <f t="shared" si="37"/>
        <v>18003.645755790687</v>
      </c>
      <c r="R322" s="135">
        <f t="shared" si="38"/>
        <v>6.5164898594735191E-2</v>
      </c>
      <c r="S322" s="133">
        <f t="shared" si="45"/>
        <v>251988</v>
      </c>
      <c r="T322" s="136">
        <f t="shared" si="39"/>
        <v>252000</v>
      </c>
      <c r="U322" s="54" t="str">
        <f t="shared" si="40"/>
        <v>MENOR VALOR</v>
      </c>
    </row>
    <row r="323" spans="1:28" ht="18">
      <c r="A323" s="147">
        <v>317</v>
      </c>
      <c r="B323" s="169"/>
      <c r="C323" s="170" t="s">
        <v>3183</v>
      </c>
      <c r="D323" s="172" t="s">
        <v>2329</v>
      </c>
      <c r="E323" s="170" t="s">
        <v>3183</v>
      </c>
      <c r="F323" s="172" t="s">
        <v>2329</v>
      </c>
      <c r="G323" s="165" t="s">
        <v>21</v>
      </c>
      <c r="H323" s="165">
        <v>1</v>
      </c>
      <c r="I323" s="209">
        <v>35800</v>
      </c>
      <c r="J323" s="204">
        <f>I323*(1+0.05)</f>
        <v>37590</v>
      </c>
      <c r="K323" s="190">
        <v>59928</v>
      </c>
      <c r="L323" s="191">
        <v>72105</v>
      </c>
      <c r="M323" s="132">
        <f t="shared" si="41"/>
        <v>37590</v>
      </c>
      <c r="N323" s="132">
        <f t="shared" si="42"/>
        <v>56541</v>
      </c>
      <c r="O323" s="133">
        <f t="shared" si="43"/>
        <v>59928</v>
      </c>
      <c r="P323" s="134">
        <f t="shared" si="44"/>
        <v>54561.859593442394</v>
      </c>
      <c r="Q323" s="133">
        <f t="shared" si="37"/>
        <v>15795.351278145099</v>
      </c>
      <c r="R323" s="135">
        <f t="shared" si="38"/>
        <v>0.28949437199980421</v>
      </c>
      <c r="S323" s="133">
        <f t="shared" si="45"/>
        <v>37590</v>
      </c>
      <c r="T323" s="136">
        <f t="shared" si="39"/>
        <v>37600</v>
      </c>
      <c r="U323" s="54" t="str">
        <f t="shared" si="40"/>
        <v>MENOR VALOR</v>
      </c>
    </row>
    <row r="324" spans="1:28" ht="60">
      <c r="A324" s="147">
        <v>318</v>
      </c>
      <c r="B324" s="169"/>
      <c r="C324" s="170" t="s">
        <v>3184</v>
      </c>
      <c r="D324" s="172" t="s">
        <v>2330</v>
      </c>
      <c r="E324" s="170" t="s">
        <v>3184</v>
      </c>
      <c r="F324" s="172" t="s">
        <v>2330</v>
      </c>
      <c r="G324" s="165" t="s">
        <v>21</v>
      </c>
      <c r="H324" s="165">
        <v>1</v>
      </c>
      <c r="I324" s="202" t="s">
        <v>3915</v>
      </c>
      <c r="J324" s="202" t="s">
        <v>3916</v>
      </c>
      <c r="K324" s="190">
        <v>59928</v>
      </c>
      <c r="L324" s="191">
        <v>72105</v>
      </c>
      <c r="M324" s="132">
        <f t="shared" si="41"/>
        <v>59928</v>
      </c>
      <c r="N324" s="132">
        <f t="shared" si="42"/>
        <v>66016.5</v>
      </c>
      <c r="O324" s="133">
        <f t="shared" si="43"/>
        <v>66016.5</v>
      </c>
      <c r="P324" s="134">
        <f t="shared" si="44"/>
        <v>65735.138548572329</v>
      </c>
      <c r="Q324" s="133">
        <f t="shared" si="37"/>
        <v>4305.2196372542949</v>
      </c>
      <c r="R324" s="135">
        <f t="shared" si="38"/>
        <v>6.5493429120456276E-2</v>
      </c>
      <c r="S324" s="133">
        <f t="shared" si="45"/>
        <v>59928</v>
      </c>
      <c r="T324" s="136">
        <f t="shared" si="39"/>
        <v>59900</v>
      </c>
      <c r="U324" s="54" t="str">
        <f t="shared" si="40"/>
        <v>MENOR VALOR</v>
      </c>
    </row>
    <row r="325" spans="1:28" ht="18">
      <c r="A325" s="147">
        <v>319</v>
      </c>
      <c r="B325" s="169"/>
      <c r="C325" s="170" t="s">
        <v>3185</v>
      </c>
      <c r="D325" s="172" t="s">
        <v>1717</v>
      </c>
      <c r="E325" s="170" t="s">
        <v>3185</v>
      </c>
      <c r="F325" s="172" t="s">
        <v>1717</v>
      </c>
      <c r="G325" s="165" t="s">
        <v>21</v>
      </c>
      <c r="H325" s="165">
        <v>1</v>
      </c>
      <c r="I325" s="209">
        <v>18500</v>
      </c>
      <c r="J325" s="204">
        <f>I325*(1+0.05)</f>
        <v>19425</v>
      </c>
      <c r="K325" s="190">
        <v>24420</v>
      </c>
      <c r="L325" s="191">
        <v>29440</v>
      </c>
      <c r="M325" s="132">
        <f t="shared" si="41"/>
        <v>19425</v>
      </c>
      <c r="N325" s="132">
        <f t="shared" si="42"/>
        <v>24428.333333333332</v>
      </c>
      <c r="O325" s="133">
        <f t="shared" si="43"/>
        <v>24420</v>
      </c>
      <c r="P325" s="134">
        <f t="shared" si="44"/>
        <v>24081.387027678775</v>
      </c>
      <c r="Q325" s="133">
        <f t="shared" si="37"/>
        <v>3531.9983720268051</v>
      </c>
      <c r="R325" s="135">
        <f t="shared" si="38"/>
        <v>0.14666922498970597</v>
      </c>
      <c r="S325" s="133">
        <f t="shared" si="45"/>
        <v>19425</v>
      </c>
      <c r="T325" s="136">
        <f t="shared" si="39"/>
        <v>19400</v>
      </c>
      <c r="U325" s="54" t="str">
        <f t="shared" si="40"/>
        <v>MENOR VALOR</v>
      </c>
    </row>
    <row r="326" spans="1:28" ht="60">
      <c r="A326" s="147">
        <v>320</v>
      </c>
      <c r="B326" s="169"/>
      <c r="C326" s="170" t="s">
        <v>3186</v>
      </c>
      <c r="D326" s="172" t="s">
        <v>1718</v>
      </c>
      <c r="E326" s="170" t="s">
        <v>3186</v>
      </c>
      <c r="F326" s="172" t="s">
        <v>1718</v>
      </c>
      <c r="G326" s="165" t="s">
        <v>21</v>
      </c>
      <c r="H326" s="165">
        <v>1</v>
      </c>
      <c r="I326" s="202" t="s">
        <v>3915</v>
      </c>
      <c r="J326" s="202" t="s">
        <v>3916</v>
      </c>
      <c r="K326" s="190">
        <v>294888</v>
      </c>
      <c r="L326" s="191">
        <v>354430</v>
      </c>
      <c r="M326" s="132">
        <f t="shared" si="41"/>
        <v>294888</v>
      </c>
      <c r="N326" s="132">
        <f t="shared" si="42"/>
        <v>324659</v>
      </c>
      <c r="O326" s="133">
        <f t="shared" si="43"/>
        <v>324659</v>
      </c>
      <c r="P326" s="134">
        <f t="shared" si="44"/>
        <v>323291.12861320522</v>
      </c>
      <c r="Q326" s="133">
        <f t="shared" si="37"/>
        <v>21051.275982704705</v>
      </c>
      <c r="R326" s="135">
        <f t="shared" si="38"/>
        <v>6.5115538657081598E-2</v>
      </c>
      <c r="S326" s="133">
        <f t="shared" si="45"/>
        <v>294888</v>
      </c>
      <c r="T326" s="155">
        <f t="shared" si="39"/>
        <v>294900</v>
      </c>
      <c r="U326" s="54" t="str">
        <f t="shared" si="40"/>
        <v>MENOR VALOR</v>
      </c>
      <c r="V326" s="8"/>
      <c r="X326" s="35"/>
      <c r="Y326" s="35"/>
      <c r="Z326" s="35"/>
      <c r="AA326" s="35"/>
      <c r="AB326" s="15"/>
    </row>
    <row r="327" spans="1:28" ht="33">
      <c r="A327" s="147">
        <v>321</v>
      </c>
      <c r="B327" s="169"/>
      <c r="C327" s="170" t="s">
        <v>3187</v>
      </c>
      <c r="D327" s="172" t="s">
        <v>1754</v>
      </c>
      <c r="E327" s="170" t="s">
        <v>3187</v>
      </c>
      <c r="F327" s="172" t="s">
        <v>1754</v>
      </c>
      <c r="G327" s="165" t="s">
        <v>21</v>
      </c>
      <c r="H327" s="165">
        <v>1</v>
      </c>
      <c r="I327" s="209">
        <v>65200</v>
      </c>
      <c r="J327" s="204">
        <f>I327*(1+0.05)</f>
        <v>68460</v>
      </c>
      <c r="K327" s="190">
        <v>115632</v>
      </c>
      <c r="L327" s="191">
        <v>139035</v>
      </c>
      <c r="M327" s="132">
        <f t="shared" si="41"/>
        <v>68460</v>
      </c>
      <c r="N327" s="132">
        <f t="shared" si="42"/>
        <v>107709</v>
      </c>
      <c r="O327" s="133">
        <f t="shared" si="43"/>
        <v>115632</v>
      </c>
      <c r="P327" s="134">
        <f t="shared" si="44"/>
        <v>103247.53483639205</v>
      </c>
      <c r="Q327" s="133">
        <f t="shared" ref="Q327:Q390" si="46">STDEVA(O327,M327)</f>
        <v>33355.64108213182</v>
      </c>
      <c r="R327" s="135">
        <f t="shared" ref="R327:R390" si="47">Q327/P327*100%</f>
        <v>0.32306476987550148</v>
      </c>
      <c r="S327" s="133">
        <f t="shared" si="45"/>
        <v>103247.53483639205</v>
      </c>
      <c r="T327" s="136">
        <f t="shared" ref="T327:T390" si="48">+ROUND(S327,-2)</f>
        <v>103200</v>
      </c>
      <c r="U327" s="54" t="str">
        <f t="shared" ref="U327:U390" si="49">IF(R327&lt;=$R$1,"MENOR VALOR","MEDIA GEOMETRICA")</f>
        <v>MEDIA GEOMETRICA</v>
      </c>
    </row>
    <row r="328" spans="1:28" ht="18">
      <c r="A328" s="147">
        <v>322</v>
      </c>
      <c r="B328" s="169"/>
      <c r="C328" s="170" t="s">
        <v>3188</v>
      </c>
      <c r="D328" s="172" t="s">
        <v>2331</v>
      </c>
      <c r="E328" s="170" t="s">
        <v>3188</v>
      </c>
      <c r="F328" s="172" t="s">
        <v>2331</v>
      </c>
      <c r="G328" s="165" t="s">
        <v>21</v>
      </c>
      <c r="H328" s="165">
        <v>1</v>
      </c>
      <c r="I328" s="209">
        <v>15200</v>
      </c>
      <c r="J328" s="204">
        <f>I328*(1+0.05)</f>
        <v>15960</v>
      </c>
      <c r="K328" s="190">
        <v>20064</v>
      </c>
      <c r="L328" s="191">
        <v>24150</v>
      </c>
      <c r="M328" s="132">
        <f t="shared" ref="M328:M391" si="50">MIN(J328,K328,L328)</f>
        <v>15960</v>
      </c>
      <c r="N328" s="132">
        <f t="shared" ref="N328:N391" si="51">AVERAGE(J328,K328,L328)</f>
        <v>20058</v>
      </c>
      <c r="O328" s="133">
        <f t="shared" ref="O328:O391" si="52">MEDIAN(J328,K328,L328)</f>
        <v>20064</v>
      </c>
      <c r="P328" s="134">
        <f t="shared" ref="P328:P391" si="53">GEOMEAN(J328,K328,L328)</f>
        <v>19775.274186294111</v>
      </c>
      <c r="Q328" s="133">
        <f t="shared" si="46"/>
        <v>2901.9662299895908</v>
      </c>
      <c r="R328" s="135">
        <f t="shared" si="47"/>
        <v>0.14674720576066105</v>
      </c>
      <c r="S328" s="133">
        <f t="shared" ref="S328:S391" si="54">IF(R328&lt;=$R$1,M328,P328)</f>
        <v>15960</v>
      </c>
      <c r="T328" s="136">
        <f t="shared" si="48"/>
        <v>16000</v>
      </c>
      <c r="U328" s="54" t="str">
        <f t="shared" si="49"/>
        <v>MENOR VALOR</v>
      </c>
    </row>
    <row r="329" spans="1:28" ht="60">
      <c r="A329" s="147">
        <v>323</v>
      </c>
      <c r="B329" s="169"/>
      <c r="C329" s="170" t="s">
        <v>3189</v>
      </c>
      <c r="D329" s="172" t="s">
        <v>1720</v>
      </c>
      <c r="E329" s="170" t="s">
        <v>3189</v>
      </c>
      <c r="F329" s="172" t="s">
        <v>1720</v>
      </c>
      <c r="G329" s="165" t="s">
        <v>21</v>
      </c>
      <c r="H329" s="165">
        <v>1</v>
      </c>
      <c r="I329" s="202" t="s">
        <v>3915</v>
      </c>
      <c r="J329" s="202" t="s">
        <v>3916</v>
      </c>
      <c r="K329" s="190">
        <v>7840</v>
      </c>
      <c r="L329" s="191">
        <v>9545</v>
      </c>
      <c r="M329" s="132">
        <f t="shared" si="50"/>
        <v>7840</v>
      </c>
      <c r="N329" s="132">
        <f t="shared" si="51"/>
        <v>8692.5</v>
      </c>
      <c r="O329" s="133">
        <f t="shared" si="52"/>
        <v>8692.5</v>
      </c>
      <c r="P329" s="134">
        <f t="shared" si="53"/>
        <v>8650.5953552342289</v>
      </c>
      <c r="Q329" s="133">
        <f t="shared" si="46"/>
        <v>602.8085309615318</v>
      </c>
      <c r="R329" s="135">
        <f t="shared" si="47"/>
        <v>6.968405135223317E-2</v>
      </c>
      <c r="S329" s="133">
        <f t="shared" si="54"/>
        <v>7840</v>
      </c>
      <c r="T329" s="136">
        <f t="shared" si="48"/>
        <v>7800</v>
      </c>
      <c r="U329" s="54" t="str">
        <f t="shared" si="49"/>
        <v>MENOR VALOR</v>
      </c>
    </row>
    <row r="330" spans="1:28" ht="18">
      <c r="A330" s="147">
        <v>324</v>
      </c>
      <c r="B330" s="169"/>
      <c r="C330" s="170" t="s">
        <v>3190</v>
      </c>
      <c r="D330" s="172" t="s">
        <v>1753</v>
      </c>
      <c r="E330" s="170" t="s">
        <v>3190</v>
      </c>
      <c r="F330" s="172" t="s">
        <v>1753</v>
      </c>
      <c r="G330" s="165" t="s">
        <v>21</v>
      </c>
      <c r="H330" s="165">
        <v>1</v>
      </c>
      <c r="I330" s="209">
        <v>7200</v>
      </c>
      <c r="J330" s="204">
        <f>I330*(1+0.05)</f>
        <v>7560</v>
      </c>
      <c r="K330" s="190">
        <v>11520</v>
      </c>
      <c r="L330" s="191">
        <v>13915</v>
      </c>
      <c r="M330" s="132">
        <f t="shared" si="50"/>
        <v>7560</v>
      </c>
      <c r="N330" s="132">
        <f t="shared" si="51"/>
        <v>10998.333333333334</v>
      </c>
      <c r="O330" s="133">
        <f t="shared" si="52"/>
        <v>11520</v>
      </c>
      <c r="P330" s="134">
        <f t="shared" si="53"/>
        <v>10661.520879091882</v>
      </c>
      <c r="Q330" s="133">
        <f t="shared" si="46"/>
        <v>2800.1428534987281</v>
      </c>
      <c r="R330" s="135">
        <f t="shared" si="47"/>
        <v>0.26264009471575844</v>
      </c>
      <c r="S330" s="133">
        <f t="shared" si="54"/>
        <v>7560</v>
      </c>
      <c r="T330" s="136">
        <f t="shared" si="48"/>
        <v>7600</v>
      </c>
      <c r="U330" s="54" t="str">
        <f t="shared" si="49"/>
        <v>MENOR VALOR</v>
      </c>
    </row>
    <row r="331" spans="1:28" ht="18">
      <c r="A331" s="147">
        <v>325</v>
      </c>
      <c r="B331" s="169"/>
      <c r="C331" s="170" t="s">
        <v>3191</v>
      </c>
      <c r="D331" s="172" t="s">
        <v>1756</v>
      </c>
      <c r="E331" s="170" t="s">
        <v>3191</v>
      </c>
      <c r="F331" s="172" t="s">
        <v>1756</v>
      </c>
      <c r="G331" s="165" t="s">
        <v>21</v>
      </c>
      <c r="H331" s="165">
        <v>1</v>
      </c>
      <c r="I331" s="209">
        <v>7200</v>
      </c>
      <c r="J331" s="204">
        <f>I331*(1+0.05)</f>
        <v>7560</v>
      </c>
      <c r="K331" s="190">
        <v>11520</v>
      </c>
      <c r="L331" s="191">
        <v>13915</v>
      </c>
      <c r="M331" s="132">
        <f t="shared" si="50"/>
        <v>7560</v>
      </c>
      <c r="N331" s="132">
        <f t="shared" si="51"/>
        <v>10998.333333333334</v>
      </c>
      <c r="O331" s="133">
        <f t="shared" si="52"/>
        <v>11520</v>
      </c>
      <c r="P331" s="134">
        <f t="shared" si="53"/>
        <v>10661.520879091882</v>
      </c>
      <c r="Q331" s="133">
        <f t="shared" si="46"/>
        <v>2800.1428534987281</v>
      </c>
      <c r="R331" s="135">
        <f t="shared" si="47"/>
        <v>0.26264009471575844</v>
      </c>
      <c r="S331" s="133">
        <f t="shared" si="54"/>
        <v>7560</v>
      </c>
      <c r="T331" s="136">
        <f t="shared" si="48"/>
        <v>7600</v>
      </c>
      <c r="U331" s="54" t="str">
        <f t="shared" si="49"/>
        <v>MENOR VALOR</v>
      </c>
    </row>
    <row r="332" spans="1:28" ht="60">
      <c r="A332" s="147">
        <v>326</v>
      </c>
      <c r="B332" s="169"/>
      <c r="C332" s="170" t="s">
        <v>3192</v>
      </c>
      <c r="D332" s="172" t="s">
        <v>2332</v>
      </c>
      <c r="E332" s="170" t="s">
        <v>3192</v>
      </c>
      <c r="F332" s="172" t="s">
        <v>2332</v>
      </c>
      <c r="G332" s="165" t="s">
        <v>21</v>
      </c>
      <c r="H332" s="165">
        <v>1</v>
      </c>
      <c r="I332" s="202" t="s">
        <v>3915</v>
      </c>
      <c r="J332" s="202" t="s">
        <v>3916</v>
      </c>
      <c r="K332" s="190">
        <v>123420</v>
      </c>
      <c r="L332" s="191">
        <v>148350</v>
      </c>
      <c r="M332" s="132">
        <f t="shared" si="50"/>
        <v>123420</v>
      </c>
      <c r="N332" s="132">
        <f t="shared" si="51"/>
        <v>135885</v>
      </c>
      <c r="O332" s="133">
        <f t="shared" si="52"/>
        <v>135885</v>
      </c>
      <c r="P332" s="134">
        <f t="shared" si="53"/>
        <v>135312.07263211955</v>
      </c>
      <c r="Q332" s="133">
        <f t="shared" si="46"/>
        <v>8814.0860274903152</v>
      </c>
      <c r="R332" s="135">
        <f t="shared" si="47"/>
        <v>6.5138947737898162E-2</v>
      </c>
      <c r="S332" s="133">
        <f t="shared" si="54"/>
        <v>123420</v>
      </c>
      <c r="T332" s="136">
        <f t="shared" si="48"/>
        <v>123400</v>
      </c>
      <c r="U332" s="54" t="str">
        <f t="shared" si="49"/>
        <v>MENOR VALOR</v>
      </c>
    </row>
    <row r="333" spans="1:28" ht="60">
      <c r="A333" s="147">
        <v>327</v>
      </c>
      <c r="B333" s="169"/>
      <c r="C333" s="170" t="s">
        <v>3193</v>
      </c>
      <c r="D333" s="172" t="s">
        <v>2333</v>
      </c>
      <c r="E333" s="170" t="s">
        <v>3193</v>
      </c>
      <c r="F333" s="172" t="s">
        <v>2333</v>
      </c>
      <c r="G333" s="165" t="s">
        <v>21</v>
      </c>
      <c r="H333" s="165">
        <v>1</v>
      </c>
      <c r="I333" s="202" t="s">
        <v>3915</v>
      </c>
      <c r="J333" s="202" t="s">
        <v>3916</v>
      </c>
      <c r="K333" s="190">
        <v>35112</v>
      </c>
      <c r="L333" s="191">
        <v>42205</v>
      </c>
      <c r="M333" s="132">
        <f t="shared" si="50"/>
        <v>35112</v>
      </c>
      <c r="N333" s="132">
        <f t="shared" si="51"/>
        <v>38658.5</v>
      </c>
      <c r="O333" s="133">
        <f t="shared" si="52"/>
        <v>38658.5</v>
      </c>
      <c r="P333" s="134">
        <f t="shared" si="53"/>
        <v>38495.479734638975</v>
      </c>
      <c r="Q333" s="133">
        <f t="shared" si="46"/>
        <v>2507.7541994780909</v>
      </c>
      <c r="R333" s="135">
        <f t="shared" si="47"/>
        <v>6.5144121251762582E-2</v>
      </c>
      <c r="S333" s="133">
        <f t="shared" si="54"/>
        <v>35112</v>
      </c>
      <c r="T333" s="136">
        <f t="shared" si="48"/>
        <v>35100</v>
      </c>
      <c r="U333" s="54" t="str">
        <f t="shared" si="49"/>
        <v>MENOR VALOR</v>
      </c>
    </row>
    <row r="334" spans="1:28" ht="60">
      <c r="A334" s="147">
        <v>328</v>
      </c>
      <c r="B334" s="169"/>
      <c r="C334" s="170" t="s">
        <v>3194</v>
      </c>
      <c r="D334" s="172" t="s">
        <v>2334</v>
      </c>
      <c r="E334" s="170" t="s">
        <v>3194</v>
      </c>
      <c r="F334" s="172" t="s">
        <v>2334</v>
      </c>
      <c r="G334" s="165" t="s">
        <v>21</v>
      </c>
      <c r="H334" s="165">
        <v>1</v>
      </c>
      <c r="I334" s="202" t="s">
        <v>3915</v>
      </c>
      <c r="J334" s="202" t="s">
        <v>3916</v>
      </c>
      <c r="K334" s="190">
        <v>207900</v>
      </c>
      <c r="L334" s="191">
        <v>249895</v>
      </c>
      <c r="M334" s="132">
        <f t="shared" si="50"/>
        <v>207900</v>
      </c>
      <c r="N334" s="132">
        <f t="shared" si="51"/>
        <v>228897.5</v>
      </c>
      <c r="O334" s="133">
        <f t="shared" si="52"/>
        <v>228897.5</v>
      </c>
      <c r="P334" s="134">
        <f t="shared" si="53"/>
        <v>227932.38142045547</v>
      </c>
      <c r="Q334" s="133">
        <f t="shared" si="46"/>
        <v>14847.474637964531</v>
      </c>
      <c r="R334" s="135">
        <f t="shared" si="47"/>
        <v>6.5139821491954394E-2</v>
      </c>
      <c r="S334" s="133">
        <f t="shared" si="54"/>
        <v>207900</v>
      </c>
      <c r="T334" s="136">
        <f t="shared" si="48"/>
        <v>207900</v>
      </c>
      <c r="U334" s="54" t="str">
        <f t="shared" si="49"/>
        <v>MENOR VALOR</v>
      </c>
    </row>
    <row r="335" spans="1:28" ht="60">
      <c r="A335" s="147">
        <v>329</v>
      </c>
      <c r="B335" s="169"/>
      <c r="C335" s="170" t="s">
        <v>3195</v>
      </c>
      <c r="D335" s="172" t="s">
        <v>2335</v>
      </c>
      <c r="E335" s="170" t="s">
        <v>3195</v>
      </c>
      <c r="F335" s="172" t="s">
        <v>2335</v>
      </c>
      <c r="G335" s="165" t="s">
        <v>21</v>
      </c>
      <c r="H335" s="165">
        <v>1</v>
      </c>
      <c r="I335" s="202" t="s">
        <v>3915</v>
      </c>
      <c r="J335" s="202" t="s">
        <v>3916</v>
      </c>
      <c r="K335" s="190">
        <v>554664</v>
      </c>
      <c r="L335" s="191">
        <v>666655</v>
      </c>
      <c r="M335" s="132">
        <f t="shared" si="50"/>
        <v>554664</v>
      </c>
      <c r="N335" s="132">
        <f t="shared" si="51"/>
        <v>610659.5</v>
      </c>
      <c r="O335" s="133">
        <f t="shared" si="52"/>
        <v>610659.5</v>
      </c>
      <c r="P335" s="134">
        <f t="shared" si="53"/>
        <v>608086.77745861246</v>
      </c>
      <c r="Q335" s="133">
        <f t="shared" si="46"/>
        <v>39594.797765931318</v>
      </c>
      <c r="R335" s="135">
        <f t="shared" si="47"/>
        <v>6.5113729213798294E-2</v>
      </c>
      <c r="S335" s="133">
        <f t="shared" si="54"/>
        <v>554664</v>
      </c>
      <c r="T335" s="136">
        <f t="shared" si="48"/>
        <v>554700</v>
      </c>
      <c r="U335" s="54" t="str">
        <f t="shared" si="49"/>
        <v>MENOR VALOR</v>
      </c>
    </row>
    <row r="336" spans="1:28" ht="60">
      <c r="A336" s="147">
        <v>330</v>
      </c>
      <c r="B336" s="169"/>
      <c r="C336" s="170" t="s">
        <v>3196</v>
      </c>
      <c r="D336" s="172" t="s">
        <v>2336</v>
      </c>
      <c r="E336" s="170" t="s">
        <v>3196</v>
      </c>
      <c r="F336" s="172" t="s">
        <v>2336</v>
      </c>
      <c r="G336" s="165" t="s">
        <v>21</v>
      </c>
      <c r="H336" s="165">
        <v>1</v>
      </c>
      <c r="I336" s="202" t="s">
        <v>3915</v>
      </c>
      <c r="J336" s="202" t="s">
        <v>3916</v>
      </c>
      <c r="K336" s="190">
        <v>109164</v>
      </c>
      <c r="L336" s="191">
        <v>131215</v>
      </c>
      <c r="M336" s="132">
        <f t="shared" si="50"/>
        <v>109164</v>
      </c>
      <c r="N336" s="132">
        <f t="shared" si="51"/>
        <v>120189.5</v>
      </c>
      <c r="O336" s="133">
        <f t="shared" si="52"/>
        <v>120189.5</v>
      </c>
      <c r="P336" s="134">
        <f t="shared" si="53"/>
        <v>119682.72331460376</v>
      </c>
      <c r="Q336" s="133">
        <f t="shared" si="46"/>
        <v>7796.2058159722801</v>
      </c>
      <c r="R336" s="135">
        <f t="shared" si="47"/>
        <v>6.5140611778015764E-2</v>
      </c>
      <c r="S336" s="133">
        <f t="shared" si="54"/>
        <v>109164</v>
      </c>
      <c r="T336" s="136">
        <f t="shared" si="48"/>
        <v>109200</v>
      </c>
      <c r="U336" s="54" t="str">
        <f t="shared" si="49"/>
        <v>MENOR VALOR</v>
      </c>
    </row>
    <row r="337" spans="1:30" s="156" customFormat="1" ht="60">
      <c r="A337" s="147">
        <v>331</v>
      </c>
      <c r="B337" s="169"/>
      <c r="C337" s="170" t="s">
        <v>3197</v>
      </c>
      <c r="D337" s="172" t="s">
        <v>2337</v>
      </c>
      <c r="E337" s="170" t="s">
        <v>3197</v>
      </c>
      <c r="F337" s="172" t="s">
        <v>2337</v>
      </c>
      <c r="G337" s="165" t="s">
        <v>21</v>
      </c>
      <c r="H337" s="165">
        <v>1</v>
      </c>
      <c r="I337" s="202" t="s">
        <v>3915</v>
      </c>
      <c r="J337" s="202" t="s">
        <v>3916</v>
      </c>
      <c r="K337" s="190">
        <v>172788</v>
      </c>
      <c r="L337" s="191">
        <v>207690</v>
      </c>
      <c r="M337" s="132">
        <f t="shared" si="50"/>
        <v>172788</v>
      </c>
      <c r="N337" s="132">
        <f t="shared" si="51"/>
        <v>190239</v>
      </c>
      <c r="O337" s="133">
        <f t="shared" si="52"/>
        <v>190239</v>
      </c>
      <c r="P337" s="134">
        <f t="shared" si="53"/>
        <v>189436.90168496739</v>
      </c>
      <c r="Q337" s="133">
        <f t="shared" si="46"/>
        <v>12339.720438486442</v>
      </c>
      <c r="R337" s="135">
        <f t="shared" si="47"/>
        <v>6.5138947737898148E-2</v>
      </c>
      <c r="S337" s="133">
        <f t="shared" si="54"/>
        <v>172788</v>
      </c>
      <c r="T337" s="136">
        <f t="shared" si="48"/>
        <v>172800</v>
      </c>
      <c r="U337" s="54" t="str">
        <f t="shared" si="49"/>
        <v>MENOR VALOR</v>
      </c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ht="60">
      <c r="A338" s="147">
        <v>332</v>
      </c>
      <c r="B338" s="169"/>
      <c r="C338" s="184" t="s">
        <v>3198</v>
      </c>
      <c r="D338" s="172" t="s">
        <v>2338</v>
      </c>
      <c r="E338" s="184" t="s">
        <v>3198</v>
      </c>
      <c r="F338" s="172" t="s">
        <v>2338</v>
      </c>
      <c r="G338" s="165" t="s">
        <v>21</v>
      </c>
      <c r="H338" s="165">
        <v>1</v>
      </c>
      <c r="I338" s="202" t="s">
        <v>3915</v>
      </c>
      <c r="J338" s="202" t="s">
        <v>3916</v>
      </c>
      <c r="K338" s="190">
        <v>418308</v>
      </c>
      <c r="L338" s="191">
        <v>502780</v>
      </c>
      <c r="M338" s="132">
        <f t="shared" si="50"/>
        <v>418308</v>
      </c>
      <c r="N338" s="132">
        <f t="shared" si="51"/>
        <v>460544</v>
      </c>
      <c r="O338" s="133">
        <f t="shared" si="52"/>
        <v>460544</v>
      </c>
      <c r="P338" s="134">
        <f t="shared" si="53"/>
        <v>458603.20129715622</v>
      </c>
      <c r="Q338" s="133">
        <f t="shared" si="46"/>
        <v>29865.362010195022</v>
      </c>
      <c r="R338" s="135">
        <f t="shared" si="47"/>
        <v>6.5122445560172798E-2</v>
      </c>
      <c r="S338" s="133">
        <f t="shared" si="54"/>
        <v>418308</v>
      </c>
      <c r="T338" s="136">
        <f t="shared" si="48"/>
        <v>418300</v>
      </c>
      <c r="U338" s="54" t="str">
        <f t="shared" si="49"/>
        <v>MENOR VALOR</v>
      </c>
    </row>
    <row r="339" spans="1:30" ht="33">
      <c r="A339" s="162">
        <v>333</v>
      </c>
      <c r="B339" s="162"/>
      <c r="C339" s="170" t="s">
        <v>3199</v>
      </c>
      <c r="D339" s="172" t="s">
        <v>2339</v>
      </c>
      <c r="E339" s="170" t="s">
        <v>3199</v>
      </c>
      <c r="F339" s="172" t="s">
        <v>2339</v>
      </c>
      <c r="G339" s="163" t="s">
        <v>21</v>
      </c>
      <c r="H339" s="163">
        <v>1</v>
      </c>
      <c r="I339" s="207">
        <v>10500</v>
      </c>
      <c r="J339" s="208">
        <f>I339*(1+0.05)</f>
        <v>11025</v>
      </c>
      <c r="K339" s="198">
        <v>27324</v>
      </c>
      <c r="L339" s="199">
        <v>32890</v>
      </c>
      <c r="M339" s="132">
        <f t="shared" si="50"/>
        <v>11025</v>
      </c>
      <c r="N339" s="132">
        <f t="shared" si="51"/>
        <v>23746.333333333332</v>
      </c>
      <c r="O339" s="133">
        <f t="shared" si="52"/>
        <v>27324</v>
      </c>
      <c r="P339" s="134">
        <f t="shared" si="53"/>
        <v>21478.086285141682</v>
      </c>
      <c r="Q339" s="152">
        <f t="shared" si="46"/>
        <v>11525.133426559538</v>
      </c>
      <c r="R339" s="151">
        <f t="shared" si="47"/>
        <v>0.53659964270338678</v>
      </c>
      <c r="S339" s="133">
        <f t="shared" si="54"/>
        <v>21478.086285141682</v>
      </c>
      <c r="T339" s="153">
        <f t="shared" si="48"/>
        <v>21500</v>
      </c>
      <c r="U339" s="154" t="str">
        <f t="shared" si="49"/>
        <v>MEDIA GEOMETRICA</v>
      </c>
    </row>
    <row r="340" spans="1:30" ht="60">
      <c r="A340" s="147">
        <v>334</v>
      </c>
      <c r="B340" s="169"/>
      <c r="C340" s="170" t="s">
        <v>3200</v>
      </c>
      <c r="D340" s="176" t="s">
        <v>2340</v>
      </c>
      <c r="E340" s="170" t="s">
        <v>3200</v>
      </c>
      <c r="F340" s="176" t="s">
        <v>2340</v>
      </c>
      <c r="G340" s="165" t="s">
        <v>21</v>
      </c>
      <c r="H340" s="165">
        <v>1</v>
      </c>
      <c r="I340" s="202" t="s">
        <v>3915</v>
      </c>
      <c r="J340" s="202" t="s">
        <v>3916</v>
      </c>
      <c r="K340" s="190">
        <v>41580</v>
      </c>
      <c r="L340" s="191">
        <v>50025</v>
      </c>
      <c r="M340" s="132">
        <f t="shared" si="50"/>
        <v>41580</v>
      </c>
      <c r="N340" s="132">
        <f t="shared" si="51"/>
        <v>45802.5</v>
      </c>
      <c r="O340" s="133">
        <f t="shared" si="52"/>
        <v>45802.5</v>
      </c>
      <c r="P340" s="134">
        <f t="shared" si="53"/>
        <v>45607.450049306637</v>
      </c>
      <c r="Q340" s="133">
        <f t="shared" si="46"/>
        <v>2985.7583835601968</v>
      </c>
      <c r="R340" s="135">
        <f t="shared" si="47"/>
        <v>6.546646173667385E-2</v>
      </c>
      <c r="S340" s="133">
        <f t="shared" si="54"/>
        <v>41580</v>
      </c>
      <c r="T340" s="136">
        <f t="shared" si="48"/>
        <v>41600</v>
      </c>
      <c r="U340" s="54" t="str">
        <f t="shared" si="49"/>
        <v>MENOR VALOR</v>
      </c>
    </row>
    <row r="341" spans="1:30" ht="242.25">
      <c r="A341" s="147">
        <v>335</v>
      </c>
      <c r="B341" s="169"/>
      <c r="C341" s="170" t="s">
        <v>3201</v>
      </c>
      <c r="D341" s="179" t="s">
        <v>2341</v>
      </c>
      <c r="E341" s="170" t="s">
        <v>3201</v>
      </c>
      <c r="F341" s="179" t="s">
        <v>2341</v>
      </c>
      <c r="G341" s="165" t="s">
        <v>21</v>
      </c>
      <c r="H341" s="165">
        <v>1</v>
      </c>
      <c r="I341" s="202" t="s">
        <v>3915</v>
      </c>
      <c r="J341" s="202" t="s">
        <v>3916</v>
      </c>
      <c r="K341" s="190">
        <v>76692</v>
      </c>
      <c r="L341" s="191">
        <v>92230</v>
      </c>
      <c r="M341" s="132">
        <f t="shared" si="50"/>
        <v>76692</v>
      </c>
      <c r="N341" s="132">
        <f t="shared" si="51"/>
        <v>84461</v>
      </c>
      <c r="O341" s="133">
        <f t="shared" si="52"/>
        <v>84461</v>
      </c>
      <c r="P341" s="134">
        <f t="shared" si="53"/>
        <v>84102.931934624008</v>
      </c>
      <c r="Q341" s="133">
        <f t="shared" si="46"/>
        <v>5493.5125830382876</v>
      </c>
      <c r="R341" s="135">
        <f t="shared" si="47"/>
        <v>6.5318918813776633E-2</v>
      </c>
      <c r="S341" s="133">
        <f t="shared" si="54"/>
        <v>76692</v>
      </c>
      <c r="T341" s="136">
        <f t="shared" si="48"/>
        <v>76700</v>
      </c>
      <c r="U341" s="54" t="str">
        <f t="shared" si="49"/>
        <v>MENOR VALOR</v>
      </c>
    </row>
    <row r="342" spans="1:30" ht="18">
      <c r="A342" s="147">
        <v>336</v>
      </c>
      <c r="B342" s="169"/>
      <c r="C342" s="170" t="s">
        <v>3202</v>
      </c>
      <c r="D342" s="175" t="s">
        <v>1586</v>
      </c>
      <c r="E342" s="170" t="s">
        <v>3202</v>
      </c>
      <c r="F342" s="175" t="s">
        <v>1586</v>
      </c>
      <c r="G342" s="165" t="s">
        <v>21</v>
      </c>
      <c r="H342" s="165">
        <v>1</v>
      </c>
      <c r="I342" s="209">
        <v>71000</v>
      </c>
      <c r="J342" s="204">
        <f>I342*(1+0.05)</f>
        <v>74550</v>
      </c>
      <c r="K342" s="190">
        <v>93720</v>
      </c>
      <c r="L342" s="191">
        <v>112700</v>
      </c>
      <c r="M342" s="132">
        <f t="shared" si="50"/>
        <v>74550</v>
      </c>
      <c r="N342" s="132">
        <f t="shared" si="51"/>
        <v>93656.666666666672</v>
      </c>
      <c r="O342" s="133">
        <f t="shared" si="52"/>
        <v>93720</v>
      </c>
      <c r="P342" s="134">
        <f t="shared" si="53"/>
        <v>92342.426254895428</v>
      </c>
      <c r="Q342" s="133">
        <f t="shared" si="46"/>
        <v>13555.236995346117</v>
      </c>
      <c r="R342" s="135">
        <f t="shared" si="47"/>
        <v>0.14679316480085991</v>
      </c>
      <c r="S342" s="133">
        <f t="shared" si="54"/>
        <v>74550</v>
      </c>
      <c r="T342" s="136">
        <f t="shared" si="48"/>
        <v>74600</v>
      </c>
      <c r="U342" s="54" t="str">
        <f t="shared" si="49"/>
        <v>MENOR VALOR</v>
      </c>
    </row>
    <row r="343" spans="1:30" ht="60">
      <c r="A343" s="147">
        <v>337</v>
      </c>
      <c r="B343" s="169"/>
      <c r="C343" s="170" t="s">
        <v>3203</v>
      </c>
      <c r="D343" s="172" t="s">
        <v>2342</v>
      </c>
      <c r="E343" s="170" t="s">
        <v>3203</v>
      </c>
      <c r="F343" s="172" t="s">
        <v>2342</v>
      </c>
      <c r="G343" s="165" t="s">
        <v>21</v>
      </c>
      <c r="H343" s="165">
        <v>1</v>
      </c>
      <c r="I343" s="202" t="s">
        <v>3915</v>
      </c>
      <c r="J343" s="202" t="s">
        <v>3916</v>
      </c>
      <c r="K343" s="190">
        <v>93060</v>
      </c>
      <c r="L343" s="191">
        <v>111895</v>
      </c>
      <c r="M343" s="132">
        <f t="shared" si="50"/>
        <v>93060</v>
      </c>
      <c r="N343" s="132">
        <f t="shared" si="51"/>
        <v>102477.5</v>
      </c>
      <c r="O343" s="133">
        <f t="shared" si="52"/>
        <v>102477.5</v>
      </c>
      <c r="P343" s="134">
        <f t="shared" si="53"/>
        <v>102043.85674796891</v>
      </c>
      <c r="Q343" s="133">
        <f t="shared" si="46"/>
        <v>6659.1781118243116</v>
      </c>
      <c r="R343" s="135">
        <f t="shared" si="47"/>
        <v>6.5258001059988913E-2</v>
      </c>
      <c r="S343" s="133">
        <f t="shared" si="54"/>
        <v>93060</v>
      </c>
      <c r="T343" s="136">
        <f t="shared" si="48"/>
        <v>93100</v>
      </c>
      <c r="U343" s="54" t="str">
        <f t="shared" si="49"/>
        <v>MENOR VALOR</v>
      </c>
    </row>
    <row r="344" spans="1:30" ht="18">
      <c r="A344" s="147">
        <v>338</v>
      </c>
      <c r="B344" s="169"/>
      <c r="C344" s="170" t="s">
        <v>3204</v>
      </c>
      <c r="D344" s="172" t="s">
        <v>1587</v>
      </c>
      <c r="E344" s="170" t="s">
        <v>3204</v>
      </c>
      <c r="F344" s="172" t="s">
        <v>1587</v>
      </c>
      <c r="G344" s="165" t="s">
        <v>21</v>
      </c>
      <c r="H344" s="165">
        <v>1</v>
      </c>
      <c r="I344" s="209">
        <v>64200</v>
      </c>
      <c r="J344" s="204">
        <f>I344*(1+0.05)</f>
        <v>67410</v>
      </c>
      <c r="K344" s="190">
        <v>93060</v>
      </c>
      <c r="L344" s="191">
        <v>111895</v>
      </c>
      <c r="M344" s="132">
        <f t="shared" si="50"/>
        <v>67410</v>
      </c>
      <c r="N344" s="132">
        <f t="shared" si="51"/>
        <v>90788.333333333328</v>
      </c>
      <c r="O344" s="133">
        <f t="shared" si="52"/>
        <v>93060</v>
      </c>
      <c r="P344" s="134">
        <f t="shared" si="53"/>
        <v>88872.217914728273</v>
      </c>
      <c r="Q344" s="133">
        <f t="shared" si="46"/>
        <v>18137.288937434943</v>
      </c>
      <c r="R344" s="135">
        <f t="shared" si="47"/>
        <v>0.2040827759563448</v>
      </c>
      <c r="S344" s="133">
        <f t="shared" si="54"/>
        <v>67410</v>
      </c>
      <c r="T344" s="136">
        <f t="shared" si="48"/>
        <v>67400</v>
      </c>
      <c r="U344" s="54" t="str">
        <f t="shared" si="49"/>
        <v>MENOR VALOR</v>
      </c>
    </row>
    <row r="345" spans="1:30" ht="18">
      <c r="A345" s="147">
        <v>339</v>
      </c>
      <c r="B345" s="169"/>
      <c r="C345" s="170" t="s">
        <v>3205</v>
      </c>
      <c r="D345" s="172" t="s">
        <v>1588</v>
      </c>
      <c r="E345" s="170" t="s">
        <v>3205</v>
      </c>
      <c r="F345" s="172" t="s">
        <v>1588</v>
      </c>
      <c r="G345" s="165" t="s">
        <v>21</v>
      </c>
      <c r="H345" s="165">
        <v>1</v>
      </c>
      <c r="I345" s="209">
        <v>56200</v>
      </c>
      <c r="J345" s="204">
        <f>I345*(1+0.05)</f>
        <v>59010</v>
      </c>
      <c r="K345" s="190">
        <v>93060</v>
      </c>
      <c r="L345" s="191">
        <v>111895</v>
      </c>
      <c r="M345" s="132">
        <f t="shared" si="50"/>
        <v>59010</v>
      </c>
      <c r="N345" s="132">
        <f t="shared" si="51"/>
        <v>87988.333333333328</v>
      </c>
      <c r="O345" s="133">
        <f t="shared" si="52"/>
        <v>93060</v>
      </c>
      <c r="P345" s="134">
        <f t="shared" si="53"/>
        <v>85015.826478029849</v>
      </c>
      <c r="Q345" s="133">
        <f t="shared" si="46"/>
        <v>24076.985899401941</v>
      </c>
      <c r="R345" s="135">
        <f t="shared" si="47"/>
        <v>0.28320592643563863</v>
      </c>
      <c r="S345" s="133">
        <f t="shared" si="54"/>
        <v>59010</v>
      </c>
      <c r="T345" s="136">
        <f t="shared" si="48"/>
        <v>59000</v>
      </c>
      <c r="U345" s="54" t="str">
        <f t="shared" si="49"/>
        <v>MENOR VALOR</v>
      </c>
    </row>
    <row r="346" spans="1:30" ht="60">
      <c r="A346" s="147">
        <v>340</v>
      </c>
      <c r="B346" s="169"/>
      <c r="C346" s="170" t="s">
        <v>3206</v>
      </c>
      <c r="D346" s="172" t="s">
        <v>2343</v>
      </c>
      <c r="E346" s="170" t="s">
        <v>3206</v>
      </c>
      <c r="F346" s="172" t="s">
        <v>2343</v>
      </c>
      <c r="G346" s="165" t="s">
        <v>21</v>
      </c>
      <c r="H346" s="165">
        <v>1</v>
      </c>
      <c r="I346" s="202" t="s">
        <v>3915</v>
      </c>
      <c r="J346" s="202" t="s">
        <v>3916</v>
      </c>
      <c r="K346" s="190">
        <v>82896</v>
      </c>
      <c r="L346" s="191">
        <v>99705</v>
      </c>
      <c r="M346" s="132">
        <f t="shared" si="50"/>
        <v>82896</v>
      </c>
      <c r="N346" s="132">
        <f t="shared" si="51"/>
        <v>91300.5</v>
      </c>
      <c r="O346" s="133">
        <f t="shared" si="52"/>
        <v>91300.5</v>
      </c>
      <c r="P346" s="134">
        <f t="shared" si="53"/>
        <v>90912.846616966082</v>
      </c>
      <c r="Q346" s="133">
        <f t="shared" si="46"/>
        <v>5942.878942482339</v>
      </c>
      <c r="R346" s="135">
        <f t="shared" si="47"/>
        <v>6.5368967793087276E-2</v>
      </c>
      <c r="S346" s="133">
        <f t="shared" si="54"/>
        <v>82896</v>
      </c>
      <c r="T346" s="136">
        <f t="shared" si="48"/>
        <v>82900</v>
      </c>
      <c r="U346" s="54" t="str">
        <f t="shared" si="49"/>
        <v>MENOR VALOR</v>
      </c>
    </row>
    <row r="347" spans="1:30" ht="60">
      <c r="A347" s="147">
        <v>341</v>
      </c>
      <c r="B347" s="169"/>
      <c r="C347" s="170" t="s">
        <v>3207</v>
      </c>
      <c r="D347" s="176" t="s">
        <v>2344</v>
      </c>
      <c r="E347" s="170" t="s">
        <v>3207</v>
      </c>
      <c r="F347" s="176" t="s">
        <v>2344</v>
      </c>
      <c r="G347" s="165" t="s">
        <v>21</v>
      </c>
      <c r="H347" s="165">
        <v>1</v>
      </c>
      <c r="I347" s="202" t="s">
        <v>3915</v>
      </c>
      <c r="J347" s="202" t="s">
        <v>3916</v>
      </c>
      <c r="K347" s="190">
        <v>76692</v>
      </c>
      <c r="L347" s="191">
        <v>92230</v>
      </c>
      <c r="M347" s="132">
        <f t="shared" si="50"/>
        <v>76692</v>
      </c>
      <c r="N347" s="132">
        <f t="shared" si="51"/>
        <v>84461</v>
      </c>
      <c r="O347" s="133">
        <f t="shared" si="52"/>
        <v>84461</v>
      </c>
      <c r="P347" s="134">
        <f t="shared" si="53"/>
        <v>84102.931934624008</v>
      </c>
      <c r="Q347" s="133">
        <f t="shared" si="46"/>
        <v>5493.5125830382876</v>
      </c>
      <c r="R347" s="135">
        <f t="shared" si="47"/>
        <v>6.5318918813776633E-2</v>
      </c>
      <c r="S347" s="133">
        <f t="shared" si="54"/>
        <v>76692</v>
      </c>
      <c r="T347" s="136">
        <f t="shared" si="48"/>
        <v>76700</v>
      </c>
      <c r="U347" s="54" t="str">
        <f t="shared" si="49"/>
        <v>MENOR VALOR</v>
      </c>
    </row>
    <row r="348" spans="1:30" ht="191.25">
      <c r="A348" s="147">
        <v>342</v>
      </c>
      <c r="B348" s="169"/>
      <c r="C348" s="170" t="s">
        <v>3208</v>
      </c>
      <c r="D348" s="179" t="s">
        <v>2345</v>
      </c>
      <c r="E348" s="170" t="s">
        <v>3208</v>
      </c>
      <c r="F348" s="179" t="s">
        <v>2345</v>
      </c>
      <c r="G348" s="165" t="s">
        <v>21</v>
      </c>
      <c r="H348" s="165">
        <v>1</v>
      </c>
      <c r="I348" s="202" t="s">
        <v>3915</v>
      </c>
      <c r="J348" s="202" t="s">
        <v>3916</v>
      </c>
      <c r="K348" s="190">
        <v>76692</v>
      </c>
      <c r="L348" s="191">
        <v>92230</v>
      </c>
      <c r="M348" s="132">
        <f t="shared" si="50"/>
        <v>76692</v>
      </c>
      <c r="N348" s="132">
        <f t="shared" si="51"/>
        <v>84461</v>
      </c>
      <c r="O348" s="133">
        <f t="shared" si="52"/>
        <v>84461</v>
      </c>
      <c r="P348" s="134">
        <f t="shared" si="53"/>
        <v>84102.931934624008</v>
      </c>
      <c r="Q348" s="133">
        <f t="shared" si="46"/>
        <v>5493.5125830382876</v>
      </c>
      <c r="R348" s="135">
        <f t="shared" si="47"/>
        <v>6.5318918813776633E-2</v>
      </c>
      <c r="S348" s="133">
        <f t="shared" si="54"/>
        <v>76692</v>
      </c>
      <c r="T348" s="136">
        <f t="shared" si="48"/>
        <v>76700</v>
      </c>
      <c r="U348" s="54" t="str">
        <f t="shared" si="49"/>
        <v>MENOR VALOR</v>
      </c>
    </row>
    <row r="349" spans="1:30" ht="60">
      <c r="A349" s="147">
        <v>343</v>
      </c>
      <c r="B349" s="169"/>
      <c r="C349" s="170" t="s">
        <v>3209</v>
      </c>
      <c r="D349" s="175" t="s">
        <v>2346</v>
      </c>
      <c r="E349" s="170" t="s">
        <v>3209</v>
      </c>
      <c r="F349" s="175" t="s">
        <v>2346</v>
      </c>
      <c r="G349" s="165" t="s">
        <v>21</v>
      </c>
      <c r="H349" s="165">
        <v>1</v>
      </c>
      <c r="I349" s="202" t="s">
        <v>3915</v>
      </c>
      <c r="J349" s="202" t="s">
        <v>3916</v>
      </c>
      <c r="K349" s="190">
        <v>97416</v>
      </c>
      <c r="L349" s="191">
        <v>117070</v>
      </c>
      <c r="M349" s="132">
        <f t="shared" si="50"/>
        <v>97416</v>
      </c>
      <c r="N349" s="132">
        <f t="shared" si="51"/>
        <v>107243</v>
      </c>
      <c r="O349" s="133">
        <f t="shared" si="52"/>
        <v>107243</v>
      </c>
      <c r="P349" s="134">
        <f t="shared" si="53"/>
        <v>106791.81204568072</v>
      </c>
      <c r="Q349" s="133">
        <f t="shared" si="46"/>
        <v>6948.7383387202026</v>
      </c>
      <c r="R349" s="135">
        <f t="shared" si="47"/>
        <v>6.5068081584268328E-2</v>
      </c>
      <c r="S349" s="133">
        <f t="shared" si="54"/>
        <v>97416</v>
      </c>
      <c r="T349" s="136">
        <f t="shared" si="48"/>
        <v>97400</v>
      </c>
      <c r="U349" s="54" t="str">
        <f t="shared" si="49"/>
        <v>MENOR VALOR</v>
      </c>
    </row>
    <row r="350" spans="1:30" ht="33">
      <c r="A350" s="147">
        <v>344</v>
      </c>
      <c r="B350" s="169"/>
      <c r="C350" s="170" t="s">
        <v>3210</v>
      </c>
      <c r="D350" s="172" t="s">
        <v>1788</v>
      </c>
      <c r="E350" s="170" t="s">
        <v>3210</v>
      </c>
      <c r="F350" s="172" t="s">
        <v>1788</v>
      </c>
      <c r="G350" s="165" t="s">
        <v>21</v>
      </c>
      <c r="H350" s="165">
        <v>1</v>
      </c>
      <c r="I350" s="209">
        <v>71200</v>
      </c>
      <c r="J350" s="204">
        <f>I350*(1+0.05)</f>
        <v>74760</v>
      </c>
      <c r="K350" s="190">
        <v>192324</v>
      </c>
      <c r="L350" s="191">
        <v>231150</v>
      </c>
      <c r="M350" s="132">
        <f t="shared" si="50"/>
        <v>74760</v>
      </c>
      <c r="N350" s="132">
        <f t="shared" si="51"/>
        <v>166078</v>
      </c>
      <c r="O350" s="133">
        <f t="shared" si="52"/>
        <v>192324</v>
      </c>
      <c r="P350" s="134">
        <f t="shared" si="53"/>
        <v>149233.23648514005</v>
      </c>
      <c r="Q350" s="133">
        <f t="shared" si="46"/>
        <v>83130.301623415275</v>
      </c>
      <c r="R350" s="135">
        <f t="shared" si="47"/>
        <v>0.55704951243681566</v>
      </c>
      <c r="S350" s="133">
        <f t="shared" si="54"/>
        <v>149233.23648514005</v>
      </c>
      <c r="T350" s="136">
        <f t="shared" si="48"/>
        <v>149200</v>
      </c>
      <c r="U350" s="54" t="str">
        <f t="shared" si="49"/>
        <v>MEDIA GEOMETRICA</v>
      </c>
    </row>
    <row r="351" spans="1:30" ht="18">
      <c r="A351" s="147">
        <v>345</v>
      </c>
      <c r="B351" s="169"/>
      <c r="C351" s="170" t="s">
        <v>3211</v>
      </c>
      <c r="D351" s="172" t="s">
        <v>1789</v>
      </c>
      <c r="E351" s="170" t="s">
        <v>3211</v>
      </c>
      <c r="F351" s="172" t="s">
        <v>1789</v>
      </c>
      <c r="G351" s="165" t="s">
        <v>21</v>
      </c>
      <c r="H351" s="165">
        <v>1</v>
      </c>
      <c r="I351" s="209">
        <v>45200</v>
      </c>
      <c r="J351" s="204">
        <f>I351*(1+0.05)</f>
        <v>47460</v>
      </c>
      <c r="K351" s="190">
        <v>59664</v>
      </c>
      <c r="L351" s="191">
        <v>71760</v>
      </c>
      <c r="M351" s="132">
        <f t="shared" si="50"/>
        <v>47460</v>
      </c>
      <c r="N351" s="132">
        <f t="shared" si="51"/>
        <v>59628</v>
      </c>
      <c r="O351" s="133">
        <f t="shared" si="52"/>
        <v>59664</v>
      </c>
      <c r="P351" s="134">
        <f t="shared" si="53"/>
        <v>58790.548218368014</v>
      </c>
      <c r="Q351" s="133">
        <f t="shared" si="46"/>
        <v>8629.5311576006261</v>
      </c>
      <c r="R351" s="135">
        <f t="shared" si="47"/>
        <v>0.14678432875889547</v>
      </c>
      <c r="S351" s="133">
        <f t="shared" si="54"/>
        <v>47460</v>
      </c>
      <c r="T351" s="136">
        <f t="shared" si="48"/>
        <v>47500</v>
      </c>
      <c r="U351" s="54" t="str">
        <f t="shared" si="49"/>
        <v>MENOR VALOR</v>
      </c>
    </row>
    <row r="352" spans="1:30" ht="18">
      <c r="A352" s="147">
        <v>346</v>
      </c>
      <c r="B352" s="169"/>
      <c r="C352" s="170" t="s">
        <v>3212</v>
      </c>
      <c r="D352" s="172" t="s">
        <v>1844</v>
      </c>
      <c r="E352" s="170" t="s">
        <v>3212</v>
      </c>
      <c r="F352" s="172" t="s">
        <v>1844</v>
      </c>
      <c r="G352" s="165" t="s">
        <v>21</v>
      </c>
      <c r="H352" s="165">
        <v>1</v>
      </c>
      <c r="I352" s="209">
        <v>50900</v>
      </c>
      <c r="J352" s="204">
        <f>I352*(1+0.05)</f>
        <v>53445</v>
      </c>
      <c r="K352" s="190">
        <v>67584</v>
      </c>
      <c r="L352" s="191">
        <v>81305</v>
      </c>
      <c r="M352" s="132">
        <f t="shared" si="50"/>
        <v>53445</v>
      </c>
      <c r="N352" s="132">
        <f t="shared" si="51"/>
        <v>67444.666666666672</v>
      </c>
      <c r="O352" s="133">
        <f t="shared" si="52"/>
        <v>67584</v>
      </c>
      <c r="P352" s="134">
        <f t="shared" si="53"/>
        <v>66469.550608636433</v>
      </c>
      <c r="Q352" s="133">
        <f t="shared" si="46"/>
        <v>9997.7827791965956</v>
      </c>
      <c r="R352" s="135">
        <f t="shared" si="47"/>
        <v>0.15041146942698869</v>
      </c>
      <c r="S352" s="133">
        <f t="shared" si="54"/>
        <v>53445</v>
      </c>
      <c r="T352" s="136">
        <f t="shared" si="48"/>
        <v>53400</v>
      </c>
      <c r="U352" s="54" t="str">
        <f t="shared" si="49"/>
        <v>MENOR VALOR</v>
      </c>
    </row>
    <row r="353" spans="1:28" ht="18">
      <c r="A353" s="147">
        <v>347</v>
      </c>
      <c r="B353" s="169"/>
      <c r="C353" s="170" t="s">
        <v>3213</v>
      </c>
      <c r="D353" s="172" t="s">
        <v>1845</v>
      </c>
      <c r="E353" s="170" t="s">
        <v>3213</v>
      </c>
      <c r="F353" s="172" t="s">
        <v>1845</v>
      </c>
      <c r="G353" s="165" t="s">
        <v>21</v>
      </c>
      <c r="H353" s="165">
        <v>1</v>
      </c>
      <c r="I353" s="209">
        <v>51200</v>
      </c>
      <c r="J353" s="204">
        <f>I353*(1+0.05)</f>
        <v>53760</v>
      </c>
      <c r="K353" s="190">
        <v>67584</v>
      </c>
      <c r="L353" s="191">
        <v>81305</v>
      </c>
      <c r="M353" s="132">
        <f t="shared" si="50"/>
        <v>53760</v>
      </c>
      <c r="N353" s="132">
        <f t="shared" si="51"/>
        <v>67549.666666666672</v>
      </c>
      <c r="O353" s="133">
        <f t="shared" si="52"/>
        <v>67584</v>
      </c>
      <c r="P353" s="134">
        <f t="shared" si="53"/>
        <v>66599.883394541946</v>
      </c>
      <c r="Q353" s="133">
        <f t="shared" si="46"/>
        <v>9775.0441431228337</v>
      </c>
      <c r="R353" s="135">
        <f t="shared" si="47"/>
        <v>0.14677269155585229</v>
      </c>
      <c r="S353" s="133">
        <f t="shared" si="54"/>
        <v>53760</v>
      </c>
      <c r="T353" s="136">
        <f t="shared" si="48"/>
        <v>53800</v>
      </c>
      <c r="U353" s="54" t="str">
        <f t="shared" si="49"/>
        <v>MENOR VALOR</v>
      </c>
    </row>
    <row r="354" spans="1:28" ht="60">
      <c r="A354" s="147">
        <v>348</v>
      </c>
      <c r="B354" s="169"/>
      <c r="C354" s="170" t="s">
        <v>3214</v>
      </c>
      <c r="D354" s="172" t="s">
        <v>2347</v>
      </c>
      <c r="E354" s="170" t="s">
        <v>3214</v>
      </c>
      <c r="F354" s="172" t="s">
        <v>2347</v>
      </c>
      <c r="G354" s="165" t="s">
        <v>21</v>
      </c>
      <c r="H354" s="165">
        <v>1</v>
      </c>
      <c r="I354" s="202" t="s">
        <v>3915</v>
      </c>
      <c r="J354" s="202" t="s">
        <v>3916</v>
      </c>
      <c r="K354" s="190">
        <v>20000</v>
      </c>
      <c r="L354" s="191">
        <v>24035</v>
      </c>
      <c r="M354" s="132">
        <f t="shared" si="50"/>
        <v>20000</v>
      </c>
      <c r="N354" s="132">
        <f t="shared" si="51"/>
        <v>22017.5</v>
      </c>
      <c r="O354" s="133">
        <f t="shared" si="52"/>
        <v>22017.5</v>
      </c>
      <c r="P354" s="134">
        <f t="shared" si="53"/>
        <v>21924.871721403524</v>
      </c>
      <c r="Q354" s="133">
        <f t="shared" si="46"/>
        <v>1426.5879310438597</v>
      </c>
      <c r="R354" s="135">
        <f t="shared" si="47"/>
        <v>6.5067105028997471E-2</v>
      </c>
      <c r="S354" s="133">
        <f t="shared" si="54"/>
        <v>20000</v>
      </c>
      <c r="T354" s="136">
        <f t="shared" si="48"/>
        <v>20000</v>
      </c>
      <c r="U354" s="54" t="str">
        <f t="shared" si="49"/>
        <v>MENOR VALOR</v>
      </c>
      <c r="V354" s="8"/>
      <c r="X354" s="35"/>
      <c r="Y354" s="35"/>
      <c r="Z354" s="35"/>
      <c r="AA354" s="35"/>
      <c r="AB354" s="15"/>
    </row>
    <row r="355" spans="1:28" ht="60">
      <c r="A355" s="147">
        <v>349</v>
      </c>
      <c r="B355" s="169"/>
      <c r="C355" s="170" t="s">
        <v>3215</v>
      </c>
      <c r="D355" s="172" t="s">
        <v>2348</v>
      </c>
      <c r="E355" s="170" t="s">
        <v>3215</v>
      </c>
      <c r="F355" s="172" t="s">
        <v>2348</v>
      </c>
      <c r="G355" s="165" t="s">
        <v>21</v>
      </c>
      <c r="H355" s="165">
        <v>1</v>
      </c>
      <c r="I355" s="202" t="s">
        <v>3915</v>
      </c>
      <c r="J355" s="202" t="s">
        <v>3916</v>
      </c>
      <c r="K355" s="190">
        <v>171468</v>
      </c>
      <c r="L355" s="191">
        <v>206080</v>
      </c>
      <c r="M355" s="132">
        <f t="shared" si="50"/>
        <v>171468</v>
      </c>
      <c r="N355" s="132">
        <f t="shared" si="51"/>
        <v>188774</v>
      </c>
      <c r="O355" s="133">
        <f t="shared" si="52"/>
        <v>188774</v>
      </c>
      <c r="P355" s="134">
        <f t="shared" si="53"/>
        <v>187979.05585463502</v>
      </c>
      <c r="Q355" s="133">
        <f t="shared" si="46"/>
        <v>12237.189955214391</v>
      </c>
      <c r="R355" s="135">
        <f t="shared" si="47"/>
        <v>6.5098688253214021E-2</v>
      </c>
      <c r="S355" s="133">
        <f t="shared" si="54"/>
        <v>171468</v>
      </c>
      <c r="T355" s="136">
        <f t="shared" si="48"/>
        <v>171500</v>
      </c>
      <c r="U355" s="54" t="str">
        <f t="shared" si="49"/>
        <v>MENOR VALOR</v>
      </c>
      <c r="V355" s="8"/>
      <c r="X355" s="35"/>
      <c r="Y355" s="35"/>
      <c r="Z355" s="35"/>
      <c r="AA355" s="35"/>
      <c r="AB355" s="15"/>
    </row>
    <row r="356" spans="1:28" ht="60">
      <c r="A356" s="147">
        <v>350</v>
      </c>
      <c r="B356" s="169"/>
      <c r="C356" s="170" t="s">
        <v>3216</v>
      </c>
      <c r="D356" s="172" t="s">
        <v>1654</v>
      </c>
      <c r="E356" s="170" t="s">
        <v>3216</v>
      </c>
      <c r="F356" s="172" t="s">
        <v>1654</v>
      </c>
      <c r="G356" s="165" t="s">
        <v>21</v>
      </c>
      <c r="H356" s="165">
        <v>1</v>
      </c>
      <c r="I356" s="202" t="s">
        <v>3915</v>
      </c>
      <c r="J356" s="202" t="s">
        <v>3916</v>
      </c>
      <c r="K356" s="190">
        <v>177936</v>
      </c>
      <c r="L356" s="191">
        <v>213900</v>
      </c>
      <c r="M356" s="132">
        <f t="shared" si="50"/>
        <v>177936</v>
      </c>
      <c r="N356" s="132">
        <f t="shared" si="51"/>
        <v>195918</v>
      </c>
      <c r="O356" s="133">
        <f t="shared" si="52"/>
        <v>195918</v>
      </c>
      <c r="P356" s="134">
        <f t="shared" si="53"/>
        <v>195091.03105986188</v>
      </c>
      <c r="Q356" s="133">
        <f t="shared" si="46"/>
        <v>12715.194139296498</v>
      </c>
      <c r="R356" s="135">
        <f t="shared" si="47"/>
        <v>6.5175698084218733E-2</v>
      </c>
      <c r="S356" s="133">
        <f t="shared" si="54"/>
        <v>177936</v>
      </c>
      <c r="T356" s="136">
        <f t="shared" si="48"/>
        <v>177900</v>
      </c>
      <c r="U356" s="54" t="str">
        <f t="shared" si="49"/>
        <v>MENOR VALOR</v>
      </c>
    </row>
    <row r="357" spans="1:28" ht="60">
      <c r="A357" s="147">
        <v>351</v>
      </c>
      <c r="B357" s="169"/>
      <c r="C357" s="170" t="s">
        <v>3217</v>
      </c>
      <c r="D357" s="172" t="s">
        <v>2349</v>
      </c>
      <c r="E357" s="170" t="s">
        <v>3217</v>
      </c>
      <c r="F357" s="172" t="s">
        <v>2349</v>
      </c>
      <c r="G357" s="165" t="s">
        <v>21</v>
      </c>
      <c r="H357" s="165">
        <v>1</v>
      </c>
      <c r="I357" s="202" t="s">
        <v>3915</v>
      </c>
      <c r="J357" s="202" t="s">
        <v>3916</v>
      </c>
      <c r="K357" s="190">
        <v>145464</v>
      </c>
      <c r="L357" s="191">
        <v>174915</v>
      </c>
      <c r="M357" s="132">
        <f t="shared" si="50"/>
        <v>145464</v>
      </c>
      <c r="N357" s="132">
        <f t="shared" si="51"/>
        <v>160189.5</v>
      </c>
      <c r="O357" s="133">
        <f t="shared" si="52"/>
        <v>160189.5</v>
      </c>
      <c r="P357" s="134">
        <f t="shared" si="53"/>
        <v>159511.23960398528</v>
      </c>
      <c r="Q357" s="133">
        <f t="shared" si="46"/>
        <v>10412.500906362506</v>
      </c>
      <c r="R357" s="135">
        <f t="shared" si="47"/>
        <v>6.5277537383656298E-2</v>
      </c>
      <c r="S357" s="133">
        <f t="shared" si="54"/>
        <v>145464</v>
      </c>
      <c r="T357" s="136">
        <f t="shared" si="48"/>
        <v>145500</v>
      </c>
      <c r="U357" s="54" t="str">
        <f t="shared" si="49"/>
        <v>MENOR VALOR</v>
      </c>
    </row>
    <row r="358" spans="1:28" ht="60">
      <c r="A358" s="147">
        <v>352</v>
      </c>
      <c r="B358" s="169"/>
      <c r="C358" s="170" t="s">
        <v>3218</v>
      </c>
      <c r="D358" s="172" t="s">
        <v>2350</v>
      </c>
      <c r="E358" s="170" t="s">
        <v>3218</v>
      </c>
      <c r="F358" s="172" t="s">
        <v>2350</v>
      </c>
      <c r="G358" s="165" t="s">
        <v>21</v>
      </c>
      <c r="H358" s="165">
        <v>1</v>
      </c>
      <c r="I358" s="202" t="s">
        <v>3915</v>
      </c>
      <c r="J358" s="202" t="s">
        <v>3916</v>
      </c>
      <c r="K358" s="190">
        <v>215688</v>
      </c>
      <c r="L358" s="191">
        <v>259210</v>
      </c>
      <c r="M358" s="132">
        <f t="shared" si="50"/>
        <v>215688</v>
      </c>
      <c r="N358" s="132">
        <f t="shared" si="51"/>
        <v>237449</v>
      </c>
      <c r="O358" s="133">
        <f t="shared" si="52"/>
        <v>237449</v>
      </c>
      <c r="P358" s="134">
        <f t="shared" si="53"/>
        <v>236449.75466259211</v>
      </c>
      <c r="Q358" s="133">
        <f t="shared" si="46"/>
        <v>15387.350665400461</v>
      </c>
      <c r="R358" s="135">
        <f t="shared" si="47"/>
        <v>6.5076619290038287E-2</v>
      </c>
      <c r="S358" s="133">
        <f t="shared" si="54"/>
        <v>215688</v>
      </c>
      <c r="T358" s="136">
        <f t="shared" si="48"/>
        <v>215700</v>
      </c>
      <c r="U358" s="54" t="str">
        <f t="shared" si="49"/>
        <v>MENOR VALOR</v>
      </c>
    </row>
    <row r="359" spans="1:28" ht="18">
      <c r="A359" s="147">
        <v>353</v>
      </c>
      <c r="B359" s="169"/>
      <c r="C359" s="170" t="s">
        <v>3219</v>
      </c>
      <c r="D359" s="172" t="s">
        <v>2351</v>
      </c>
      <c r="E359" s="170" t="s">
        <v>3219</v>
      </c>
      <c r="F359" s="172" t="s">
        <v>2351</v>
      </c>
      <c r="G359" s="165" t="s">
        <v>21</v>
      </c>
      <c r="H359" s="165">
        <v>1</v>
      </c>
      <c r="I359" s="209">
        <v>17100</v>
      </c>
      <c r="J359" s="204">
        <f>I359*(1+0.05)</f>
        <v>17955</v>
      </c>
      <c r="K359" s="190">
        <v>22572</v>
      </c>
      <c r="L359" s="191">
        <v>27140</v>
      </c>
      <c r="M359" s="132">
        <f t="shared" si="50"/>
        <v>17955</v>
      </c>
      <c r="N359" s="132">
        <f t="shared" si="51"/>
        <v>22555.666666666668</v>
      </c>
      <c r="O359" s="133">
        <f t="shared" si="52"/>
        <v>22572</v>
      </c>
      <c r="P359" s="134">
        <f t="shared" si="53"/>
        <v>22239.333358908134</v>
      </c>
      <c r="Q359" s="133">
        <f t="shared" si="46"/>
        <v>3264.71200873829</v>
      </c>
      <c r="R359" s="135">
        <f t="shared" si="47"/>
        <v>0.14679900499043444</v>
      </c>
      <c r="S359" s="133">
        <f t="shared" si="54"/>
        <v>17955</v>
      </c>
      <c r="T359" s="136">
        <f t="shared" si="48"/>
        <v>18000</v>
      </c>
      <c r="U359" s="54" t="str">
        <f t="shared" si="49"/>
        <v>MENOR VALOR</v>
      </c>
    </row>
    <row r="360" spans="1:28" ht="33">
      <c r="A360" s="147">
        <v>354</v>
      </c>
      <c r="B360" s="169"/>
      <c r="C360" s="170" t="s">
        <v>3220</v>
      </c>
      <c r="D360" s="172" t="s">
        <v>2352</v>
      </c>
      <c r="E360" s="170" t="s">
        <v>3220</v>
      </c>
      <c r="F360" s="172" t="s">
        <v>2352</v>
      </c>
      <c r="G360" s="165" t="s">
        <v>21</v>
      </c>
      <c r="H360" s="165">
        <v>1</v>
      </c>
      <c r="I360" s="209">
        <v>135800</v>
      </c>
      <c r="J360" s="204">
        <f>I360*(1+0.05)</f>
        <v>142590</v>
      </c>
      <c r="K360" s="190">
        <v>251988</v>
      </c>
      <c r="L360" s="191">
        <v>302910</v>
      </c>
      <c r="M360" s="132">
        <f t="shared" si="50"/>
        <v>142590</v>
      </c>
      <c r="N360" s="132">
        <f t="shared" si="51"/>
        <v>232496</v>
      </c>
      <c r="O360" s="133">
        <f t="shared" si="52"/>
        <v>251988</v>
      </c>
      <c r="P360" s="134">
        <f t="shared" si="53"/>
        <v>221612.46266825852</v>
      </c>
      <c r="Q360" s="133">
        <f t="shared" si="46"/>
        <v>77356.067648245924</v>
      </c>
      <c r="R360" s="135">
        <f t="shared" si="47"/>
        <v>0.34906009669701488</v>
      </c>
      <c r="S360" s="133">
        <f t="shared" si="54"/>
        <v>221612.46266825852</v>
      </c>
      <c r="T360" s="136">
        <f t="shared" si="48"/>
        <v>221600</v>
      </c>
      <c r="U360" s="54" t="str">
        <f t="shared" si="49"/>
        <v>MEDIA GEOMETRICA</v>
      </c>
    </row>
    <row r="361" spans="1:28" ht="60">
      <c r="A361" s="147">
        <v>355</v>
      </c>
      <c r="B361" s="169"/>
      <c r="C361" s="170" t="s">
        <v>3221</v>
      </c>
      <c r="D361" s="172" t="s">
        <v>2353</v>
      </c>
      <c r="E361" s="170" t="s">
        <v>3221</v>
      </c>
      <c r="F361" s="172" t="s">
        <v>2353</v>
      </c>
      <c r="G361" s="165" t="s">
        <v>21</v>
      </c>
      <c r="H361" s="165">
        <v>1</v>
      </c>
      <c r="I361" s="202" t="s">
        <v>3915</v>
      </c>
      <c r="J361" s="202" t="s">
        <v>3916</v>
      </c>
      <c r="K361" s="190">
        <v>455928</v>
      </c>
      <c r="L361" s="191">
        <v>547975</v>
      </c>
      <c r="M361" s="132">
        <f t="shared" si="50"/>
        <v>455928</v>
      </c>
      <c r="N361" s="132">
        <f t="shared" si="51"/>
        <v>501951.5</v>
      </c>
      <c r="O361" s="133">
        <f t="shared" si="52"/>
        <v>501951.5</v>
      </c>
      <c r="P361" s="134">
        <f t="shared" si="53"/>
        <v>499837.11926986772</v>
      </c>
      <c r="Q361" s="133">
        <f t="shared" si="46"/>
        <v>32543.528943939069</v>
      </c>
      <c r="R361" s="135">
        <f t="shared" si="47"/>
        <v>6.5108267652223828E-2</v>
      </c>
      <c r="S361" s="133">
        <f t="shared" si="54"/>
        <v>455928</v>
      </c>
      <c r="T361" s="136">
        <f t="shared" si="48"/>
        <v>455900</v>
      </c>
      <c r="U361" s="54" t="str">
        <f t="shared" si="49"/>
        <v>MENOR VALOR</v>
      </c>
    </row>
    <row r="362" spans="1:28" ht="18">
      <c r="A362" s="147">
        <v>356</v>
      </c>
      <c r="B362" s="169"/>
      <c r="C362" s="170" t="s">
        <v>3222</v>
      </c>
      <c r="D362" s="172" t="s">
        <v>2354</v>
      </c>
      <c r="E362" s="170" t="s">
        <v>3222</v>
      </c>
      <c r="F362" s="172" t="s">
        <v>2354</v>
      </c>
      <c r="G362" s="165" t="s">
        <v>21</v>
      </c>
      <c r="H362" s="165">
        <v>1</v>
      </c>
      <c r="I362" s="209">
        <v>97200</v>
      </c>
      <c r="J362" s="204">
        <f>I362*(1+0.05)</f>
        <v>102060</v>
      </c>
      <c r="K362" s="190">
        <v>151932</v>
      </c>
      <c r="L362" s="191">
        <v>182620</v>
      </c>
      <c r="M362" s="132">
        <f t="shared" si="50"/>
        <v>102060</v>
      </c>
      <c r="N362" s="132">
        <f t="shared" si="51"/>
        <v>145537.33333333334</v>
      </c>
      <c r="O362" s="133">
        <f t="shared" si="52"/>
        <v>151932</v>
      </c>
      <c r="P362" s="134">
        <f t="shared" si="53"/>
        <v>141476.52558334451</v>
      </c>
      <c r="Q362" s="133">
        <f t="shared" si="46"/>
        <v>35264.829391335501</v>
      </c>
      <c r="R362" s="135">
        <f t="shared" si="47"/>
        <v>0.24926276105473638</v>
      </c>
      <c r="S362" s="133">
        <f t="shared" si="54"/>
        <v>102060</v>
      </c>
      <c r="T362" s="136">
        <f t="shared" si="48"/>
        <v>102100</v>
      </c>
      <c r="U362" s="54" t="str">
        <f t="shared" si="49"/>
        <v>MENOR VALOR</v>
      </c>
    </row>
    <row r="363" spans="1:28" ht="60">
      <c r="A363" s="147">
        <v>357</v>
      </c>
      <c r="B363" s="169"/>
      <c r="C363" s="170" t="s">
        <v>3223</v>
      </c>
      <c r="D363" s="172" t="s">
        <v>2355</v>
      </c>
      <c r="E363" s="170" t="s">
        <v>3223</v>
      </c>
      <c r="F363" s="172" t="s">
        <v>2355</v>
      </c>
      <c r="G363" s="165" t="s">
        <v>21</v>
      </c>
      <c r="H363" s="165">
        <v>1</v>
      </c>
      <c r="I363" s="202" t="s">
        <v>3915</v>
      </c>
      <c r="J363" s="202" t="s">
        <v>3916</v>
      </c>
      <c r="K363" s="190">
        <v>231264</v>
      </c>
      <c r="L363" s="191">
        <v>277955</v>
      </c>
      <c r="M363" s="132">
        <f t="shared" si="50"/>
        <v>231264</v>
      </c>
      <c r="N363" s="132">
        <f t="shared" si="51"/>
        <v>254609.5</v>
      </c>
      <c r="O363" s="133">
        <f t="shared" si="52"/>
        <v>254609.5</v>
      </c>
      <c r="P363" s="134">
        <f t="shared" si="53"/>
        <v>253536.95020647385</v>
      </c>
      <c r="Q363" s="133">
        <f t="shared" si="46"/>
        <v>16507.761360190547</v>
      </c>
      <c r="R363" s="135">
        <f t="shared" si="47"/>
        <v>6.5109883773339775E-2</v>
      </c>
      <c r="S363" s="133">
        <f t="shared" si="54"/>
        <v>231264</v>
      </c>
      <c r="T363" s="136">
        <f t="shared" si="48"/>
        <v>231300</v>
      </c>
      <c r="U363" s="54" t="str">
        <f t="shared" si="49"/>
        <v>MENOR VALOR</v>
      </c>
    </row>
    <row r="364" spans="1:28" ht="60">
      <c r="A364" s="147">
        <v>358</v>
      </c>
      <c r="B364" s="169"/>
      <c r="C364" s="170" t="s">
        <v>3224</v>
      </c>
      <c r="D364" s="172" t="s">
        <v>2356</v>
      </c>
      <c r="E364" s="170" t="s">
        <v>3224</v>
      </c>
      <c r="F364" s="172" t="s">
        <v>2356</v>
      </c>
      <c r="G364" s="165" t="s">
        <v>21</v>
      </c>
      <c r="H364" s="165">
        <v>1</v>
      </c>
      <c r="I364" s="202" t="s">
        <v>3915</v>
      </c>
      <c r="J364" s="202" t="s">
        <v>3916</v>
      </c>
      <c r="K364" s="190">
        <v>231264</v>
      </c>
      <c r="L364" s="191">
        <v>277955</v>
      </c>
      <c r="M364" s="132">
        <f t="shared" si="50"/>
        <v>231264</v>
      </c>
      <c r="N364" s="132">
        <f t="shared" si="51"/>
        <v>254609.5</v>
      </c>
      <c r="O364" s="133">
        <f t="shared" si="52"/>
        <v>254609.5</v>
      </c>
      <c r="P364" s="134">
        <f t="shared" si="53"/>
        <v>253536.95020647385</v>
      </c>
      <c r="Q364" s="133">
        <f t="shared" si="46"/>
        <v>16507.761360190547</v>
      </c>
      <c r="R364" s="135">
        <f t="shared" si="47"/>
        <v>6.5109883773339775E-2</v>
      </c>
      <c r="S364" s="133">
        <f t="shared" si="54"/>
        <v>231264</v>
      </c>
      <c r="T364" s="136">
        <f t="shared" si="48"/>
        <v>231300</v>
      </c>
      <c r="U364" s="54" t="str">
        <f t="shared" si="49"/>
        <v>MENOR VALOR</v>
      </c>
    </row>
    <row r="365" spans="1:28" ht="60">
      <c r="A365" s="147">
        <v>359</v>
      </c>
      <c r="B365" s="169"/>
      <c r="C365" s="170" t="s">
        <v>3225</v>
      </c>
      <c r="D365" s="172" t="s">
        <v>2357</v>
      </c>
      <c r="E365" s="170" t="s">
        <v>3225</v>
      </c>
      <c r="F365" s="172" t="s">
        <v>2357</v>
      </c>
      <c r="G365" s="165" t="s">
        <v>21</v>
      </c>
      <c r="H365" s="165">
        <v>1</v>
      </c>
      <c r="I365" s="202" t="s">
        <v>3915</v>
      </c>
      <c r="J365" s="202" t="s">
        <v>3916</v>
      </c>
      <c r="K365" s="190">
        <v>84480</v>
      </c>
      <c r="L365" s="191">
        <v>101545</v>
      </c>
      <c r="M365" s="132">
        <f t="shared" si="50"/>
        <v>84480</v>
      </c>
      <c r="N365" s="132">
        <f t="shared" si="51"/>
        <v>93012.5</v>
      </c>
      <c r="O365" s="133">
        <f t="shared" si="52"/>
        <v>93012.5</v>
      </c>
      <c r="P365" s="134">
        <f t="shared" si="53"/>
        <v>92620.308788083843</v>
      </c>
      <c r="Q365" s="133">
        <f t="shared" si="46"/>
        <v>6033.3886104742169</v>
      </c>
      <c r="R365" s="135">
        <f t="shared" si="47"/>
        <v>6.5141097988332855E-2</v>
      </c>
      <c r="S365" s="133">
        <f t="shared" si="54"/>
        <v>84480</v>
      </c>
      <c r="T365" s="136">
        <f t="shared" si="48"/>
        <v>84500</v>
      </c>
      <c r="U365" s="54" t="str">
        <f t="shared" si="49"/>
        <v>MENOR VALOR</v>
      </c>
    </row>
    <row r="366" spans="1:28" ht="60">
      <c r="A366" s="147">
        <v>360</v>
      </c>
      <c r="B366" s="169"/>
      <c r="C366" s="170" t="s">
        <v>3226</v>
      </c>
      <c r="D366" s="172" t="s">
        <v>2358</v>
      </c>
      <c r="E366" s="170" t="s">
        <v>3226</v>
      </c>
      <c r="F366" s="172" t="s">
        <v>2358</v>
      </c>
      <c r="G366" s="165" t="s">
        <v>21</v>
      </c>
      <c r="H366" s="165">
        <v>1</v>
      </c>
      <c r="I366" s="202" t="s">
        <v>3915</v>
      </c>
      <c r="J366" s="202" t="s">
        <v>3916</v>
      </c>
      <c r="K366" s="190">
        <v>84480</v>
      </c>
      <c r="L366" s="191">
        <v>101545</v>
      </c>
      <c r="M366" s="132">
        <f t="shared" si="50"/>
        <v>84480</v>
      </c>
      <c r="N366" s="132">
        <f t="shared" si="51"/>
        <v>93012.5</v>
      </c>
      <c r="O366" s="133">
        <f t="shared" si="52"/>
        <v>93012.5</v>
      </c>
      <c r="P366" s="134">
        <f t="shared" si="53"/>
        <v>92620.308788083843</v>
      </c>
      <c r="Q366" s="133">
        <f t="shared" si="46"/>
        <v>6033.3886104742169</v>
      </c>
      <c r="R366" s="135">
        <f t="shared" si="47"/>
        <v>6.5141097988332855E-2</v>
      </c>
      <c r="S366" s="133">
        <f t="shared" si="54"/>
        <v>84480</v>
      </c>
      <c r="T366" s="136">
        <f t="shared" si="48"/>
        <v>84500</v>
      </c>
      <c r="U366" s="54" t="str">
        <f t="shared" si="49"/>
        <v>MENOR VALOR</v>
      </c>
    </row>
    <row r="367" spans="1:28" ht="60">
      <c r="A367" s="147">
        <v>361</v>
      </c>
      <c r="B367" s="169"/>
      <c r="C367" s="170" t="s">
        <v>3227</v>
      </c>
      <c r="D367" s="172" t="s">
        <v>2359</v>
      </c>
      <c r="E367" s="170" t="s">
        <v>3227</v>
      </c>
      <c r="F367" s="172" t="s">
        <v>2359</v>
      </c>
      <c r="G367" s="165" t="s">
        <v>21</v>
      </c>
      <c r="H367" s="165">
        <v>1</v>
      </c>
      <c r="I367" s="202" t="s">
        <v>3915</v>
      </c>
      <c r="J367" s="202" t="s">
        <v>3916</v>
      </c>
      <c r="K367" s="190">
        <v>192324</v>
      </c>
      <c r="L367" s="191">
        <v>231150</v>
      </c>
      <c r="M367" s="132">
        <f t="shared" si="50"/>
        <v>192324</v>
      </c>
      <c r="N367" s="132">
        <f t="shared" si="51"/>
        <v>211737</v>
      </c>
      <c r="O367" s="133">
        <f t="shared" si="52"/>
        <v>211737</v>
      </c>
      <c r="P367" s="134">
        <f t="shared" si="53"/>
        <v>210845.18633348023</v>
      </c>
      <c r="Q367" s="133">
        <f t="shared" si="46"/>
        <v>13727.063943174448</v>
      </c>
      <c r="R367" s="135">
        <f t="shared" si="47"/>
        <v>6.5104943498511911E-2</v>
      </c>
      <c r="S367" s="133">
        <f t="shared" si="54"/>
        <v>192324</v>
      </c>
      <c r="T367" s="136">
        <f t="shared" si="48"/>
        <v>192300</v>
      </c>
      <c r="U367" s="54" t="str">
        <f t="shared" si="49"/>
        <v>MENOR VALOR</v>
      </c>
    </row>
    <row r="368" spans="1:28" ht="18">
      <c r="A368" s="147">
        <v>362</v>
      </c>
      <c r="B368" s="169"/>
      <c r="C368" s="170" t="s">
        <v>3228</v>
      </c>
      <c r="D368" s="172" t="s">
        <v>1628</v>
      </c>
      <c r="E368" s="170" t="s">
        <v>3228</v>
      </c>
      <c r="F368" s="172" t="s">
        <v>1628</v>
      </c>
      <c r="G368" s="165" t="s">
        <v>21</v>
      </c>
      <c r="H368" s="165">
        <v>1</v>
      </c>
      <c r="I368" s="209">
        <v>75200</v>
      </c>
      <c r="J368" s="204">
        <f>I368*(1+0.05)</f>
        <v>78960</v>
      </c>
      <c r="K368" s="190">
        <v>99264</v>
      </c>
      <c r="L368" s="191">
        <v>119370</v>
      </c>
      <c r="M368" s="132">
        <f t="shared" si="50"/>
        <v>78960</v>
      </c>
      <c r="N368" s="132">
        <f t="shared" si="51"/>
        <v>99198</v>
      </c>
      <c r="O368" s="133">
        <f t="shared" si="52"/>
        <v>99264</v>
      </c>
      <c r="P368" s="134">
        <f t="shared" si="53"/>
        <v>97805.820729252489</v>
      </c>
      <c r="Q368" s="133">
        <f t="shared" si="46"/>
        <v>14357.09608521166</v>
      </c>
      <c r="R368" s="135">
        <f t="shared" si="47"/>
        <v>0.14679183690871717</v>
      </c>
      <c r="S368" s="133">
        <f t="shared" si="54"/>
        <v>78960</v>
      </c>
      <c r="T368" s="136">
        <f t="shared" si="48"/>
        <v>79000</v>
      </c>
      <c r="U368" s="54" t="str">
        <f t="shared" si="49"/>
        <v>MENOR VALOR</v>
      </c>
    </row>
    <row r="369" spans="1:21" ht="60">
      <c r="A369" s="147">
        <v>363</v>
      </c>
      <c r="B369" s="169"/>
      <c r="C369" s="170" t="s">
        <v>3229</v>
      </c>
      <c r="D369" s="172" t="s">
        <v>2360</v>
      </c>
      <c r="E369" s="170" t="s">
        <v>3229</v>
      </c>
      <c r="F369" s="172" t="s">
        <v>2360</v>
      </c>
      <c r="G369" s="165" t="s">
        <v>21</v>
      </c>
      <c r="H369" s="165">
        <v>1</v>
      </c>
      <c r="I369" s="202" t="s">
        <v>3915</v>
      </c>
      <c r="J369" s="202" t="s">
        <v>3916</v>
      </c>
      <c r="K369" s="190">
        <v>98604</v>
      </c>
      <c r="L369" s="191">
        <v>118565</v>
      </c>
      <c r="M369" s="132">
        <f t="shared" si="50"/>
        <v>98604</v>
      </c>
      <c r="N369" s="132">
        <f t="shared" si="51"/>
        <v>108584.5</v>
      </c>
      <c r="O369" s="133">
        <f t="shared" si="52"/>
        <v>108584.5</v>
      </c>
      <c r="P369" s="134">
        <f t="shared" si="53"/>
        <v>108124.85033515653</v>
      </c>
      <c r="Q369" s="133">
        <f t="shared" si="46"/>
        <v>7057.2792296323378</v>
      </c>
      <c r="R369" s="135">
        <f t="shared" si="47"/>
        <v>6.5269724838987186E-2</v>
      </c>
      <c r="S369" s="133">
        <f t="shared" si="54"/>
        <v>98604</v>
      </c>
      <c r="T369" s="136">
        <f t="shared" si="48"/>
        <v>98600</v>
      </c>
      <c r="U369" s="54" t="str">
        <f t="shared" si="49"/>
        <v>MENOR VALOR</v>
      </c>
    </row>
    <row r="370" spans="1:21" ht="60">
      <c r="A370" s="147">
        <v>364</v>
      </c>
      <c r="B370" s="169"/>
      <c r="C370" s="170" t="s">
        <v>3230</v>
      </c>
      <c r="D370" s="172" t="s">
        <v>1893</v>
      </c>
      <c r="E370" s="170" t="s">
        <v>3230</v>
      </c>
      <c r="F370" s="172" t="s">
        <v>1893</v>
      </c>
      <c r="G370" s="165" t="s">
        <v>21</v>
      </c>
      <c r="H370" s="165">
        <v>1</v>
      </c>
      <c r="I370" s="202" t="s">
        <v>3915</v>
      </c>
      <c r="J370" s="202" t="s">
        <v>3916</v>
      </c>
      <c r="K370" s="190">
        <v>52008</v>
      </c>
      <c r="L370" s="191">
        <v>62560</v>
      </c>
      <c r="M370" s="132">
        <f t="shared" si="50"/>
        <v>52008</v>
      </c>
      <c r="N370" s="132">
        <f t="shared" si="51"/>
        <v>57284</v>
      </c>
      <c r="O370" s="133">
        <f t="shared" si="52"/>
        <v>57284</v>
      </c>
      <c r="P370" s="134">
        <f t="shared" si="53"/>
        <v>57040.51612669717</v>
      </c>
      <c r="Q370" s="133">
        <f t="shared" si="46"/>
        <v>3730.6953775402249</v>
      </c>
      <c r="R370" s="135">
        <f t="shared" si="47"/>
        <v>6.5404306112056984E-2</v>
      </c>
      <c r="S370" s="133">
        <f t="shared" si="54"/>
        <v>52008</v>
      </c>
      <c r="T370" s="136">
        <f t="shared" si="48"/>
        <v>52000</v>
      </c>
      <c r="U370" s="54" t="str">
        <f t="shared" si="49"/>
        <v>MENOR VALOR</v>
      </c>
    </row>
    <row r="371" spans="1:21" ht="18">
      <c r="A371" s="147">
        <v>365</v>
      </c>
      <c r="B371" s="169"/>
      <c r="C371" s="170" t="s">
        <v>3231</v>
      </c>
      <c r="D371" s="172" t="s">
        <v>1892</v>
      </c>
      <c r="E371" s="170" t="s">
        <v>3231</v>
      </c>
      <c r="F371" s="172" t="s">
        <v>1892</v>
      </c>
      <c r="G371" s="165" t="s">
        <v>21</v>
      </c>
      <c r="H371" s="165">
        <v>1</v>
      </c>
      <c r="I371" s="209">
        <v>42500</v>
      </c>
      <c r="J371" s="204">
        <f>I371*(1+0.05)</f>
        <v>44625</v>
      </c>
      <c r="K371" s="190">
        <v>56100</v>
      </c>
      <c r="L371" s="191">
        <v>67505</v>
      </c>
      <c r="M371" s="132">
        <f t="shared" si="50"/>
        <v>44625</v>
      </c>
      <c r="N371" s="132">
        <f t="shared" si="51"/>
        <v>56076.666666666664</v>
      </c>
      <c r="O371" s="133">
        <f t="shared" si="52"/>
        <v>56100</v>
      </c>
      <c r="P371" s="134">
        <f t="shared" si="53"/>
        <v>55287.337680825323</v>
      </c>
      <c r="Q371" s="133">
        <f t="shared" si="46"/>
        <v>8114.0503141156332</v>
      </c>
      <c r="R371" s="135">
        <f t="shared" si="47"/>
        <v>0.1467614584908786</v>
      </c>
      <c r="S371" s="133">
        <f t="shared" si="54"/>
        <v>44625</v>
      </c>
      <c r="T371" s="136">
        <f t="shared" si="48"/>
        <v>44600</v>
      </c>
      <c r="U371" s="54" t="str">
        <f t="shared" si="49"/>
        <v>MENOR VALOR</v>
      </c>
    </row>
    <row r="372" spans="1:21" ht="33">
      <c r="A372" s="147">
        <v>366</v>
      </c>
      <c r="B372" s="169"/>
      <c r="C372" s="170" t="s">
        <v>3232</v>
      </c>
      <c r="D372" s="172" t="s">
        <v>1820</v>
      </c>
      <c r="E372" s="170" t="s">
        <v>3232</v>
      </c>
      <c r="F372" s="172" t="s">
        <v>1820</v>
      </c>
      <c r="G372" s="165" t="s">
        <v>21</v>
      </c>
      <c r="H372" s="165">
        <v>1</v>
      </c>
      <c r="I372" s="209">
        <v>75200</v>
      </c>
      <c r="J372" s="204">
        <f>I372*(1+0.05)</f>
        <v>78960</v>
      </c>
      <c r="K372" s="190">
        <v>193512</v>
      </c>
      <c r="L372" s="191">
        <v>232645</v>
      </c>
      <c r="M372" s="132">
        <f t="shared" si="50"/>
        <v>78960</v>
      </c>
      <c r="N372" s="132">
        <f t="shared" si="51"/>
        <v>168372.33333333334</v>
      </c>
      <c r="O372" s="133">
        <f t="shared" si="52"/>
        <v>193512</v>
      </c>
      <c r="P372" s="134">
        <f t="shared" si="53"/>
        <v>152617.00319024807</v>
      </c>
      <c r="Q372" s="133">
        <f t="shared" si="46"/>
        <v>81000.49599848139</v>
      </c>
      <c r="R372" s="135">
        <f t="shared" si="47"/>
        <v>0.53074358888772344</v>
      </c>
      <c r="S372" s="133">
        <f t="shared" si="54"/>
        <v>152617.00319024807</v>
      </c>
      <c r="T372" s="136">
        <f t="shared" si="48"/>
        <v>152600</v>
      </c>
      <c r="U372" s="54" t="str">
        <f t="shared" si="49"/>
        <v>MEDIA GEOMETRICA</v>
      </c>
    </row>
    <row r="373" spans="1:21" ht="60">
      <c r="A373" s="147">
        <v>367</v>
      </c>
      <c r="B373" s="169"/>
      <c r="C373" s="170" t="s">
        <v>3233</v>
      </c>
      <c r="D373" s="172" t="s">
        <v>2361</v>
      </c>
      <c r="E373" s="170" t="s">
        <v>3233</v>
      </c>
      <c r="F373" s="172" t="s">
        <v>2361</v>
      </c>
      <c r="G373" s="165" t="s">
        <v>21</v>
      </c>
      <c r="H373" s="165">
        <v>1</v>
      </c>
      <c r="I373" s="202" t="s">
        <v>3915</v>
      </c>
      <c r="J373" s="202" t="s">
        <v>3916</v>
      </c>
      <c r="K373" s="190">
        <v>228624</v>
      </c>
      <c r="L373" s="191">
        <v>274850</v>
      </c>
      <c r="M373" s="132">
        <f t="shared" si="50"/>
        <v>228624</v>
      </c>
      <c r="N373" s="132">
        <f t="shared" si="51"/>
        <v>251737</v>
      </c>
      <c r="O373" s="133">
        <f t="shared" si="52"/>
        <v>251737</v>
      </c>
      <c r="P373" s="134">
        <f t="shared" si="53"/>
        <v>250673.70504303</v>
      </c>
      <c r="Q373" s="133">
        <f t="shared" si="46"/>
        <v>16343.359033564673</v>
      </c>
      <c r="R373" s="135">
        <f t="shared" si="47"/>
        <v>6.5197739949466232E-2</v>
      </c>
      <c r="S373" s="133">
        <f t="shared" si="54"/>
        <v>228624</v>
      </c>
      <c r="T373" s="136">
        <f t="shared" si="48"/>
        <v>228600</v>
      </c>
      <c r="U373" s="54" t="str">
        <f t="shared" si="49"/>
        <v>MENOR VALOR</v>
      </c>
    </row>
    <row r="374" spans="1:21" ht="60">
      <c r="A374" s="147">
        <v>368</v>
      </c>
      <c r="B374" s="169"/>
      <c r="C374" s="170" t="s">
        <v>3234</v>
      </c>
      <c r="D374" s="172" t="s">
        <v>2362</v>
      </c>
      <c r="E374" s="170" t="s">
        <v>3234</v>
      </c>
      <c r="F374" s="172" t="s">
        <v>2362</v>
      </c>
      <c r="G374" s="165" t="s">
        <v>21</v>
      </c>
      <c r="H374" s="165">
        <v>1</v>
      </c>
      <c r="I374" s="202" t="s">
        <v>3915</v>
      </c>
      <c r="J374" s="202" t="s">
        <v>3916</v>
      </c>
      <c r="K374" s="190">
        <v>288420</v>
      </c>
      <c r="L374" s="191">
        <v>346610</v>
      </c>
      <c r="M374" s="132">
        <f t="shared" si="50"/>
        <v>288420</v>
      </c>
      <c r="N374" s="132">
        <f t="shared" si="51"/>
        <v>317515</v>
      </c>
      <c r="O374" s="133">
        <f t="shared" si="52"/>
        <v>317515</v>
      </c>
      <c r="P374" s="134">
        <f t="shared" si="53"/>
        <v>316179.15206414228</v>
      </c>
      <c r="Q374" s="133">
        <f t="shared" si="46"/>
        <v>20573.271798622602</v>
      </c>
      <c r="R374" s="135">
        <f t="shared" si="47"/>
        <v>6.5068400823748707E-2</v>
      </c>
      <c r="S374" s="133">
        <f t="shared" si="54"/>
        <v>288420</v>
      </c>
      <c r="T374" s="136">
        <f t="shared" si="48"/>
        <v>288400</v>
      </c>
      <c r="U374" s="54" t="str">
        <f t="shared" si="49"/>
        <v>MENOR VALOR</v>
      </c>
    </row>
    <row r="375" spans="1:21" ht="18">
      <c r="A375" s="147">
        <v>369</v>
      </c>
      <c r="B375" s="169"/>
      <c r="C375" s="170" t="s">
        <v>3235</v>
      </c>
      <c r="D375" s="176" t="s">
        <v>2363</v>
      </c>
      <c r="E375" s="170" t="s">
        <v>3235</v>
      </c>
      <c r="F375" s="176" t="s">
        <v>2363</v>
      </c>
      <c r="G375" s="165" t="s">
        <v>21</v>
      </c>
      <c r="H375" s="165">
        <v>1</v>
      </c>
      <c r="I375" s="209">
        <v>71200</v>
      </c>
      <c r="J375" s="204">
        <f>I375*(1+0.05)</f>
        <v>74760</v>
      </c>
      <c r="K375" s="190">
        <v>112992</v>
      </c>
      <c r="L375" s="191">
        <v>135815</v>
      </c>
      <c r="M375" s="132">
        <f t="shared" si="50"/>
        <v>74760</v>
      </c>
      <c r="N375" s="132">
        <f t="shared" si="51"/>
        <v>107855.66666666667</v>
      </c>
      <c r="O375" s="133">
        <f t="shared" si="52"/>
        <v>112992</v>
      </c>
      <c r="P375" s="134">
        <f t="shared" si="53"/>
        <v>104685.9123163077</v>
      </c>
      <c r="Q375" s="133">
        <f t="shared" si="46"/>
        <v>27034.106458324084</v>
      </c>
      <c r="R375" s="135">
        <f t="shared" si="47"/>
        <v>0.25824015724905497</v>
      </c>
      <c r="S375" s="133">
        <f t="shared" si="54"/>
        <v>74760</v>
      </c>
      <c r="T375" s="136">
        <f t="shared" si="48"/>
        <v>74800</v>
      </c>
      <c r="U375" s="54" t="str">
        <f t="shared" si="49"/>
        <v>MENOR VALOR</v>
      </c>
    </row>
    <row r="376" spans="1:21" ht="255">
      <c r="A376" s="147">
        <v>370</v>
      </c>
      <c r="B376" s="169"/>
      <c r="C376" s="170" t="s">
        <v>3236</v>
      </c>
      <c r="D376" s="179" t="s">
        <v>2364</v>
      </c>
      <c r="E376" s="170" t="s">
        <v>3236</v>
      </c>
      <c r="F376" s="179" t="s">
        <v>2364</v>
      </c>
      <c r="G376" s="165" t="s">
        <v>21</v>
      </c>
      <c r="H376" s="165">
        <v>1</v>
      </c>
      <c r="I376" s="209">
        <v>135200</v>
      </c>
      <c r="J376" s="204">
        <f>I376*(1+0.05)</f>
        <v>141960</v>
      </c>
      <c r="K376" s="190">
        <v>389400</v>
      </c>
      <c r="L376" s="191">
        <v>468050</v>
      </c>
      <c r="M376" s="132">
        <f t="shared" si="50"/>
        <v>141960</v>
      </c>
      <c r="N376" s="132">
        <f t="shared" si="51"/>
        <v>333136.66666666669</v>
      </c>
      <c r="O376" s="133">
        <f t="shared" si="52"/>
        <v>389400</v>
      </c>
      <c r="P376" s="134">
        <f t="shared" si="53"/>
        <v>295768.14382911718</v>
      </c>
      <c r="Q376" s="133">
        <f t="shared" si="46"/>
        <v>174966.50193679932</v>
      </c>
      <c r="R376" s="135">
        <f t="shared" si="47"/>
        <v>0.59156641980310043</v>
      </c>
      <c r="S376" s="133">
        <f t="shared" si="54"/>
        <v>295768.14382911718</v>
      </c>
      <c r="T376" s="136">
        <f t="shared" si="48"/>
        <v>295800</v>
      </c>
      <c r="U376" s="54" t="str">
        <f t="shared" si="49"/>
        <v>MEDIA GEOMETRICA</v>
      </c>
    </row>
    <row r="377" spans="1:21" ht="33">
      <c r="A377" s="147">
        <v>371</v>
      </c>
      <c r="B377" s="169"/>
      <c r="C377" s="170" t="s">
        <v>3237</v>
      </c>
      <c r="D377" s="175" t="s">
        <v>2365</v>
      </c>
      <c r="E377" s="170" t="s">
        <v>3237</v>
      </c>
      <c r="F377" s="175" t="s">
        <v>2365</v>
      </c>
      <c r="G377" s="165" t="s">
        <v>21</v>
      </c>
      <c r="H377" s="165">
        <v>1</v>
      </c>
      <c r="I377" s="209">
        <v>78500</v>
      </c>
      <c r="J377" s="204">
        <f>I377*(1+0.05)</f>
        <v>82425</v>
      </c>
      <c r="K377" s="190">
        <v>146784</v>
      </c>
      <c r="L377" s="191">
        <v>176410</v>
      </c>
      <c r="M377" s="132">
        <f t="shared" si="50"/>
        <v>82425</v>
      </c>
      <c r="N377" s="132">
        <f t="shared" si="51"/>
        <v>135206.33333333334</v>
      </c>
      <c r="O377" s="133">
        <f t="shared" si="52"/>
        <v>146784</v>
      </c>
      <c r="P377" s="134">
        <f t="shared" si="53"/>
        <v>128751.89349937408</v>
      </c>
      <c r="Q377" s="133">
        <f t="shared" si="46"/>
        <v>45508.685330385015</v>
      </c>
      <c r="R377" s="135">
        <f t="shared" si="47"/>
        <v>0.35346031886207757</v>
      </c>
      <c r="S377" s="133">
        <f t="shared" si="54"/>
        <v>128751.89349937408</v>
      </c>
      <c r="T377" s="136">
        <f t="shared" si="48"/>
        <v>128800</v>
      </c>
      <c r="U377" s="54" t="str">
        <f t="shared" si="49"/>
        <v>MEDIA GEOMETRICA</v>
      </c>
    </row>
    <row r="378" spans="1:21" ht="60">
      <c r="A378" s="147">
        <v>372</v>
      </c>
      <c r="B378" s="169"/>
      <c r="C378" s="170" t="s">
        <v>3238</v>
      </c>
      <c r="D378" s="172" t="s">
        <v>2366</v>
      </c>
      <c r="E378" s="170" t="s">
        <v>3238</v>
      </c>
      <c r="F378" s="172" t="s">
        <v>2366</v>
      </c>
      <c r="G378" s="165" t="s">
        <v>21</v>
      </c>
      <c r="H378" s="165">
        <v>1</v>
      </c>
      <c r="I378" s="202" t="s">
        <v>3915</v>
      </c>
      <c r="J378" s="202" t="s">
        <v>3916</v>
      </c>
      <c r="K378" s="190">
        <v>112992</v>
      </c>
      <c r="L378" s="191">
        <v>135815</v>
      </c>
      <c r="M378" s="132">
        <f t="shared" si="50"/>
        <v>112992</v>
      </c>
      <c r="N378" s="132">
        <f t="shared" si="51"/>
        <v>124403.5</v>
      </c>
      <c r="O378" s="133">
        <f t="shared" si="52"/>
        <v>124403.5</v>
      </c>
      <c r="P378" s="134">
        <f t="shared" si="53"/>
        <v>123879.00742256534</v>
      </c>
      <c r="Q378" s="133">
        <f t="shared" si="46"/>
        <v>8069.1490335102872</v>
      </c>
      <c r="R378" s="135">
        <f t="shared" si="47"/>
        <v>6.513734006590402E-2</v>
      </c>
      <c r="S378" s="133">
        <f t="shared" si="54"/>
        <v>112992</v>
      </c>
      <c r="T378" s="136">
        <f t="shared" si="48"/>
        <v>113000</v>
      </c>
      <c r="U378" s="54" t="str">
        <f t="shared" si="49"/>
        <v>MENOR VALOR</v>
      </c>
    </row>
    <row r="379" spans="1:21" ht="60">
      <c r="A379" s="147">
        <v>373</v>
      </c>
      <c r="B379" s="169"/>
      <c r="C379" s="170" t="s">
        <v>3239</v>
      </c>
      <c r="D379" s="172" t="s">
        <v>2367</v>
      </c>
      <c r="E379" s="170" t="s">
        <v>3239</v>
      </c>
      <c r="F379" s="172" t="s">
        <v>2367</v>
      </c>
      <c r="G379" s="165" t="s">
        <v>21</v>
      </c>
      <c r="H379" s="165">
        <v>1</v>
      </c>
      <c r="I379" s="202" t="s">
        <v>3915</v>
      </c>
      <c r="J379" s="202" t="s">
        <v>3916</v>
      </c>
      <c r="K379" s="190">
        <v>112992</v>
      </c>
      <c r="L379" s="191">
        <v>135815</v>
      </c>
      <c r="M379" s="132">
        <f t="shared" si="50"/>
        <v>112992</v>
      </c>
      <c r="N379" s="132">
        <f t="shared" si="51"/>
        <v>124403.5</v>
      </c>
      <c r="O379" s="133">
        <f t="shared" si="52"/>
        <v>124403.5</v>
      </c>
      <c r="P379" s="134">
        <f t="shared" si="53"/>
        <v>123879.00742256534</v>
      </c>
      <c r="Q379" s="133">
        <f t="shared" si="46"/>
        <v>8069.1490335102872</v>
      </c>
      <c r="R379" s="135">
        <f t="shared" si="47"/>
        <v>6.513734006590402E-2</v>
      </c>
      <c r="S379" s="133">
        <f t="shared" si="54"/>
        <v>112992</v>
      </c>
      <c r="T379" s="136">
        <f t="shared" si="48"/>
        <v>113000</v>
      </c>
      <c r="U379" s="54" t="str">
        <f t="shared" si="49"/>
        <v>MENOR VALOR</v>
      </c>
    </row>
    <row r="380" spans="1:21" ht="60">
      <c r="A380" s="147">
        <v>374</v>
      </c>
      <c r="B380" s="169"/>
      <c r="C380" s="170" t="s">
        <v>3240</v>
      </c>
      <c r="D380" s="172" t="s">
        <v>2368</v>
      </c>
      <c r="E380" s="170" t="s">
        <v>3240</v>
      </c>
      <c r="F380" s="172" t="s">
        <v>2368</v>
      </c>
      <c r="G380" s="165" t="s">
        <v>21</v>
      </c>
      <c r="H380" s="165">
        <v>1</v>
      </c>
      <c r="I380" s="202" t="s">
        <v>3915</v>
      </c>
      <c r="J380" s="202" t="s">
        <v>3916</v>
      </c>
      <c r="K380" s="190">
        <v>112992</v>
      </c>
      <c r="L380" s="191">
        <v>135815</v>
      </c>
      <c r="M380" s="132">
        <f t="shared" si="50"/>
        <v>112992</v>
      </c>
      <c r="N380" s="132">
        <f t="shared" si="51"/>
        <v>124403.5</v>
      </c>
      <c r="O380" s="133">
        <f t="shared" si="52"/>
        <v>124403.5</v>
      </c>
      <c r="P380" s="134">
        <f t="shared" si="53"/>
        <v>123879.00742256534</v>
      </c>
      <c r="Q380" s="133">
        <f t="shared" si="46"/>
        <v>8069.1490335102872</v>
      </c>
      <c r="R380" s="135">
        <f t="shared" si="47"/>
        <v>6.513734006590402E-2</v>
      </c>
      <c r="S380" s="133">
        <f t="shared" si="54"/>
        <v>112992</v>
      </c>
      <c r="T380" s="136">
        <f t="shared" si="48"/>
        <v>113000</v>
      </c>
      <c r="U380" s="54" t="str">
        <f t="shared" si="49"/>
        <v>MENOR VALOR</v>
      </c>
    </row>
    <row r="381" spans="1:21" ht="60">
      <c r="A381" s="147">
        <v>375</v>
      </c>
      <c r="B381" s="169"/>
      <c r="C381" s="170" t="s">
        <v>3241</v>
      </c>
      <c r="D381" s="172" t="s">
        <v>2369</v>
      </c>
      <c r="E381" s="170" t="s">
        <v>3241</v>
      </c>
      <c r="F381" s="172" t="s">
        <v>2369</v>
      </c>
      <c r="G381" s="165" t="s">
        <v>21</v>
      </c>
      <c r="H381" s="165">
        <v>1</v>
      </c>
      <c r="I381" s="202" t="s">
        <v>3915</v>
      </c>
      <c r="J381" s="202" t="s">
        <v>3916</v>
      </c>
      <c r="K381" s="190">
        <v>198792</v>
      </c>
      <c r="L381" s="191">
        <v>238970</v>
      </c>
      <c r="M381" s="132">
        <f t="shared" si="50"/>
        <v>198792</v>
      </c>
      <c r="N381" s="132">
        <f t="shared" si="51"/>
        <v>218881</v>
      </c>
      <c r="O381" s="133">
        <f t="shared" si="52"/>
        <v>218881</v>
      </c>
      <c r="P381" s="134">
        <f t="shared" si="53"/>
        <v>217957.16147903926</v>
      </c>
      <c r="Q381" s="133">
        <f t="shared" si="46"/>
        <v>14205.068127256553</v>
      </c>
      <c r="R381" s="135">
        <f t="shared" si="47"/>
        <v>6.5173670049940707E-2</v>
      </c>
      <c r="S381" s="133">
        <f t="shared" si="54"/>
        <v>198792</v>
      </c>
      <c r="T381" s="136">
        <f t="shared" si="48"/>
        <v>198800</v>
      </c>
      <c r="U381" s="54" t="str">
        <f t="shared" si="49"/>
        <v>MENOR VALOR</v>
      </c>
    </row>
    <row r="382" spans="1:21" ht="60">
      <c r="A382" s="147">
        <v>376</v>
      </c>
      <c r="B382" s="169"/>
      <c r="C382" s="170" t="s">
        <v>3242</v>
      </c>
      <c r="D382" s="172" t="s">
        <v>2370</v>
      </c>
      <c r="E382" s="170" t="s">
        <v>3242</v>
      </c>
      <c r="F382" s="172" t="s">
        <v>2370</v>
      </c>
      <c r="G382" s="165" t="s">
        <v>21</v>
      </c>
      <c r="H382" s="165">
        <v>1</v>
      </c>
      <c r="I382" s="202" t="s">
        <v>3915</v>
      </c>
      <c r="J382" s="202" t="s">
        <v>3916</v>
      </c>
      <c r="K382" s="190">
        <v>123420</v>
      </c>
      <c r="L382" s="191">
        <v>148350</v>
      </c>
      <c r="M382" s="132">
        <f t="shared" si="50"/>
        <v>123420</v>
      </c>
      <c r="N382" s="132">
        <f t="shared" si="51"/>
        <v>135885</v>
      </c>
      <c r="O382" s="133">
        <f t="shared" si="52"/>
        <v>135885</v>
      </c>
      <c r="P382" s="134">
        <f t="shared" si="53"/>
        <v>135312.07263211955</v>
      </c>
      <c r="Q382" s="133">
        <f t="shared" si="46"/>
        <v>8814.0860274903152</v>
      </c>
      <c r="R382" s="135">
        <f t="shared" si="47"/>
        <v>6.5138947737898162E-2</v>
      </c>
      <c r="S382" s="133">
        <f t="shared" si="54"/>
        <v>123420</v>
      </c>
      <c r="T382" s="136">
        <f t="shared" si="48"/>
        <v>123400</v>
      </c>
      <c r="U382" s="54" t="str">
        <f t="shared" si="49"/>
        <v>MENOR VALOR</v>
      </c>
    </row>
    <row r="383" spans="1:21" ht="60">
      <c r="A383" s="147">
        <v>377</v>
      </c>
      <c r="B383" s="169"/>
      <c r="C383" s="170" t="s">
        <v>3243</v>
      </c>
      <c r="D383" s="172" t="s">
        <v>2371</v>
      </c>
      <c r="E383" s="170" t="s">
        <v>3243</v>
      </c>
      <c r="F383" s="172" t="s">
        <v>2371</v>
      </c>
      <c r="G383" s="165" t="s">
        <v>21</v>
      </c>
      <c r="H383" s="165">
        <v>1</v>
      </c>
      <c r="I383" s="202" t="s">
        <v>3915</v>
      </c>
      <c r="J383" s="202" t="s">
        <v>3916</v>
      </c>
      <c r="K383" s="190">
        <v>2187240</v>
      </c>
      <c r="L383" s="191">
        <v>2628555</v>
      </c>
      <c r="M383" s="132">
        <f t="shared" si="50"/>
        <v>2187240</v>
      </c>
      <c r="N383" s="132">
        <f t="shared" si="51"/>
        <v>2407897.5</v>
      </c>
      <c r="O383" s="133">
        <f t="shared" si="52"/>
        <v>2407897.5</v>
      </c>
      <c r="P383" s="134">
        <f t="shared" si="53"/>
        <v>2397765.7596604386</v>
      </c>
      <c r="Q383" s="133">
        <f t="shared" si="46"/>
        <v>156028.4145696706</v>
      </c>
      <c r="R383" s="135">
        <f t="shared" si="47"/>
        <v>6.5072417495763507E-2</v>
      </c>
      <c r="S383" s="133">
        <f t="shared" si="54"/>
        <v>2187240</v>
      </c>
      <c r="T383" s="136">
        <f t="shared" si="48"/>
        <v>2187200</v>
      </c>
      <c r="U383" s="54" t="str">
        <f t="shared" si="49"/>
        <v>MENOR VALOR</v>
      </c>
    </row>
    <row r="384" spans="1:21" ht="60">
      <c r="A384" s="147">
        <v>378</v>
      </c>
      <c r="B384" s="169"/>
      <c r="C384" s="170" t="s">
        <v>3244</v>
      </c>
      <c r="D384" s="172" t="s">
        <v>2372</v>
      </c>
      <c r="E384" s="170" t="s">
        <v>3244</v>
      </c>
      <c r="F384" s="172" t="s">
        <v>2372</v>
      </c>
      <c r="G384" s="165" t="s">
        <v>21</v>
      </c>
      <c r="H384" s="165">
        <v>1</v>
      </c>
      <c r="I384" s="202" t="s">
        <v>3915</v>
      </c>
      <c r="J384" s="202" t="s">
        <v>3916</v>
      </c>
      <c r="K384" s="190">
        <v>5920</v>
      </c>
      <c r="L384" s="191">
        <v>7245</v>
      </c>
      <c r="M384" s="132">
        <f t="shared" si="50"/>
        <v>5920</v>
      </c>
      <c r="N384" s="132">
        <f t="shared" si="51"/>
        <v>6582.5</v>
      </c>
      <c r="O384" s="133">
        <f t="shared" si="52"/>
        <v>6582.5</v>
      </c>
      <c r="P384" s="134">
        <f t="shared" si="53"/>
        <v>6549.07627074231</v>
      </c>
      <c r="Q384" s="133">
        <f t="shared" si="46"/>
        <v>468.45824253608771</v>
      </c>
      <c r="R384" s="135">
        <f t="shared" si="47"/>
        <v>7.1530430120183952E-2</v>
      </c>
      <c r="S384" s="133">
        <f t="shared" si="54"/>
        <v>5920</v>
      </c>
      <c r="T384" s="136">
        <f t="shared" si="48"/>
        <v>5900</v>
      </c>
      <c r="U384" s="54" t="str">
        <f t="shared" si="49"/>
        <v>MENOR VALOR</v>
      </c>
    </row>
    <row r="385" spans="1:28" ht="60">
      <c r="A385" s="147">
        <v>379</v>
      </c>
      <c r="B385" s="169"/>
      <c r="C385" s="170" t="s">
        <v>3245</v>
      </c>
      <c r="D385" s="172" t="s">
        <v>2373</v>
      </c>
      <c r="E385" s="170" t="s">
        <v>3245</v>
      </c>
      <c r="F385" s="172" t="s">
        <v>2373</v>
      </c>
      <c r="G385" s="165" t="s">
        <v>21</v>
      </c>
      <c r="H385" s="165">
        <v>1</v>
      </c>
      <c r="I385" s="202" t="s">
        <v>3915</v>
      </c>
      <c r="J385" s="202" t="s">
        <v>3916</v>
      </c>
      <c r="K385" s="190">
        <v>649572</v>
      </c>
      <c r="L385" s="191">
        <v>780735</v>
      </c>
      <c r="M385" s="132">
        <f t="shared" si="50"/>
        <v>649572</v>
      </c>
      <c r="N385" s="132">
        <f t="shared" si="51"/>
        <v>715153.5</v>
      </c>
      <c r="O385" s="133">
        <f t="shared" si="52"/>
        <v>715153.5</v>
      </c>
      <c r="P385" s="134">
        <f t="shared" si="53"/>
        <v>712140.15152917756</v>
      </c>
      <c r="Q385" s="133">
        <f t="shared" si="46"/>
        <v>46373.123370385569</v>
      </c>
      <c r="R385" s="135">
        <f t="shared" si="47"/>
        <v>6.5117973296139289E-2</v>
      </c>
      <c r="S385" s="133">
        <f t="shared" si="54"/>
        <v>649572</v>
      </c>
      <c r="T385" s="136">
        <f t="shared" si="48"/>
        <v>649600</v>
      </c>
      <c r="U385" s="54" t="str">
        <f t="shared" si="49"/>
        <v>MENOR VALOR</v>
      </c>
    </row>
    <row r="386" spans="1:28" ht="60">
      <c r="A386" s="147">
        <v>380</v>
      </c>
      <c r="B386" s="169"/>
      <c r="C386" s="170" t="s">
        <v>3246</v>
      </c>
      <c r="D386" s="172" t="s">
        <v>2374</v>
      </c>
      <c r="E386" s="170" t="s">
        <v>3246</v>
      </c>
      <c r="F386" s="172" t="s">
        <v>2374</v>
      </c>
      <c r="G386" s="165" t="s">
        <v>21</v>
      </c>
      <c r="H386" s="165">
        <v>1</v>
      </c>
      <c r="I386" s="202" t="s">
        <v>3915</v>
      </c>
      <c r="J386" s="202" t="s">
        <v>3916</v>
      </c>
      <c r="K386" s="190">
        <v>97416</v>
      </c>
      <c r="L386" s="191">
        <v>117070</v>
      </c>
      <c r="M386" s="132">
        <f t="shared" si="50"/>
        <v>97416</v>
      </c>
      <c r="N386" s="132">
        <f t="shared" si="51"/>
        <v>107243</v>
      </c>
      <c r="O386" s="133">
        <f t="shared" si="52"/>
        <v>107243</v>
      </c>
      <c r="P386" s="134">
        <f t="shared" si="53"/>
        <v>106791.81204568072</v>
      </c>
      <c r="Q386" s="133">
        <f t="shared" si="46"/>
        <v>6948.7383387202026</v>
      </c>
      <c r="R386" s="135">
        <f t="shared" si="47"/>
        <v>6.5068081584268328E-2</v>
      </c>
      <c r="S386" s="133">
        <f t="shared" si="54"/>
        <v>97416</v>
      </c>
      <c r="T386" s="136">
        <f t="shared" si="48"/>
        <v>97400</v>
      </c>
      <c r="U386" s="54" t="str">
        <f t="shared" si="49"/>
        <v>MENOR VALOR</v>
      </c>
    </row>
    <row r="387" spans="1:28" ht="60">
      <c r="A387" s="147">
        <v>381</v>
      </c>
      <c r="B387" s="169"/>
      <c r="C387" s="170" t="s">
        <v>3247</v>
      </c>
      <c r="D387" s="172" t="s">
        <v>1851</v>
      </c>
      <c r="E387" s="170" t="s">
        <v>3247</v>
      </c>
      <c r="F387" s="172" t="s">
        <v>1851</v>
      </c>
      <c r="G387" s="165" t="s">
        <v>21</v>
      </c>
      <c r="H387" s="165">
        <v>1</v>
      </c>
      <c r="I387" s="202" t="s">
        <v>3915</v>
      </c>
      <c r="J387" s="202" t="s">
        <v>3916</v>
      </c>
      <c r="K387" s="190">
        <v>146784</v>
      </c>
      <c r="L387" s="191">
        <v>176410</v>
      </c>
      <c r="M387" s="132">
        <f t="shared" si="50"/>
        <v>146784</v>
      </c>
      <c r="N387" s="132">
        <f t="shared" si="51"/>
        <v>161597</v>
      </c>
      <c r="O387" s="133">
        <f t="shared" si="52"/>
        <v>161597</v>
      </c>
      <c r="P387" s="134">
        <f t="shared" si="53"/>
        <v>160916.64127740177</v>
      </c>
      <c r="Q387" s="133">
        <f t="shared" si="46"/>
        <v>10474.372749716329</v>
      </c>
      <c r="R387" s="135">
        <f t="shared" si="47"/>
        <v>6.5091917570288552E-2</v>
      </c>
      <c r="S387" s="133">
        <f t="shared" si="54"/>
        <v>146784</v>
      </c>
      <c r="T387" s="136">
        <f t="shared" si="48"/>
        <v>146800</v>
      </c>
      <c r="U387" s="54" t="str">
        <f t="shared" si="49"/>
        <v>MENOR VALOR</v>
      </c>
    </row>
    <row r="388" spans="1:28" ht="33">
      <c r="A388" s="147">
        <v>382</v>
      </c>
      <c r="B388" s="169"/>
      <c r="C388" s="170" t="s">
        <v>3248</v>
      </c>
      <c r="D388" s="172" t="s">
        <v>2375</v>
      </c>
      <c r="E388" s="170" t="s">
        <v>3248</v>
      </c>
      <c r="F388" s="172" t="s">
        <v>2375</v>
      </c>
      <c r="G388" s="165" t="s">
        <v>21</v>
      </c>
      <c r="H388" s="165">
        <v>1</v>
      </c>
      <c r="I388" s="209">
        <v>55200</v>
      </c>
      <c r="J388" s="204">
        <f>I388*(1+0.05)</f>
        <v>57960</v>
      </c>
      <c r="K388" s="190">
        <v>110484</v>
      </c>
      <c r="L388" s="191">
        <v>132825</v>
      </c>
      <c r="M388" s="132">
        <f t="shared" si="50"/>
        <v>57960</v>
      </c>
      <c r="N388" s="132">
        <f t="shared" si="51"/>
        <v>100423</v>
      </c>
      <c r="O388" s="133">
        <f t="shared" si="52"/>
        <v>110484</v>
      </c>
      <c r="P388" s="134">
        <f t="shared" si="53"/>
        <v>94747.813574087806</v>
      </c>
      <c r="Q388" s="133">
        <f t="shared" si="46"/>
        <v>37140.076575042222</v>
      </c>
      <c r="R388" s="135">
        <f t="shared" si="47"/>
        <v>0.39198874542894474</v>
      </c>
      <c r="S388" s="133">
        <f t="shared" si="54"/>
        <v>94747.813574087806</v>
      </c>
      <c r="T388" s="136">
        <f t="shared" si="48"/>
        <v>94700</v>
      </c>
      <c r="U388" s="54" t="str">
        <f t="shared" si="49"/>
        <v>MEDIA GEOMETRICA</v>
      </c>
    </row>
    <row r="389" spans="1:28" ht="18">
      <c r="A389" s="147">
        <v>383</v>
      </c>
      <c r="B389" s="169"/>
      <c r="C389" s="170" t="s">
        <v>3249</v>
      </c>
      <c r="D389" s="172" t="s">
        <v>1848</v>
      </c>
      <c r="E389" s="170" t="s">
        <v>3249</v>
      </c>
      <c r="F389" s="172" t="s">
        <v>1848</v>
      </c>
      <c r="G389" s="165" t="s">
        <v>21</v>
      </c>
      <c r="H389" s="165">
        <v>1</v>
      </c>
      <c r="I389" s="209">
        <v>132500</v>
      </c>
      <c r="J389" s="204">
        <f>I389*(1+0.05)</f>
        <v>139125</v>
      </c>
      <c r="K389" s="190">
        <v>174900</v>
      </c>
      <c r="L389" s="191">
        <v>210220</v>
      </c>
      <c r="M389" s="132">
        <f t="shared" si="50"/>
        <v>139125</v>
      </c>
      <c r="N389" s="132">
        <f t="shared" si="51"/>
        <v>174748.33333333334</v>
      </c>
      <c r="O389" s="133">
        <f t="shared" si="52"/>
        <v>174900</v>
      </c>
      <c r="P389" s="134">
        <f t="shared" si="53"/>
        <v>172301.74382345827</v>
      </c>
      <c r="Q389" s="133">
        <f t="shared" si="46"/>
        <v>25296.745096948736</v>
      </c>
      <c r="R389" s="135">
        <f t="shared" si="47"/>
        <v>0.14681653554747526</v>
      </c>
      <c r="S389" s="133">
        <f t="shared" si="54"/>
        <v>139125</v>
      </c>
      <c r="T389" s="136">
        <f t="shared" si="48"/>
        <v>139100</v>
      </c>
      <c r="U389" s="54" t="str">
        <f t="shared" si="49"/>
        <v>MENOR VALOR</v>
      </c>
    </row>
    <row r="390" spans="1:28" ht="60">
      <c r="A390" s="147">
        <v>384</v>
      </c>
      <c r="B390" s="169"/>
      <c r="C390" s="170" t="s">
        <v>3250</v>
      </c>
      <c r="D390" s="172" t="s">
        <v>1849</v>
      </c>
      <c r="E390" s="170" t="s">
        <v>3250</v>
      </c>
      <c r="F390" s="172" t="s">
        <v>1849</v>
      </c>
      <c r="G390" s="165" t="s">
        <v>21</v>
      </c>
      <c r="H390" s="165">
        <v>1</v>
      </c>
      <c r="I390" s="202" t="s">
        <v>3915</v>
      </c>
      <c r="J390" s="202" t="s">
        <v>3916</v>
      </c>
      <c r="K390" s="190">
        <v>146784</v>
      </c>
      <c r="L390" s="191">
        <v>176410</v>
      </c>
      <c r="M390" s="132">
        <f t="shared" si="50"/>
        <v>146784</v>
      </c>
      <c r="N390" s="132">
        <f t="shared" si="51"/>
        <v>161597</v>
      </c>
      <c r="O390" s="133">
        <f t="shared" si="52"/>
        <v>161597</v>
      </c>
      <c r="P390" s="134">
        <f t="shared" si="53"/>
        <v>160916.64127740177</v>
      </c>
      <c r="Q390" s="133">
        <f t="shared" si="46"/>
        <v>10474.372749716329</v>
      </c>
      <c r="R390" s="135">
        <f t="shared" si="47"/>
        <v>6.5091917570288552E-2</v>
      </c>
      <c r="S390" s="133">
        <f t="shared" si="54"/>
        <v>146784</v>
      </c>
      <c r="T390" s="136">
        <f t="shared" si="48"/>
        <v>146800</v>
      </c>
      <c r="U390" s="54" t="str">
        <f t="shared" si="49"/>
        <v>MENOR VALOR</v>
      </c>
    </row>
    <row r="391" spans="1:28" ht="18">
      <c r="A391" s="147">
        <v>385</v>
      </c>
      <c r="B391" s="169"/>
      <c r="C391" s="170" t="s">
        <v>3251</v>
      </c>
      <c r="D391" s="172" t="s">
        <v>2376</v>
      </c>
      <c r="E391" s="170" t="s">
        <v>3251</v>
      </c>
      <c r="F391" s="172" t="s">
        <v>2376</v>
      </c>
      <c r="G391" s="165" t="s">
        <v>21</v>
      </c>
      <c r="H391" s="165">
        <v>1</v>
      </c>
      <c r="I391" s="209">
        <v>55200</v>
      </c>
      <c r="J391" s="204">
        <f>I391*(1+0.05)</f>
        <v>57960</v>
      </c>
      <c r="K391" s="190">
        <v>72864</v>
      </c>
      <c r="L391" s="191">
        <v>87630</v>
      </c>
      <c r="M391" s="132">
        <f t="shared" si="50"/>
        <v>57960</v>
      </c>
      <c r="N391" s="132">
        <f t="shared" si="51"/>
        <v>72818</v>
      </c>
      <c r="O391" s="133">
        <f t="shared" si="52"/>
        <v>72864</v>
      </c>
      <c r="P391" s="134">
        <f t="shared" si="53"/>
        <v>71795.639101892957</v>
      </c>
      <c r="Q391" s="133">
        <f t="shared" ref="Q391:Q454" si="55">STDEVA(O391,M391)</f>
        <v>10538.719466804305</v>
      </c>
      <c r="R391" s="135">
        <f t="shared" ref="R391:R454" si="56">Q391/P391*100%</f>
        <v>0.14678773806648157</v>
      </c>
      <c r="S391" s="133">
        <f t="shared" si="54"/>
        <v>57960</v>
      </c>
      <c r="T391" s="136">
        <f t="shared" ref="T391:T454" si="57">+ROUND(S391,-2)</f>
        <v>58000</v>
      </c>
      <c r="U391" s="54" t="str">
        <f t="shared" ref="U391:U454" si="58">IF(R391&lt;=$R$1,"MENOR VALOR","MEDIA GEOMETRICA")</f>
        <v>MENOR VALOR</v>
      </c>
    </row>
    <row r="392" spans="1:28" ht="18">
      <c r="A392" s="147">
        <v>386</v>
      </c>
      <c r="B392" s="169"/>
      <c r="C392" s="170" t="s">
        <v>3252</v>
      </c>
      <c r="D392" s="172" t="s">
        <v>2377</v>
      </c>
      <c r="E392" s="170" t="s">
        <v>3252</v>
      </c>
      <c r="F392" s="172" t="s">
        <v>2377</v>
      </c>
      <c r="G392" s="165" t="s">
        <v>21</v>
      </c>
      <c r="H392" s="165">
        <v>1</v>
      </c>
      <c r="I392" s="209">
        <v>132500</v>
      </c>
      <c r="J392" s="204">
        <f>I392*(1+0.05)</f>
        <v>139125</v>
      </c>
      <c r="K392" s="190">
        <v>174900</v>
      </c>
      <c r="L392" s="191">
        <v>210220</v>
      </c>
      <c r="M392" s="132">
        <f t="shared" ref="M392:M455" si="59">MIN(J392,K392,L392)</f>
        <v>139125</v>
      </c>
      <c r="N392" s="132">
        <f t="shared" ref="N392:N455" si="60">AVERAGE(J392,K392,L392)</f>
        <v>174748.33333333334</v>
      </c>
      <c r="O392" s="133">
        <f t="shared" ref="O392:O455" si="61">MEDIAN(J392,K392,L392)</f>
        <v>174900</v>
      </c>
      <c r="P392" s="134">
        <f t="shared" ref="P392:P455" si="62">GEOMEAN(J392,K392,L392)</f>
        <v>172301.74382345827</v>
      </c>
      <c r="Q392" s="133">
        <f t="shared" si="55"/>
        <v>25296.745096948736</v>
      </c>
      <c r="R392" s="135">
        <f t="shared" si="56"/>
        <v>0.14681653554747526</v>
      </c>
      <c r="S392" s="133">
        <f t="shared" ref="S392:S455" si="63">IF(R392&lt;=$R$1,M392,P392)</f>
        <v>139125</v>
      </c>
      <c r="T392" s="136">
        <f t="shared" si="57"/>
        <v>139100</v>
      </c>
      <c r="U392" s="54" t="str">
        <f t="shared" si="58"/>
        <v>MENOR VALOR</v>
      </c>
      <c r="V392" s="8"/>
      <c r="X392" s="35"/>
      <c r="Y392" s="35"/>
      <c r="Z392" s="35"/>
      <c r="AA392" s="35"/>
      <c r="AB392" s="15"/>
    </row>
    <row r="393" spans="1:28" ht="60">
      <c r="A393" s="147">
        <v>387</v>
      </c>
      <c r="B393" s="169"/>
      <c r="C393" s="170" t="s">
        <v>3253</v>
      </c>
      <c r="D393" s="172" t="s">
        <v>2378</v>
      </c>
      <c r="E393" s="170" t="s">
        <v>3253</v>
      </c>
      <c r="F393" s="172" t="s">
        <v>2378</v>
      </c>
      <c r="G393" s="165" t="s">
        <v>21</v>
      </c>
      <c r="H393" s="165">
        <v>1</v>
      </c>
      <c r="I393" s="202" t="s">
        <v>3915</v>
      </c>
      <c r="J393" s="202" t="s">
        <v>3916</v>
      </c>
      <c r="K393" s="190">
        <v>783288</v>
      </c>
      <c r="L393" s="191">
        <v>941390</v>
      </c>
      <c r="M393" s="132">
        <f t="shared" si="59"/>
        <v>783288</v>
      </c>
      <c r="N393" s="132">
        <f t="shared" si="60"/>
        <v>862339</v>
      </c>
      <c r="O393" s="133">
        <f t="shared" si="61"/>
        <v>862339</v>
      </c>
      <c r="P393" s="134">
        <f t="shared" si="62"/>
        <v>858708.03555108304</v>
      </c>
      <c r="Q393" s="133">
        <f t="shared" si="55"/>
        <v>55897.498159577772</v>
      </c>
      <c r="R393" s="135">
        <f t="shared" si="56"/>
        <v>6.5094881898601409E-2</v>
      </c>
      <c r="S393" s="133">
        <f t="shared" si="63"/>
        <v>783288</v>
      </c>
      <c r="T393" s="136">
        <f t="shared" si="57"/>
        <v>783300</v>
      </c>
      <c r="U393" s="54" t="str">
        <f t="shared" si="58"/>
        <v>MENOR VALOR</v>
      </c>
    </row>
    <row r="394" spans="1:28" ht="18">
      <c r="A394" s="147">
        <v>388</v>
      </c>
      <c r="B394" s="169"/>
      <c r="C394" s="170" t="s">
        <v>3254</v>
      </c>
      <c r="D394" s="172" t="s">
        <v>1629</v>
      </c>
      <c r="E394" s="170" t="s">
        <v>3254</v>
      </c>
      <c r="F394" s="172" t="s">
        <v>1629</v>
      </c>
      <c r="G394" s="165" t="s">
        <v>21</v>
      </c>
      <c r="H394" s="165">
        <v>1</v>
      </c>
      <c r="I394" s="209">
        <v>55800</v>
      </c>
      <c r="J394" s="204">
        <f>I394*(1+0.05)</f>
        <v>58590</v>
      </c>
      <c r="K394" s="190">
        <v>93588</v>
      </c>
      <c r="L394" s="191">
        <v>112470</v>
      </c>
      <c r="M394" s="132">
        <f t="shared" si="59"/>
        <v>58590</v>
      </c>
      <c r="N394" s="132">
        <f t="shared" si="60"/>
        <v>88216</v>
      </c>
      <c r="O394" s="133">
        <f t="shared" si="61"/>
        <v>93588</v>
      </c>
      <c r="P394" s="134">
        <f t="shared" si="62"/>
        <v>85119.053650435148</v>
      </c>
      <c r="Q394" s="133">
        <f t="shared" si="55"/>
        <v>24747.323127966789</v>
      </c>
      <c r="R394" s="135">
        <f t="shared" si="56"/>
        <v>0.2907377616015151</v>
      </c>
      <c r="S394" s="133">
        <f t="shared" si="63"/>
        <v>58590</v>
      </c>
      <c r="T394" s="136">
        <f t="shared" si="57"/>
        <v>58600</v>
      </c>
      <c r="U394" s="54" t="str">
        <f t="shared" si="58"/>
        <v>MENOR VALOR</v>
      </c>
    </row>
    <row r="395" spans="1:28" ht="18">
      <c r="A395" s="147">
        <v>389</v>
      </c>
      <c r="B395" s="169"/>
      <c r="C395" s="170" t="s">
        <v>3255</v>
      </c>
      <c r="D395" s="172" t="s">
        <v>2379</v>
      </c>
      <c r="E395" s="170" t="s">
        <v>3255</v>
      </c>
      <c r="F395" s="172" t="s">
        <v>2379</v>
      </c>
      <c r="G395" s="165" t="s">
        <v>21</v>
      </c>
      <c r="H395" s="165">
        <v>1</v>
      </c>
      <c r="I395" s="209">
        <v>4000</v>
      </c>
      <c r="J395" s="204">
        <f>I395*(1+0.05)</f>
        <v>4200</v>
      </c>
      <c r="K395" s="190">
        <v>6400</v>
      </c>
      <c r="L395" s="191">
        <v>7820</v>
      </c>
      <c r="M395" s="132">
        <f t="shared" si="59"/>
        <v>4200</v>
      </c>
      <c r="N395" s="132">
        <f t="shared" si="60"/>
        <v>6140</v>
      </c>
      <c r="O395" s="133">
        <f t="shared" si="61"/>
        <v>6400</v>
      </c>
      <c r="P395" s="134">
        <f t="shared" si="62"/>
        <v>5945.8233994548154</v>
      </c>
      <c r="Q395" s="133">
        <f t="shared" si="55"/>
        <v>1555.6349186104046</v>
      </c>
      <c r="R395" s="135">
        <f t="shared" si="56"/>
        <v>0.26163490135832895</v>
      </c>
      <c r="S395" s="133">
        <f t="shared" si="63"/>
        <v>4200</v>
      </c>
      <c r="T395" s="136">
        <f t="shared" si="57"/>
        <v>4200</v>
      </c>
      <c r="U395" s="54" t="str">
        <f t="shared" si="58"/>
        <v>MENOR VALOR</v>
      </c>
    </row>
    <row r="396" spans="1:28" ht="18">
      <c r="A396" s="147">
        <v>390</v>
      </c>
      <c r="B396" s="169"/>
      <c r="C396" s="170" t="s">
        <v>3256</v>
      </c>
      <c r="D396" s="172" t="s">
        <v>2380</v>
      </c>
      <c r="E396" s="170" t="s">
        <v>3256</v>
      </c>
      <c r="F396" s="172" t="s">
        <v>2380</v>
      </c>
      <c r="G396" s="165" t="s">
        <v>21</v>
      </c>
      <c r="H396" s="165">
        <v>1</v>
      </c>
      <c r="I396" s="209">
        <v>4000</v>
      </c>
      <c r="J396" s="204">
        <f>I396*(1+0.05)</f>
        <v>4200</v>
      </c>
      <c r="K396" s="190">
        <v>6400</v>
      </c>
      <c r="L396" s="191">
        <v>7820</v>
      </c>
      <c r="M396" s="132">
        <f t="shared" si="59"/>
        <v>4200</v>
      </c>
      <c r="N396" s="132">
        <f t="shared" si="60"/>
        <v>6140</v>
      </c>
      <c r="O396" s="133">
        <f t="shared" si="61"/>
        <v>6400</v>
      </c>
      <c r="P396" s="134">
        <f t="shared" si="62"/>
        <v>5945.8233994548154</v>
      </c>
      <c r="Q396" s="133">
        <f t="shared" si="55"/>
        <v>1555.6349186104046</v>
      </c>
      <c r="R396" s="135">
        <f t="shared" si="56"/>
        <v>0.26163490135832895</v>
      </c>
      <c r="S396" s="133">
        <f t="shared" si="63"/>
        <v>4200</v>
      </c>
      <c r="T396" s="136">
        <f t="shared" si="57"/>
        <v>4200</v>
      </c>
      <c r="U396" s="54" t="str">
        <f t="shared" si="58"/>
        <v>MENOR VALOR</v>
      </c>
    </row>
    <row r="397" spans="1:28" ht="60">
      <c r="A397" s="147">
        <v>391</v>
      </c>
      <c r="B397" s="169"/>
      <c r="C397" s="170" t="s">
        <v>3257</v>
      </c>
      <c r="D397" s="172" t="s">
        <v>2381</v>
      </c>
      <c r="E397" s="170" t="s">
        <v>3257</v>
      </c>
      <c r="F397" s="172" t="s">
        <v>2381</v>
      </c>
      <c r="G397" s="165" t="s">
        <v>21</v>
      </c>
      <c r="H397" s="165">
        <v>1</v>
      </c>
      <c r="I397" s="202" t="s">
        <v>3915</v>
      </c>
      <c r="J397" s="202" t="s">
        <v>3916</v>
      </c>
      <c r="K397" s="190">
        <v>1484340</v>
      </c>
      <c r="L397" s="191">
        <v>1783880</v>
      </c>
      <c r="M397" s="132">
        <f t="shared" si="59"/>
        <v>1484340</v>
      </c>
      <c r="N397" s="132">
        <f t="shared" si="60"/>
        <v>1634110</v>
      </c>
      <c r="O397" s="133">
        <f t="shared" si="61"/>
        <v>1634110</v>
      </c>
      <c r="P397" s="134">
        <f t="shared" si="62"/>
        <v>1627232.1405380364</v>
      </c>
      <c r="Q397" s="133">
        <f t="shared" si="55"/>
        <v>105903.38261830922</v>
      </c>
      <c r="R397" s="135">
        <f t="shared" si="56"/>
        <v>6.5081914239533634E-2</v>
      </c>
      <c r="S397" s="133">
        <f t="shared" si="63"/>
        <v>1484340</v>
      </c>
      <c r="T397" s="136">
        <f t="shared" si="57"/>
        <v>1484300</v>
      </c>
      <c r="U397" s="54" t="str">
        <f t="shared" si="58"/>
        <v>MENOR VALOR</v>
      </c>
    </row>
    <row r="398" spans="1:28" ht="60">
      <c r="A398" s="147">
        <v>392</v>
      </c>
      <c r="B398" s="169"/>
      <c r="C398" s="170" t="s">
        <v>3258</v>
      </c>
      <c r="D398" s="172" t="s">
        <v>2382</v>
      </c>
      <c r="E398" s="170" t="s">
        <v>3258</v>
      </c>
      <c r="F398" s="172" t="s">
        <v>2382</v>
      </c>
      <c r="G398" s="165" t="s">
        <v>21</v>
      </c>
      <c r="H398" s="165">
        <v>1</v>
      </c>
      <c r="I398" s="202" t="s">
        <v>3915</v>
      </c>
      <c r="J398" s="202" t="s">
        <v>3916</v>
      </c>
      <c r="K398" s="190">
        <v>155892</v>
      </c>
      <c r="L398" s="191">
        <v>187450</v>
      </c>
      <c r="M398" s="132">
        <f t="shared" si="59"/>
        <v>155892</v>
      </c>
      <c r="N398" s="132">
        <f t="shared" si="60"/>
        <v>171671</v>
      </c>
      <c r="O398" s="133">
        <f t="shared" si="61"/>
        <v>171671</v>
      </c>
      <c r="P398" s="134">
        <f t="shared" si="62"/>
        <v>170944.30496509673</v>
      </c>
      <c r="Q398" s="133">
        <f t="shared" si="55"/>
        <v>11157.437900342533</v>
      </c>
      <c r="R398" s="135">
        <f t="shared" si="56"/>
        <v>6.5269433238040006E-2</v>
      </c>
      <c r="S398" s="133">
        <f t="shared" si="63"/>
        <v>155892</v>
      </c>
      <c r="T398" s="136">
        <f t="shared" si="57"/>
        <v>155900</v>
      </c>
      <c r="U398" s="54" t="str">
        <f t="shared" si="58"/>
        <v>MENOR VALOR</v>
      </c>
    </row>
    <row r="399" spans="1:28" ht="60">
      <c r="A399" s="147">
        <v>393</v>
      </c>
      <c r="B399" s="169"/>
      <c r="C399" s="170" t="s">
        <v>3259</v>
      </c>
      <c r="D399" s="172" t="s">
        <v>2383</v>
      </c>
      <c r="E399" s="170" t="s">
        <v>3259</v>
      </c>
      <c r="F399" s="172" t="s">
        <v>2383</v>
      </c>
      <c r="G399" s="165" t="s">
        <v>21</v>
      </c>
      <c r="H399" s="165">
        <v>1</v>
      </c>
      <c r="I399" s="202" t="s">
        <v>3915</v>
      </c>
      <c r="J399" s="202" t="s">
        <v>3916</v>
      </c>
      <c r="K399" s="190">
        <v>155892</v>
      </c>
      <c r="L399" s="191">
        <v>187450</v>
      </c>
      <c r="M399" s="132">
        <f t="shared" si="59"/>
        <v>155892</v>
      </c>
      <c r="N399" s="132">
        <f t="shared" si="60"/>
        <v>171671</v>
      </c>
      <c r="O399" s="133">
        <f t="shared" si="61"/>
        <v>171671</v>
      </c>
      <c r="P399" s="134">
        <f t="shared" si="62"/>
        <v>170944.30496509673</v>
      </c>
      <c r="Q399" s="133">
        <f t="shared" si="55"/>
        <v>11157.437900342533</v>
      </c>
      <c r="R399" s="135">
        <f t="shared" si="56"/>
        <v>6.5269433238040006E-2</v>
      </c>
      <c r="S399" s="133">
        <f t="shared" si="63"/>
        <v>155892</v>
      </c>
      <c r="T399" s="136">
        <f t="shared" si="57"/>
        <v>155900</v>
      </c>
      <c r="U399" s="54" t="str">
        <f t="shared" si="58"/>
        <v>MENOR VALOR</v>
      </c>
    </row>
    <row r="400" spans="1:28" ht="18">
      <c r="A400" s="147">
        <v>394</v>
      </c>
      <c r="B400" s="169"/>
      <c r="C400" s="170" t="s">
        <v>3260</v>
      </c>
      <c r="D400" s="172" t="s">
        <v>2384</v>
      </c>
      <c r="E400" s="170" t="s">
        <v>3260</v>
      </c>
      <c r="F400" s="172" t="s">
        <v>2384</v>
      </c>
      <c r="G400" s="165" t="s">
        <v>21</v>
      </c>
      <c r="H400" s="165">
        <v>1</v>
      </c>
      <c r="I400" s="209">
        <v>39500</v>
      </c>
      <c r="J400" s="204">
        <f>I400*(1+0.05)</f>
        <v>41475</v>
      </c>
      <c r="K400" s="190">
        <v>52140</v>
      </c>
      <c r="L400" s="191">
        <v>62675</v>
      </c>
      <c r="M400" s="132">
        <f t="shared" si="59"/>
        <v>41475</v>
      </c>
      <c r="N400" s="132">
        <f t="shared" si="60"/>
        <v>52096.666666666664</v>
      </c>
      <c r="O400" s="133">
        <f t="shared" si="61"/>
        <v>52140</v>
      </c>
      <c r="P400" s="134">
        <f t="shared" si="62"/>
        <v>51366.966779901777</v>
      </c>
      <c r="Q400" s="133">
        <f t="shared" si="55"/>
        <v>7541.2938213545294</v>
      </c>
      <c r="R400" s="135">
        <f t="shared" si="56"/>
        <v>0.14681213032623902</v>
      </c>
      <c r="S400" s="133">
        <f t="shared" si="63"/>
        <v>41475</v>
      </c>
      <c r="T400" s="136">
        <f t="shared" si="57"/>
        <v>41500</v>
      </c>
      <c r="U400" s="54" t="str">
        <f t="shared" si="58"/>
        <v>MENOR VALOR</v>
      </c>
    </row>
    <row r="401" spans="1:28" ht="60">
      <c r="A401" s="147">
        <v>395</v>
      </c>
      <c r="B401" s="169"/>
      <c r="C401" s="170" t="s">
        <v>3261</v>
      </c>
      <c r="D401" s="172" t="s">
        <v>2385</v>
      </c>
      <c r="E401" s="170" t="s">
        <v>3261</v>
      </c>
      <c r="F401" s="172" t="s">
        <v>2385</v>
      </c>
      <c r="G401" s="165" t="s">
        <v>21</v>
      </c>
      <c r="H401" s="165">
        <v>1</v>
      </c>
      <c r="I401" s="202" t="s">
        <v>3915</v>
      </c>
      <c r="J401" s="202" t="s">
        <v>3916</v>
      </c>
      <c r="K401" s="190">
        <v>71412</v>
      </c>
      <c r="L401" s="191">
        <v>85905</v>
      </c>
      <c r="M401" s="132">
        <f t="shared" si="59"/>
        <v>71412</v>
      </c>
      <c r="N401" s="132">
        <f t="shared" si="60"/>
        <v>78658.5</v>
      </c>
      <c r="O401" s="133">
        <f t="shared" si="61"/>
        <v>78658.5</v>
      </c>
      <c r="P401" s="134">
        <f t="shared" si="62"/>
        <v>78323.992875746568</v>
      </c>
      <c r="Q401" s="133">
        <f t="shared" si="55"/>
        <v>5124.0492898683169</v>
      </c>
      <c r="R401" s="135">
        <f t="shared" si="56"/>
        <v>6.5421196005636811E-2</v>
      </c>
      <c r="S401" s="133">
        <f t="shared" si="63"/>
        <v>71412</v>
      </c>
      <c r="T401" s="136">
        <f t="shared" si="57"/>
        <v>71400</v>
      </c>
      <c r="U401" s="54" t="str">
        <f t="shared" si="58"/>
        <v>MENOR VALOR</v>
      </c>
    </row>
    <row r="402" spans="1:28" ht="18">
      <c r="A402" s="147">
        <v>396</v>
      </c>
      <c r="B402" s="169"/>
      <c r="C402" s="170" t="s">
        <v>3262</v>
      </c>
      <c r="D402" s="172" t="s">
        <v>1769</v>
      </c>
      <c r="E402" s="170" t="s">
        <v>3262</v>
      </c>
      <c r="F402" s="172" t="s">
        <v>1769</v>
      </c>
      <c r="G402" s="165" t="s">
        <v>21</v>
      </c>
      <c r="H402" s="165">
        <v>1</v>
      </c>
      <c r="I402" s="209">
        <v>75200</v>
      </c>
      <c r="J402" s="204">
        <f>I402*(1+0.05)</f>
        <v>78960</v>
      </c>
      <c r="K402" s="190">
        <v>99264</v>
      </c>
      <c r="L402" s="191">
        <v>119370</v>
      </c>
      <c r="M402" s="132">
        <f t="shared" si="59"/>
        <v>78960</v>
      </c>
      <c r="N402" s="132">
        <f t="shared" si="60"/>
        <v>99198</v>
      </c>
      <c r="O402" s="133">
        <f t="shared" si="61"/>
        <v>99264</v>
      </c>
      <c r="P402" s="134">
        <f t="shared" si="62"/>
        <v>97805.820729252489</v>
      </c>
      <c r="Q402" s="133">
        <f t="shared" si="55"/>
        <v>14357.09608521166</v>
      </c>
      <c r="R402" s="135">
        <f t="shared" si="56"/>
        <v>0.14679183690871717</v>
      </c>
      <c r="S402" s="133">
        <f t="shared" si="63"/>
        <v>78960</v>
      </c>
      <c r="T402" s="136">
        <f t="shared" si="57"/>
        <v>79000</v>
      </c>
      <c r="U402" s="54" t="str">
        <f t="shared" si="58"/>
        <v>MENOR VALOR</v>
      </c>
    </row>
    <row r="403" spans="1:28" ht="60">
      <c r="A403" s="147">
        <v>397</v>
      </c>
      <c r="B403" s="169"/>
      <c r="C403" s="170" t="s">
        <v>3263</v>
      </c>
      <c r="D403" s="172" t="s">
        <v>2386</v>
      </c>
      <c r="E403" s="170" t="s">
        <v>3263</v>
      </c>
      <c r="F403" s="172" t="s">
        <v>2386</v>
      </c>
      <c r="G403" s="165" t="s">
        <v>21</v>
      </c>
      <c r="H403" s="165">
        <v>1</v>
      </c>
      <c r="I403" s="202" t="s">
        <v>3915</v>
      </c>
      <c r="J403" s="202" t="s">
        <v>3916</v>
      </c>
      <c r="K403" s="190">
        <v>97416</v>
      </c>
      <c r="L403" s="191">
        <v>117070</v>
      </c>
      <c r="M403" s="132">
        <f t="shared" si="59"/>
        <v>97416</v>
      </c>
      <c r="N403" s="132">
        <f t="shared" si="60"/>
        <v>107243</v>
      </c>
      <c r="O403" s="133">
        <f t="shared" si="61"/>
        <v>107243</v>
      </c>
      <c r="P403" s="134">
        <f t="shared" si="62"/>
        <v>106791.81204568072</v>
      </c>
      <c r="Q403" s="133">
        <f t="shared" si="55"/>
        <v>6948.7383387202026</v>
      </c>
      <c r="R403" s="135">
        <f t="shared" si="56"/>
        <v>6.5068081584268328E-2</v>
      </c>
      <c r="S403" s="133">
        <f t="shared" si="63"/>
        <v>97416</v>
      </c>
      <c r="T403" s="136">
        <f t="shared" si="57"/>
        <v>97400</v>
      </c>
      <c r="U403" s="54" t="str">
        <f t="shared" si="58"/>
        <v>MENOR VALOR</v>
      </c>
      <c r="V403" s="8"/>
      <c r="X403" s="35"/>
      <c r="Y403" s="35"/>
      <c r="Z403" s="35"/>
      <c r="AA403" s="35"/>
      <c r="AB403" s="15"/>
    </row>
    <row r="404" spans="1:28" ht="18">
      <c r="A404" s="147">
        <v>398</v>
      </c>
      <c r="B404" s="169"/>
      <c r="C404" s="170" t="s">
        <v>3264</v>
      </c>
      <c r="D404" s="172" t="s">
        <v>2387</v>
      </c>
      <c r="E404" s="170" t="s">
        <v>3264</v>
      </c>
      <c r="F404" s="172" t="s">
        <v>2387</v>
      </c>
      <c r="G404" s="165" t="s">
        <v>21</v>
      </c>
      <c r="H404" s="165">
        <v>1</v>
      </c>
      <c r="I404" s="209">
        <v>45200</v>
      </c>
      <c r="J404" s="204">
        <f>I404*(1+0.05)</f>
        <v>47460</v>
      </c>
      <c r="K404" s="190">
        <v>66528</v>
      </c>
      <c r="L404" s="191">
        <v>80040</v>
      </c>
      <c r="M404" s="132">
        <f t="shared" si="59"/>
        <v>47460</v>
      </c>
      <c r="N404" s="132">
        <f t="shared" si="60"/>
        <v>64676</v>
      </c>
      <c r="O404" s="133">
        <f t="shared" si="61"/>
        <v>66528</v>
      </c>
      <c r="P404" s="134">
        <f t="shared" si="62"/>
        <v>63223.678500259666</v>
      </c>
      <c r="Q404" s="133">
        <f t="shared" si="55"/>
        <v>13483.112103665087</v>
      </c>
      <c r="R404" s="135">
        <f t="shared" si="56"/>
        <v>0.21326048125481517</v>
      </c>
      <c r="S404" s="133">
        <f t="shared" si="63"/>
        <v>47460</v>
      </c>
      <c r="T404" s="136">
        <f t="shared" si="57"/>
        <v>47500</v>
      </c>
      <c r="U404" s="54" t="str">
        <f t="shared" si="58"/>
        <v>MENOR VALOR</v>
      </c>
    </row>
    <row r="405" spans="1:28" ht="60">
      <c r="A405" s="147">
        <v>399</v>
      </c>
      <c r="B405" s="169"/>
      <c r="C405" s="170" t="s">
        <v>3265</v>
      </c>
      <c r="D405" s="172" t="s">
        <v>2388</v>
      </c>
      <c r="E405" s="170" t="s">
        <v>3265</v>
      </c>
      <c r="F405" s="172" t="s">
        <v>2388</v>
      </c>
      <c r="G405" s="165" t="s">
        <v>21</v>
      </c>
      <c r="H405" s="165">
        <v>1</v>
      </c>
      <c r="I405" s="202" t="s">
        <v>3915</v>
      </c>
      <c r="J405" s="202" t="s">
        <v>3916</v>
      </c>
      <c r="K405" s="190">
        <v>171468</v>
      </c>
      <c r="L405" s="191">
        <v>206080</v>
      </c>
      <c r="M405" s="132">
        <f t="shared" si="59"/>
        <v>171468</v>
      </c>
      <c r="N405" s="132">
        <f t="shared" si="60"/>
        <v>188774</v>
      </c>
      <c r="O405" s="133">
        <f t="shared" si="61"/>
        <v>188774</v>
      </c>
      <c r="P405" s="134">
        <f t="shared" si="62"/>
        <v>187979.05585463502</v>
      </c>
      <c r="Q405" s="133">
        <f t="shared" si="55"/>
        <v>12237.189955214391</v>
      </c>
      <c r="R405" s="135">
        <f t="shared" si="56"/>
        <v>6.5098688253214021E-2</v>
      </c>
      <c r="S405" s="133">
        <f t="shared" si="63"/>
        <v>171468</v>
      </c>
      <c r="T405" s="136">
        <f t="shared" si="57"/>
        <v>171500</v>
      </c>
      <c r="U405" s="54" t="str">
        <f t="shared" si="58"/>
        <v>MENOR VALOR</v>
      </c>
    </row>
    <row r="406" spans="1:28" ht="60">
      <c r="A406" s="147">
        <v>400</v>
      </c>
      <c r="B406" s="169"/>
      <c r="C406" s="170" t="s">
        <v>3266</v>
      </c>
      <c r="D406" s="176" t="s">
        <v>2389</v>
      </c>
      <c r="E406" s="170" t="s">
        <v>3266</v>
      </c>
      <c r="F406" s="176" t="s">
        <v>2389</v>
      </c>
      <c r="G406" s="165" t="s">
        <v>21</v>
      </c>
      <c r="H406" s="165">
        <v>1</v>
      </c>
      <c r="I406" s="202" t="s">
        <v>3915</v>
      </c>
      <c r="J406" s="202" t="s">
        <v>3916</v>
      </c>
      <c r="K406" s="190">
        <v>19800</v>
      </c>
      <c r="L406" s="191">
        <v>23805</v>
      </c>
      <c r="M406" s="132">
        <f t="shared" si="59"/>
        <v>19800</v>
      </c>
      <c r="N406" s="132">
        <f t="shared" si="60"/>
        <v>21802.5</v>
      </c>
      <c r="O406" s="133">
        <f t="shared" si="61"/>
        <v>21802.5</v>
      </c>
      <c r="P406" s="134">
        <f t="shared" si="62"/>
        <v>21710.343157122137</v>
      </c>
      <c r="Q406" s="133">
        <f t="shared" si="55"/>
        <v>1415.9813293260613</v>
      </c>
      <c r="R406" s="135">
        <f t="shared" si="56"/>
        <v>6.5221508433944073E-2</v>
      </c>
      <c r="S406" s="133">
        <f t="shared" si="63"/>
        <v>19800</v>
      </c>
      <c r="T406" s="136">
        <f t="shared" si="57"/>
        <v>19800</v>
      </c>
      <c r="U406" s="54" t="str">
        <f t="shared" si="58"/>
        <v>MENOR VALOR</v>
      </c>
      <c r="V406" s="8"/>
      <c r="X406" s="35"/>
      <c r="Y406" s="35"/>
      <c r="Z406" s="35"/>
      <c r="AA406" s="35"/>
      <c r="AB406" s="15"/>
    </row>
    <row r="407" spans="1:28" ht="204">
      <c r="A407" s="147">
        <v>401</v>
      </c>
      <c r="B407" s="169"/>
      <c r="C407" s="170" t="s">
        <v>3267</v>
      </c>
      <c r="D407" s="179" t="s">
        <v>2390</v>
      </c>
      <c r="E407" s="170" t="s">
        <v>3267</v>
      </c>
      <c r="F407" s="179" t="s">
        <v>2390</v>
      </c>
      <c r="G407" s="165" t="s">
        <v>21</v>
      </c>
      <c r="H407" s="165">
        <v>1</v>
      </c>
      <c r="I407" s="202" t="s">
        <v>3915</v>
      </c>
      <c r="J407" s="202" t="s">
        <v>3916</v>
      </c>
      <c r="K407" s="190">
        <v>19800</v>
      </c>
      <c r="L407" s="191">
        <v>23805</v>
      </c>
      <c r="M407" s="132">
        <f t="shared" si="59"/>
        <v>19800</v>
      </c>
      <c r="N407" s="132">
        <f t="shared" si="60"/>
        <v>21802.5</v>
      </c>
      <c r="O407" s="133">
        <f t="shared" si="61"/>
        <v>21802.5</v>
      </c>
      <c r="P407" s="134">
        <f t="shared" si="62"/>
        <v>21710.343157122137</v>
      </c>
      <c r="Q407" s="133">
        <f t="shared" si="55"/>
        <v>1415.9813293260613</v>
      </c>
      <c r="R407" s="135">
        <f t="shared" si="56"/>
        <v>6.5221508433944073E-2</v>
      </c>
      <c r="S407" s="133">
        <f t="shared" si="63"/>
        <v>19800</v>
      </c>
      <c r="T407" s="136">
        <f t="shared" si="57"/>
        <v>19800</v>
      </c>
      <c r="U407" s="54" t="str">
        <f t="shared" si="58"/>
        <v>MENOR VALOR</v>
      </c>
    </row>
    <row r="408" spans="1:28" ht="60">
      <c r="A408" s="147">
        <v>402</v>
      </c>
      <c r="B408" s="169"/>
      <c r="C408" s="170" t="s">
        <v>3268</v>
      </c>
      <c r="D408" s="175" t="s">
        <v>2391</v>
      </c>
      <c r="E408" s="170" t="s">
        <v>3268</v>
      </c>
      <c r="F408" s="175" t="s">
        <v>2391</v>
      </c>
      <c r="G408" s="165" t="s">
        <v>21</v>
      </c>
      <c r="H408" s="165">
        <v>1</v>
      </c>
      <c r="I408" s="202" t="s">
        <v>3915</v>
      </c>
      <c r="J408" s="202" t="s">
        <v>3916</v>
      </c>
      <c r="K408" s="190">
        <v>57156</v>
      </c>
      <c r="L408" s="191">
        <v>68770</v>
      </c>
      <c r="M408" s="132">
        <f t="shared" si="59"/>
        <v>57156</v>
      </c>
      <c r="N408" s="132">
        <f t="shared" si="60"/>
        <v>62963</v>
      </c>
      <c r="O408" s="133">
        <f t="shared" si="61"/>
        <v>62963</v>
      </c>
      <c r="P408" s="134">
        <f t="shared" si="62"/>
        <v>62694.64187631986</v>
      </c>
      <c r="Q408" s="133">
        <f t="shared" si="55"/>
        <v>4106.1690783502818</v>
      </c>
      <c r="R408" s="135">
        <f t="shared" si="56"/>
        <v>6.549473695775597E-2</v>
      </c>
      <c r="S408" s="133">
        <f t="shared" si="63"/>
        <v>57156</v>
      </c>
      <c r="T408" s="136">
        <f t="shared" si="57"/>
        <v>57200</v>
      </c>
      <c r="U408" s="54" t="str">
        <f t="shared" si="58"/>
        <v>MENOR VALOR</v>
      </c>
    </row>
    <row r="409" spans="1:28" ht="60">
      <c r="A409" s="147">
        <v>403</v>
      </c>
      <c r="B409" s="169"/>
      <c r="C409" s="170" t="s">
        <v>3269</v>
      </c>
      <c r="D409" s="172" t="s">
        <v>2392</v>
      </c>
      <c r="E409" s="170" t="s">
        <v>3269</v>
      </c>
      <c r="F409" s="172" t="s">
        <v>2392</v>
      </c>
      <c r="G409" s="165" t="s">
        <v>21</v>
      </c>
      <c r="H409" s="165">
        <v>1</v>
      </c>
      <c r="I409" s="202" t="s">
        <v>3915</v>
      </c>
      <c r="J409" s="202" t="s">
        <v>3916</v>
      </c>
      <c r="K409" s="190">
        <v>142560</v>
      </c>
      <c r="L409" s="191">
        <v>171350</v>
      </c>
      <c r="M409" s="132">
        <f t="shared" si="59"/>
        <v>142560</v>
      </c>
      <c r="N409" s="132">
        <f t="shared" si="60"/>
        <v>156955</v>
      </c>
      <c r="O409" s="133">
        <f t="shared" si="61"/>
        <v>156955</v>
      </c>
      <c r="P409" s="134">
        <f t="shared" si="62"/>
        <v>156293.4931467078</v>
      </c>
      <c r="Q409" s="133">
        <f t="shared" si="55"/>
        <v>10178.802115180351</v>
      </c>
      <c r="R409" s="135">
        <f t="shared" si="56"/>
        <v>6.5126205258115438E-2</v>
      </c>
      <c r="S409" s="133">
        <f t="shared" si="63"/>
        <v>142560</v>
      </c>
      <c r="T409" s="136">
        <f t="shared" si="57"/>
        <v>142600</v>
      </c>
      <c r="U409" s="54" t="str">
        <f t="shared" si="58"/>
        <v>MENOR VALOR</v>
      </c>
    </row>
    <row r="410" spans="1:28" ht="60">
      <c r="A410" s="147">
        <v>404</v>
      </c>
      <c r="B410" s="169"/>
      <c r="C410" s="170" t="s">
        <v>3270</v>
      </c>
      <c r="D410" s="172" t="s">
        <v>2393</v>
      </c>
      <c r="E410" s="170" t="s">
        <v>3270</v>
      </c>
      <c r="F410" s="172" t="s">
        <v>2393</v>
      </c>
      <c r="G410" s="165" t="s">
        <v>21</v>
      </c>
      <c r="H410" s="165">
        <v>1</v>
      </c>
      <c r="I410" s="202" t="s">
        <v>3915</v>
      </c>
      <c r="J410" s="202" t="s">
        <v>3916</v>
      </c>
      <c r="K410" s="190">
        <v>258456</v>
      </c>
      <c r="L410" s="191">
        <v>310615</v>
      </c>
      <c r="M410" s="132">
        <f t="shared" si="59"/>
        <v>258456</v>
      </c>
      <c r="N410" s="132">
        <f t="shared" si="60"/>
        <v>284535.5</v>
      </c>
      <c r="O410" s="133">
        <f t="shared" si="61"/>
        <v>284535.5</v>
      </c>
      <c r="P410" s="134">
        <f t="shared" si="62"/>
        <v>283337.80270200444</v>
      </c>
      <c r="Q410" s="133">
        <f t="shared" si="55"/>
        <v>18440.991299954567</v>
      </c>
      <c r="R410" s="135">
        <f t="shared" si="56"/>
        <v>6.5084824983094675E-2</v>
      </c>
      <c r="S410" s="133">
        <f t="shared" si="63"/>
        <v>258456</v>
      </c>
      <c r="T410" s="136">
        <f t="shared" si="57"/>
        <v>258500</v>
      </c>
      <c r="U410" s="54" t="str">
        <f t="shared" si="58"/>
        <v>MENOR VALOR</v>
      </c>
    </row>
    <row r="411" spans="1:28" ht="60">
      <c r="A411" s="147">
        <v>405</v>
      </c>
      <c r="B411" s="169"/>
      <c r="C411" s="170" t="s">
        <v>3271</v>
      </c>
      <c r="D411" s="172" t="s">
        <v>2394</v>
      </c>
      <c r="E411" s="170" t="s">
        <v>3271</v>
      </c>
      <c r="F411" s="172" t="s">
        <v>2394</v>
      </c>
      <c r="G411" s="165" t="s">
        <v>21</v>
      </c>
      <c r="H411" s="165">
        <v>1</v>
      </c>
      <c r="I411" s="202" t="s">
        <v>3915</v>
      </c>
      <c r="J411" s="202" t="s">
        <v>3916</v>
      </c>
      <c r="K411" s="190">
        <v>100056</v>
      </c>
      <c r="L411" s="191">
        <v>120290</v>
      </c>
      <c r="M411" s="132">
        <f t="shared" si="59"/>
        <v>100056</v>
      </c>
      <c r="N411" s="132">
        <f t="shared" si="60"/>
        <v>110173</v>
      </c>
      <c r="O411" s="133">
        <f t="shared" si="61"/>
        <v>110173</v>
      </c>
      <c r="P411" s="134">
        <f t="shared" si="62"/>
        <v>109707.50311624087</v>
      </c>
      <c r="Q411" s="133">
        <f t="shared" si="55"/>
        <v>7153.7993052643014</v>
      </c>
      <c r="R411" s="135">
        <f t="shared" si="56"/>
        <v>6.5207931108271375E-2</v>
      </c>
      <c r="S411" s="133">
        <f t="shared" si="63"/>
        <v>100056</v>
      </c>
      <c r="T411" s="136">
        <f t="shared" si="57"/>
        <v>100100</v>
      </c>
      <c r="U411" s="54" t="str">
        <f t="shared" si="58"/>
        <v>MENOR VALOR</v>
      </c>
    </row>
    <row r="412" spans="1:28" ht="60">
      <c r="A412" s="147">
        <v>406</v>
      </c>
      <c r="B412" s="169"/>
      <c r="C412" s="170" t="s">
        <v>3272</v>
      </c>
      <c r="D412" s="172" t="s">
        <v>2395</v>
      </c>
      <c r="E412" s="170" t="s">
        <v>3272</v>
      </c>
      <c r="F412" s="172" t="s">
        <v>2395</v>
      </c>
      <c r="G412" s="165" t="s">
        <v>21</v>
      </c>
      <c r="H412" s="165">
        <v>1</v>
      </c>
      <c r="I412" s="202" t="s">
        <v>3915</v>
      </c>
      <c r="J412" s="202" t="s">
        <v>3916</v>
      </c>
      <c r="K412" s="190">
        <v>313104</v>
      </c>
      <c r="L412" s="191">
        <v>376280</v>
      </c>
      <c r="M412" s="132">
        <f t="shared" si="59"/>
        <v>313104</v>
      </c>
      <c r="N412" s="132">
        <f t="shared" si="60"/>
        <v>344692</v>
      </c>
      <c r="O412" s="133">
        <f t="shared" si="61"/>
        <v>344692</v>
      </c>
      <c r="P412" s="134">
        <f t="shared" si="62"/>
        <v>343241.56671359023</v>
      </c>
      <c r="Q412" s="133">
        <f t="shared" si="55"/>
        <v>22336.089004120662</v>
      </c>
      <c r="R412" s="135">
        <f t="shared" si="56"/>
        <v>6.5073962975930821E-2</v>
      </c>
      <c r="S412" s="133">
        <f t="shared" si="63"/>
        <v>313104</v>
      </c>
      <c r="T412" s="136">
        <f t="shared" si="57"/>
        <v>313100</v>
      </c>
      <c r="U412" s="54" t="str">
        <f t="shared" si="58"/>
        <v>MENOR VALOR</v>
      </c>
    </row>
    <row r="413" spans="1:28" ht="18">
      <c r="A413" s="147">
        <v>407</v>
      </c>
      <c r="B413" s="169"/>
      <c r="C413" s="170" t="s">
        <v>3273</v>
      </c>
      <c r="D413" s="172" t="s">
        <v>1597</v>
      </c>
      <c r="E413" s="170" t="s">
        <v>3273</v>
      </c>
      <c r="F413" s="172" t="s">
        <v>1597</v>
      </c>
      <c r="G413" s="165" t="s">
        <v>21</v>
      </c>
      <c r="H413" s="165">
        <v>1</v>
      </c>
      <c r="I413" s="209">
        <v>19500</v>
      </c>
      <c r="J413" s="204">
        <f>I413*(1+0.05)</f>
        <v>20475</v>
      </c>
      <c r="K413" s="190">
        <v>25740</v>
      </c>
      <c r="L413" s="191">
        <v>30935</v>
      </c>
      <c r="M413" s="132">
        <f t="shared" si="59"/>
        <v>20475</v>
      </c>
      <c r="N413" s="132">
        <f t="shared" si="60"/>
        <v>25716.666666666668</v>
      </c>
      <c r="O413" s="133">
        <f t="shared" si="61"/>
        <v>25740</v>
      </c>
      <c r="P413" s="134">
        <f t="shared" si="62"/>
        <v>25356.785165972986</v>
      </c>
      <c r="Q413" s="133">
        <f t="shared" si="55"/>
        <v>3722.9172029471729</v>
      </c>
      <c r="R413" s="135">
        <f t="shared" si="56"/>
        <v>0.14682134105639957</v>
      </c>
      <c r="S413" s="133">
        <f t="shared" si="63"/>
        <v>20475</v>
      </c>
      <c r="T413" s="136">
        <f t="shared" si="57"/>
        <v>20500</v>
      </c>
      <c r="U413" s="54" t="str">
        <f t="shared" si="58"/>
        <v>MENOR VALOR</v>
      </c>
    </row>
    <row r="414" spans="1:28" ht="18">
      <c r="A414" s="147">
        <v>408</v>
      </c>
      <c r="B414" s="169"/>
      <c r="C414" s="170" t="s">
        <v>3274</v>
      </c>
      <c r="D414" s="172" t="s">
        <v>1595</v>
      </c>
      <c r="E414" s="170" t="s">
        <v>3274</v>
      </c>
      <c r="F414" s="172" t="s">
        <v>1595</v>
      </c>
      <c r="G414" s="165" t="s">
        <v>21</v>
      </c>
      <c r="H414" s="165">
        <v>1</v>
      </c>
      <c r="I414" s="209">
        <v>19500</v>
      </c>
      <c r="J414" s="204">
        <f>I414*(1+0.05)</f>
        <v>20475</v>
      </c>
      <c r="K414" s="190">
        <v>25740</v>
      </c>
      <c r="L414" s="191">
        <v>30935</v>
      </c>
      <c r="M414" s="132">
        <f t="shared" si="59"/>
        <v>20475</v>
      </c>
      <c r="N414" s="132">
        <f t="shared" si="60"/>
        <v>25716.666666666668</v>
      </c>
      <c r="O414" s="133">
        <f t="shared" si="61"/>
        <v>25740</v>
      </c>
      <c r="P414" s="134">
        <f t="shared" si="62"/>
        <v>25356.785165972986</v>
      </c>
      <c r="Q414" s="133">
        <f t="shared" si="55"/>
        <v>3722.9172029471729</v>
      </c>
      <c r="R414" s="135">
        <f t="shared" si="56"/>
        <v>0.14682134105639957</v>
      </c>
      <c r="S414" s="133">
        <f t="shared" si="63"/>
        <v>20475</v>
      </c>
      <c r="T414" s="136">
        <f t="shared" si="57"/>
        <v>20500</v>
      </c>
      <c r="U414" s="54" t="str">
        <f t="shared" si="58"/>
        <v>MENOR VALOR</v>
      </c>
    </row>
    <row r="415" spans="1:28" ht="18">
      <c r="A415" s="147">
        <v>409</v>
      </c>
      <c r="B415" s="169"/>
      <c r="C415" s="170" t="s">
        <v>3275</v>
      </c>
      <c r="D415" s="172" t="s">
        <v>1596</v>
      </c>
      <c r="E415" s="170" t="s">
        <v>3275</v>
      </c>
      <c r="F415" s="172" t="s">
        <v>1596</v>
      </c>
      <c r="G415" s="165" t="s">
        <v>21</v>
      </c>
      <c r="H415" s="165">
        <v>1</v>
      </c>
      <c r="I415" s="209">
        <v>12500</v>
      </c>
      <c r="J415" s="204">
        <f>I415*(1+0.05)</f>
        <v>13125</v>
      </c>
      <c r="K415" s="190">
        <v>20000</v>
      </c>
      <c r="L415" s="191">
        <v>24035</v>
      </c>
      <c r="M415" s="132">
        <f t="shared" si="59"/>
        <v>13125</v>
      </c>
      <c r="N415" s="132">
        <f t="shared" si="60"/>
        <v>19053.333333333332</v>
      </c>
      <c r="O415" s="133">
        <f t="shared" si="61"/>
        <v>20000</v>
      </c>
      <c r="P415" s="134">
        <f t="shared" si="62"/>
        <v>18478.121201491835</v>
      </c>
      <c r="Q415" s="133">
        <f t="shared" si="55"/>
        <v>4861.3591206575138</v>
      </c>
      <c r="R415" s="135">
        <f t="shared" si="56"/>
        <v>0.26308730566530925</v>
      </c>
      <c r="S415" s="133">
        <f t="shared" si="63"/>
        <v>13125</v>
      </c>
      <c r="T415" s="136">
        <f t="shared" si="57"/>
        <v>13100</v>
      </c>
      <c r="U415" s="54" t="str">
        <f t="shared" si="58"/>
        <v>MENOR VALOR</v>
      </c>
    </row>
    <row r="416" spans="1:28" ht="18">
      <c r="A416" s="147">
        <v>410</v>
      </c>
      <c r="B416" s="169"/>
      <c r="C416" s="170" t="s">
        <v>3276</v>
      </c>
      <c r="D416" s="172" t="s">
        <v>2396</v>
      </c>
      <c r="E416" s="170" t="s">
        <v>3276</v>
      </c>
      <c r="F416" s="172" t="s">
        <v>2396</v>
      </c>
      <c r="G416" s="165" t="s">
        <v>21</v>
      </c>
      <c r="H416" s="165">
        <v>1</v>
      </c>
      <c r="I416" s="209">
        <v>8500</v>
      </c>
      <c r="J416" s="204">
        <f>I416*(1+0.05)</f>
        <v>8925</v>
      </c>
      <c r="K416" s="190">
        <v>13600</v>
      </c>
      <c r="L416" s="191">
        <v>16445</v>
      </c>
      <c r="M416" s="132">
        <f t="shared" si="59"/>
        <v>8925</v>
      </c>
      <c r="N416" s="132">
        <f t="shared" si="60"/>
        <v>12990</v>
      </c>
      <c r="O416" s="133">
        <f t="shared" si="61"/>
        <v>13600</v>
      </c>
      <c r="P416" s="134">
        <f t="shared" si="62"/>
        <v>12591.003277815618</v>
      </c>
      <c r="Q416" s="133">
        <f t="shared" si="55"/>
        <v>3305.7242020471099</v>
      </c>
      <c r="R416" s="135">
        <f t="shared" si="56"/>
        <v>0.26254652858930966</v>
      </c>
      <c r="S416" s="133">
        <f t="shared" si="63"/>
        <v>8925</v>
      </c>
      <c r="T416" s="136">
        <f t="shared" si="57"/>
        <v>8900</v>
      </c>
      <c r="U416" s="54" t="str">
        <f t="shared" si="58"/>
        <v>MENOR VALOR</v>
      </c>
    </row>
    <row r="417" spans="1:21" ht="60">
      <c r="A417" s="147">
        <v>411</v>
      </c>
      <c r="B417" s="169"/>
      <c r="C417" s="170" t="s">
        <v>3277</v>
      </c>
      <c r="D417" s="172" t="s">
        <v>2397</v>
      </c>
      <c r="E417" s="170" t="s">
        <v>3277</v>
      </c>
      <c r="F417" s="172" t="s">
        <v>2397</v>
      </c>
      <c r="G417" s="165" t="s">
        <v>21</v>
      </c>
      <c r="H417" s="165">
        <v>1</v>
      </c>
      <c r="I417" s="202" t="s">
        <v>3915</v>
      </c>
      <c r="J417" s="202" t="s">
        <v>3916</v>
      </c>
      <c r="K417" s="190">
        <v>130020</v>
      </c>
      <c r="L417" s="191">
        <v>156285</v>
      </c>
      <c r="M417" s="132">
        <f t="shared" si="59"/>
        <v>130020</v>
      </c>
      <c r="N417" s="132">
        <f t="shared" si="60"/>
        <v>143152.5</v>
      </c>
      <c r="O417" s="133">
        <f t="shared" si="61"/>
        <v>143152.5</v>
      </c>
      <c r="P417" s="134">
        <f t="shared" si="62"/>
        <v>142548.85373092271</v>
      </c>
      <c r="Q417" s="133">
        <f t="shared" si="55"/>
        <v>9286.0798039323345</v>
      </c>
      <c r="R417" s="135">
        <f t="shared" si="56"/>
        <v>6.5143139077504436E-2</v>
      </c>
      <c r="S417" s="133">
        <f t="shared" si="63"/>
        <v>130020</v>
      </c>
      <c r="T417" s="136">
        <f t="shared" si="57"/>
        <v>130000</v>
      </c>
      <c r="U417" s="54" t="str">
        <f t="shared" si="58"/>
        <v>MENOR VALOR</v>
      </c>
    </row>
    <row r="418" spans="1:21" ht="60">
      <c r="A418" s="147">
        <v>412</v>
      </c>
      <c r="B418" s="169"/>
      <c r="C418" s="170" t="s">
        <v>3278</v>
      </c>
      <c r="D418" s="172" t="s">
        <v>2398</v>
      </c>
      <c r="E418" s="170" t="s">
        <v>3278</v>
      </c>
      <c r="F418" s="172" t="s">
        <v>2398</v>
      </c>
      <c r="G418" s="165" t="s">
        <v>21</v>
      </c>
      <c r="H418" s="165">
        <v>1</v>
      </c>
      <c r="I418" s="202" t="s">
        <v>3915</v>
      </c>
      <c r="J418" s="202" t="s">
        <v>3916</v>
      </c>
      <c r="K418" s="190">
        <v>439032</v>
      </c>
      <c r="L418" s="191">
        <v>527620</v>
      </c>
      <c r="M418" s="132">
        <f t="shared" si="59"/>
        <v>439032</v>
      </c>
      <c r="N418" s="132">
        <f t="shared" si="60"/>
        <v>483326</v>
      </c>
      <c r="O418" s="133">
        <f t="shared" si="61"/>
        <v>483326</v>
      </c>
      <c r="P418" s="134">
        <f t="shared" si="62"/>
        <v>481292.07747479074</v>
      </c>
      <c r="Q418" s="133">
        <f t="shared" si="55"/>
        <v>31320.587765876935</v>
      </c>
      <c r="R418" s="135">
        <f t="shared" si="56"/>
        <v>6.5076050971392629E-2</v>
      </c>
      <c r="S418" s="133">
        <f t="shared" si="63"/>
        <v>439032</v>
      </c>
      <c r="T418" s="136">
        <f t="shared" si="57"/>
        <v>439000</v>
      </c>
      <c r="U418" s="54" t="str">
        <f t="shared" si="58"/>
        <v>MENOR VALOR</v>
      </c>
    </row>
    <row r="419" spans="1:21" ht="60">
      <c r="A419" s="147">
        <v>413</v>
      </c>
      <c r="B419" s="169"/>
      <c r="C419" s="170" t="s">
        <v>3279</v>
      </c>
      <c r="D419" s="172" t="s">
        <v>2399</v>
      </c>
      <c r="E419" s="170" t="s">
        <v>3279</v>
      </c>
      <c r="F419" s="172" t="s">
        <v>2399</v>
      </c>
      <c r="G419" s="165" t="s">
        <v>21</v>
      </c>
      <c r="H419" s="165">
        <v>1</v>
      </c>
      <c r="I419" s="202" t="s">
        <v>3915</v>
      </c>
      <c r="J419" s="202" t="s">
        <v>3916</v>
      </c>
      <c r="K419" s="190">
        <v>892452</v>
      </c>
      <c r="L419" s="191">
        <v>1072605</v>
      </c>
      <c r="M419" s="132">
        <f t="shared" si="59"/>
        <v>892452</v>
      </c>
      <c r="N419" s="132">
        <f t="shared" si="60"/>
        <v>982528.5</v>
      </c>
      <c r="O419" s="133">
        <f t="shared" si="61"/>
        <v>982528.5</v>
      </c>
      <c r="P419" s="134">
        <f t="shared" si="62"/>
        <v>978390.75908350642</v>
      </c>
      <c r="Q419" s="133">
        <f t="shared" si="55"/>
        <v>63693.703975550045</v>
      </c>
      <c r="R419" s="135">
        <f t="shared" si="56"/>
        <v>6.5100475841793737E-2</v>
      </c>
      <c r="S419" s="133">
        <f t="shared" si="63"/>
        <v>892452</v>
      </c>
      <c r="T419" s="136">
        <f t="shared" si="57"/>
        <v>892500</v>
      </c>
      <c r="U419" s="54" t="str">
        <f t="shared" si="58"/>
        <v>MENOR VALOR</v>
      </c>
    </row>
    <row r="420" spans="1:21" ht="60">
      <c r="A420" s="147">
        <v>414</v>
      </c>
      <c r="B420" s="169"/>
      <c r="C420" s="170" t="s">
        <v>3280</v>
      </c>
      <c r="D420" s="172" t="s">
        <v>2400</v>
      </c>
      <c r="E420" s="170" t="s">
        <v>3280</v>
      </c>
      <c r="F420" s="172" t="s">
        <v>2400</v>
      </c>
      <c r="G420" s="165" t="s">
        <v>21</v>
      </c>
      <c r="H420" s="165">
        <v>1</v>
      </c>
      <c r="I420" s="202" t="s">
        <v>3915</v>
      </c>
      <c r="J420" s="202" t="s">
        <v>3916</v>
      </c>
      <c r="K420" s="190">
        <v>327360</v>
      </c>
      <c r="L420" s="191">
        <v>393415</v>
      </c>
      <c r="M420" s="132">
        <f t="shared" si="59"/>
        <v>327360</v>
      </c>
      <c r="N420" s="132">
        <f t="shared" si="60"/>
        <v>360387.5</v>
      </c>
      <c r="O420" s="133">
        <f t="shared" si="61"/>
        <v>360387.5</v>
      </c>
      <c r="P420" s="134">
        <f t="shared" si="62"/>
        <v>358870.91606871685</v>
      </c>
      <c r="Q420" s="133">
        <f t="shared" si="55"/>
        <v>23353.969215638699</v>
      </c>
      <c r="R420" s="135">
        <f t="shared" si="56"/>
        <v>6.5076238195816524E-2</v>
      </c>
      <c r="S420" s="133">
        <f t="shared" si="63"/>
        <v>327360</v>
      </c>
      <c r="T420" s="136">
        <f t="shared" si="57"/>
        <v>327400</v>
      </c>
      <c r="U420" s="54" t="str">
        <f t="shared" si="58"/>
        <v>MENOR VALOR</v>
      </c>
    </row>
    <row r="421" spans="1:21" ht="60">
      <c r="A421" s="147">
        <v>415</v>
      </c>
      <c r="B421" s="169"/>
      <c r="C421" s="170" t="s">
        <v>3281</v>
      </c>
      <c r="D421" s="172" t="s">
        <v>2401</v>
      </c>
      <c r="E421" s="170" t="s">
        <v>3281</v>
      </c>
      <c r="F421" s="172" t="s">
        <v>2401</v>
      </c>
      <c r="G421" s="165" t="s">
        <v>21</v>
      </c>
      <c r="H421" s="165">
        <v>1</v>
      </c>
      <c r="I421" s="202" t="s">
        <v>3915</v>
      </c>
      <c r="J421" s="202" t="s">
        <v>3916</v>
      </c>
      <c r="K421" s="190">
        <v>400092</v>
      </c>
      <c r="L421" s="191">
        <v>480815</v>
      </c>
      <c r="M421" s="132">
        <f t="shared" si="59"/>
        <v>400092</v>
      </c>
      <c r="N421" s="132">
        <f t="shared" si="60"/>
        <v>440453.5</v>
      </c>
      <c r="O421" s="133">
        <f t="shared" si="61"/>
        <v>440453.5</v>
      </c>
      <c r="P421" s="134">
        <f t="shared" si="62"/>
        <v>438600.31347458018</v>
      </c>
      <c r="Q421" s="133">
        <f t="shared" si="55"/>
        <v>28539.890348860838</v>
      </c>
      <c r="R421" s="135">
        <f t="shared" si="56"/>
        <v>6.5070382925102296E-2</v>
      </c>
      <c r="S421" s="133">
        <f t="shared" si="63"/>
        <v>400092</v>
      </c>
      <c r="T421" s="136">
        <f t="shared" si="57"/>
        <v>400100</v>
      </c>
      <c r="U421" s="54" t="str">
        <f t="shared" si="58"/>
        <v>MENOR VALOR</v>
      </c>
    </row>
    <row r="422" spans="1:21" ht="60">
      <c r="A422" s="147">
        <v>416</v>
      </c>
      <c r="B422" s="169"/>
      <c r="C422" s="170" t="s">
        <v>3282</v>
      </c>
      <c r="D422" s="172" t="s">
        <v>2402</v>
      </c>
      <c r="E422" s="170" t="s">
        <v>3282</v>
      </c>
      <c r="F422" s="172" t="s">
        <v>2402</v>
      </c>
      <c r="G422" s="165" t="s">
        <v>21</v>
      </c>
      <c r="H422" s="165">
        <v>1</v>
      </c>
      <c r="I422" s="202" t="s">
        <v>3915</v>
      </c>
      <c r="J422" s="202" t="s">
        <v>3916</v>
      </c>
      <c r="K422" s="190">
        <v>177936</v>
      </c>
      <c r="L422" s="191">
        <v>213900</v>
      </c>
      <c r="M422" s="132">
        <f t="shared" si="59"/>
        <v>177936</v>
      </c>
      <c r="N422" s="132">
        <f t="shared" si="60"/>
        <v>195918</v>
      </c>
      <c r="O422" s="133">
        <f t="shared" si="61"/>
        <v>195918</v>
      </c>
      <c r="P422" s="134">
        <f t="shared" si="62"/>
        <v>195091.03105986188</v>
      </c>
      <c r="Q422" s="133">
        <f t="shared" si="55"/>
        <v>12715.194139296498</v>
      </c>
      <c r="R422" s="135">
        <f t="shared" si="56"/>
        <v>6.5175698084218733E-2</v>
      </c>
      <c r="S422" s="133">
        <f t="shared" si="63"/>
        <v>177936</v>
      </c>
      <c r="T422" s="136">
        <f t="shared" si="57"/>
        <v>177900</v>
      </c>
      <c r="U422" s="54" t="str">
        <f t="shared" si="58"/>
        <v>MENOR VALOR</v>
      </c>
    </row>
    <row r="423" spans="1:21" ht="60">
      <c r="A423" s="147">
        <v>417</v>
      </c>
      <c r="B423" s="169"/>
      <c r="C423" s="170" t="s">
        <v>3283</v>
      </c>
      <c r="D423" s="172" t="s">
        <v>2403</v>
      </c>
      <c r="E423" s="170" t="s">
        <v>3283</v>
      </c>
      <c r="F423" s="172" t="s">
        <v>2403</v>
      </c>
      <c r="G423" s="165" t="s">
        <v>21</v>
      </c>
      <c r="H423" s="165">
        <v>1</v>
      </c>
      <c r="I423" s="202" t="s">
        <v>3915</v>
      </c>
      <c r="J423" s="202" t="s">
        <v>3916</v>
      </c>
      <c r="K423" s="190">
        <v>183216</v>
      </c>
      <c r="L423" s="191">
        <v>220225</v>
      </c>
      <c r="M423" s="132">
        <f t="shared" si="59"/>
        <v>183216</v>
      </c>
      <c r="N423" s="132">
        <f t="shared" si="60"/>
        <v>201720.5</v>
      </c>
      <c r="O423" s="133">
        <f t="shared" si="61"/>
        <v>201720.5</v>
      </c>
      <c r="P423" s="134">
        <f t="shared" si="62"/>
        <v>200869.96689400834</v>
      </c>
      <c r="Q423" s="133">
        <f t="shared" si="55"/>
        <v>13084.657432466469</v>
      </c>
      <c r="R423" s="135">
        <f t="shared" si="56"/>
        <v>6.5139939209382949E-2</v>
      </c>
      <c r="S423" s="133">
        <f t="shared" si="63"/>
        <v>183216</v>
      </c>
      <c r="T423" s="136">
        <f t="shared" si="57"/>
        <v>183200</v>
      </c>
      <c r="U423" s="54" t="str">
        <f t="shared" si="58"/>
        <v>MENOR VALOR</v>
      </c>
    </row>
    <row r="424" spans="1:21" ht="60">
      <c r="A424" s="147">
        <v>418</v>
      </c>
      <c r="B424" s="169"/>
      <c r="C424" s="170" t="s">
        <v>3284</v>
      </c>
      <c r="D424" s="172" t="s">
        <v>2404</v>
      </c>
      <c r="E424" s="170" t="s">
        <v>3284</v>
      </c>
      <c r="F424" s="172" t="s">
        <v>2404</v>
      </c>
      <c r="G424" s="165" t="s">
        <v>21</v>
      </c>
      <c r="H424" s="165">
        <v>1</v>
      </c>
      <c r="I424" s="202" t="s">
        <v>3915</v>
      </c>
      <c r="J424" s="202" t="s">
        <v>3916</v>
      </c>
      <c r="K424" s="190">
        <v>122100</v>
      </c>
      <c r="L424" s="191">
        <v>146740</v>
      </c>
      <c r="M424" s="132">
        <f t="shared" si="59"/>
        <v>122100</v>
      </c>
      <c r="N424" s="132">
        <f t="shared" si="60"/>
        <v>134420</v>
      </c>
      <c r="O424" s="133">
        <f t="shared" si="61"/>
        <v>134420</v>
      </c>
      <c r="P424" s="134">
        <f t="shared" si="62"/>
        <v>133854.22667962339</v>
      </c>
      <c r="Q424" s="133">
        <f t="shared" si="55"/>
        <v>8711.5555442182649</v>
      </c>
      <c r="R424" s="135">
        <f t="shared" si="56"/>
        <v>6.508240912757389E-2</v>
      </c>
      <c r="S424" s="133">
        <f t="shared" si="63"/>
        <v>122100</v>
      </c>
      <c r="T424" s="136">
        <f t="shared" si="57"/>
        <v>122100</v>
      </c>
      <c r="U424" s="54" t="str">
        <f t="shared" si="58"/>
        <v>MENOR VALOR</v>
      </c>
    </row>
    <row r="425" spans="1:21" ht="33">
      <c r="A425" s="147">
        <v>419</v>
      </c>
      <c r="B425" s="169"/>
      <c r="C425" s="170" t="s">
        <v>3285</v>
      </c>
      <c r="D425" s="172" t="s">
        <v>1960</v>
      </c>
      <c r="E425" s="170" t="s">
        <v>3285</v>
      </c>
      <c r="F425" s="172" t="s">
        <v>1960</v>
      </c>
      <c r="G425" s="165" t="s">
        <v>21</v>
      </c>
      <c r="H425" s="165">
        <v>1</v>
      </c>
      <c r="I425" s="209">
        <v>18500</v>
      </c>
      <c r="J425" s="204">
        <f>I425*(1+0.05)</f>
        <v>19425</v>
      </c>
      <c r="K425" s="190">
        <v>48048</v>
      </c>
      <c r="L425" s="191">
        <v>57845</v>
      </c>
      <c r="M425" s="132">
        <f t="shared" si="59"/>
        <v>19425</v>
      </c>
      <c r="N425" s="132">
        <f t="shared" si="60"/>
        <v>41772.666666666664</v>
      </c>
      <c r="O425" s="133">
        <f t="shared" si="61"/>
        <v>48048</v>
      </c>
      <c r="P425" s="134">
        <f t="shared" si="62"/>
        <v>37794.974434754025</v>
      </c>
      <c r="Q425" s="133">
        <f t="shared" si="55"/>
        <v>20239.517397902549</v>
      </c>
      <c r="R425" s="135">
        <f t="shared" si="56"/>
        <v>0.53550816479165242</v>
      </c>
      <c r="S425" s="133">
        <f t="shared" si="63"/>
        <v>37794.974434754025</v>
      </c>
      <c r="T425" s="136">
        <f t="shared" si="57"/>
        <v>37800</v>
      </c>
      <c r="U425" s="54" t="str">
        <f t="shared" si="58"/>
        <v>MEDIA GEOMETRICA</v>
      </c>
    </row>
    <row r="426" spans="1:21" ht="33">
      <c r="A426" s="147">
        <v>420</v>
      </c>
      <c r="B426" s="169"/>
      <c r="C426" s="170" t="s">
        <v>3286</v>
      </c>
      <c r="D426" s="172" t="s">
        <v>1959</v>
      </c>
      <c r="E426" s="170" t="s">
        <v>3286</v>
      </c>
      <c r="F426" s="172" t="s">
        <v>1959</v>
      </c>
      <c r="G426" s="165" t="s">
        <v>21</v>
      </c>
      <c r="H426" s="165">
        <v>1</v>
      </c>
      <c r="I426" s="209">
        <v>25200</v>
      </c>
      <c r="J426" s="204">
        <f>I426*(1+0.05)</f>
        <v>26460</v>
      </c>
      <c r="K426" s="190">
        <v>48048</v>
      </c>
      <c r="L426" s="191">
        <v>57845</v>
      </c>
      <c r="M426" s="132">
        <f t="shared" si="59"/>
        <v>26460</v>
      </c>
      <c r="N426" s="132">
        <f t="shared" si="60"/>
        <v>44117.666666666664</v>
      </c>
      <c r="O426" s="133">
        <f t="shared" si="61"/>
        <v>48048</v>
      </c>
      <c r="P426" s="134">
        <f t="shared" si="62"/>
        <v>41896.427599420604</v>
      </c>
      <c r="Q426" s="133">
        <f t="shared" si="55"/>
        <v>15265.021192255188</v>
      </c>
      <c r="R426" s="135">
        <f t="shared" si="56"/>
        <v>0.36435137950678859</v>
      </c>
      <c r="S426" s="133">
        <f t="shared" si="63"/>
        <v>41896.427599420604</v>
      </c>
      <c r="T426" s="136">
        <f t="shared" si="57"/>
        <v>41900</v>
      </c>
      <c r="U426" s="54" t="str">
        <f t="shared" si="58"/>
        <v>MEDIA GEOMETRICA</v>
      </c>
    </row>
    <row r="427" spans="1:21" ht="60">
      <c r="A427" s="147">
        <v>421</v>
      </c>
      <c r="B427" s="169"/>
      <c r="C427" s="170" t="s">
        <v>3287</v>
      </c>
      <c r="D427" s="172" t="s">
        <v>2405</v>
      </c>
      <c r="E427" s="170" t="s">
        <v>3287</v>
      </c>
      <c r="F427" s="172" t="s">
        <v>2405</v>
      </c>
      <c r="G427" s="165" t="s">
        <v>21</v>
      </c>
      <c r="H427" s="165">
        <v>1</v>
      </c>
      <c r="I427" s="202" t="s">
        <v>3915</v>
      </c>
      <c r="J427" s="202" t="s">
        <v>3916</v>
      </c>
      <c r="K427" s="190">
        <v>127248</v>
      </c>
      <c r="L427" s="191">
        <v>152950</v>
      </c>
      <c r="M427" s="132">
        <f t="shared" si="59"/>
        <v>127248</v>
      </c>
      <c r="N427" s="132">
        <f t="shared" si="60"/>
        <v>140099</v>
      </c>
      <c r="O427" s="133">
        <f t="shared" si="61"/>
        <v>140099</v>
      </c>
      <c r="P427" s="134">
        <f t="shared" si="62"/>
        <v>139508.35673894236</v>
      </c>
      <c r="Q427" s="133">
        <f t="shared" si="55"/>
        <v>9087.0292450283214</v>
      </c>
      <c r="R427" s="135">
        <f t="shared" si="56"/>
        <v>6.5136092614384355E-2</v>
      </c>
      <c r="S427" s="133">
        <f t="shared" si="63"/>
        <v>127248</v>
      </c>
      <c r="T427" s="136">
        <f t="shared" si="57"/>
        <v>127200</v>
      </c>
      <c r="U427" s="54" t="str">
        <f t="shared" si="58"/>
        <v>MENOR VALOR</v>
      </c>
    </row>
    <row r="428" spans="1:21" ht="60">
      <c r="A428" s="147">
        <v>422</v>
      </c>
      <c r="B428" s="169"/>
      <c r="C428" s="170" t="s">
        <v>3288</v>
      </c>
      <c r="D428" s="172" t="s">
        <v>2406</v>
      </c>
      <c r="E428" s="170" t="s">
        <v>3288</v>
      </c>
      <c r="F428" s="172" t="s">
        <v>2406</v>
      </c>
      <c r="G428" s="165" t="s">
        <v>21</v>
      </c>
      <c r="H428" s="165">
        <v>1</v>
      </c>
      <c r="I428" s="202" t="s">
        <v>3915</v>
      </c>
      <c r="J428" s="202" t="s">
        <v>3916</v>
      </c>
      <c r="K428" s="190">
        <v>183216</v>
      </c>
      <c r="L428" s="191">
        <v>220225</v>
      </c>
      <c r="M428" s="132">
        <f t="shared" si="59"/>
        <v>183216</v>
      </c>
      <c r="N428" s="132">
        <f t="shared" si="60"/>
        <v>201720.5</v>
      </c>
      <c r="O428" s="133">
        <f t="shared" si="61"/>
        <v>201720.5</v>
      </c>
      <c r="P428" s="134">
        <f t="shared" si="62"/>
        <v>200869.96689400834</v>
      </c>
      <c r="Q428" s="133">
        <f t="shared" si="55"/>
        <v>13084.657432466469</v>
      </c>
      <c r="R428" s="135">
        <f t="shared" si="56"/>
        <v>6.5139939209382949E-2</v>
      </c>
      <c r="S428" s="133">
        <f t="shared" si="63"/>
        <v>183216</v>
      </c>
      <c r="T428" s="136">
        <f t="shared" si="57"/>
        <v>183200</v>
      </c>
      <c r="U428" s="54" t="str">
        <f t="shared" si="58"/>
        <v>MENOR VALOR</v>
      </c>
    </row>
    <row r="429" spans="1:21" ht="18">
      <c r="A429" s="147">
        <v>423</v>
      </c>
      <c r="B429" s="169"/>
      <c r="C429" s="170" t="s">
        <v>3289</v>
      </c>
      <c r="D429" s="172" t="s">
        <v>2407</v>
      </c>
      <c r="E429" s="170" t="s">
        <v>3289</v>
      </c>
      <c r="F429" s="172" t="s">
        <v>2407</v>
      </c>
      <c r="G429" s="165" t="s">
        <v>21</v>
      </c>
      <c r="H429" s="165">
        <v>1</v>
      </c>
      <c r="I429" s="209">
        <v>90500</v>
      </c>
      <c r="J429" s="204">
        <f>I429*(1+0.05)</f>
        <v>95025</v>
      </c>
      <c r="K429" s="190">
        <v>119460</v>
      </c>
      <c r="L429" s="191">
        <v>143635</v>
      </c>
      <c r="M429" s="132">
        <f t="shared" si="59"/>
        <v>95025</v>
      </c>
      <c r="N429" s="132">
        <f t="shared" si="60"/>
        <v>119373.33333333333</v>
      </c>
      <c r="O429" s="133">
        <f t="shared" si="61"/>
        <v>119460</v>
      </c>
      <c r="P429" s="134">
        <f t="shared" si="62"/>
        <v>117699.2121536552</v>
      </c>
      <c r="Q429" s="133">
        <f t="shared" si="55"/>
        <v>17278.15419829329</v>
      </c>
      <c r="R429" s="135">
        <f t="shared" si="56"/>
        <v>0.14679923409968815</v>
      </c>
      <c r="S429" s="133">
        <f t="shared" si="63"/>
        <v>95025</v>
      </c>
      <c r="T429" s="136">
        <f t="shared" si="57"/>
        <v>95000</v>
      </c>
      <c r="U429" s="54" t="str">
        <f t="shared" si="58"/>
        <v>MENOR VALOR</v>
      </c>
    </row>
    <row r="430" spans="1:21" ht="60">
      <c r="A430" s="147">
        <v>424</v>
      </c>
      <c r="B430" s="169"/>
      <c r="C430" s="170" t="s">
        <v>3290</v>
      </c>
      <c r="D430" s="172" t="s">
        <v>2408</v>
      </c>
      <c r="E430" s="170" t="s">
        <v>3290</v>
      </c>
      <c r="F430" s="172" t="s">
        <v>2408</v>
      </c>
      <c r="G430" s="165" t="s">
        <v>21</v>
      </c>
      <c r="H430" s="165">
        <v>1</v>
      </c>
      <c r="I430" s="202" t="s">
        <v>3915</v>
      </c>
      <c r="J430" s="202" t="s">
        <v>3916</v>
      </c>
      <c r="K430" s="190">
        <v>1966140</v>
      </c>
      <c r="L430" s="191">
        <v>2362905</v>
      </c>
      <c r="M430" s="132">
        <f t="shared" si="59"/>
        <v>1966140</v>
      </c>
      <c r="N430" s="132">
        <f t="shared" si="60"/>
        <v>2164522.5</v>
      </c>
      <c r="O430" s="133">
        <f t="shared" si="61"/>
        <v>2164522.5</v>
      </c>
      <c r="P430" s="134">
        <f t="shared" si="62"/>
        <v>2155412.2660641978</v>
      </c>
      <c r="Q430" s="133">
        <f t="shared" si="55"/>
        <v>140277.61101874025</v>
      </c>
      <c r="R430" s="135">
        <f t="shared" si="56"/>
        <v>6.5081568490323399E-2</v>
      </c>
      <c r="S430" s="133">
        <f t="shared" si="63"/>
        <v>1966140</v>
      </c>
      <c r="T430" s="136">
        <f t="shared" si="57"/>
        <v>1966100</v>
      </c>
      <c r="U430" s="54" t="str">
        <f t="shared" si="58"/>
        <v>MENOR VALOR</v>
      </c>
    </row>
    <row r="431" spans="1:21" ht="60">
      <c r="A431" s="147">
        <v>425</v>
      </c>
      <c r="B431" s="169"/>
      <c r="C431" s="170" t="s">
        <v>3291</v>
      </c>
      <c r="D431" s="172" t="s">
        <v>1610</v>
      </c>
      <c r="E431" s="170" t="s">
        <v>3291</v>
      </c>
      <c r="F431" s="172" t="s">
        <v>1610</v>
      </c>
      <c r="G431" s="165" t="s">
        <v>21</v>
      </c>
      <c r="H431" s="165">
        <v>1</v>
      </c>
      <c r="I431" s="202" t="s">
        <v>3915</v>
      </c>
      <c r="J431" s="202" t="s">
        <v>3916</v>
      </c>
      <c r="K431" s="190">
        <v>194832</v>
      </c>
      <c r="L431" s="191">
        <v>234140</v>
      </c>
      <c r="M431" s="132">
        <f t="shared" si="59"/>
        <v>194832</v>
      </c>
      <c r="N431" s="132">
        <f t="shared" si="60"/>
        <v>214486</v>
      </c>
      <c r="O431" s="133">
        <f t="shared" si="61"/>
        <v>214486</v>
      </c>
      <c r="P431" s="134">
        <f t="shared" si="62"/>
        <v>213583.62409136145</v>
      </c>
      <c r="Q431" s="133">
        <f t="shared" si="55"/>
        <v>13897.476677440405</v>
      </c>
      <c r="R431" s="135">
        <f t="shared" si="56"/>
        <v>6.5068081584268328E-2</v>
      </c>
      <c r="S431" s="133">
        <f t="shared" si="63"/>
        <v>194832</v>
      </c>
      <c r="T431" s="136">
        <f t="shared" si="57"/>
        <v>194800</v>
      </c>
      <c r="U431" s="54" t="str">
        <f t="shared" si="58"/>
        <v>MENOR VALOR</v>
      </c>
    </row>
    <row r="432" spans="1:21" ht="60">
      <c r="A432" s="147">
        <v>426</v>
      </c>
      <c r="B432" s="169"/>
      <c r="C432" s="170" t="s">
        <v>3292</v>
      </c>
      <c r="D432" s="172" t="s">
        <v>1611</v>
      </c>
      <c r="E432" s="170" t="s">
        <v>3292</v>
      </c>
      <c r="F432" s="172" t="s">
        <v>1611</v>
      </c>
      <c r="G432" s="165" t="s">
        <v>21</v>
      </c>
      <c r="H432" s="165">
        <v>1</v>
      </c>
      <c r="I432" s="202" t="s">
        <v>3915</v>
      </c>
      <c r="J432" s="202" t="s">
        <v>3916</v>
      </c>
      <c r="K432" s="190">
        <v>181896</v>
      </c>
      <c r="L432" s="191">
        <v>218615</v>
      </c>
      <c r="M432" s="132">
        <f t="shared" si="59"/>
        <v>181896</v>
      </c>
      <c r="N432" s="132">
        <f t="shared" si="60"/>
        <v>200255.5</v>
      </c>
      <c r="O432" s="133">
        <f t="shared" si="61"/>
        <v>200255.5</v>
      </c>
      <c r="P432" s="134">
        <f t="shared" si="62"/>
        <v>199412.12109598555</v>
      </c>
      <c r="Q432" s="133">
        <f t="shared" si="55"/>
        <v>12982.126949194419</v>
      </c>
      <c r="R432" s="135">
        <f t="shared" si="56"/>
        <v>6.5101995193890788E-2</v>
      </c>
      <c r="S432" s="133">
        <f t="shared" si="63"/>
        <v>181896</v>
      </c>
      <c r="T432" s="136">
        <f t="shared" si="57"/>
        <v>181900</v>
      </c>
      <c r="U432" s="54" t="str">
        <f t="shared" si="58"/>
        <v>MENOR VALOR</v>
      </c>
    </row>
    <row r="433" spans="1:28" ht="60">
      <c r="A433" s="147">
        <v>427</v>
      </c>
      <c r="B433" s="169"/>
      <c r="C433" s="170" t="s">
        <v>3293</v>
      </c>
      <c r="D433" s="172" t="s">
        <v>1612</v>
      </c>
      <c r="E433" s="170" t="s">
        <v>3293</v>
      </c>
      <c r="F433" s="172" t="s">
        <v>1612</v>
      </c>
      <c r="G433" s="165" t="s">
        <v>21</v>
      </c>
      <c r="H433" s="165">
        <v>1</v>
      </c>
      <c r="I433" s="202" t="s">
        <v>3915</v>
      </c>
      <c r="J433" s="202" t="s">
        <v>3916</v>
      </c>
      <c r="K433" s="190">
        <v>192324</v>
      </c>
      <c r="L433" s="191">
        <v>231150</v>
      </c>
      <c r="M433" s="132">
        <f t="shared" si="59"/>
        <v>192324</v>
      </c>
      <c r="N433" s="132">
        <f t="shared" si="60"/>
        <v>211737</v>
      </c>
      <c r="O433" s="133">
        <f t="shared" si="61"/>
        <v>211737</v>
      </c>
      <c r="P433" s="134">
        <f t="shared" si="62"/>
        <v>210845.18633348023</v>
      </c>
      <c r="Q433" s="133">
        <f t="shared" si="55"/>
        <v>13727.063943174448</v>
      </c>
      <c r="R433" s="135">
        <f t="shared" si="56"/>
        <v>6.5104943498511911E-2</v>
      </c>
      <c r="S433" s="133">
        <f t="shared" si="63"/>
        <v>192324</v>
      </c>
      <c r="T433" s="136">
        <f t="shared" si="57"/>
        <v>192300</v>
      </c>
      <c r="U433" s="54" t="str">
        <f t="shared" si="58"/>
        <v>MENOR VALOR</v>
      </c>
    </row>
    <row r="434" spans="1:28" ht="60">
      <c r="A434" s="147">
        <v>428</v>
      </c>
      <c r="B434" s="169"/>
      <c r="C434" s="170" t="s">
        <v>3294</v>
      </c>
      <c r="D434" s="172" t="s">
        <v>2409</v>
      </c>
      <c r="E434" s="170" t="s">
        <v>3294</v>
      </c>
      <c r="F434" s="172" t="s">
        <v>2409</v>
      </c>
      <c r="G434" s="165" t="s">
        <v>21</v>
      </c>
      <c r="H434" s="165">
        <v>1</v>
      </c>
      <c r="I434" s="202" t="s">
        <v>3915</v>
      </c>
      <c r="J434" s="202" t="s">
        <v>3916</v>
      </c>
      <c r="K434" s="190">
        <v>288420</v>
      </c>
      <c r="L434" s="191">
        <v>346610</v>
      </c>
      <c r="M434" s="132">
        <f t="shared" si="59"/>
        <v>288420</v>
      </c>
      <c r="N434" s="132">
        <f t="shared" si="60"/>
        <v>317515</v>
      </c>
      <c r="O434" s="133">
        <f t="shared" si="61"/>
        <v>317515</v>
      </c>
      <c r="P434" s="134">
        <f t="shared" si="62"/>
        <v>316179.15206414228</v>
      </c>
      <c r="Q434" s="133">
        <f t="shared" si="55"/>
        <v>20573.271798622602</v>
      </c>
      <c r="R434" s="135">
        <f t="shared" si="56"/>
        <v>6.5068400823748707E-2</v>
      </c>
      <c r="S434" s="133">
        <f t="shared" si="63"/>
        <v>288420</v>
      </c>
      <c r="T434" s="136">
        <f t="shared" si="57"/>
        <v>288400</v>
      </c>
      <c r="U434" s="54" t="str">
        <f t="shared" si="58"/>
        <v>MENOR VALOR</v>
      </c>
    </row>
    <row r="435" spans="1:28" ht="60">
      <c r="A435" s="147">
        <v>429</v>
      </c>
      <c r="B435" s="169"/>
      <c r="C435" s="170" t="s">
        <v>3295</v>
      </c>
      <c r="D435" s="172" t="s">
        <v>2410</v>
      </c>
      <c r="E435" s="170" t="s">
        <v>3295</v>
      </c>
      <c r="F435" s="172" t="s">
        <v>2410</v>
      </c>
      <c r="G435" s="165" t="s">
        <v>21</v>
      </c>
      <c r="H435" s="165">
        <v>1</v>
      </c>
      <c r="I435" s="202" t="s">
        <v>3915</v>
      </c>
      <c r="J435" s="202" t="s">
        <v>3916</v>
      </c>
      <c r="K435" s="190">
        <v>110484</v>
      </c>
      <c r="L435" s="191">
        <v>132825</v>
      </c>
      <c r="M435" s="132">
        <f t="shared" si="59"/>
        <v>110484</v>
      </c>
      <c r="N435" s="132">
        <f t="shared" si="60"/>
        <v>121654.5</v>
      </c>
      <c r="O435" s="133">
        <f t="shared" si="61"/>
        <v>121654.5</v>
      </c>
      <c r="P435" s="134">
        <f t="shared" si="62"/>
        <v>121140.5683493354</v>
      </c>
      <c r="Q435" s="133">
        <f t="shared" si="55"/>
        <v>7898.7362992443295</v>
      </c>
      <c r="R435" s="135">
        <f t="shared" si="56"/>
        <v>6.5203064562703639E-2</v>
      </c>
      <c r="S435" s="133">
        <f t="shared" si="63"/>
        <v>110484</v>
      </c>
      <c r="T435" s="136">
        <f t="shared" si="57"/>
        <v>110500</v>
      </c>
      <c r="U435" s="54" t="str">
        <f t="shared" si="58"/>
        <v>MENOR VALOR</v>
      </c>
    </row>
    <row r="436" spans="1:28" ht="33">
      <c r="A436" s="147">
        <v>430</v>
      </c>
      <c r="B436" s="169"/>
      <c r="C436" s="170" t="s">
        <v>3296</v>
      </c>
      <c r="D436" s="172" t="s">
        <v>2411</v>
      </c>
      <c r="E436" s="170" t="s">
        <v>3296</v>
      </c>
      <c r="F436" s="172" t="s">
        <v>2411</v>
      </c>
      <c r="G436" s="165" t="s">
        <v>21</v>
      </c>
      <c r="H436" s="165">
        <v>1</v>
      </c>
      <c r="I436" s="209">
        <v>35200</v>
      </c>
      <c r="J436" s="204">
        <f>I436*(1+0.05)</f>
        <v>36960</v>
      </c>
      <c r="K436" s="190">
        <v>89628</v>
      </c>
      <c r="L436" s="191">
        <v>107755</v>
      </c>
      <c r="M436" s="132">
        <f t="shared" si="59"/>
        <v>36960</v>
      </c>
      <c r="N436" s="132">
        <f t="shared" si="60"/>
        <v>78114.333333333328</v>
      </c>
      <c r="O436" s="133">
        <f t="shared" si="61"/>
        <v>89628</v>
      </c>
      <c r="P436" s="134">
        <f t="shared" si="62"/>
        <v>70936.708496294261</v>
      </c>
      <c r="Q436" s="133">
        <f t="shared" si="55"/>
        <v>37241.899951533087</v>
      </c>
      <c r="R436" s="135">
        <f t="shared" si="56"/>
        <v>0.52500180429824439</v>
      </c>
      <c r="S436" s="133">
        <f t="shared" si="63"/>
        <v>70936.708496294261</v>
      </c>
      <c r="T436" s="136">
        <f t="shared" si="57"/>
        <v>70900</v>
      </c>
      <c r="U436" s="54" t="str">
        <f t="shared" si="58"/>
        <v>MEDIA GEOMETRICA</v>
      </c>
    </row>
    <row r="437" spans="1:28" ht="60">
      <c r="A437" s="147">
        <v>431</v>
      </c>
      <c r="B437" s="169"/>
      <c r="C437" s="170" t="s">
        <v>3297</v>
      </c>
      <c r="D437" s="172" t="s">
        <v>1675</v>
      </c>
      <c r="E437" s="170" t="s">
        <v>3297</v>
      </c>
      <c r="F437" s="172" t="s">
        <v>1675</v>
      </c>
      <c r="G437" s="165" t="s">
        <v>21</v>
      </c>
      <c r="H437" s="165">
        <v>1</v>
      </c>
      <c r="I437" s="202" t="s">
        <v>3915</v>
      </c>
      <c r="J437" s="202" t="s">
        <v>3916</v>
      </c>
      <c r="K437" s="190">
        <v>100056</v>
      </c>
      <c r="L437" s="191">
        <v>120290</v>
      </c>
      <c r="M437" s="132">
        <f t="shared" si="59"/>
        <v>100056</v>
      </c>
      <c r="N437" s="132">
        <f t="shared" si="60"/>
        <v>110173</v>
      </c>
      <c r="O437" s="133">
        <f t="shared" si="61"/>
        <v>110173</v>
      </c>
      <c r="P437" s="134">
        <f t="shared" si="62"/>
        <v>109707.50311624087</v>
      </c>
      <c r="Q437" s="133">
        <f t="shared" si="55"/>
        <v>7153.7993052643014</v>
      </c>
      <c r="R437" s="135">
        <f t="shared" si="56"/>
        <v>6.5207931108271375E-2</v>
      </c>
      <c r="S437" s="133">
        <f t="shared" si="63"/>
        <v>100056</v>
      </c>
      <c r="T437" s="136">
        <f t="shared" si="57"/>
        <v>100100</v>
      </c>
      <c r="U437" s="54" t="str">
        <f t="shared" si="58"/>
        <v>MENOR VALOR</v>
      </c>
    </row>
    <row r="438" spans="1:28" ht="60">
      <c r="A438" s="147">
        <v>432</v>
      </c>
      <c r="B438" s="169"/>
      <c r="C438" s="170" t="s">
        <v>3298</v>
      </c>
      <c r="D438" s="172" t="s">
        <v>2412</v>
      </c>
      <c r="E438" s="170" t="s">
        <v>3298</v>
      </c>
      <c r="F438" s="172" t="s">
        <v>2412</v>
      </c>
      <c r="G438" s="165" t="s">
        <v>21</v>
      </c>
      <c r="H438" s="165">
        <v>1</v>
      </c>
      <c r="I438" s="202" t="s">
        <v>3915</v>
      </c>
      <c r="J438" s="202" t="s">
        <v>3916</v>
      </c>
      <c r="K438" s="190">
        <v>100056</v>
      </c>
      <c r="L438" s="191">
        <v>120290</v>
      </c>
      <c r="M438" s="132">
        <f t="shared" si="59"/>
        <v>100056</v>
      </c>
      <c r="N438" s="132">
        <f t="shared" si="60"/>
        <v>110173</v>
      </c>
      <c r="O438" s="133">
        <f t="shared" si="61"/>
        <v>110173</v>
      </c>
      <c r="P438" s="134">
        <f t="shared" si="62"/>
        <v>109707.50311624087</v>
      </c>
      <c r="Q438" s="133">
        <f t="shared" si="55"/>
        <v>7153.7993052643014</v>
      </c>
      <c r="R438" s="135">
        <f t="shared" si="56"/>
        <v>6.5207931108271375E-2</v>
      </c>
      <c r="S438" s="133">
        <f t="shared" si="63"/>
        <v>100056</v>
      </c>
      <c r="T438" s="136">
        <f t="shared" si="57"/>
        <v>100100</v>
      </c>
      <c r="U438" s="54" t="str">
        <f t="shared" si="58"/>
        <v>MENOR VALOR</v>
      </c>
    </row>
    <row r="439" spans="1:28" ht="60">
      <c r="A439" s="147">
        <v>433</v>
      </c>
      <c r="B439" s="169"/>
      <c r="C439" s="170" t="s">
        <v>3299</v>
      </c>
      <c r="D439" s="172" t="s">
        <v>2413</v>
      </c>
      <c r="E439" s="170" t="s">
        <v>3299</v>
      </c>
      <c r="F439" s="172" t="s">
        <v>2413</v>
      </c>
      <c r="G439" s="165" t="s">
        <v>21</v>
      </c>
      <c r="H439" s="165">
        <v>1</v>
      </c>
      <c r="I439" s="202" t="s">
        <v>3915</v>
      </c>
      <c r="J439" s="202" t="s">
        <v>3916</v>
      </c>
      <c r="K439" s="190">
        <v>138996</v>
      </c>
      <c r="L439" s="191">
        <v>167095</v>
      </c>
      <c r="M439" s="132">
        <f t="shared" si="59"/>
        <v>138996</v>
      </c>
      <c r="N439" s="132">
        <f t="shared" si="60"/>
        <v>153045.5</v>
      </c>
      <c r="O439" s="133">
        <f t="shared" si="61"/>
        <v>153045.5</v>
      </c>
      <c r="P439" s="134">
        <f t="shared" si="62"/>
        <v>152399.2671242221</v>
      </c>
      <c r="Q439" s="133">
        <f t="shared" si="55"/>
        <v>9934.4967222803989</v>
      </c>
      <c r="R439" s="135">
        <f t="shared" si="56"/>
        <v>6.5187299845626531E-2</v>
      </c>
      <c r="S439" s="133">
        <f t="shared" si="63"/>
        <v>138996</v>
      </c>
      <c r="T439" s="136">
        <f t="shared" si="57"/>
        <v>139000</v>
      </c>
      <c r="U439" s="54" t="str">
        <f t="shared" si="58"/>
        <v>MENOR VALOR</v>
      </c>
    </row>
    <row r="440" spans="1:28" ht="60">
      <c r="A440" s="147">
        <v>434</v>
      </c>
      <c r="B440" s="169"/>
      <c r="C440" s="170" t="s">
        <v>3300</v>
      </c>
      <c r="D440" s="172" t="s">
        <v>2414</v>
      </c>
      <c r="E440" s="170" t="s">
        <v>3300</v>
      </c>
      <c r="F440" s="172" t="s">
        <v>2414</v>
      </c>
      <c r="G440" s="165" t="s">
        <v>21</v>
      </c>
      <c r="H440" s="165">
        <v>1</v>
      </c>
      <c r="I440" s="202" t="s">
        <v>3915</v>
      </c>
      <c r="J440" s="202" t="s">
        <v>3916</v>
      </c>
      <c r="K440" s="190">
        <v>61116</v>
      </c>
      <c r="L440" s="191">
        <v>73485</v>
      </c>
      <c r="M440" s="132">
        <f t="shared" si="59"/>
        <v>61116</v>
      </c>
      <c r="N440" s="132">
        <f t="shared" si="60"/>
        <v>67300.5</v>
      </c>
      <c r="O440" s="133">
        <f t="shared" si="61"/>
        <v>67300.5</v>
      </c>
      <c r="P440" s="134">
        <f t="shared" si="62"/>
        <v>67015.738897664924</v>
      </c>
      <c r="Q440" s="133">
        <f t="shared" si="55"/>
        <v>4373.1018882482031</v>
      </c>
      <c r="R440" s="135">
        <f t="shared" si="56"/>
        <v>6.5254848490532397E-2</v>
      </c>
      <c r="S440" s="133">
        <f t="shared" si="63"/>
        <v>61116</v>
      </c>
      <c r="T440" s="136">
        <f t="shared" si="57"/>
        <v>61100</v>
      </c>
      <c r="U440" s="54" t="str">
        <f t="shared" si="58"/>
        <v>MENOR VALOR</v>
      </c>
      <c r="V440" s="8"/>
      <c r="X440" s="35"/>
      <c r="Y440" s="35"/>
      <c r="Z440" s="35"/>
      <c r="AA440" s="35"/>
      <c r="AB440" s="15"/>
    </row>
    <row r="441" spans="1:28" ht="60">
      <c r="A441" s="147">
        <v>435</v>
      </c>
      <c r="B441" s="169"/>
      <c r="C441" s="170" t="s">
        <v>3301</v>
      </c>
      <c r="D441" s="172" t="s">
        <v>2415</v>
      </c>
      <c r="E441" s="170" t="s">
        <v>3301</v>
      </c>
      <c r="F441" s="172" t="s">
        <v>2415</v>
      </c>
      <c r="G441" s="165" t="s">
        <v>21</v>
      </c>
      <c r="H441" s="165">
        <v>1</v>
      </c>
      <c r="I441" s="202" t="s">
        <v>3915</v>
      </c>
      <c r="J441" s="202" t="s">
        <v>3916</v>
      </c>
      <c r="K441" s="190">
        <v>72732</v>
      </c>
      <c r="L441" s="191">
        <v>87515</v>
      </c>
      <c r="M441" s="132">
        <f t="shared" si="59"/>
        <v>72732</v>
      </c>
      <c r="N441" s="132">
        <f t="shared" si="60"/>
        <v>80123.5</v>
      </c>
      <c r="O441" s="133">
        <f t="shared" si="61"/>
        <v>80123.5</v>
      </c>
      <c r="P441" s="134">
        <f t="shared" si="62"/>
        <v>79781.833646513798</v>
      </c>
      <c r="Q441" s="133">
        <f t="shared" si="55"/>
        <v>5226.5797731403663</v>
      </c>
      <c r="R441" s="135">
        <f t="shared" si="56"/>
        <v>6.5510900592954099E-2</v>
      </c>
      <c r="S441" s="133">
        <f t="shared" si="63"/>
        <v>72732</v>
      </c>
      <c r="T441" s="136">
        <f t="shared" si="57"/>
        <v>72700</v>
      </c>
      <c r="U441" s="54" t="str">
        <f t="shared" si="58"/>
        <v>MENOR VALOR</v>
      </c>
      <c r="V441" s="8"/>
      <c r="X441" s="35"/>
      <c r="Y441" s="35"/>
      <c r="Z441" s="35"/>
      <c r="AA441" s="35"/>
      <c r="AB441" s="15"/>
    </row>
    <row r="442" spans="1:28" ht="60">
      <c r="A442" s="147">
        <v>436</v>
      </c>
      <c r="B442" s="169"/>
      <c r="C442" s="170" t="s">
        <v>3302</v>
      </c>
      <c r="D442" s="172" t="s">
        <v>2416</v>
      </c>
      <c r="E442" s="170" t="s">
        <v>3302</v>
      </c>
      <c r="F442" s="172" t="s">
        <v>2416</v>
      </c>
      <c r="G442" s="165" t="s">
        <v>21</v>
      </c>
      <c r="H442" s="165">
        <v>1</v>
      </c>
      <c r="I442" s="202" t="s">
        <v>3915</v>
      </c>
      <c r="J442" s="202" t="s">
        <v>3916</v>
      </c>
      <c r="K442" s="190">
        <v>127248</v>
      </c>
      <c r="L442" s="191">
        <v>152950</v>
      </c>
      <c r="M442" s="132">
        <f t="shared" si="59"/>
        <v>127248</v>
      </c>
      <c r="N442" s="132">
        <f t="shared" si="60"/>
        <v>140099</v>
      </c>
      <c r="O442" s="133">
        <f t="shared" si="61"/>
        <v>140099</v>
      </c>
      <c r="P442" s="134">
        <f t="shared" si="62"/>
        <v>139508.35673894236</v>
      </c>
      <c r="Q442" s="133">
        <f t="shared" si="55"/>
        <v>9087.0292450283214</v>
      </c>
      <c r="R442" s="135">
        <f t="shared" si="56"/>
        <v>6.5136092614384355E-2</v>
      </c>
      <c r="S442" s="133">
        <f t="shared" si="63"/>
        <v>127248</v>
      </c>
      <c r="T442" s="136">
        <f t="shared" si="57"/>
        <v>127200</v>
      </c>
      <c r="U442" s="54" t="str">
        <f t="shared" si="58"/>
        <v>MENOR VALOR</v>
      </c>
    </row>
    <row r="443" spans="1:28" ht="60">
      <c r="A443" s="147">
        <v>437</v>
      </c>
      <c r="B443" s="169"/>
      <c r="C443" s="170" t="s">
        <v>3303</v>
      </c>
      <c r="D443" s="172" t="s">
        <v>2417</v>
      </c>
      <c r="E443" s="170" t="s">
        <v>3303</v>
      </c>
      <c r="F443" s="172" t="s">
        <v>2417</v>
      </c>
      <c r="G443" s="165" t="s">
        <v>21</v>
      </c>
      <c r="H443" s="165">
        <v>1</v>
      </c>
      <c r="I443" s="202" t="s">
        <v>3915</v>
      </c>
      <c r="J443" s="202" t="s">
        <v>3916</v>
      </c>
      <c r="K443" s="190">
        <v>103884</v>
      </c>
      <c r="L443" s="191">
        <v>124890</v>
      </c>
      <c r="M443" s="132">
        <f t="shared" si="59"/>
        <v>103884</v>
      </c>
      <c r="N443" s="132">
        <f t="shared" si="60"/>
        <v>114387</v>
      </c>
      <c r="O443" s="133">
        <f t="shared" si="61"/>
        <v>114387</v>
      </c>
      <c r="P443" s="134">
        <f t="shared" si="62"/>
        <v>113903.78729436525</v>
      </c>
      <c r="Q443" s="133">
        <f t="shared" si="55"/>
        <v>7426.7425228023085</v>
      </c>
      <c r="R443" s="135">
        <f t="shared" si="56"/>
        <v>6.5201892748387169E-2</v>
      </c>
      <c r="S443" s="133">
        <f t="shared" si="63"/>
        <v>103884</v>
      </c>
      <c r="T443" s="136">
        <f t="shared" si="57"/>
        <v>103900</v>
      </c>
      <c r="U443" s="54" t="str">
        <f t="shared" si="58"/>
        <v>MENOR VALOR</v>
      </c>
    </row>
    <row r="444" spans="1:28" ht="60">
      <c r="A444" s="147">
        <v>438</v>
      </c>
      <c r="B444" s="169"/>
      <c r="C444" s="170" t="s">
        <v>3304</v>
      </c>
      <c r="D444" s="172" t="s">
        <v>2418</v>
      </c>
      <c r="E444" s="170" t="s">
        <v>3304</v>
      </c>
      <c r="F444" s="172" t="s">
        <v>2418</v>
      </c>
      <c r="G444" s="165" t="s">
        <v>21</v>
      </c>
      <c r="H444" s="165">
        <v>1</v>
      </c>
      <c r="I444" s="202" t="s">
        <v>3915</v>
      </c>
      <c r="J444" s="202" t="s">
        <v>3916</v>
      </c>
      <c r="K444" s="190">
        <v>103884</v>
      </c>
      <c r="L444" s="191">
        <v>124890</v>
      </c>
      <c r="M444" s="132">
        <f t="shared" si="59"/>
        <v>103884</v>
      </c>
      <c r="N444" s="132">
        <f t="shared" si="60"/>
        <v>114387</v>
      </c>
      <c r="O444" s="133">
        <f t="shared" si="61"/>
        <v>114387</v>
      </c>
      <c r="P444" s="134">
        <f t="shared" si="62"/>
        <v>113903.78729436525</v>
      </c>
      <c r="Q444" s="133">
        <f t="shared" si="55"/>
        <v>7426.7425228023085</v>
      </c>
      <c r="R444" s="135">
        <f t="shared" si="56"/>
        <v>6.5201892748387169E-2</v>
      </c>
      <c r="S444" s="133">
        <f t="shared" si="63"/>
        <v>103884</v>
      </c>
      <c r="T444" s="136">
        <f t="shared" si="57"/>
        <v>103900</v>
      </c>
      <c r="U444" s="54" t="str">
        <f t="shared" si="58"/>
        <v>MENOR VALOR</v>
      </c>
    </row>
    <row r="445" spans="1:28" ht="18">
      <c r="A445" s="147">
        <v>439</v>
      </c>
      <c r="B445" s="169"/>
      <c r="C445" s="170" t="s">
        <v>3305</v>
      </c>
      <c r="D445" s="172" t="s">
        <v>1655</v>
      </c>
      <c r="E445" s="170" t="s">
        <v>3305</v>
      </c>
      <c r="F445" s="172" t="s">
        <v>1655</v>
      </c>
      <c r="G445" s="165" t="s">
        <v>21</v>
      </c>
      <c r="H445" s="165">
        <v>1</v>
      </c>
      <c r="I445" s="209">
        <v>34700</v>
      </c>
      <c r="J445" s="204">
        <f>I445*(1+0.05)</f>
        <v>36435</v>
      </c>
      <c r="K445" s="190">
        <v>45804</v>
      </c>
      <c r="L445" s="191">
        <v>55085</v>
      </c>
      <c r="M445" s="132">
        <f t="shared" si="59"/>
        <v>36435</v>
      </c>
      <c r="N445" s="132">
        <f t="shared" si="60"/>
        <v>45774.666666666664</v>
      </c>
      <c r="O445" s="133">
        <f t="shared" si="61"/>
        <v>45804</v>
      </c>
      <c r="P445" s="134">
        <f t="shared" si="62"/>
        <v>45132.062186474373</v>
      </c>
      <c r="Q445" s="133">
        <f t="shared" si="55"/>
        <v>6624.8834329367637</v>
      </c>
      <c r="R445" s="135">
        <f t="shared" si="56"/>
        <v>0.14678884837046455</v>
      </c>
      <c r="S445" s="133">
        <f t="shared" si="63"/>
        <v>36435</v>
      </c>
      <c r="T445" s="136">
        <f t="shared" si="57"/>
        <v>36400</v>
      </c>
      <c r="U445" s="54" t="str">
        <f t="shared" si="58"/>
        <v>MENOR VALOR</v>
      </c>
      <c r="V445" s="8"/>
      <c r="X445" s="35"/>
      <c r="Y445" s="35"/>
      <c r="Z445" s="35"/>
      <c r="AA445" s="35"/>
      <c r="AB445" s="15"/>
    </row>
    <row r="446" spans="1:28" ht="18">
      <c r="A446" s="147">
        <v>440</v>
      </c>
      <c r="B446" s="169"/>
      <c r="C446" s="170" t="s">
        <v>3306</v>
      </c>
      <c r="D446" s="172" t="s">
        <v>2419</v>
      </c>
      <c r="E446" s="170" t="s">
        <v>3306</v>
      </c>
      <c r="F446" s="172" t="s">
        <v>2419</v>
      </c>
      <c r="G446" s="165" t="s">
        <v>21</v>
      </c>
      <c r="H446" s="165">
        <v>1</v>
      </c>
      <c r="I446" s="209">
        <v>24500</v>
      </c>
      <c r="J446" s="204">
        <f>I446*(1+0.05)</f>
        <v>25725</v>
      </c>
      <c r="K446" s="190">
        <v>40260</v>
      </c>
      <c r="L446" s="191">
        <v>48415</v>
      </c>
      <c r="M446" s="132">
        <f t="shared" si="59"/>
        <v>25725</v>
      </c>
      <c r="N446" s="132">
        <f t="shared" si="60"/>
        <v>38133.333333333336</v>
      </c>
      <c r="O446" s="133">
        <f t="shared" si="61"/>
        <v>40260</v>
      </c>
      <c r="P446" s="134">
        <f t="shared" si="62"/>
        <v>36875.368026816257</v>
      </c>
      <c r="Q446" s="133">
        <f t="shared" si="55"/>
        <v>10277.797064546468</v>
      </c>
      <c r="R446" s="135">
        <f t="shared" si="56"/>
        <v>0.27871713868922793</v>
      </c>
      <c r="S446" s="133">
        <f t="shared" si="63"/>
        <v>25725</v>
      </c>
      <c r="T446" s="136">
        <f t="shared" si="57"/>
        <v>25700</v>
      </c>
      <c r="U446" s="54" t="str">
        <f t="shared" si="58"/>
        <v>MENOR VALOR</v>
      </c>
    </row>
    <row r="447" spans="1:28" ht="60">
      <c r="A447" s="147">
        <v>441</v>
      </c>
      <c r="B447" s="169"/>
      <c r="C447" s="170" t="s">
        <v>3307</v>
      </c>
      <c r="D447" s="172" t="s">
        <v>2420</v>
      </c>
      <c r="E447" s="170" t="s">
        <v>3307</v>
      </c>
      <c r="F447" s="172" t="s">
        <v>2420</v>
      </c>
      <c r="G447" s="165" t="s">
        <v>21</v>
      </c>
      <c r="H447" s="165">
        <v>1</v>
      </c>
      <c r="I447" s="202" t="s">
        <v>3915</v>
      </c>
      <c r="J447" s="202" t="s">
        <v>3916</v>
      </c>
      <c r="K447" s="190">
        <v>84480</v>
      </c>
      <c r="L447" s="191">
        <v>101545</v>
      </c>
      <c r="M447" s="132">
        <f t="shared" si="59"/>
        <v>84480</v>
      </c>
      <c r="N447" s="132">
        <f t="shared" si="60"/>
        <v>93012.5</v>
      </c>
      <c r="O447" s="133">
        <f t="shared" si="61"/>
        <v>93012.5</v>
      </c>
      <c r="P447" s="134">
        <f t="shared" si="62"/>
        <v>92620.308788083843</v>
      </c>
      <c r="Q447" s="133">
        <f t="shared" si="55"/>
        <v>6033.3886104742169</v>
      </c>
      <c r="R447" s="135">
        <f t="shared" si="56"/>
        <v>6.5141097988332855E-2</v>
      </c>
      <c r="S447" s="133">
        <f t="shared" si="63"/>
        <v>84480</v>
      </c>
      <c r="T447" s="136">
        <f t="shared" si="57"/>
        <v>84500</v>
      </c>
      <c r="U447" s="54" t="str">
        <f t="shared" si="58"/>
        <v>MENOR VALOR</v>
      </c>
    </row>
    <row r="448" spans="1:28" ht="60">
      <c r="A448" s="147">
        <v>442</v>
      </c>
      <c r="B448" s="169"/>
      <c r="C448" s="170" t="s">
        <v>3308</v>
      </c>
      <c r="D448" s="172" t="s">
        <v>2421</v>
      </c>
      <c r="E448" s="170" t="s">
        <v>3308</v>
      </c>
      <c r="F448" s="172" t="s">
        <v>2421</v>
      </c>
      <c r="G448" s="165" t="s">
        <v>21</v>
      </c>
      <c r="H448" s="165">
        <v>1</v>
      </c>
      <c r="I448" s="202" t="s">
        <v>3915</v>
      </c>
      <c r="J448" s="202" t="s">
        <v>3916</v>
      </c>
      <c r="K448" s="190">
        <v>22044</v>
      </c>
      <c r="L448" s="191">
        <v>26565</v>
      </c>
      <c r="M448" s="132">
        <f t="shared" si="59"/>
        <v>22044</v>
      </c>
      <c r="N448" s="132">
        <f t="shared" si="60"/>
        <v>24304.5</v>
      </c>
      <c r="O448" s="133">
        <f t="shared" si="61"/>
        <v>24304.5</v>
      </c>
      <c r="P448" s="134">
        <f t="shared" si="62"/>
        <v>24199.149985071788</v>
      </c>
      <c r="Q448" s="133">
        <f t="shared" si="55"/>
        <v>1598.4148788721907</v>
      </c>
      <c r="R448" s="135">
        <f t="shared" si="56"/>
        <v>6.6052521673622286E-2</v>
      </c>
      <c r="S448" s="133">
        <f t="shared" si="63"/>
        <v>22044</v>
      </c>
      <c r="T448" s="136">
        <f t="shared" si="57"/>
        <v>22000</v>
      </c>
      <c r="U448" s="54" t="str">
        <f t="shared" si="58"/>
        <v>MENOR VALOR</v>
      </c>
    </row>
    <row r="449" spans="1:28" ht="60">
      <c r="A449" s="147">
        <v>443</v>
      </c>
      <c r="B449" s="169"/>
      <c r="C449" s="170" t="s">
        <v>3309</v>
      </c>
      <c r="D449" s="172" t="s">
        <v>2422</v>
      </c>
      <c r="E449" s="170" t="s">
        <v>3309</v>
      </c>
      <c r="F449" s="172" t="s">
        <v>2422</v>
      </c>
      <c r="G449" s="165" t="s">
        <v>21</v>
      </c>
      <c r="H449" s="165">
        <v>1</v>
      </c>
      <c r="I449" s="202" t="s">
        <v>3915</v>
      </c>
      <c r="J449" s="202" t="s">
        <v>3916</v>
      </c>
      <c r="K449" s="190">
        <v>31152</v>
      </c>
      <c r="L449" s="191">
        <v>37490</v>
      </c>
      <c r="M449" s="132">
        <f t="shared" si="59"/>
        <v>31152</v>
      </c>
      <c r="N449" s="132">
        <f t="shared" si="60"/>
        <v>34321</v>
      </c>
      <c r="O449" s="133">
        <f t="shared" si="61"/>
        <v>34321</v>
      </c>
      <c r="P449" s="134">
        <f t="shared" si="62"/>
        <v>34174.383388731389</v>
      </c>
      <c r="Q449" s="133">
        <f t="shared" si="55"/>
        <v>2240.8213895801691</v>
      </c>
      <c r="R449" s="135">
        <f t="shared" si="56"/>
        <v>6.5570206902959199E-2</v>
      </c>
      <c r="S449" s="133">
        <f t="shared" si="63"/>
        <v>31152</v>
      </c>
      <c r="T449" s="136">
        <f t="shared" si="57"/>
        <v>31200</v>
      </c>
      <c r="U449" s="54" t="str">
        <f t="shared" si="58"/>
        <v>MENOR VALOR</v>
      </c>
    </row>
    <row r="450" spans="1:28" ht="60">
      <c r="A450" s="147">
        <v>444</v>
      </c>
      <c r="B450" s="169"/>
      <c r="C450" s="170" t="s">
        <v>3310</v>
      </c>
      <c r="D450" s="172" t="s">
        <v>2423</v>
      </c>
      <c r="E450" s="170" t="s">
        <v>3310</v>
      </c>
      <c r="F450" s="172" t="s">
        <v>2423</v>
      </c>
      <c r="G450" s="165" t="s">
        <v>21</v>
      </c>
      <c r="H450" s="165">
        <v>1</v>
      </c>
      <c r="I450" s="202" t="s">
        <v>3915</v>
      </c>
      <c r="J450" s="202" t="s">
        <v>3916</v>
      </c>
      <c r="K450" s="190">
        <v>31152</v>
      </c>
      <c r="L450" s="191">
        <v>37490</v>
      </c>
      <c r="M450" s="132">
        <f t="shared" si="59"/>
        <v>31152</v>
      </c>
      <c r="N450" s="132">
        <f t="shared" si="60"/>
        <v>34321</v>
      </c>
      <c r="O450" s="133">
        <f t="shared" si="61"/>
        <v>34321</v>
      </c>
      <c r="P450" s="134">
        <f t="shared" si="62"/>
        <v>34174.383388731389</v>
      </c>
      <c r="Q450" s="133">
        <f t="shared" si="55"/>
        <v>2240.8213895801691</v>
      </c>
      <c r="R450" s="135">
        <f t="shared" si="56"/>
        <v>6.5570206902959199E-2</v>
      </c>
      <c r="S450" s="133">
        <f t="shared" si="63"/>
        <v>31152</v>
      </c>
      <c r="T450" s="136">
        <f t="shared" si="57"/>
        <v>31200</v>
      </c>
      <c r="U450" s="54" t="str">
        <f t="shared" si="58"/>
        <v>MENOR VALOR</v>
      </c>
    </row>
    <row r="451" spans="1:28" ht="18">
      <c r="A451" s="147">
        <v>445</v>
      </c>
      <c r="B451" s="169"/>
      <c r="C451" s="170" t="s">
        <v>3311</v>
      </c>
      <c r="D451" s="172" t="s">
        <v>1723</v>
      </c>
      <c r="E451" s="170" t="s">
        <v>3311</v>
      </c>
      <c r="F451" s="172" t="s">
        <v>1723</v>
      </c>
      <c r="G451" s="165" t="s">
        <v>21</v>
      </c>
      <c r="H451" s="165">
        <v>1</v>
      </c>
      <c r="I451" s="209">
        <v>7500</v>
      </c>
      <c r="J451" s="204">
        <f>I451*(1+0.05)</f>
        <v>7875</v>
      </c>
      <c r="K451" s="190">
        <v>12000</v>
      </c>
      <c r="L451" s="191">
        <v>14490</v>
      </c>
      <c r="M451" s="132">
        <f t="shared" si="59"/>
        <v>7875</v>
      </c>
      <c r="N451" s="132">
        <f t="shared" si="60"/>
        <v>11455</v>
      </c>
      <c r="O451" s="133">
        <f t="shared" si="61"/>
        <v>12000</v>
      </c>
      <c r="P451" s="134">
        <f t="shared" si="62"/>
        <v>11104.527006639199</v>
      </c>
      <c r="Q451" s="133">
        <f t="shared" si="55"/>
        <v>2916.8154723945086</v>
      </c>
      <c r="R451" s="135">
        <f t="shared" si="56"/>
        <v>0.26266904215286224</v>
      </c>
      <c r="S451" s="133">
        <f t="shared" si="63"/>
        <v>7875</v>
      </c>
      <c r="T451" s="136">
        <f t="shared" si="57"/>
        <v>7900</v>
      </c>
      <c r="U451" s="54" t="str">
        <f t="shared" si="58"/>
        <v>MENOR VALOR</v>
      </c>
    </row>
    <row r="452" spans="1:28" ht="33">
      <c r="A452" s="147">
        <v>446</v>
      </c>
      <c r="B452" s="169"/>
      <c r="C452" s="170" t="s">
        <v>3312</v>
      </c>
      <c r="D452" s="172" t="s">
        <v>2424</v>
      </c>
      <c r="E452" s="170" t="s">
        <v>3312</v>
      </c>
      <c r="F452" s="172" t="s">
        <v>2424</v>
      </c>
      <c r="G452" s="165" t="s">
        <v>21</v>
      </c>
      <c r="H452" s="165">
        <v>1</v>
      </c>
      <c r="I452" s="209">
        <v>60500</v>
      </c>
      <c r="J452" s="204">
        <f>I452*(1+0.05)</f>
        <v>63525</v>
      </c>
      <c r="K452" s="190">
        <v>153252</v>
      </c>
      <c r="L452" s="191">
        <v>184230</v>
      </c>
      <c r="M452" s="132">
        <f t="shared" si="59"/>
        <v>63525</v>
      </c>
      <c r="N452" s="132">
        <f t="shared" si="60"/>
        <v>133669</v>
      </c>
      <c r="O452" s="133">
        <f t="shared" si="61"/>
        <v>153252</v>
      </c>
      <c r="P452" s="134">
        <f t="shared" si="62"/>
        <v>121498.35340978397</v>
      </c>
      <c r="Q452" s="133">
        <f t="shared" si="55"/>
        <v>63446.570155525347</v>
      </c>
      <c r="R452" s="135">
        <f t="shared" si="56"/>
        <v>0.52220107001397553</v>
      </c>
      <c r="S452" s="133">
        <f t="shared" si="63"/>
        <v>121498.35340978397</v>
      </c>
      <c r="T452" s="136">
        <f t="shared" si="57"/>
        <v>121500</v>
      </c>
      <c r="U452" s="54" t="str">
        <f t="shared" si="58"/>
        <v>MEDIA GEOMETRICA</v>
      </c>
    </row>
    <row r="453" spans="1:28" ht="60">
      <c r="A453" s="147">
        <v>447</v>
      </c>
      <c r="B453" s="169"/>
      <c r="C453" s="170" t="s">
        <v>3313</v>
      </c>
      <c r="D453" s="172" t="s">
        <v>2425</v>
      </c>
      <c r="E453" s="170" t="s">
        <v>3313</v>
      </c>
      <c r="F453" s="172" t="s">
        <v>2425</v>
      </c>
      <c r="G453" s="165" t="s">
        <v>21</v>
      </c>
      <c r="H453" s="165">
        <v>1</v>
      </c>
      <c r="I453" s="202" t="s">
        <v>3915</v>
      </c>
      <c r="J453" s="202" t="s">
        <v>3916</v>
      </c>
      <c r="K453" s="190">
        <v>209088</v>
      </c>
      <c r="L453" s="191">
        <v>251275</v>
      </c>
      <c r="M453" s="132">
        <f t="shared" si="59"/>
        <v>209088</v>
      </c>
      <c r="N453" s="132">
        <f t="shared" si="60"/>
        <v>230181.5</v>
      </c>
      <c r="O453" s="133">
        <f t="shared" si="61"/>
        <v>230181.5</v>
      </c>
      <c r="P453" s="134">
        <f t="shared" si="62"/>
        <v>229212.97345481996</v>
      </c>
      <c r="Q453" s="133">
        <f t="shared" si="55"/>
        <v>14915.35688895844</v>
      </c>
      <c r="R453" s="135">
        <f t="shared" si="56"/>
        <v>6.5072044850456062E-2</v>
      </c>
      <c r="S453" s="133">
        <f t="shared" si="63"/>
        <v>209088</v>
      </c>
      <c r="T453" s="136">
        <f t="shared" si="57"/>
        <v>209100</v>
      </c>
      <c r="U453" s="54" t="str">
        <f t="shared" si="58"/>
        <v>MENOR VALOR</v>
      </c>
    </row>
    <row r="454" spans="1:28" ht="18">
      <c r="A454" s="147">
        <v>448</v>
      </c>
      <c r="B454" s="169"/>
      <c r="C454" s="170" t="s">
        <v>3314</v>
      </c>
      <c r="D454" s="172" t="s">
        <v>2426</v>
      </c>
      <c r="E454" s="170" t="s">
        <v>3314</v>
      </c>
      <c r="F454" s="172" t="s">
        <v>2426</v>
      </c>
      <c r="G454" s="165" t="s">
        <v>21</v>
      </c>
      <c r="H454" s="165">
        <v>1</v>
      </c>
      <c r="I454" s="209">
        <v>77900</v>
      </c>
      <c r="J454" s="204">
        <f>I454*(1+0.05)</f>
        <v>81795</v>
      </c>
      <c r="K454" s="190">
        <v>116952</v>
      </c>
      <c r="L454" s="191">
        <v>140645</v>
      </c>
      <c r="M454" s="132">
        <f t="shared" si="59"/>
        <v>81795</v>
      </c>
      <c r="N454" s="132">
        <f t="shared" si="60"/>
        <v>113130.66666666667</v>
      </c>
      <c r="O454" s="133">
        <f t="shared" si="61"/>
        <v>116952</v>
      </c>
      <c r="P454" s="134">
        <f t="shared" si="62"/>
        <v>110395.88932497791</v>
      </c>
      <c r="Q454" s="133">
        <f t="shared" si="55"/>
        <v>24859.753106175453</v>
      </c>
      <c r="R454" s="135">
        <f t="shared" si="56"/>
        <v>0.22518730777189133</v>
      </c>
      <c r="S454" s="133">
        <f t="shared" si="63"/>
        <v>81795</v>
      </c>
      <c r="T454" s="136">
        <f t="shared" si="57"/>
        <v>81800</v>
      </c>
      <c r="U454" s="54" t="str">
        <f t="shared" si="58"/>
        <v>MENOR VALOR</v>
      </c>
    </row>
    <row r="455" spans="1:28" ht="33">
      <c r="A455" s="147">
        <v>449</v>
      </c>
      <c r="B455" s="169"/>
      <c r="C455" s="170" t="s">
        <v>3315</v>
      </c>
      <c r="D455" s="172" t="s">
        <v>2427</v>
      </c>
      <c r="E455" s="170" t="s">
        <v>3315</v>
      </c>
      <c r="F455" s="172" t="s">
        <v>2427</v>
      </c>
      <c r="G455" s="165" t="s">
        <v>21</v>
      </c>
      <c r="H455" s="165">
        <v>1</v>
      </c>
      <c r="I455" s="209">
        <v>77900</v>
      </c>
      <c r="J455" s="204">
        <f>I455*(1+0.05)</f>
        <v>81795</v>
      </c>
      <c r="K455" s="190">
        <v>140316</v>
      </c>
      <c r="L455" s="191">
        <v>168705</v>
      </c>
      <c r="M455" s="132">
        <f t="shared" si="59"/>
        <v>81795</v>
      </c>
      <c r="N455" s="132">
        <f t="shared" si="60"/>
        <v>130272</v>
      </c>
      <c r="O455" s="133">
        <f t="shared" si="61"/>
        <v>140316</v>
      </c>
      <c r="P455" s="134">
        <f t="shared" si="62"/>
        <v>124639.00372110956</v>
      </c>
      <c r="Q455" s="133">
        <f t="shared" ref="Q455:Q518" si="64">STDEVA(O455,M455)</f>
        <v>41380.595941817948</v>
      </c>
      <c r="R455" s="135">
        <f t="shared" ref="R455:R518" si="65">Q455/P455*100%</f>
        <v>0.33200358400176699</v>
      </c>
      <c r="S455" s="133">
        <f t="shared" si="63"/>
        <v>124639.00372110956</v>
      </c>
      <c r="T455" s="136">
        <f t="shared" ref="T455:T518" si="66">+ROUND(S455,-2)</f>
        <v>124600</v>
      </c>
      <c r="U455" s="54" t="str">
        <f t="shared" ref="U455:U518" si="67">IF(R455&lt;=$R$1,"MENOR VALOR","MEDIA GEOMETRICA")</f>
        <v>MEDIA GEOMETRICA</v>
      </c>
      <c r="V455" s="8"/>
      <c r="X455" s="35"/>
      <c r="Y455" s="35"/>
      <c r="Z455" s="35"/>
      <c r="AA455" s="35"/>
      <c r="AB455" s="15"/>
    </row>
    <row r="456" spans="1:28" ht="60">
      <c r="A456" s="147">
        <v>450</v>
      </c>
      <c r="B456" s="169"/>
      <c r="C456" s="170" t="s">
        <v>3316</v>
      </c>
      <c r="D456" s="172" t="s">
        <v>2428</v>
      </c>
      <c r="E456" s="170" t="s">
        <v>3316</v>
      </c>
      <c r="F456" s="172" t="s">
        <v>2428</v>
      </c>
      <c r="G456" s="165" t="s">
        <v>21</v>
      </c>
      <c r="H456" s="165">
        <v>1</v>
      </c>
      <c r="I456" s="202" t="s">
        <v>3915</v>
      </c>
      <c r="J456" s="202" t="s">
        <v>3916</v>
      </c>
      <c r="K456" s="190">
        <v>20000</v>
      </c>
      <c r="L456" s="191">
        <v>24035</v>
      </c>
      <c r="M456" s="132">
        <f t="shared" ref="M456:M519" si="68">MIN(J456,K456,L456)</f>
        <v>20000</v>
      </c>
      <c r="N456" s="132">
        <f t="shared" ref="N456:N519" si="69">AVERAGE(J456,K456,L456)</f>
        <v>22017.5</v>
      </c>
      <c r="O456" s="133">
        <f t="shared" ref="O456:O519" si="70">MEDIAN(J456,K456,L456)</f>
        <v>22017.5</v>
      </c>
      <c r="P456" s="134">
        <f t="shared" ref="P456:P519" si="71">GEOMEAN(J456,K456,L456)</f>
        <v>21924.871721403524</v>
      </c>
      <c r="Q456" s="133">
        <f t="shared" si="64"/>
        <v>1426.5879310438597</v>
      </c>
      <c r="R456" s="135">
        <f t="shared" si="65"/>
        <v>6.5067105028997471E-2</v>
      </c>
      <c r="S456" s="133">
        <f t="shared" ref="S456:S519" si="72">IF(R456&lt;=$R$1,M456,P456)</f>
        <v>20000</v>
      </c>
      <c r="T456" s="136">
        <f t="shared" si="66"/>
        <v>20000</v>
      </c>
      <c r="U456" s="54" t="str">
        <f t="shared" si="67"/>
        <v>MENOR VALOR</v>
      </c>
      <c r="V456" s="8"/>
      <c r="X456" s="35"/>
      <c r="Y456" s="35"/>
      <c r="Z456" s="35"/>
      <c r="AA456" s="35"/>
      <c r="AB456" s="15"/>
    </row>
    <row r="457" spans="1:28" ht="18">
      <c r="A457" s="147">
        <v>451</v>
      </c>
      <c r="B457" s="169"/>
      <c r="C457" s="170" t="s">
        <v>3317</v>
      </c>
      <c r="D457" s="172" t="s">
        <v>2429</v>
      </c>
      <c r="E457" s="170" t="s">
        <v>3317</v>
      </c>
      <c r="F457" s="172" t="s">
        <v>2429</v>
      </c>
      <c r="G457" s="165" t="s">
        <v>21</v>
      </c>
      <c r="H457" s="165">
        <v>1</v>
      </c>
      <c r="I457" s="209">
        <v>12900</v>
      </c>
      <c r="J457" s="204">
        <f>I457*(1+0.05)</f>
        <v>13545</v>
      </c>
      <c r="K457" s="190">
        <v>20640</v>
      </c>
      <c r="L457" s="191">
        <v>24840</v>
      </c>
      <c r="M457" s="132">
        <f t="shared" si="68"/>
        <v>13545</v>
      </c>
      <c r="N457" s="132">
        <f t="shared" si="69"/>
        <v>19675</v>
      </c>
      <c r="O457" s="133">
        <f t="shared" si="70"/>
        <v>20640</v>
      </c>
      <c r="P457" s="134">
        <f t="shared" si="71"/>
        <v>19078.611504512017</v>
      </c>
      <c r="Q457" s="133">
        <f t="shared" si="64"/>
        <v>5016.9226125185551</v>
      </c>
      <c r="R457" s="135">
        <f t="shared" si="65"/>
        <v>0.26296057296056752</v>
      </c>
      <c r="S457" s="133">
        <f t="shared" si="72"/>
        <v>13545</v>
      </c>
      <c r="T457" s="136">
        <f t="shared" si="66"/>
        <v>13500</v>
      </c>
      <c r="U457" s="54" t="str">
        <f t="shared" si="67"/>
        <v>MENOR VALOR</v>
      </c>
      <c r="V457" s="8"/>
      <c r="X457" s="35"/>
      <c r="Y457" s="35"/>
      <c r="Z457" s="35"/>
      <c r="AA457" s="35"/>
      <c r="AB457" s="15"/>
    </row>
    <row r="458" spans="1:28" ht="18">
      <c r="A458" s="147">
        <v>452</v>
      </c>
      <c r="B458" s="169"/>
      <c r="C458" s="170" t="s">
        <v>3318</v>
      </c>
      <c r="D458" s="172" t="s">
        <v>2430</v>
      </c>
      <c r="E458" s="170" t="s">
        <v>3318</v>
      </c>
      <c r="F458" s="172" t="s">
        <v>2430</v>
      </c>
      <c r="G458" s="165" t="s">
        <v>21</v>
      </c>
      <c r="H458" s="165">
        <v>1</v>
      </c>
      <c r="I458" s="209">
        <v>13200</v>
      </c>
      <c r="J458" s="204">
        <f>I458*(1+0.05)</f>
        <v>13860</v>
      </c>
      <c r="K458" s="190">
        <v>21120</v>
      </c>
      <c r="L458" s="191">
        <v>25415</v>
      </c>
      <c r="M458" s="132">
        <f t="shared" si="68"/>
        <v>13860</v>
      </c>
      <c r="N458" s="132">
        <f t="shared" si="69"/>
        <v>20131.666666666668</v>
      </c>
      <c r="O458" s="133">
        <f t="shared" si="70"/>
        <v>21120</v>
      </c>
      <c r="P458" s="134">
        <f t="shared" si="71"/>
        <v>19521.615415445012</v>
      </c>
      <c r="Q458" s="133">
        <f t="shared" si="64"/>
        <v>5133.5952314143351</v>
      </c>
      <c r="R458" s="135">
        <f t="shared" si="65"/>
        <v>0.26296979641104717</v>
      </c>
      <c r="S458" s="133">
        <f t="shared" si="72"/>
        <v>13860</v>
      </c>
      <c r="T458" s="136">
        <f t="shared" si="66"/>
        <v>13900</v>
      </c>
      <c r="U458" s="54" t="str">
        <f t="shared" si="67"/>
        <v>MENOR VALOR</v>
      </c>
    </row>
    <row r="459" spans="1:28" ht="60">
      <c r="A459" s="147">
        <v>453</v>
      </c>
      <c r="B459" s="169"/>
      <c r="C459" s="170" t="s">
        <v>3319</v>
      </c>
      <c r="D459" s="172" t="s">
        <v>2431</v>
      </c>
      <c r="E459" s="170" t="s">
        <v>3319</v>
      </c>
      <c r="F459" s="172" t="s">
        <v>2431</v>
      </c>
      <c r="G459" s="165" t="s">
        <v>21</v>
      </c>
      <c r="H459" s="165">
        <v>1</v>
      </c>
      <c r="I459" s="202" t="s">
        <v>3915</v>
      </c>
      <c r="J459" s="202" t="s">
        <v>3916</v>
      </c>
      <c r="K459" s="190">
        <v>74052</v>
      </c>
      <c r="L459" s="191">
        <v>89010</v>
      </c>
      <c r="M459" s="132">
        <f t="shared" si="68"/>
        <v>74052</v>
      </c>
      <c r="N459" s="132">
        <f t="shared" si="69"/>
        <v>81531</v>
      </c>
      <c r="O459" s="133">
        <f t="shared" si="70"/>
        <v>81531</v>
      </c>
      <c r="P459" s="134">
        <f t="shared" si="71"/>
        <v>81187.243579271744</v>
      </c>
      <c r="Q459" s="133">
        <f t="shared" si="64"/>
        <v>5288.4516164941888</v>
      </c>
      <c r="R459" s="135">
        <f t="shared" si="65"/>
        <v>6.5138947737898148E-2</v>
      </c>
      <c r="S459" s="133">
        <f t="shared" si="72"/>
        <v>74052</v>
      </c>
      <c r="T459" s="136">
        <f t="shared" si="66"/>
        <v>74100</v>
      </c>
      <c r="U459" s="54" t="str">
        <f t="shared" si="67"/>
        <v>MENOR VALOR</v>
      </c>
    </row>
    <row r="460" spans="1:28" ht="60">
      <c r="A460" s="147">
        <v>454</v>
      </c>
      <c r="B460" s="169"/>
      <c r="C460" s="170" t="s">
        <v>3320</v>
      </c>
      <c r="D460" s="172" t="s">
        <v>2432</v>
      </c>
      <c r="E460" s="170" t="s">
        <v>3320</v>
      </c>
      <c r="F460" s="172" t="s">
        <v>2432</v>
      </c>
      <c r="G460" s="165" t="s">
        <v>21</v>
      </c>
      <c r="H460" s="165">
        <v>1</v>
      </c>
      <c r="I460" s="202" t="s">
        <v>3915</v>
      </c>
      <c r="J460" s="202" t="s">
        <v>3916</v>
      </c>
      <c r="K460" s="190">
        <v>62040</v>
      </c>
      <c r="L460" s="191">
        <v>74635</v>
      </c>
      <c r="M460" s="132">
        <f t="shared" si="68"/>
        <v>62040</v>
      </c>
      <c r="N460" s="132">
        <f t="shared" si="69"/>
        <v>68337.5</v>
      </c>
      <c r="O460" s="133">
        <f t="shared" si="70"/>
        <v>68337.5</v>
      </c>
      <c r="P460" s="134">
        <f t="shared" si="71"/>
        <v>68046.714836206462</v>
      </c>
      <c r="Q460" s="133">
        <f t="shared" si="64"/>
        <v>4453.0049545222828</v>
      </c>
      <c r="R460" s="135">
        <f t="shared" si="65"/>
        <v>6.5440410536217644E-2</v>
      </c>
      <c r="S460" s="133">
        <f t="shared" si="72"/>
        <v>62040</v>
      </c>
      <c r="T460" s="136">
        <f t="shared" si="66"/>
        <v>62000</v>
      </c>
      <c r="U460" s="54" t="str">
        <f t="shared" si="67"/>
        <v>MENOR VALOR</v>
      </c>
    </row>
    <row r="461" spans="1:28" ht="60">
      <c r="A461" s="147">
        <v>455</v>
      </c>
      <c r="B461" s="169"/>
      <c r="C461" s="170" t="s">
        <v>3321</v>
      </c>
      <c r="D461" s="172" t="s">
        <v>2433</v>
      </c>
      <c r="E461" s="170" t="s">
        <v>3321</v>
      </c>
      <c r="F461" s="172" t="s">
        <v>2433</v>
      </c>
      <c r="G461" s="165" t="s">
        <v>21</v>
      </c>
      <c r="H461" s="165">
        <v>1</v>
      </c>
      <c r="I461" s="202" t="s">
        <v>3915</v>
      </c>
      <c r="J461" s="202" t="s">
        <v>3916</v>
      </c>
      <c r="K461" s="190">
        <v>7840</v>
      </c>
      <c r="L461" s="191">
        <v>9545</v>
      </c>
      <c r="M461" s="132">
        <f t="shared" si="68"/>
        <v>7840</v>
      </c>
      <c r="N461" s="132">
        <f t="shared" si="69"/>
        <v>8692.5</v>
      </c>
      <c r="O461" s="133">
        <f t="shared" si="70"/>
        <v>8692.5</v>
      </c>
      <c r="P461" s="134">
        <f t="shared" si="71"/>
        <v>8650.5953552342289</v>
      </c>
      <c r="Q461" s="133">
        <f t="shared" si="64"/>
        <v>602.8085309615318</v>
      </c>
      <c r="R461" s="135">
        <f t="shared" si="65"/>
        <v>6.968405135223317E-2</v>
      </c>
      <c r="S461" s="133">
        <f t="shared" si="72"/>
        <v>7840</v>
      </c>
      <c r="T461" s="136">
        <f t="shared" si="66"/>
        <v>7800</v>
      </c>
      <c r="U461" s="54" t="str">
        <f t="shared" si="67"/>
        <v>MENOR VALOR</v>
      </c>
    </row>
    <row r="462" spans="1:28" ht="18">
      <c r="A462" s="147">
        <v>456</v>
      </c>
      <c r="B462" s="169"/>
      <c r="C462" s="170" t="s">
        <v>3322</v>
      </c>
      <c r="D462" s="172" t="s">
        <v>1679</v>
      </c>
      <c r="E462" s="170" t="s">
        <v>3322</v>
      </c>
      <c r="F462" s="172" t="s">
        <v>1679</v>
      </c>
      <c r="G462" s="165" t="s">
        <v>21</v>
      </c>
      <c r="H462" s="165">
        <v>1</v>
      </c>
      <c r="I462" s="209">
        <v>29500</v>
      </c>
      <c r="J462" s="204">
        <f>I462*(1+0.05)</f>
        <v>30975</v>
      </c>
      <c r="K462" s="190">
        <v>48048</v>
      </c>
      <c r="L462" s="191">
        <v>57845</v>
      </c>
      <c r="M462" s="132">
        <f t="shared" si="68"/>
        <v>30975</v>
      </c>
      <c r="N462" s="132">
        <f t="shared" si="69"/>
        <v>45622.666666666664</v>
      </c>
      <c r="O462" s="133">
        <f t="shared" si="70"/>
        <v>48048</v>
      </c>
      <c r="P462" s="134">
        <f t="shared" si="71"/>
        <v>44155.433390439219</v>
      </c>
      <c r="Q462" s="133">
        <f t="shared" si="64"/>
        <v>12072.434075197925</v>
      </c>
      <c r="R462" s="135">
        <f t="shared" si="65"/>
        <v>0.27340766805409539</v>
      </c>
      <c r="S462" s="133">
        <f t="shared" si="72"/>
        <v>30975</v>
      </c>
      <c r="T462" s="136">
        <f t="shared" si="66"/>
        <v>31000</v>
      </c>
      <c r="U462" s="54" t="str">
        <f t="shared" si="67"/>
        <v>MENOR VALOR</v>
      </c>
    </row>
    <row r="463" spans="1:28" ht="60">
      <c r="A463" s="147">
        <v>457</v>
      </c>
      <c r="B463" s="169"/>
      <c r="C463" s="170" t="s">
        <v>3323</v>
      </c>
      <c r="D463" s="172" t="s">
        <v>2434</v>
      </c>
      <c r="E463" s="170" t="s">
        <v>3323</v>
      </c>
      <c r="F463" s="172" t="s">
        <v>2434</v>
      </c>
      <c r="G463" s="165" t="s">
        <v>21</v>
      </c>
      <c r="H463" s="165">
        <v>1</v>
      </c>
      <c r="I463" s="202" t="s">
        <v>3915</v>
      </c>
      <c r="J463" s="202" t="s">
        <v>3916</v>
      </c>
      <c r="K463" s="190">
        <v>1487376</v>
      </c>
      <c r="L463" s="191">
        <v>1787560</v>
      </c>
      <c r="M463" s="132">
        <f t="shared" si="68"/>
        <v>1487376</v>
      </c>
      <c r="N463" s="132">
        <f t="shared" si="69"/>
        <v>1637468</v>
      </c>
      <c r="O463" s="133">
        <f t="shared" si="70"/>
        <v>1637468</v>
      </c>
      <c r="P463" s="134">
        <f t="shared" si="71"/>
        <v>1630574.6970194282</v>
      </c>
      <c r="Q463" s="133">
        <f t="shared" si="64"/>
        <v>106131.07100185129</v>
      </c>
      <c r="R463" s="135">
        <f t="shared" si="65"/>
        <v>6.5088138063132683E-2</v>
      </c>
      <c r="S463" s="133">
        <f t="shared" si="72"/>
        <v>1487376</v>
      </c>
      <c r="T463" s="136">
        <f t="shared" si="66"/>
        <v>1487400</v>
      </c>
      <c r="U463" s="54" t="str">
        <f t="shared" si="67"/>
        <v>MENOR VALOR</v>
      </c>
    </row>
    <row r="464" spans="1:28" ht="60">
      <c r="A464" s="147">
        <v>458</v>
      </c>
      <c r="B464" s="169"/>
      <c r="C464" s="170" t="s">
        <v>3324</v>
      </c>
      <c r="D464" s="172" t="s">
        <v>2435</v>
      </c>
      <c r="E464" s="170" t="s">
        <v>3324</v>
      </c>
      <c r="F464" s="172" t="s">
        <v>2435</v>
      </c>
      <c r="G464" s="165" t="s">
        <v>21</v>
      </c>
      <c r="H464" s="165">
        <v>1</v>
      </c>
      <c r="I464" s="202" t="s">
        <v>3915</v>
      </c>
      <c r="J464" s="202" t="s">
        <v>3916</v>
      </c>
      <c r="K464" s="190">
        <v>1487376</v>
      </c>
      <c r="L464" s="191">
        <v>1787560</v>
      </c>
      <c r="M464" s="132">
        <f t="shared" si="68"/>
        <v>1487376</v>
      </c>
      <c r="N464" s="132">
        <f t="shared" si="69"/>
        <v>1637468</v>
      </c>
      <c r="O464" s="133">
        <f t="shared" si="70"/>
        <v>1637468</v>
      </c>
      <c r="P464" s="134">
        <f t="shared" si="71"/>
        <v>1630574.6970194282</v>
      </c>
      <c r="Q464" s="133">
        <f t="shared" si="64"/>
        <v>106131.07100185129</v>
      </c>
      <c r="R464" s="135">
        <f t="shared" si="65"/>
        <v>6.5088138063132683E-2</v>
      </c>
      <c r="S464" s="133">
        <f t="shared" si="72"/>
        <v>1487376</v>
      </c>
      <c r="T464" s="136">
        <f t="shared" si="66"/>
        <v>1487400</v>
      </c>
      <c r="U464" s="54" t="str">
        <f t="shared" si="67"/>
        <v>MENOR VALOR</v>
      </c>
    </row>
    <row r="465" spans="1:28" ht="60">
      <c r="A465" s="147">
        <v>459</v>
      </c>
      <c r="B465" s="169"/>
      <c r="C465" s="170" t="s">
        <v>3325</v>
      </c>
      <c r="D465" s="172" t="s">
        <v>2436</v>
      </c>
      <c r="E465" s="170" t="s">
        <v>3325</v>
      </c>
      <c r="F465" s="172" t="s">
        <v>2436</v>
      </c>
      <c r="G465" s="165" t="s">
        <v>21</v>
      </c>
      <c r="H465" s="165">
        <v>1</v>
      </c>
      <c r="I465" s="202" t="s">
        <v>3915</v>
      </c>
      <c r="J465" s="202" t="s">
        <v>3916</v>
      </c>
      <c r="K465" s="190">
        <v>754776</v>
      </c>
      <c r="L465" s="191">
        <v>907120</v>
      </c>
      <c r="M465" s="132">
        <f t="shared" si="68"/>
        <v>754776</v>
      </c>
      <c r="N465" s="132">
        <f t="shared" si="69"/>
        <v>830948</v>
      </c>
      <c r="O465" s="133">
        <f t="shared" si="70"/>
        <v>830948</v>
      </c>
      <c r="P465" s="134">
        <f t="shared" si="71"/>
        <v>827449.33689018083</v>
      </c>
      <c r="Q465" s="133">
        <f t="shared" si="64"/>
        <v>53861.737736541698</v>
      </c>
      <c r="R465" s="135">
        <f t="shared" si="65"/>
        <v>6.509369859304176E-2</v>
      </c>
      <c r="S465" s="133">
        <f t="shared" si="72"/>
        <v>754776</v>
      </c>
      <c r="T465" s="136">
        <f t="shared" si="66"/>
        <v>754800</v>
      </c>
      <c r="U465" s="54" t="str">
        <f t="shared" si="67"/>
        <v>MENOR VALOR</v>
      </c>
    </row>
    <row r="466" spans="1:28" ht="60">
      <c r="A466" s="147">
        <v>460</v>
      </c>
      <c r="B466" s="169"/>
      <c r="C466" s="170" t="s">
        <v>3326</v>
      </c>
      <c r="D466" s="172" t="s">
        <v>2437</v>
      </c>
      <c r="E466" s="170" t="s">
        <v>3326</v>
      </c>
      <c r="F466" s="172" t="s">
        <v>2437</v>
      </c>
      <c r="G466" s="165" t="s">
        <v>21</v>
      </c>
      <c r="H466" s="165">
        <v>1</v>
      </c>
      <c r="I466" s="202" t="s">
        <v>3915</v>
      </c>
      <c r="J466" s="202" t="s">
        <v>3916</v>
      </c>
      <c r="K466" s="190">
        <v>1250964</v>
      </c>
      <c r="L466" s="191">
        <v>1503395</v>
      </c>
      <c r="M466" s="132">
        <f t="shared" si="68"/>
        <v>1250964</v>
      </c>
      <c r="N466" s="132">
        <f t="shared" si="69"/>
        <v>1377179.5</v>
      </c>
      <c r="O466" s="133">
        <f t="shared" si="70"/>
        <v>1377179.5</v>
      </c>
      <c r="P466" s="134">
        <f t="shared" si="71"/>
        <v>1371383.6161993479</v>
      </c>
      <c r="Q466" s="133">
        <f t="shared" si="64"/>
        <v>89247.835940850695</v>
      </c>
      <c r="R466" s="135">
        <f t="shared" si="65"/>
        <v>6.5078680309884493E-2</v>
      </c>
      <c r="S466" s="133">
        <f t="shared" si="72"/>
        <v>1250964</v>
      </c>
      <c r="T466" s="136">
        <f t="shared" si="66"/>
        <v>1251000</v>
      </c>
      <c r="U466" s="54" t="str">
        <f t="shared" si="67"/>
        <v>MENOR VALOR</v>
      </c>
    </row>
    <row r="467" spans="1:28" ht="60">
      <c r="A467" s="147">
        <v>461</v>
      </c>
      <c r="B467" s="169"/>
      <c r="C467" s="170" t="s">
        <v>3327</v>
      </c>
      <c r="D467" s="172" t="s">
        <v>2438</v>
      </c>
      <c r="E467" s="170" t="s">
        <v>3327</v>
      </c>
      <c r="F467" s="172" t="s">
        <v>2438</v>
      </c>
      <c r="G467" s="165" t="s">
        <v>21</v>
      </c>
      <c r="H467" s="165">
        <v>1</v>
      </c>
      <c r="I467" s="202" t="s">
        <v>3915</v>
      </c>
      <c r="J467" s="202" t="s">
        <v>3916</v>
      </c>
      <c r="K467" s="190">
        <v>1709400</v>
      </c>
      <c r="L467" s="191">
        <v>2054360</v>
      </c>
      <c r="M467" s="132">
        <f t="shared" si="68"/>
        <v>1709400</v>
      </c>
      <c r="N467" s="132">
        <f t="shared" si="69"/>
        <v>1881880</v>
      </c>
      <c r="O467" s="133">
        <f t="shared" si="70"/>
        <v>1881880</v>
      </c>
      <c r="P467" s="134">
        <f t="shared" si="71"/>
        <v>1873959.1735147275</v>
      </c>
      <c r="Q467" s="133">
        <f t="shared" si="64"/>
        <v>121961.77761905572</v>
      </c>
      <c r="R467" s="135">
        <f t="shared" si="65"/>
        <v>6.508240912757389E-2</v>
      </c>
      <c r="S467" s="133">
        <f t="shared" si="72"/>
        <v>1709400</v>
      </c>
      <c r="T467" s="136">
        <f t="shared" si="66"/>
        <v>1709400</v>
      </c>
      <c r="U467" s="54" t="str">
        <f t="shared" si="67"/>
        <v>MENOR VALOR</v>
      </c>
    </row>
    <row r="468" spans="1:28" ht="18">
      <c r="A468" s="147">
        <v>462</v>
      </c>
      <c r="B468" s="169"/>
      <c r="C468" s="170" t="s">
        <v>3328</v>
      </c>
      <c r="D468" s="172" t="s">
        <v>1727</v>
      </c>
      <c r="E468" s="170" t="s">
        <v>3328</v>
      </c>
      <c r="F468" s="172" t="s">
        <v>1727</v>
      </c>
      <c r="G468" s="165" t="s">
        <v>21</v>
      </c>
      <c r="H468" s="165">
        <v>1</v>
      </c>
      <c r="I468" s="209">
        <v>19500</v>
      </c>
      <c r="J468" s="204">
        <f>I468*(1+0.05)</f>
        <v>20475</v>
      </c>
      <c r="K468" s="190">
        <v>25740</v>
      </c>
      <c r="L468" s="191">
        <v>30935</v>
      </c>
      <c r="M468" s="132">
        <f t="shared" si="68"/>
        <v>20475</v>
      </c>
      <c r="N468" s="132">
        <f t="shared" si="69"/>
        <v>25716.666666666668</v>
      </c>
      <c r="O468" s="133">
        <f t="shared" si="70"/>
        <v>25740</v>
      </c>
      <c r="P468" s="134">
        <f t="shared" si="71"/>
        <v>25356.785165972986</v>
      </c>
      <c r="Q468" s="133">
        <f t="shared" si="64"/>
        <v>3722.9172029471729</v>
      </c>
      <c r="R468" s="135">
        <f t="shared" si="65"/>
        <v>0.14682134105639957</v>
      </c>
      <c r="S468" s="133">
        <f t="shared" si="72"/>
        <v>20475</v>
      </c>
      <c r="T468" s="136">
        <f t="shared" si="66"/>
        <v>20500</v>
      </c>
      <c r="U468" s="54" t="str">
        <f t="shared" si="67"/>
        <v>MENOR VALOR</v>
      </c>
    </row>
    <row r="469" spans="1:28" ht="60">
      <c r="A469" s="147">
        <v>463</v>
      </c>
      <c r="B469" s="169"/>
      <c r="C469" s="170" t="s">
        <v>3329</v>
      </c>
      <c r="D469" s="172" t="s">
        <v>2439</v>
      </c>
      <c r="E469" s="170" t="s">
        <v>3329</v>
      </c>
      <c r="F469" s="172" t="s">
        <v>2439</v>
      </c>
      <c r="G469" s="165" t="s">
        <v>21</v>
      </c>
      <c r="H469" s="165">
        <v>1</v>
      </c>
      <c r="I469" s="202" t="s">
        <v>3915</v>
      </c>
      <c r="J469" s="202" t="s">
        <v>3916</v>
      </c>
      <c r="K469" s="190">
        <v>563772</v>
      </c>
      <c r="L469" s="191">
        <v>677580</v>
      </c>
      <c r="M469" s="132">
        <f t="shared" si="68"/>
        <v>563772</v>
      </c>
      <c r="N469" s="132">
        <f t="shared" si="69"/>
        <v>620676</v>
      </c>
      <c r="O469" s="133">
        <f t="shared" si="70"/>
        <v>620676</v>
      </c>
      <c r="P469" s="134">
        <f t="shared" si="71"/>
        <v>618061.99669612432</v>
      </c>
      <c r="Q469" s="133">
        <f t="shared" si="64"/>
        <v>40237.204276639299</v>
      </c>
      <c r="R469" s="135">
        <f t="shared" si="65"/>
        <v>6.5102213842185605E-2</v>
      </c>
      <c r="S469" s="133">
        <f t="shared" si="72"/>
        <v>563772</v>
      </c>
      <c r="T469" s="136">
        <f t="shared" si="66"/>
        <v>563800</v>
      </c>
      <c r="U469" s="54" t="str">
        <f t="shared" si="67"/>
        <v>MENOR VALOR</v>
      </c>
      <c r="V469" s="8"/>
      <c r="X469" s="35"/>
      <c r="Y469" s="35"/>
      <c r="Z469" s="35"/>
      <c r="AA469" s="35"/>
      <c r="AB469" s="15"/>
    </row>
    <row r="470" spans="1:28" ht="60">
      <c r="A470" s="147">
        <v>464</v>
      </c>
      <c r="B470" s="169"/>
      <c r="C470" s="170" t="s">
        <v>3330</v>
      </c>
      <c r="D470" s="172" t="s">
        <v>2440</v>
      </c>
      <c r="E470" s="170" t="s">
        <v>3330</v>
      </c>
      <c r="F470" s="172" t="s">
        <v>2440</v>
      </c>
      <c r="G470" s="165" t="s">
        <v>21</v>
      </c>
      <c r="H470" s="165">
        <v>1</v>
      </c>
      <c r="I470" s="202" t="s">
        <v>3915</v>
      </c>
      <c r="J470" s="202" t="s">
        <v>3916</v>
      </c>
      <c r="K470" s="190">
        <v>563772</v>
      </c>
      <c r="L470" s="191">
        <v>677580</v>
      </c>
      <c r="M470" s="132">
        <f t="shared" si="68"/>
        <v>563772</v>
      </c>
      <c r="N470" s="132">
        <f t="shared" si="69"/>
        <v>620676</v>
      </c>
      <c r="O470" s="133">
        <f t="shared" si="70"/>
        <v>620676</v>
      </c>
      <c r="P470" s="134">
        <f t="shared" si="71"/>
        <v>618061.99669612432</v>
      </c>
      <c r="Q470" s="133">
        <f t="shared" si="64"/>
        <v>40237.204276639299</v>
      </c>
      <c r="R470" s="135">
        <f t="shared" si="65"/>
        <v>6.5102213842185605E-2</v>
      </c>
      <c r="S470" s="133">
        <f t="shared" si="72"/>
        <v>563772</v>
      </c>
      <c r="T470" s="136">
        <f t="shared" si="66"/>
        <v>563800</v>
      </c>
      <c r="U470" s="54" t="str">
        <f t="shared" si="67"/>
        <v>MENOR VALOR</v>
      </c>
      <c r="V470" s="8"/>
      <c r="X470" s="35"/>
      <c r="Y470" s="35"/>
      <c r="Z470" s="35"/>
      <c r="AA470" s="35"/>
      <c r="AB470" s="15"/>
    </row>
    <row r="471" spans="1:28" ht="60">
      <c r="A471" s="147">
        <v>465</v>
      </c>
      <c r="B471" s="169"/>
      <c r="C471" s="170" t="s">
        <v>3331</v>
      </c>
      <c r="D471" s="172" t="s">
        <v>1934</v>
      </c>
      <c r="E471" s="170" t="s">
        <v>3331</v>
      </c>
      <c r="F471" s="172" t="s">
        <v>1934</v>
      </c>
      <c r="G471" s="165" t="s">
        <v>21</v>
      </c>
      <c r="H471" s="165">
        <v>1</v>
      </c>
      <c r="I471" s="202" t="s">
        <v>3915</v>
      </c>
      <c r="J471" s="202" t="s">
        <v>3916</v>
      </c>
      <c r="K471" s="190">
        <v>80520</v>
      </c>
      <c r="L471" s="191">
        <v>96830</v>
      </c>
      <c r="M471" s="132">
        <f t="shared" si="68"/>
        <v>80520</v>
      </c>
      <c r="N471" s="132">
        <f t="shared" si="69"/>
        <v>88675</v>
      </c>
      <c r="O471" s="133">
        <f t="shared" si="70"/>
        <v>88675</v>
      </c>
      <c r="P471" s="134">
        <f t="shared" si="71"/>
        <v>88299.216304562971</v>
      </c>
      <c r="Q471" s="133">
        <f t="shared" si="64"/>
        <v>5766.4558005762947</v>
      </c>
      <c r="R471" s="135">
        <f t="shared" si="65"/>
        <v>6.5305854818535986E-2</v>
      </c>
      <c r="S471" s="133">
        <f t="shared" si="72"/>
        <v>80520</v>
      </c>
      <c r="T471" s="136">
        <f t="shared" si="66"/>
        <v>80500</v>
      </c>
      <c r="U471" s="54" t="str">
        <f t="shared" si="67"/>
        <v>MENOR VALOR</v>
      </c>
    </row>
    <row r="472" spans="1:28" ht="60">
      <c r="A472" s="147">
        <v>466</v>
      </c>
      <c r="B472" s="169"/>
      <c r="C472" s="170" t="s">
        <v>3332</v>
      </c>
      <c r="D472" s="172" t="s">
        <v>1810</v>
      </c>
      <c r="E472" s="170" t="s">
        <v>3332</v>
      </c>
      <c r="F472" s="172" t="s">
        <v>1810</v>
      </c>
      <c r="G472" s="165" t="s">
        <v>21</v>
      </c>
      <c r="H472" s="165">
        <v>1</v>
      </c>
      <c r="I472" s="202" t="s">
        <v>3915</v>
      </c>
      <c r="J472" s="202" t="s">
        <v>3916</v>
      </c>
      <c r="K472" s="190">
        <v>120384</v>
      </c>
      <c r="L472" s="191">
        <v>144785</v>
      </c>
      <c r="M472" s="132">
        <f t="shared" si="68"/>
        <v>120384</v>
      </c>
      <c r="N472" s="132">
        <f t="shared" si="69"/>
        <v>132584.5</v>
      </c>
      <c r="O472" s="133">
        <f t="shared" si="70"/>
        <v>132584.5</v>
      </c>
      <c r="P472" s="134">
        <f t="shared" si="71"/>
        <v>132021.95817363111</v>
      </c>
      <c r="Q472" s="133">
        <f t="shared" si="64"/>
        <v>8627.0562838664737</v>
      </c>
      <c r="R472" s="135">
        <f t="shared" si="65"/>
        <v>6.5345616768692688E-2</v>
      </c>
      <c r="S472" s="133">
        <f t="shared" si="72"/>
        <v>120384</v>
      </c>
      <c r="T472" s="136">
        <f t="shared" si="66"/>
        <v>120400</v>
      </c>
      <c r="U472" s="54" t="str">
        <f t="shared" si="67"/>
        <v>MENOR VALOR</v>
      </c>
    </row>
    <row r="473" spans="1:28" ht="60">
      <c r="A473" s="147">
        <v>467</v>
      </c>
      <c r="B473" s="169"/>
      <c r="C473" s="170" t="s">
        <v>3333</v>
      </c>
      <c r="D473" s="172" t="s">
        <v>2441</v>
      </c>
      <c r="E473" s="170" t="s">
        <v>3333</v>
      </c>
      <c r="F473" s="172" t="s">
        <v>2441</v>
      </c>
      <c r="G473" s="165" t="s">
        <v>21</v>
      </c>
      <c r="H473" s="165">
        <v>1</v>
      </c>
      <c r="I473" s="202" t="s">
        <v>3915</v>
      </c>
      <c r="J473" s="202" t="s">
        <v>3916</v>
      </c>
      <c r="K473" s="190">
        <v>623700</v>
      </c>
      <c r="L473" s="191">
        <v>749570</v>
      </c>
      <c r="M473" s="132">
        <f t="shared" si="68"/>
        <v>623700</v>
      </c>
      <c r="N473" s="132">
        <f t="shared" si="69"/>
        <v>686635</v>
      </c>
      <c r="O473" s="133">
        <f t="shared" si="70"/>
        <v>686635</v>
      </c>
      <c r="P473" s="134">
        <f t="shared" si="71"/>
        <v>683744.6957746729</v>
      </c>
      <c r="Q473" s="133">
        <f t="shared" si="64"/>
        <v>44501.765273975368</v>
      </c>
      <c r="R473" s="135">
        <f t="shared" si="65"/>
        <v>6.50853535668829E-2</v>
      </c>
      <c r="S473" s="133">
        <f t="shared" si="72"/>
        <v>623700</v>
      </c>
      <c r="T473" s="136">
        <f t="shared" si="66"/>
        <v>623700</v>
      </c>
      <c r="U473" s="54" t="str">
        <f t="shared" si="67"/>
        <v>MENOR VALOR</v>
      </c>
    </row>
    <row r="474" spans="1:28" ht="60">
      <c r="A474" s="147">
        <v>468</v>
      </c>
      <c r="B474" s="169"/>
      <c r="C474" s="170" t="s">
        <v>3334</v>
      </c>
      <c r="D474" s="172" t="s">
        <v>2442</v>
      </c>
      <c r="E474" s="170" t="s">
        <v>3334</v>
      </c>
      <c r="F474" s="172" t="s">
        <v>2442</v>
      </c>
      <c r="G474" s="165" t="s">
        <v>21</v>
      </c>
      <c r="H474" s="165">
        <v>1</v>
      </c>
      <c r="I474" s="202" t="s">
        <v>3915</v>
      </c>
      <c r="J474" s="202" t="s">
        <v>3916</v>
      </c>
      <c r="K474" s="190">
        <v>174900</v>
      </c>
      <c r="L474" s="191">
        <v>210220</v>
      </c>
      <c r="M474" s="132">
        <f t="shared" si="68"/>
        <v>174900</v>
      </c>
      <c r="N474" s="132">
        <f t="shared" si="69"/>
        <v>192560</v>
      </c>
      <c r="O474" s="133">
        <f t="shared" si="70"/>
        <v>192560</v>
      </c>
      <c r="P474" s="134">
        <f t="shared" si="71"/>
        <v>191748.4758739949</v>
      </c>
      <c r="Q474" s="133">
        <f t="shared" si="64"/>
        <v>12487.50575575443</v>
      </c>
      <c r="R474" s="135">
        <f t="shared" si="65"/>
        <v>6.5124406850359723E-2</v>
      </c>
      <c r="S474" s="133">
        <f t="shared" si="72"/>
        <v>174900</v>
      </c>
      <c r="T474" s="136">
        <f t="shared" si="66"/>
        <v>174900</v>
      </c>
      <c r="U474" s="54" t="str">
        <f t="shared" si="67"/>
        <v>MENOR VALOR</v>
      </c>
    </row>
    <row r="475" spans="1:28" ht="60">
      <c r="A475" s="147">
        <v>469</v>
      </c>
      <c r="B475" s="169"/>
      <c r="C475" s="170" t="s">
        <v>3335</v>
      </c>
      <c r="D475" s="172" t="s">
        <v>2443</v>
      </c>
      <c r="E475" s="170" t="s">
        <v>3335</v>
      </c>
      <c r="F475" s="172" t="s">
        <v>2443</v>
      </c>
      <c r="G475" s="165" t="s">
        <v>21</v>
      </c>
      <c r="H475" s="165">
        <v>1</v>
      </c>
      <c r="I475" s="202" t="s">
        <v>3915</v>
      </c>
      <c r="J475" s="202" t="s">
        <v>3916</v>
      </c>
      <c r="K475" s="190">
        <v>174900</v>
      </c>
      <c r="L475" s="191">
        <v>210220</v>
      </c>
      <c r="M475" s="132">
        <f t="shared" si="68"/>
        <v>174900</v>
      </c>
      <c r="N475" s="132">
        <f t="shared" si="69"/>
        <v>192560</v>
      </c>
      <c r="O475" s="133">
        <f t="shared" si="70"/>
        <v>192560</v>
      </c>
      <c r="P475" s="134">
        <f t="shared" si="71"/>
        <v>191748.4758739949</v>
      </c>
      <c r="Q475" s="133">
        <f t="shared" si="64"/>
        <v>12487.50575575443</v>
      </c>
      <c r="R475" s="135">
        <f t="shared" si="65"/>
        <v>6.5124406850359723E-2</v>
      </c>
      <c r="S475" s="133">
        <f t="shared" si="72"/>
        <v>174900</v>
      </c>
      <c r="T475" s="136">
        <f t="shared" si="66"/>
        <v>174900</v>
      </c>
      <c r="U475" s="54" t="str">
        <f t="shared" si="67"/>
        <v>MENOR VALOR</v>
      </c>
    </row>
    <row r="476" spans="1:28" ht="60">
      <c r="A476" s="147">
        <v>470</v>
      </c>
      <c r="B476" s="169"/>
      <c r="C476" s="170" t="s">
        <v>3336</v>
      </c>
      <c r="D476" s="172" t="s">
        <v>2444</v>
      </c>
      <c r="E476" s="170" t="s">
        <v>3336</v>
      </c>
      <c r="F476" s="172" t="s">
        <v>2444</v>
      </c>
      <c r="G476" s="165" t="s">
        <v>21</v>
      </c>
      <c r="H476" s="165">
        <v>1</v>
      </c>
      <c r="I476" s="202" t="s">
        <v>3915</v>
      </c>
      <c r="J476" s="202" t="s">
        <v>3916</v>
      </c>
      <c r="K476" s="190">
        <v>90420</v>
      </c>
      <c r="L476" s="191">
        <v>108675</v>
      </c>
      <c r="M476" s="132">
        <f t="shared" si="68"/>
        <v>90420</v>
      </c>
      <c r="N476" s="132">
        <f t="shared" si="69"/>
        <v>99547.5</v>
      </c>
      <c r="O476" s="133">
        <f t="shared" si="70"/>
        <v>99547.5</v>
      </c>
      <c r="P476" s="134">
        <f t="shared" si="71"/>
        <v>99128.167036418061</v>
      </c>
      <c r="Q476" s="133">
        <f t="shared" si="64"/>
        <v>6454.1171452802128</v>
      </c>
      <c r="R476" s="135">
        <f t="shared" si="65"/>
        <v>6.5108811533951552E-2</v>
      </c>
      <c r="S476" s="133">
        <f t="shared" si="72"/>
        <v>90420</v>
      </c>
      <c r="T476" s="136">
        <f t="shared" si="66"/>
        <v>90400</v>
      </c>
      <c r="U476" s="54" t="str">
        <f t="shared" si="67"/>
        <v>MENOR VALOR</v>
      </c>
    </row>
    <row r="477" spans="1:28" ht="60">
      <c r="A477" s="147">
        <v>471</v>
      </c>
      <c r="B477" s="169"/>
      <c r="C477" s="170" t="s">
        <v>3337</v>
      </c>
      <c r="D477" s="172" t="s">
        <v>2445</v>
      </c>
      <c r="E477" s="170" t="s">
        <v>3337</v>
      </c>
      <c r="F477" s="172" t="s">
        <v>2445</v>
      </c>
      <c r="G477" s="165" t="s">
        <v>21</v>
      </c>
      <c r="H477" s="165">
        <v>1</v>
      </c>
      <c r="I477" s="202" t="s">
        <v>3915</v>
      </c>
      <c r="J477" s="202" t="s">
        <v>3916</v>
      </c>
      <c r="K477" s="190">
        <v>174900</v>
      </c>
      <c r="L477" s="191">
        <v>210220</v>
      </c>
      <c r="M477" s="132">
        <f t="shared" si="68"/>
        <v>174900</v>
      </c>
      <c r="N477" s="132">
        <f t="shared" si="69"/>
        <v>192560</v>
      </c>
      <c r="O477" s="133">
        <f t="shared" si="70"/>
        <v>192560</v>
      </c>
      <c r="P477" s="134">
        <f t="shared" si="71"/>
        <v>191748.4758739949</v>
      </c>
      <c r="Q477" s="133">
        <f t="shared" si="64"/>
        <v>12487.50575575443</v>
      </c>
      <c r="R477" s="135">
        <f t="shared" si="65"/>
        <v>6.5124406850359723E-2</v>
      </c>
      <c r="S477" s="133">
        <f t="shared" si="72"/>
        <v>174900</v>
      </c>
      <c r="T477" s="136">
        <f t="shared" si="66"/>
        <v>174900</v>
      </c>
      <c r="U477" s="54" t="str">
        <f t="shared" si="67"/>
        <v>MENOR VALOR</v>
      </c>
    </row>
    <row r="478" spans="1:28" ht="60">
      <c r="A478" s="147">
        <v>472</v>
      </c>
      <c r="B478" s="169"/>
      <c r="C478" s="170" t="s">
        <v>3338</v>
      </c>
      <c r="D478" s="172" t="s">
        <v>2446</v>
      </c>
      <c r="E478" s="170" t="s">
        <v>3338</v>
      </c>
      <c r="F478" s="172" t="s">
        <v>2446</v>
      </c>
      <c r="G478" s="165" t="s">
        <v>21</v>
      </c>
      <c r="H478" s="165">
        <v>1</v>
      </c>
      <c r="I478" s="202" t="s">
        <v>3915</v>
      </c>
      <c r="J478" s="202" t="s">
        <v>3916</v>
      </c>
      <c r="K478" s="190">
        <v>108900</v>
      </c>
      <c r="L478" s="191">
        <v>130985</v>
      </c>
      <c r="M478" s="132">
        <f t="shared" si="68"/>
        <v>108900</v>
      </c>
      <c r="N478" s="132">
        <f t="shared" si="69"/>
        <v>119942.5</v>
      </c>
      <c r="O478" s="133">
        <f t="shared" si="70"/>
        <v>119942.5</v>
      </c>
      <c r="P478" s="134">
        <f t="shared" si="71"/>
        <v>119433.10470719582</v>
      </c>
      <c r="Q478" s="133">
        <f t="shared" si="64"/>
        <v>7808.2266312524507</v>
      </c>
      <c r="R478" s="135">
        <f t="shared" si="65"/>
        <v>6.5377406460254292E-2</v>
      </c>
      <c r="S478" s="133">
        <f t="shared" si="72"/>
        <v>108900</v>
      </c>
      <c r="T478" s="136">
        <f t="shared" si="66"/>
        <v>108900</v>
      </c>
      <c r="U478" s="54" t="str">
        <f t="shared" si="67"/>
        <v>MENOR VALOR</v>
      </c>
    </row>
    <row r="479" spans="1:28" ht="60">
      <c r="A479" s="147">
        <v>473</v>
      </c>
      <c r="B479" s="169"/>
      <c r="C479" s="170" t="s">
        <v>3339</v>
      </c>
      <c r="D479" s="172" t="s">
        <v>2447</v>
      </c>
      <c r="E479" s="170" t="s">
        <v>3339</v>
      </c>
      <c r="F479" s="172" t="s">
        <v>2447</v>
      </c>
      <c r="G479" s="165" t="s">
        <v>21</v>
      </c>
      <c r="H479" s="165">
        <v>1</v>
      </c>
      <c r="I479" s="202" t="s">
        <v>3915</v>
      </c>
      <c r="J479" s="202" t="s">
        <v>3916</v>
      </c>
      <c r="K479" s="190">
        <v>108900</v>
      </c>
      <c r="L479" s="191">
        <v>130985</v>
      </c>
      <c r="M479" s="132">
        <f t="shared" si="68"/>
        <v>108900</v>
      </c>
      <c r="N479" s="132">
        <f t="shared" si="69"/>
        <v>119942.5</v>
      </c>
      <c r="O479" s="133">
        <f t="shared" si="70"/>
        <v>119942.5</v>
      </c>
      <c r="P479" s="134">
        <f t="shared" si="71"/>
        <v>119433.10470719582</v>
      </c>
      <c r="Q479" s="133">
        <f t="shared" si="64"/>
        <v>7808.2266312524507</v>
      </c>
      <c r="R479" s="135">
        <f t="shared" si="65"/>
        <v>6.5377406460254292E-2</v>
      </c>
      <c r="S479" s="133">
        <f t="shared" si="72"/>
        <v>108900</v>
      </c>
      <c r="T479" s="136">
        <f t="shared" si="66"/>
        <v>108900</v>
      </c>
      <c r="U479" s="54" t="str">
        <f t="shared" si="67"/>
        <v>MENOR VALOR</v>
      </c>
    </row>
    <row r="480" spans="1:28" ht="60">
      <c r="A480" s="147">
        <v>474</v>
      </c>
      <c r="B480" s="169"/>
      <c r="C480" s="170" t="s">
        <v>3340</v>
      </c>
      <c r="D480" s="172" t="s">
        <v>2448</v>
      </c>
      <c r="E480" s="170" t="s">
        <v>3340</v>
      </c>
      <c r="F480" s="172" t="s">
        <v>2448</v>
      </c>
      <c r="G480" s="165" t="s">
        <v>21</v>
      </c>
      <c r="H480" s="165">
        <v>1</v>
      </c>
      <c r="I480" s="202" t="s">
        <v>3915</v>
      </c>
      <c r="J480" s="202" t="s">
        <v>3916</v>
      </c>
      <c r="K480" s="190">
        <v>108900</v>
      </c>
      <c r="L480" s="191">
        <v>130985</v>
      </c>
      <c r="M480" s="132">
        <f t="shared" si="68"/>
        <v>108900</v>
      </c>
      <c r="N480" s="132">
        <f t="shared" si="69"/>
        <v>119942.5</v>
      </c>
      <c r="O480" s="133">
        <f t="shared" si="70"/>
        <v>119942.5</v>
      </c>
      <c r="P480" s="134">
        <f t="shared" si="71"/>
        <v>119433.10470719582</v>
      </c>
      <c r="Q480" s="133">
        <f t="shared" si="64"/>
        <v>7808.2266312524507</v>
      </c>
      <c r="R480" s="135">
        <f t="shared" si="65"/>
        <v>6.5377406460254292E-2</v>
      </c>
      <c r="S480" s="133">
        <f t="shared" si="72"/>
        <v>108900</v>
      </c>
      <c r="T480" s="136">
        <f t="shared" si="66"/>
        <v>108900</v>
      </c>
      <c r="U480" s="54" t="str">
        <f t="shared" si="67"/>
        <v>MENOR VALOR</v>
      </c>
      <c r="V480" s="8"/>
      <c r="X480" s="35"/>
      <c r="Y480" s="35"/>
      <c r="Z480" s="35"/>
      <c r="AA480" s="35"/>
      <c r="AB480" s="15"/>
    </row>
    <row r="481" spans="1:28" ht="60">
      <c r="A481" s="147">
        <v>475</v>
      </c>
      <c r="B481" s="169"/>
      <c r="C481" s="170" t="s">
        <v>3341</v>
      </c>
      <c r="D481" s="172" t="s">
        <v>2449</v>
      </c>
      <c r="E481" s="170" t="s">
        <v>3341</v>
      </c>
      <c r="F481" s="172" t="s">
        <v>2449</v>
      </c>
      <c r="G481" s="165" t="s">
        <v>21</v>
      </c>
      <c r="H481" s="165">
        <v>1</v>
      </c>
      <c r="I481" s="202" t="s">
        <v>3915</v>
      </c>
      <c r="J481" s="202" t="s">
        <v>3916</v>
      </c>
      <c r="K481" s="190">
        <v>642840</v>
      </c>
      <c r="L481" s="191">
        <v>772570</v>
      </c>
      <c r="M481" s="132">
        <f t="shared" si="68"/>
        <v>642840</v>
      </c>
      <c r="N481" s="132">
        <f t="shared" si="69"/>
        <v>707705</v>
      </c>
      <c r="O481" s="133">
        <f t="shared" si="70"/>
        <v>707705</v>
      </c>
      <c r="P481" s="134">
        <f t="shared" si="71"/>
        <v>704726.11616144888</v>
      </c>
      <c r="Q481" s="133">
        <f t="shared" si="64"/>
        <v>45866.481361665406</v>
      </c>
      <c r="R481" s="135">
        <f t="shared" si="65"/>
        <v>6.5084123193126633E-2</v>
      </c>
      <c r="S481" s="133">
        <f t="shared" si="72"/>
        <v>642840</v>
      </c>
      <c r="T481" s="136">
        <f t="shared" si="66"/>
        <v>642800</v>
      </c>
      <c r="U481" s="54" t="str">
        <f t="shared" si="67"/>
        <v>MENOR VALOR</v>
      </c>
    </row>
    <row r="482" spans="1:28" ht="60">
      <c r="A482" s="147">
        <v>476</v>
      </c>
      <c r="B482" s="169"/>
      <c r="C482" s="170" t="s">
        <v>3342</v>
      </c>
      <c r="D482" s="172" t="s">
        <v>2450</v>
      </c>
      <c r="E482" s="170" t="s">
        <v>3342</v>
      </c>
      <c r="F482" s="172" t="s">
        <v>2450</v>
      </c>
      <c r="G482" s="165" t="s">
        <v>21</v>
      </c>
      <c r="H482" s="165">
        <v>1</v>
      </c>
      <c r="I482" s="202" t="s">
        <v>3915</v>
      </c>
      <c r="J482" s="202" t="s">
        <v>3916</v>
      </c>
      <c r="K482" s="190">
        <v>642840</v>
      </c>
      <c r="L482" s="191">
        <v>772570</v>
      </c>
      <c r="M482" s="132">
        <f t="shared" si="68"/>
        <v>642840</v>
      </c>
      <c r="N482" s="132">
        <f t="shared" si="69"/>
        <v>707705</v>
      </c>
      <c r="O482" s="133">
        <f t="shared" si="70"/>
        <v>707705</v>
      </c>
      <c r="P482" s="134">
        <f t="shared" si="71"/>
        <v>704726.11616144888</v>
      </c>
      <c r="Q482" s="133">
        <f t="shared" si="64"/>
        <v>45866.481361665406</v>
      </c>
      <c r="R482" s="135">
        <f t="shared" si="65"/>
        <v>6.5084123193126633E-2</v>
      </c>
      <c r="S482" s="133">
        <f t="shared" si="72"/>
        <v>642840</v>
      </c>
      <c r="T482" s="136">
        <f t="shared" si="66"/>
        <v>642800</v>
      </c>
      <c r="U482" s="54" t="str">
        <f t="shared" si="67"/>
        <v>MENOR VALOR</v>
      </c>
    </row>
    <row r="483" spans="1:28" ht="60">
      <c r="A483" s="147">
        <v>477</v>
      </c>
      <c r="B483" s="169"/>
      <c r="C483" s="170" t="s">
        <v>3343</v>
      </c>
      <c r="D483" s="172" t="s">
        <v>1793</v>
      </c>
      <c r="E483" s="170" t="s">
        <v>3343</v>
      </c>
      <c r="F483" s="172" t="s">
        <v>1793</v>
      </c>
      <c r="G483" s="165" t="s">
        <v>21</v>
      </c>
      <c r="H483" s="165">
        <v>1</v>
      </c>
      <c r="I483" s="202" t="s">
        <v>3915</v>
      </c>
      <c r="J483" s="202" t="s">
        <v>3916</v>
      </c>
      <c r="K483" s="190">
        <v>110220</v>
      </c>
      <c r="L483" s="191">
        <v>132480</v>
      </c>
      <c r="M483" s="132">
        <f t="shared" si="68"/>
        <v>110220</v>
      </c>
      <c r="N483" s="132">
        <f t="shared" si="69"/>
        <v>121350</v>
      </c>
      <c r="O483" s="133">
        <f t="shared" si="70"/>
        <v>121350</v>
      </c>
      <c r="P483" s="134">
        <f t="shared" si="71"/>
        <v>120838.51041782997</v>
      </c>
      <c r="Q483" s="133">
        <f t="shared" si="64"/>
        <v>7870.0984746062741</v>
      </c>
      <c r="R483" s="135">
        <f t="shared" si="65"/>
        <v>6.5129059001086675E-2</v>
      </c>
      <c r="S483" s="133">
        <f t="shared" si="72"/>
        <v>110220</v>
      </c>
      <c r="T483" s="136">
        <f t="shared" si="66"/>
        <v>110200</v>
      </c>
      <c r="U483" s="54" t="str">
        <f t="shared" si="67"/>
        <v>MENOR VALOR</v>
      </c>
    </row>
    <row r="484" spans="1:28" ht="33">
      <c r="A484" s="147">
        <v>478</v>
      </c>
      <c r="B484" s="169"/>
      <c r="C484" s="170" t="s">
        <v>3344</v>
      </c>
      <c r="D484" s="172" t="s">
        <v>2451</v>
      </c>
      <c r="E484" s="170" t="s">
        <v>3344</v>
      </c>
      <c r="F484" s="172" t="s">
        <v>2451</v>
      </c>
      <c r="G484" s="165" t="s">
        <v>21</v>
      </c>
      <c r="H484" s="165">
        <v>1</v>
      </c>
      <c r="I484" s="209">
        <v>9800</v>
      </c>
      <c r="J484" s="204">
        <f>I484*(1+0.05)</f>
        <v>10290</v>
      </c>
      <c r="K484" s="190">
        <v>28644</v>
      </c>
      <c r="L484" s="191">
        <v>34500</v>
      </c>
      <c r="M484" s="132">
        <f t="shared" si="68"/>
        <v>10290</v>
      </c>
      <c r="N484" s="132">
        <f t="shared" si="69"/>
        <v>24478</v>
      </c>
      <c r="O484" s="133">
        <f t="shared" si="70"/>
        <v>28644</v>
      </c>
      <c r="P484" s="134">
        <f t="shared" si="71"/>
        <v>21664.867883277871</v>
      </c>
      <c r="Q484" s="133">
        <f t="shared" si="64"/>
        <v>12978.237861897893</v>
      </c>
      <c r="R484" s="135">
        <f t="shared" si="65"/>
        <v>0.59904532683142764</v>
      </c>
      <c r="S484" s="133">
        <f t="shared" si="72"/>
        <v>21664.867883277871</v>
      </c>
      <c r="T484" s="136">
        <f t="shared" si="66"/>
        <v>21700</v>
      </c>
      <c r="U484" s="54" t="str">
        <f t="shared" si="67"/>
        <v>MEDIA GEOMETRICA</v>
      </c>
    </row>
    <row r="485" spans="1:28" ht="60">
      <c r="A485" s="147">
        <v>479</v>
      </c>
      <c r="B485" s="169"/>
      <c r="C485" s="170" t="s">
        <v>3345</v>
      </c>
      <c r="D485" s="172" t="s">
        <v>2452</v>
      </c>
      <c r="E485" s="170" t="s">
        <v>3345</v>
      </c>
      <c r="F485" s="172" t="s">
        <v>2452</v>
      </c>
      <c r="G485" s="165" t="s">
        <v>21</v>
      </c>
      <c r="H485" s="165">
        <v>1</v>
      </c>
      <c r="I485" s="202" t="s">
        <v>3915</v>
      </c>
      <c r="J485" s="202" t="s">
        <v>3916</v>
      </c>
      <c r="K485" s="190">
        <v>143220</v>
      </c>
      <c r="L485" s="191">
        <v>172155</v>
      </c>
      <c r="M485" s="132">
        <f t="shared" si="68"/>
        <v>143220</v>
      </c>
      <c r="N485" s="132">
        <f t="shared" si="69"/>
        <v>157687.5</v>
      </c>
      <c r="O485" s="133">
        <f t="shared" si="70"/>
        <v>157687.5</v>
      </c>
      <c r="P485" s="134">
        <f t="shared" si="71"/>
        <v>157022.41591569019</v>
      </c>
      <c r="Q485" s="133">
        <f t="shared" si="64"/>
        <v>10230.067356816377</v>
      </c>
      <c r="R485" s="135">
        <f t="shared" si="65"/>
        <v>6.5150362750176966E-2</v>
      </c>
      <c r="S485" s="133">
        <f t="shared" si="72"/>
        <v>143220</v>
      </c>
      <c r="T485" s="136">
        <f t="shared" si="66"/>
        <v>143200</v>
      </c>
      <c r="U485" s="54" t="str">
        <f t="shared" si="67"/>
        <v>MENOR VALOR</v>
      </c>
    </row>
    <row r="486" spans="1:28" ht="60">
      <c r="A486" s="147">
        <v>480</v>
      </c>
      <c r="B486" s="169"/>
      <c r="C486" s="170" t="s">
        <v>3346</v>
      </c>
      <c r="D486" s="172" t="s">
        <v>1630</v>
      </c>
      <c r="E486" s="170" t="s">
        <v>3346</v>
      </c>
      <c r="F486" s="172" t="s">
        <v>1630</v>
      </c>
      <c r="G486" s="165" t="s">
        <v>21</v>
      </c>
      <c r="H486" s="165">
        <v>1</v>
      </c>
      <c r="I486" s="202" t="s">
        <v>3915</v>
      </c>
      <c r="J486" s="202" t="s">
        <v>3916</v>
      </c>
      <c r="K486" s="190">
        <v>81180</v>
      </c>
      <c r="L486" s="191">
        <v>97635</v>
      </c>
      <c r="M486" s="132">
        <f t="shared" si="68"/>
        <v>81180</v>
      </c>
      <c r="N486" s="132">
        <f t="shared" si="69"/>
        <v>89407.5</v>
      </c>
      <c r="O486" s="133">
        <f t="shared" si="70"/>
        <v>89407.5</v>
      </c>
      <c r="P486" s="134">
        <f t="shared" si="71"/>
        <v>89028.137686913338</v>
      </c>
      <c r="Q486" s="133">
        <f t="shared" si="64"/>
        <v>5817.7210422123198</v>
      </c>
      <c r="R486" s="135">
        <f t="shared" si="65"/>
        <v>6.5346992460648692E-2</v>
      </c>
      <c r="S486" s="133">
        <f t="shared" si="72"/>
        <v>81180</v>
      </c>
      <c r="T486" s="136">
        <f t="shared" si="66"/>
        <v>81200</v>
      </c>
      <c r="U486" s="54" t="str">
        <f t="shared" si="67"/>
        <v>MENOR VALOR</v>
      </c>
    </row>
    <row r="487" spans="1:28" ht="60">
      <c r="A487" s="147">
        <v>481</v>
      </c>
      <c r="B487" s="169"/>
      <c r="C487" s="170" t="s">
        <v>3347</v>
      </c>
      <c r="D487" s="172" t="s">
        <v>1631</v>
      </c>
      <c r="E487" s="170" t="s">
        <v>3347</v>
      </c>
      <c r="F487" s="172" t="s">
        <v>1631</v>
      </c>
      <c r="G487" s="165" t="s">
        <v>21</v>
      </c>
      <c r="H487" s="165">
        <v>1</v>
      </c>
      <c r="I487" s="202" t="s">
        <v>3915</v>
      </c>
      <c r="J487" s="202" t="s">
        <v>3916</v>
      </c>
      <c r="K487" s="190">
        <v>81180</v>
      </c>
      <c r="L487" s="191">
        <v>97635</v>
      </c>
      <c r="M487" s="132">
        <f t="shared" si="68"/>
        <v>81180</v>
      </c>
      <c r="N487" s="132">
        <f t="shared" si="69"/>
        <v>89407.5</v>
      </c>
      <c r="O487" s="133">
        <f t="shared" si="70"/>
        <v>89407.5</v>
      </c>
      <c r="P487" s="134">
        <f t="shared" si="71"/>
        <v>89028.137686913338</v>
      </c>
      <c r="Q487" s="133">
        <f t="shared" si="64"/>
        <v>5817.7210422123198</v>
      </c>
      <c r="R487" s="135">
        <f t="shared" si="65"/>
        <v>6.5346992460648692E-2</v>
      </c>
      <c r="S487" s="133">
        <f t="shared" si="72"/>
        <v>81180</v>
      </c>
      <c r="T487" s="136">
        <f t="shared" si="66"/>
        <v>81200</v>
      </c>
      <c r="U487" s="54" t="str">
        <f t="shared" si="67"/>
        <v>MENOR VALOR</v>
      </c>
    </row>
    <row r="488" spans="1:28" ht="18">
      <c r="A488" s="147">
        <v>482</v>
      </c>
      <c r="B488" s="169"/>
      <c r="C488" s="170" t="s">
        <v>3348</v>
      </c>
      <c r="D488" s="172" t="s">
        <v>1731</v>
      </c>
      <c r="E488" s="170" t="s">
        <v>3348</v>
      </c>
      <c r="F488" s="172" t="s">
        <v>1731</v>
      </c>
      <c r="G488" s="165" t="s">
        <v>21</v>
      </c>
      <c r="H488" s="165">
        <v>1</v>
      </c>
      <c r="I488" s="209">
        <v>35200</v>
      </c>
      <c r="J488" s="204">
        <f t="shared" ref="J488:J494" si="73">I488*(1+0.05)</f>
        <v>36960</v>
      </c>
      <c r="K488" s="190">
        <v>46464</v>
      </c>
      <c r="L488" s="191">
        <v>55890</v>
      </c>
      <c r="M488" s="132">
        <f t="shared" si="68"/>
        <v>36960</v>
      </c>
      <c r="N488" s="132">
        <f t="shared" si="69"/>
        <v>46438</v>
      </c>
      <c r="O488" s="133">
        <f t="shared" si="70"/>
        <v>46464</v>
      </c>
      <c r="P488" s="134">
        <f t="shared" si="71"/>
        <v>45785.457235381109</v>
      </c>
      <c r="Q488" s="133">
        <f t="shared" si="64"/>
        <v>6720.3428483969474</v>
      </c>
      <c r="R488" s="135">
        <f t="shared" si="65"/>
        <v>0.14677898298247732</v>
      </c>
      <c r="S488" s="133">
        <f t="shared" si="72"/>
        <v>36960</v>
      </c>
      <c r="T488" s="136">
        <f t="shared" si="66"/>
        <v>37000</v>
      </c>
      <c r="U488" s="54" t="str">
        <f t="shared" si="67"/>
        <v>MENOR VALOR</v>
      </c>
    </row>
    <row r="489" spans="1:28" ht="33">
      <c r="A489" s="147">
        <v>483</v>
      </c>
      <c r="B489" s="169"/>
      <c r="C489" s="170" t="s">
        <v>3349</v>
      </c>
      <c r="D489" s="172" t="s">
        <v>2453</v>
      </c>
      <c r="E489" s="170" t="s">
        <v>3349</v>
      </c>
      <c r="F489" s="172" t="s">
        <v>2453</v>
      </c>
      <c r="G489" s="165" t="s">
        <v>21</v>
      </c>
      <c r="H489" s="165">
        <v>1</v>
      </c>
      <c r="I489" s="209">
        <v>5000</v>
      </c>
      <c r="J489" s="204">
        <f t="shared" si="73"/>
        <v>5250</v>
      </c>
      <c r="K489" s="190">
        <v>10400</v>
      </c>
      <c r="L489" s="191">
        <v>12535</v>
      </c>
      <c r="M489" s="132">
        <f t="shared" si="68"/>
        <v>5250</v>
      </c>
      <c r="N489" s="132">
        <f t="shared" si="69"/>
        <v>9395</v>
      </c>
      <c r="O489" s="133">
        <f t="shared" si="70"/>
        <v>10400</v>
      </c>
      <c r="P489" s="134">
        <f t="shared" si="71"/>
        <v>8812.6325114625033</v>
      </c>
      <c r="Q489" s="133">
        <f t="shared" si="64"/>
        <v>3641.5999231107198</v>
      </c>
      <c r="R489" s="135">
        <f t="shared" si="65"/>
        <v>0.41322498338312952</v>
      </c>
      <c r="S489" s="133">
        <f t="shared" si="72"/>
        <v>8812.6325114625033</v>
      </c>
      <c r="T489" s="136">
        <f t="shared" si="66"/>
        <v>8800</v>
      </c>
      <c r="U489" s="54" t="str">
        <f t="shared" si="67"/>
        <v>MEDIA GEOMETRICA</v>
      </c>
    </row>
    <row r="490" spans="1:28" ht="18">
      <c r="A490" s="147">
        <v>484</v>
      </c>
      <c r="B490" s="169"/>
      <c r="C490" s="170" t="s">
        <v>3350</v>
      </c>
      <c r="D490" s="172" t="s">
        <v>1728</v>
      </c>
      <c r="E490" s="170" t="s">
        <v>3350</v>
      </c>
      <c r="F490" s="172" t="s">
        <v>1728</v>
      </c>
      <c r="G490" s="165" t="s">
        <v>21</v>
      </c>
      <c r="H490" s="165">
        <v>1</v>
      </c>
      <c r="I490" s="209">
        <v>6200</v>
      </c>
      <c r="J490" s="204">
        <f t="shared" si="73"/>
        <v>6510</v>
      </c>
      <c r="K490" s="190">
        <v>9920</v>
      </c>
      <c r="L490" s="191">
        <v>12075</v>
      </c>
      <c r="M490" s="132">
        <f t="shared" si="68"/>
        <v>6510</v>
      </c>
      <c r="N490" s="132">
        <f t="shared" si="69"/>
        <v>9501.6666666666661</v>
      </c>
      <c r="O490" s="133">
        <f t="shared" si="70"/>
        <v>9920</v>
      </c>
      <c r="P490" s="134">
        <f t="shared" si="71"/>
        <v>9204.3530124956869</v>
      </c>
      <c r="Q490" s="133">
        <f t="shared" si="64"/>
        <v>2411.2341238461272</v>
      </c>
      <c r="R490" s="135">
        <f t="shared" si="65"/>
        <v>0.2619667151588681</v>
      </c>
      <c r="S490" s="133">
        <f t="shared" si="72"/>
        <v>6510</v>
      </c>
      <c r="T490" s="136">
        <f t="shared" si="66"/>
        <v>6500</v>
      </c>
      <c r="U490" s="54" t="str">
        <f t="shared" si="67"/>
        <v>MENOR VALOR</v>
      </c>
    </row>
    <row r="491" spans="1:28" ht="18">
      <c r="A491" s="147">
        <v>485</v>
      </c>
      <c r="B491" s="169"/>
      <c r="C491" s="170" t="s">
        <v>3351</v>
      </c>
      <c r="D491" s="172" t="s">
        <v>1729</v>
      </c>
      <c r="E491" s="170" t="s">
        <v>3351</v>
      </c>
      <c r="F491" s="172" t="s">
        <v>1729</v>
      </c>
      <c r="G491" s="165" t="s">
        <v>21</v>
      </c>
      <c r="H491" s="165">
        <v>1</v>
      </c>
      <c r="I491" s="209">
        <v>13000</v>
      </c>
      <c r="J491" s="204">
        <f t="shared" si="73"/>
        <v>13650</v>
      </c>
      <c r="K491" s="190">
        <v>21120</v>
      </c>
      <c r="L491" s="191">
        <v>25415</v>
      </c>
      <c r="M491" s="132">
        <f t="shared" si="68"/>
        <v>13650</v>
      </c>
      <c r="N491" s="132">
        <f t="shared" si="69"/>
        <v>20061.666666666668</v>
      </c>
      <c r="O491" s="133">
        <f t="shared" si="70"/>
        <v>21120</v>
      </c>
      <c r="P491" s="134">
        <f t="shared" si="71"/>
        <v>19422.519214304051</v>
      </c>
      <c r="Q491" s="133">
        <f t="shared" si="64"/>
        <v>5282.0876554635097</v>
      </c>
      <c r="R491" s="135">
        <f t="shared" si="65"/>
        <v>0.2719568763033286</v>
      </c>
      <c r="S491" s="133">
        <f t="shared" si="72"/>
        <v>13650</v>
      </c>
      <c r="T491" s="136">
        <f t="shared" si="66"/>
        <v>13700</v>
      </c>
      <c r="U491" s="54" t="str">
        <f t="shared" si="67"/>
        <v>MENOR VALOR</v>
      </c>
    </row>
    <row r="492" spans="1:28" ht="18">
      <c r="A492" s="147">
        <v>486</v>
      </c>
      <c r="B492" s="169"/>
      <c r="C492" s="170" t="s">
        <v>3352</v>
      </c>
      <c r="D492" s="172" t="s">
        <v>1730</v>
      </c>
      <c r="E492" s="170" t="s">
        <v>3352</v>
      </c>
      <c r="F492" s="172" t="s">
        <v>1730</v>
      </c>
      <c r="G492" s="165" t="s">
        <v>21</v>
      </c>
      <c r="H492" s="165">
        <v>1</v>
      </c>
      <c r="I492" s="209">
        <v>10500</v>
      </c>
      <c r="J492" s="204">
        <f t="shared" si="73"/>
        <v>11025</v>
      </c>
      <c r="K492" s="190">
        <v>16800</v>
      </c>
      <c r="L492" s="191">
        <v>20240</v>
      </c>
      <c r="M492" s="132">
        <f t="shared" si="68"/>
        <v>11025</v>
      </c>
      <c r="N492" s="132">
        <f t="shared" si="69"/>
        <v>16021.666666666666</v>
      </c>
      <c r="O492" s="133">
        <f t="shared" si="70"/>
        <v>16800</v>
      </c>
      <c r="P492" s="134">
        <f t="shared" si="71"/>
        <v>15534.578093907734</v>
      </c>
      <c r="Q492" s="133">
        <f t="shared" si="64"/>
        <v>4083.5416613523121</v>
      </c>
      <c r="R492" s="135">
        <f t="shared" si="65"/>
        <v>0.26286788329023064</v>
      </c>
      <c r="S492" s="133">
        <f t="shared" si="72"/>
        <v>11025</v>
      </c>
      <c r="T492" s="136">
        <f t="shared" si="66"/>
        <v>11000</v>
      </c>
      <c r="U492" s="54" t="str">
        <f t="shared" si="67"/>
        <v>MENOR VALOR</v>
      </c>
    </row>
    <row r="493" spans="1:28" ht="18">
      <c r="A493" s="147">
        <v>487</v>
      </c>
      <c r="B493" s="169"/>
      <c r="C493" s="170" t="s">
        <v>3353</v>
      </c>
      <c r="D493" s="176" t="s">
        <v>1732</v>
      </c>
      <c r="E493" s="170" t="s">
        <v>3353</v>
      </c>
      <c r="F493" s="176" t="s">
        <v>1732</v>
      </c>
      <c r="G493" s="165" t="s">
        <v>21</v>
      </c>
      <c r="H493" s="165">
        <v>1</v>
      </c>
      <c r="I493" s="209">
        <v>13000</v>
      </c>
      <c r="J493" s="204">
        <f t="shared" si="73"/>
        <v>13650</v>
      </c>
      <c r="K493" s="190">
        <v>21120</v>
      </c>
      <c r="L493" s="191">
        <v>25415</v>
      </c>
      <c r="M493" s="132">
        <f t="shared" si="68"/>
        <v>13650</v>
      </c>
      <c r="N493" s="132">
        <f t="shared" si="69"/>
        <v>20061.666666666668</v>
      </c>
      <c r="O493" s="133">
        <f t="shared" si="70"/>
        <v>21120</v>
      </c>
      <c r="P493" s="134">
        <f t="shared" si="71"/>
        <v>19422.519214304051</v>
      </c>
      <c r="Q493" s="133">
        <f t="shared" si="64"/>
        <v>5282.0876554635097</v>
      </c>
      <c r="R493" s="135">
        <f t="shared" si="65"/>
        <v>0.2719568763033286</v>
      </c>
      <c r="S493" s="133">
        <f t="shared" si="72"/>
        <v>13650</v>
      </c>
      <c r="T493" s="136">
        <f t="shared" si="66"/>
        <v>13700</v>
      </c>
      <c r="U493" s="54" t="str">
        <f t="shared" si="67"/>
        <v>MENOR VALOR</v>
      </c>
    </row>
    <row r="494" spans="1:28" ht="204">
      <c r="A494" s="147">
        <v>488</v>
      </c>
      <c r="B494" s="169"/>
      <c r="C494" s="170" t="s">
        <v>3354</v>
      </c>
      <c r="D494" s="179" t="s">
        <v>2454</v>
      </c>
      <c r="E494" s="170" t="s">
        <v>3354</v>
      </c>
      <c r="F494" s="179" t="s">
        <v>2454</v>
      </c>
      <c r="G494" s="165" t="s">
        <v>21</v>
      </c>
      <c r="H494" s="165">
        <v>1</v>
      </c>
      <c r="I494" s="209">
        <v>11200</v>
      </c>
      <c r="J494" s="204">
        <f t="shared" si="73"/>
        <v>11760</v>
      </c>
      <c r="K494" s="190">
        <v>31284</v>
      </c>
      <c r="L494" s="191">
        <v>37605</v>
      </c>
      <c r="M494" s="132">
        <f t="shared" si="68"/>
        <v>11760</v>
      </c>
      <c r="N494" s="132">
        <f t="shared" si="69"/>
        <v>26883</v>
      </c>
      <c r="O494" s="133">
        <f t="shared" si="70"/>
        <v>31284</v>
      </c>
      <c r="P494" s="134">
        <f t="shared" si="71"/>
        <v>24006.290875892613</v>
      </c>
      <c r="Q494" s="133">
        <f t="shared" si="64"/>
        <v>13805.552795886153</v>
      </c>
      <c r="R494" s="135">
        <f t="shared" si="65"/>
        <v>0.57508062645986868</v>
      </c>
      <c r="S494" s="133">
        <f t="shared" si="72"/>
        <v>24006.290875892613</v>
      </c>
      <c r="T494" s="136">
        <f t="shared" si="66"/>
        <v>24000</v>
      </c>
      <c r="U494" s="54" t="str">
        <f t="shared" si="67"/>
        <v>MEDIA GEOMETRICA</v>
      </c>
      <c r="V494" s="8"/>
      <c r="X494" s="35"/>
      <c r="Y494" s="35"/>
      <c r="Z494" s="35"/>
      <c r="AA494" s="35"/>
      <c r="AB494" s="15"/>
    </row>
    <row r="495" spans="1:28" ht="204">
      <c r="A495" s="147">
        <v>489</v>
      </c>
      <c r="B495" s="169"/>
      <c r="C495" s="170" t="s">
        <v>3355</v>
      </c>
      <c r="D495" s="179" t="s">
        <v>2455</v>
      </c>
      <c r="E495" s="170" t="s">
        <v>3355</v>
      </c>
      <c r="F495" s="179" t="s">
        <v>2455</v>
      </c>
      <c r="G495" s="165" t="s">
        <v>21</v>
      </c>
      <c r="H495" s="165">
        <v>1</v>
      </c>
      <c r="I495" s="202" t="s">
        <v>3915</v>
      </c>
      <c r="J495" s="202" t="s">
        <v>3916</v>
      </c>
      <c r="K495" s="190">
        <v>153252</v>
      </c>
      <c r="L495" s="191">
        <v>184230</v>
      </c>
      <c r="M495" s="132">
        <f t="shared" si="68"/>
        <v>153252</v>
      </c>
      <c r="N495" s="132">
        <f t="shared" si="69"/>
        <v>168741</v>
      </c>
      <c r="O495" s="133">
        <f t="shared" si="70"/>
        <v>168741</v>
      </c>
      <c r="P495" s="134">
        <f t="shared" si="71"/>
        <v>168028.61649135841</v>
      </c>
      <c r="Q495" s="133">
        <f t="shared" si="64"/>
        <v>10952.376933798434</v>
      </c>
      <c r="R495" s="135">
        <f t="shared" si="65"/>
        <v>6.51816170512938E-2</v>
      </c>
      <c r="S495" s="133">
        <f t="shared" si="72"/>
        <v>153252</v>
      </c>
      <c r="T495" s="136">
        <f t="shared" si="66"/>
        <v>153300</v>
      </c>
      <c r="U495" s="54" t="str">
        <f t="shared" si="67"/>
        <v>MENOR VALOR</v>
      </c>
      <c r="V495" s="8"/>
      <c r="X495" s="35"/>
      <c r="Y495" s="35"/>
      <c r="Z495" s="35"/>
      <c r="AA495" s="35"/>
      <c r="AB495" s="15"/>
    </row>
    <row r="496" spans="1:28" ht="18">
      <c r="A496" s="147">
        <v>490</v>
      </c>
      <c r="B496" s="169"/>
      <c r="C496" s="170" t="s">
        <v>3356</v>
      </c>
      <c r="D496" s="175" t="s">
        <v>2456</v>
      </c>
      <c r="E496" s="170" t="s">
        <v>3356</v>
      </c>
      <c r="F496" s="175" t="s">
        <v>2456</v>
      </c>
      <c r="G496" s="165" t="s">
        <v>21</v>
      </c>
      <c r="H496" s="165">
        <v>1</v>
      </c>
      <c r="I496" s="209">
        <v>48100</v>
      </c>
      <c r="J496" s="204">
        <f>I496*(1+0.05)</f>
        <v>50505</v>
      </c>
      <c r="K496" s="190">
        <v>63492</v>
      </c>
      <c r="L496" s="191">
        <v>76360</v>
      </c>
      <c r="M496" s="132">
        <f t="shared" si="68"/>
        <v>50505</v>
      </c>
      <c r="N496" s="132">
        <f t="shared" si="69"/>
        <v>63452.333333333336</v>
      </c>
      <c r="O496" s="133">
        <f t="shared" si="70"/>
        <v>63492</v>
      </c>
      <c r="P496" s="134">
        <f t="shared" si="71"/>
        <v>62561.396461920122</v>
      </c>
      <c r="Q496" s="133">
        <f t="shared" si="64"/>
        <v>9183.1957672696935</v>
      </c>
      <c r="R496" s="135">
        <f t="shared" si="65"/>
        <v>0.14678693709881177</v>
      </c>
      <c r="S496" s="133">
        <f t="shared" si="72"/>
        <v>50505</v>
      </c>
      <c r="T496" s="136">
        <f t="shared" si="66"/>
        <v>50500</v>
      </c>
      <c r="U496" s="54" t="str">
        <f t="shared" si="67"/>
        <v>MENOR VALOR</v>
      </c>
    </row>
    <row r="497" spans="1:28" ht="18">
      <c r="A497" s="147">
        <v>491</v>
      </c>
      <c r="B497" s="169"/>
      <c r="C497" s="170" t="s">
        <v>3357</v>
      </c>
      <c r="D497" s="172" t="s">
        <v>2457</v>
      </c>
      <c r="E497" s="170" t="s">
        <v>3357</v>
      </c>
      <c r="F497" s="172" t="s">
        <v>2457</v>
      </c>
      <c r="G497" s="165" t="s">
        <v>21</v>
      </c>
      <c r="H497" s="165">
        <v>1</v>
      </c>
      <c r="I497" s="209">
        <v>12500</v>
      </c>
      <c r="J497" s="204">
        <f>I497*(1+0.05)</f>
        <v>13125</v>
      </c>
      <c r="K497" s="190">
        <v>20000</v>
      </c>
      <c r="L497" s="191">
        <v>24035</v>
      </c>
      <c r="M497" s="132">
        <f t="shared" si="68"/>
        <v>13125</v>
      </c>
      <c r="N497" s="132">
        <f t="shared" si="69"/>
        <v>19053.333333333332</v>
      </c>
      <c r="O497" s="133">
        <f t="shared" si="70"/>
        <v>20000</v>
      </c>
      <c r="P497" s="134">
        <f t="shared" si="71"/>
        <v>18478.121201491835</v>
      </c>
      <c r="Q497" s="133">
        <f t="shared" si="64"/>
        <v>4861.3591206575138</v>
      </c>
      <c r="R497" s="135">
        <f t="shared" si="65"/>
        <v>0.26308730566530925</v>
      </c>
      <c r="S497" s="133">
        <f t="shared" si="72"/>
        <v>13125</v>
      </c>
      <c r="T497" s="136">
        <f t="shared" si="66"/>
        <v>13100</v>
      </c>
      <c r="U497" s="54" t="str">
        <f t="shared" si="67"/>
        <v>MENOR VALOR</v>
      </c>
    </row>
    <row r="498" spans="1:28" ht="60">
      <c r="A498" s="147">
        <v>492</v>
      </c>
      <c r="B498" s="169"/>
      <c r="C498" s="170" t="s">
        <v>3358</v>
      </c>
      <c r="D498" s="172" t="s">
        <v>2458</v>
      </c>
      <c r="E498" s="170" t="s">
        <v>3358</v>
      </c>
      <c r="F498" s="172" t="s">
        <v>2458</v>
      </c>
      <c r="G498" s="165" t="s">
        <v>21</v>
      </c>
      <c r="H498" s="165">
        <v>1</v>
      </c>
      <c r="I498" s="202" t="s">
        <v>3915</v>
      </c>
      <c r="J498" s="202" t="s">
        <v>3916</v>
      </c>
      <c r="K498" s="190">
        <v>337788</v>
      </c>
      <c r="L498" s="191">
        <v>405950</v>
      </c>
      <c r="M498" s="132">
        <f t="shared" si="68"/>
        <v>337788</v>
      </c>
      <c r="N498" s="132">
        <f t="shared" si="69"/>
        <v>371869</v>
      </c>
      <c r="O498" s="133">
        <f t="shared" si="70"/>
        <v>371869</v>
      </c>
      <c r="P498" s="134">
        <f t="shared" si="71"/>
        <v>370303.98134505656</v>
      </c>
      <c r="Q498" s="133">
        <f t="shared" si="64"/>
        <v>24098.906209618726</v>
      </c>
      <c r="R498" s="135">
        <f t="shared" si="65"/>
        <v>6.5078712149094858E-2</v>
      </c>
      <c r="S498" s="133">
        <f t="shared" si="72"/>
        <v>337788</v>
      </c>
      <c r="T498" s="136">
        <f t="shared" si="66"/>
        <v>337800</v>
      </c>
      <c r="U498" s="54" t="str">
        <f t="shared" si="67"/>
        <v>MENOR VALOR</v>
      </c>
    </row>
    <row r="499" spans="1:28" ht="60">
      <c r="A499" s="147">
        <v>493</v>
      </c>
      <c r="B499" s="169"/>
      <c r="C499" s="170" t="s">
        <v>3359</v>
      </c>
      <c r="D499" s="172" t="s">
        <v>2459</v>
      </c>
      <c r="E499" s="170" t="s">
        <v>3359</v>
      </c>
      <c r="F499" s="172" t="s">
        <v>2459</v>
      </c>
      <c r="G499" s="165" t="s">
        <v>21</v>
      </c>
      <c r="H499" s="165">
        <v>1</v>
      </c>
      <c r="I499" s="202" t="s">
        <v>3915</v>
      </c>
      <c r="J499" s="202" t="s">
        <v>3916</v>
      </c>
      <c r="K499" s="190">
        <v>58476</v>
      </c>
      <c r="L499" s="191">
        <v>70380</v>
      </c>
      <c r="M499" s="132">
        <f t="shared" si="68"/>
        <v>58476</v>
      </c>
      <c r="N499" s="132">
        <f t="shared" si="69"/>
        <v>64428</v>
      </c>
      <c r="O499" s="133">
        <f t="shared" si="70"/>
        <v>64428</v>
      </c>
      <c r="P499" s="134">
        <f t="shared" si="71"/>
        <v>64152.481479674658</v>
      </c>
      <c r="Q499" s="133">
        <f t="shared" si="64"/>
        <v>4208.6995616223312</v>
      </c>
      <c r="R499" s="135">
        <f t="shared" si="65"/>
        <v>6.5604626111863934E-2</v>
      </c>
      <c r="S499" s="133">
        <f t="shared" si="72"/>
        <v>58476</v>
      </c>
      <c r="T499" s="136">
        <f t="shared" si="66"/>
        <v>58500</v>
      </c>
      <c r="U499" s="54" t="str">
        <f t="shared" si="67"/>
        <v>MENOR VALOR</v>
      </c>
    </row>
    <row r="500" spans="1:28" ht="60">
      <c r="A500" s="147">
        <v>494</v>
      </c>
      <c r="B500" s="169"/>
      <c r="C500" s="170" t="s">
        <v>3360</v>
      </c>
      <c r="D500" s="172" t="s">
        <v>2460</v>
      </c>
      <c r="E500" s="170" t="s">
        <v>3360</v>
      </c>
      <c r="F500" s="172" t="s">
        <v>2460</v>
      </c>
      <c r="G500" s="165" t="s">
        <v>21</v>
      </c>
      <c r="H500" s="165">
        <v>1</v>
      </c>
      <c r="I500" s="202" t="s">
        <v>3915</v>
      </c>
      <c r="J500" s="202" t="s">
        <v>3916</v>
      </c>
      <c r="K500" s="190">
        <v>58476</v>
      </c>
      <c r="L500" s="191">
        <v>70380</v>
      </c>
      <c r="M500" s="132">
        <f t="shared" si="68"/>
        <v>58476</v>
      </c>
      <c r="N500" s="132">
        <f t="shared" si="69"/>
        <v>64428</v>
      </c>
      <c r="O500" s="133">
        <f t="shared" si="70"/>
        <v>64428</v>
      </c>
      <c r="P500" s="134">
        <f t="shared" si="71"/>
        <v>64152.481479674658</v>
      </c>
      <c r="Q500" s="133">
        <f t="shared" si="64"/>
        <v>4208.6995616223312</v>
      </c>
      <c r="R500" s="135">
        <f t="shared" si="65"/>
        <v>6.5604626111863934E-2</v>
      </c>
      <c r="S500" s="133">
        <f t="shared" si="72"/>
        <v>58476</v>
      </c>
      <c r="T500" s="136">
        <f t="shared" si="66"/>
        <v>58500</v>
      </c>
      <c r="U500" s="54" t="str">
        <f t="shared" si="67"/>
        <v>MENOR VALOR</v>
      </c>
    </row>
    <row r="501" spans="1:28" ht="60">
      <c r="A501" s="147">
        <v>495</v>
      </c>
      <c r="B501" s="169"/>
      <c r="C501" s="170" t="s">
        <v>3361</v>
      </c>
      <c r="D501" s="172" t="s">
        <v>2461</v>
      </c>
      <c r="E501" s="170" t="s">
        <v>3361</v>
      </c>
      <c r="F501" s="172" t="s">
        <v>2461</v>
      </c>
      <c r="G501" s="165" t="s">
        <v>21</v>
      </c>
      <c r="H501" s="165">
        <v>1</v>
      </c>
      <c r="I501" s="202" t="s">
        <v>3915</v>
      </c>
      <c r="J501" s="202" t="s">
        <v>3916</v>
      </c>
      <c r="K501" s="190">
        <v>129888</v>
      </c>
      <c r="L501" s="191">
        <v>156170</v>
      </c>
      <c r="M501" s="132">
        <f t="shared" si="68"/>
        <v>129888</v>
      </c>
      <c r="N501" s="132">
        <f t="shared" si="69"/>
        <v>143029</v>
      </c>
      <c r="O501" s="133">
        <f t="shared" si="70"/>
        <v>143029</v>
      </c>
      <c r="P501" s="134">
        <f t="shared" si="71"/>
        <v>142424.04628432659</v>
      </c>
      <c r="Q501" s="133">
        <f t="shared" si="64"/>
        <v>9292.0902115724202</v>
      </c>
      <c r="R501" s="135">
        <f t="shared" si="65"/>
        <v>6.5242425376837443E-2</v>
      </c>
      <c r="S501" s="133">
        <f t="shared" si="72"/>
        <v>129888</v>
      </c>
      <c r="T501" s="136">
        <f t="shared" si="66"/>
        <v>129900</v>
      </c>
      <c r="U501" s="54" t="str">
        <f t="shared" si="67"/>
        <v>MENOR VALOR</v>
      </c>
    </row>
    <row r="502" spans="1:28" ht="18">
      <c r="A502" s="147">
        <v>496</v>
      </c>
      <c r="B502" s="169"/>
      <c r="C502" s="170" t="s">
        <v>3362</v>
      </c>
      <c r="D502" s="172" t="s">
        <v>1828</v>
      </c>
      <c r="E502" s="170" t="s">
        <v>3362</v>
      </c>
      <c r="F502" s="172" t="s">
        <v>1828</v>
      </c>
      <c r="G502" s="165" t="s">
        <v>21</v>
      </c>
      <c r="H502" s="165">
        <v>1</v>
      </c>
      <c r="I502" s="209">
        <v>39500</v>
      </c>
      <c r="J502" s="204">
        <f>I502*(1+0.05)</f>
        <v>41475</v>
      </c>
      <c r="K502" s="190">
        <v>63624</v>
      </c>
      <c r="L502" s="191">
        <v>76475</v>
      </c>
      <c r="M502" s="132">
        <f t="shared" si="68"/>
        <v>41475</v>
      </c>
      <c r="N502" s="132">
        <f t="shared" si="69"/>
        <v>60524.666666666664</v>
      </c>
      <c r="O502" s="133">
        <f t="shared" si="70"/>
        <v>63624</v>
      </c>
      <c r="P502" s="134">
        <f t="shared" si="71"/>
        <v>58655.528188605284</v>
      </c>
      <c r="Q502" s="133">
        <f t="shared" si="64"/>
        <v>15661.708096500841</v>
      </c>
      <c r="R502" s="135">
        <f t="shared" si="65"/>
        <v>0.26701162840339682</v>
      </c>
      <c r="S502" s="133">
        <f t="shared" si="72"/>
        <v>41475</v>
      </c>
      <c r="T502" s="136">
        <f t="shared" si="66"/>
        <v>41500</v>
      </c>
      <c r="U502" s="54" t="str">
        <f t="shared" si="67"/>
        <v>MENOR VALOR</v>
      </c>
    </row>
    <row r="503" spans="1:28" ht="33">
      <c r="A503" s="147">
        <v>497</v>
      </c>
      <c r="B503" s="169"/>
      <c r="C503" s="170" t="s">
        <v>3363</v>
      </c>
      <c r="D503" s="172" t="s">
        <v>2462</v>
      </c>
      <c r="E503" s="170" t="s">
        <v>3363</v>
      </c>
      <c r="F503" s="172" t="s">
        <v>2462</v>
      </c>
      <c r="G503" s="165" t="s">
        <v>21</v>
      </c>
      <c r="H503" s="165">
        <v>1</v>
      </c>
      <c r="I503" s="209">
        <v>46000</v>
      </c>
      <c r="J503" s="204">
        <f>I503*(1+0.05)</f>
        <v>48300</v>
      </c>
      <c r="K503" s="190">
        <v>80520</v>
      </c>
      <c r="L503" s="191">
        <v>96830</v>
      </c>
      <c r="M503" s="132">
        <f t="shared" si="68"/>
        <v>48300</v>
      </c>
      <c r="N503" s="132">
        <f t="shared" si="69"/>
        <v>75216.666666666672</v>
      </c>
      <c r="O503" s="133">
        <f t="shared" si="70"/>
        <v>80520</v>
      </c>
      <c r="P503" s="134">
        <f t="shared" si="71"/>
        <v>72213.812876860771</v>
      </c>
      <c r="Q503" s="133">
        <f t="shared" si="64"/>
        <v>22782.980489830563</v>
      </c>
      <c r="R503" s="135">
        <f t="shared" si="65"/>
        <v>0.31549338806801652</v>
      </c>
      <c r="S503" s="133">
        <f t="shared" si="72"/>
        <v>72213.812876860771</v>
      </c>
      <c r="T503" s="136">
        <f t="shared" si="66"/>
        <v>72200</v>
      </c>
      <c r="U503" s="54" t="str">
        <f t="shared" si="67"/>
        <v>MEDIA GEOMETRICA</v>
      </c>
    </row>
    <row r="504" spans="1:28" ht="60">
      <c r="A504" s="147">
        <v>498</v>
      </c>
      <c r="B504" s="169"/>
      <c r="C504" s="170" t="s">
        <v>3364</v>
      </c>
      <c r="D504" s="172" t="s">
        <v>2463</v>
      </c>
      <c r="E504" s="170" t="s">
        <v>3364</v>
      </c>
      <c r="F504" s="172" t="s">
        <v>2463</v>
      </c>
      <c r="G504" s="165" t="s">
        <v>21</v>
      </c>
      <c r="H504" s="165">
        <v>1</v>
      </c>
      <c r="I504" s="202" t="s">
        <v>3915</v>
      </c>
      <c r="J504" s="202" t="s">
        <v>3916</v>
      </c>
      <c r="K504" s="190">
        <v>129888</v>
      </c>
      <c r="L504" s="191">
        <v>156170</v>
      </c>
      <c r="M504" s="132">
        <f t="shared" si="68"/>
        <v>129888</v>
      </c>
      <c r="N504" s="132">
        <f t="shared" si="69"/>
        <v>143029</v>
      </c>
      <c r="O504" s="133">
        <f t="shared" si="70"/>
        <v>143029</v>
      </c>
      <c r="P504" s="134">
        <f t="shared" si="71"/>
        <v>142424.04628432659</v>
      </c>
      <c r="Q504" s="133">
        <f t="shared" si="64"/>
        <v>9292.0902115724202</v>
      </c>
      <c r="R504" s="135">
        <f t="shared" si="65"/>
        <v>6.5242425376837443E-2</v>
      </c>
      <c r="S504" s="133">
        <f t="shared" si="72"/>
        <v>129888</v>
      </c>
      <c r="T504" s="136">
        <f t="shared" si="66"/>
        <v>129900</v>
      </c>
      <c r="U504" s="54" t="str">
        <f t="shared" si="67"/>
        <v>MENOR VALOR</v>
      </c>
    </row>
    <row r="505" spans="1:28" ht="60">
      <c r="A505" s="147">
        <v>499</v>
      </c>
      <c r="B505" s="169"/>
      <c r="C505" s="170" t="s">
        <v>3365</v>
      </c>
      <c r="D505" s="172" t="s">
        <v>2464</v>
      </c>
      <c r="E505" s="170" t="s">
        <v>3365</v>
      </c>
      <c r="F505" s="172" t="s">
        <v>2464</v>
      </c>
      <c r="G505" s="165" t="s">
        <v>21</v>
      </c>
      <c r="H505" s="165">
        <v>1</v>
      </c>
      <c r="I505" s="202" t="s">
        <v>3915</v>
      </c>
      <c r="J505" s="202" t="s">
        <v>3916</v>
      </c>
      <c r="K505" s="190">
        <v>59532</v>
      </c>
      <c r="L505" s="191">
        <v>71645</v>
      </c>
      <c r="M505" s="132">
        <f t="shared" si="68"/>
        <v>59532</v>
      </c>
      <c r="N505" s="132">
        <f t="shared" si="69"/>
        <v>65588.5</v>
      </c>
      <c r="O505" s="133">
        <f t="shared" si="70"/>
        <v>65588.5</v>
      </c>
      <c r="P505" s="134">
        <f t="shared" si="71"/>
        <v>65308.270073551947</v>
      </c>
      <c r="Q505" s="133">
        <f t="shared" si="64"/>
        <v>4282.5922202563252</v>
      </c>
      <c r="R505" s="135">
        <f t="shared" si="65"/>
        <v>6.5575036904715944E-2</v>
      </c>
      <c r="S505" s="133">
        <f t="shared" si="72"/>
        <v>59532</v>
      </c>
      <c r="T505" s="136">
        <f t="shared" si="66"/>
        <v>59500</v>
      </c>
      <c r="U505" s="54" t="str">
        <f t="shared" si="67"/>
        <v>MENOR VALOR</v>
      </c>
      <c r="V505" s="8"/>
      <c r="X505" s="35"/>
      <c r="Y505" s="35"/>
      <c r="Z505" s="35"/>
      <c r="AA505" s="35"/>
      <c r="AB505" s="15"/>
    </row>
    <row r="506" spans="1:28" ht="60">
      <c r="A506" s="147">
        <v>500</v>
      </c>
      <c r="B506" s="169"/>
      <c r="C506" s="170" t="s">
        <v>3366</v>
      </c>
      <c r="D506" s="172" t="s">
        <v>1641</v>
      </c>
      <c r="E506" s="170" t="s">
        <v>3366</v>
      </c>
      <c r="F506" s="172" t="s">
        <v>1641</v>
      </c>
      <c r="G506" s="165" t="s">
        <v>21</v>
      </c>
      <c r="H506" s="165">
        <v>1</v>
      </c>
      <c r="I506" s="202" t="s">
        <v>3915</v>
      </c>
      <c r="J506" s="202" t="s">
        <v>3916</v>
      </c>
      <c r="K506" s="190">
        <v>3680</v>
      </c>
      <c r="L506" s="191">
        <v>4485</v>
      </c>
      <c r="M506" s="132">
        <f t="shared" si="68"/>
        <v>3680</v>
      </c>
      <c r="N506" s="132">
        <f t="shared" si="69"/>
        <v>4082.5</v>
      </c>
      <c r="O506" s="133">
        <f t="shared" si="70"/>
        <v>4082.5</v>
      </c>
      <c r="P506" s="134">
        <f t="shared" si="71"/>
        <v>4062.6099985108094</v>
      </c>
      <c r="Q506" s="133">
        <f t="shared" si="64"/>
        <v>284.6104794275854</v>
      </c>
      <c r="R506" s="135">
        <f t="shared" si="65"/>
        <v>7.0056067289725632E-2</v>
      </c>
      <c r="S506" s="133">
        <f t="shared" si="72"/>
        <v>3680</v>
      </c>
      <c r="T506" s="136">
        <f t="shared" si="66"/>
        <v>3700</v>
      </c>
      <c r="U506" s="54" t="str">
        <f t="shared" si="67"/>
        <v>MENOR VALOR</v>
      </c>
      <c r="V506" s="8"/>
      <c r="X506" s="35"/>
      <c r="Y506" s="35"/>
      <c r="Z506" s="35"/>
      <c r="AA506" s="35"/>
      <c r="AB506" s="15"/>
    </row>
    <row r="507" spans="1:28" ht="33">
      <c r="A507" s="147">
        <v>501</v>
      </c>
      <c r="B507" s="169"/>
      <c r="C507" s="170" t="s">
        <v>3367</v>
      </c>
      <c r="D507" s="172" t="s">
        <v>2465</v>
      </c>
      <c r="E507" s="170" t="s">
        <v>3367</v>
      </c>
      <c r="F507" s="172" t="s">
        <v>2465</v>
      </c>
      <c r="G507" s="165" t="s">
        <v>21</v>
      </c>
      <c r="H507" s="165">
        <v>1</v>
      </c>
      <c r="I507" s="209">
        <v>9500</v>
      </c>
      <c r="J507" s="204">
        <f>I507*(1+0.05)</f>
        <v>9975</v>
      </c>
      <c r="K507" s="190">
        <v>22044</v>
      </c>
      <c r="L507" s="191">
        <v>26565</v>
      </c>
      <c r="M507" s="132">
        <f t="shared" si="68"/>
        <v>9975</v>
      </c>
      <c r="N507" s="132">
        <f t="shared" si="69"/>
        <v>19528</v>
      </c>
      <c r="O507" s="133">
        <f t="shared" si="70"/>
        <v>22044</v>
      </c>
      <c r="P507" s="134">
        <f t="shared" si="71"/>
        <v>18009.612795983543</v>
      </c>
      <c r="Q507" s="133">
        <f t="shared" si="64"/>
        <v>8534.0717421404424</v>
      </c>
      <c r="R507" s="135">
        <f t="shared" si="65"/>
        <v>0.47386203350488959</v>
      </c>
      <c r="S507" s="133">
        <f t="shared" si="72"/>
        <v>18009.612795983543</v>
      </c>
      <c r="T507" s="136">
        <f t="shared" si="66"/>
        <v>18000</v>
      </c>
      <c r="U507" s="54" t="str">
        <f t="shared" si="67"/>
        <v>MEDIA GEOMETRICA</v>
      </c>
    </row>
    <row r="508" spans="1:28" ht="33">
      <c r="A508" s="147">
        <v>502</v>
      </c>
      <c r="B508" s="169"/>
      <c r="C508" s="170" t="s">
        <v>3368</v>
      </c>
      <c r="D508" s="172" t="s">
        <v>1987</v>
      </c>
      <c r="E508" s="170" t="s">
        <v>3368</v>
      </c>
      <c r="F508" s="172" t="s">
        <v>1987</v>
      </c>
      <c r="G508" s="165" t="s">
        <v>21</v>
      </c>
      <c r="H508" s="165">
        <v>1</v>
      </c>
      <c r="I508" s="209">
        <v>8000</v>
      </c>
      <c r="J508" s="204">
        <f>I508*(1+0.05)</f>
        <v>8400</v>
      </c>
      <c r="K508" s="190">
        <v>22044</v>
      </c>
      <c r="L508" s="191">
        <v>26565</v>
      </c>
      <c r="M508" s="132">
        <f t="shared" si="68"/>
        <v>8400</v>
      </c>
      <c r="N508" s="132">
        <f t="shared" si="69"/>
        <v>19003</v>
      </c>
      <c r="O508" s="133">
        <f t="shared" si="70"/>
        <v>22044</v>
      </c>
      <c r="P508" s="134">
        <f t="shared" si="71"/>
        <v>17006.952662455173</v>
      </c>
      <c r="Q508" s="133">
        <f t="shared" si="64"/>
        <v>9647.7649225092537</v>
      </c>
      <c r="R508" s="135">
        <f t="shared" si="65"/>
        <v>0.56728357595819134</v>
      </c>
      <c r="S508" s="133">
        <f t="shared" si="72"/>
        <v>17006.952662455173</v>
      </c>
      <c r="T508" s="136">
        <f t="shared" si="66"/>
        <v>17000</v>
      </c>
      <c r="U508" s="54" t="str">
        <f t="shared" si="67"/>
        <v>MEDIA GEOMETRICA</v>
      </c>
    </row>
    <row r="509" spans="1:28" ht="60">
      <c r="A509" s="147">
        <v>503</v>
      </c>
      <c r="B509" s="169"/>
      <c r="C509" s="170" t="s">
        <v>3369</v>
      </c>
      <c r="D509" s="172" t="s">
        <v>2466</v>
      </c>
      <c r="E509" s="170" t="s">
        <v>3369</v>
      </c>
      <c r="F509" s="172" t="s">
        <v>2466</v>
      </c>
      <c r="G509" s="165" t="s">
        <v>21</v>
      </c>
      <c r="H509" s="165">
        <v>1</v>
      </c>
      <c r="I509" s="202" t="s">
        <v>3915</v>
      </c>
      <c r="J509" s="202" t="s">
        <v>3916</v>
      </c>
      <c r="K509" s="190">
        <v>22044</v>
      </c>
      <c r="L509" s="191">
        <v>26565</v>
      </c>
      <c r="M509" s="132">
        <f t="shared" si="68"/>
        <v>22044</v>
      </c>
      <c r="N509" s="132">
        <f t="shared" si="69"/>
        <v>24304.5</v>
      </c>
      <c r="O509" s="133">
        <f t="shared" si="70"/>
        <v>24304.5</v>
      </c>
      <c r="P509" s="134">
        <f t="shared" si="71"/>
        <v>24199.149985071788</v>
      </c>
      <c r="Q509" s="133">
        <f t="shared" si="64"/>
        <v>1598.4148788721907</v>
      </c>
      <c r="R509" s="135">
        <f t="shared" si="65"/>
        <v>6.6052521673622286E-2</v>
      </c>
      <c r="S509" s="133">
        <f t="shared" si="72"/>
        <v>22044</v>
      </c>
      <c r="T509" s="136">
        <f t="shared" si="66"/>
        <v>22000</v>
      </c>
      <c r="U509" s="54" t="str">
        <f t="shared" si="67"/>
        <v>MENOR VALOR</v>
      </c>
    </row>
    <row r="510" spans="1:28" ht="60">
      <c r="A510" s="147">
        <v>504</v>
      </c>
      <c r="B510" s="169"/>
      <c r="C510" s="170" t="s">
        <v>3370</v>
      </c>
      <c r="D510" s="172" t="s">
        <v>1988</v>
      </c>
      <c r="E510" s="170" t="s">
        <v>3370</v>
      </c>
      <c r="F510" s="172" t="s">
        <v>1988</v>
      </c>
      <c r="G510" s="165" t="s">
        <v>21</v>
      </c>
      <c r="H510" s="165">
        <v>1</v>
      </c>
      <c r="I510" s="202" t="s">
        <v>3915</v>
      </c>
      <c r="J510" s="202" t="s">
        <v>3916</v>
      </c>
      <c r="K510" s="190">
        <v>22044</v>
      </c>
      <c r="L510" s="191">
        <v>26565</v>
      </c>
      <c r="M510" s="132">
        <f t="shared" si="68"/>
        <v>22044</v>
      </c>
      <c r="N510" s="132">
        <f t="shared" si="69"/>
        <v>24304.5</v>
      </c>
      <c r="O510" s="133">
        <f t="shared" si="70"/>
        <v>24304.5</v>
      </c>
      <c r="P510" s="134">
        <f t="shared" si="71"/>
        <v>24199.149985071788</v>
      </c>
      <c r="Q510" s="133">
        <f t="shared" si="64"/>
        <v>1598.4148788721907</v>
      </c>
      <c r="R510" s="135">
        <f t="shared" si="65"/>
        <v>6.6052521673622286E-2</v>
      </c>
      <c r="S510" s="133">
        <f t="shared" si="72"/>
        <v>22044</v>
      </c>
      <c r="T510" s="136">
        <f t="shared" si="66"/>
        <v>22000</v>
      </c>
      <c r="U510" s="54" t="str">
        <f t="shared" si="67"/>
        <v>MENOR VALOR</v>
      </c>
    </row>
    <row r="511" spans="1:28" ht="33">
      <c r="A511" s="147">
        <v>505</v>
      </c>
      <c r="B511" s="169"/>
      <c r="C511" s="170" t="s">
        <v>3371</v>
      </c>
      <c r="D511" s="172" t="s">
        <v>2467</v>
      </c>
      <c r="E511" s="170" t="s">
        <v>3371</v>
      </c>
      <c r="F511" s="172" t="s">
        <v>2467</v>
      </c>
      <c r="G511" s="165" t="s">
        <v>21</v>
      </c>
      <c r="H511" s="165">
        <v>1</v>
      </c>
      <c r="I511" s="209">
        <v>8000</v>
      </c>
      <c r="J511" s="204">
        <f>I511*(1+0.05)</f>
        <v>8400</v>
      </c>
      <c r="K511" s="190">
        <v>22044</v>
      </c>
      <c r="L511" s="191">
        <v>26565</v>
      </c>
      <c r="M511" s="132">
        <f t="shared" si="68"/>
        <v>8400</v>
      </c>
      <c r="N511" s="132">
        <f t="shared" si="69"/>
        <v>19003</v>
      </c>
      <c r="O511" s="133">
        <f t="shared" si="70"/>
        <v>22044</v>
      </c>
      <c r="P511" s="134">
        <f t="shared" si="71"/>
        <v>17006.952662455173</v>
      </c>
      <c r="Q511" s="133">
        <f t="shared" si="64"/>
        <v>9647.7649225092537</v>
      </c>
      <c r="R511" s="135">
        <f t="shared" si="65"/>
        <v>0.56728357595819134</v>
      </c>
      <c r="S511" s="133">
        <f t="shared" si="72"/>
        <v>17006.952662455173</v>
      </c>
      <c r="T511" s="136">
        <f t="shared" si="66"/>
        <v>17000</v>
      </c>
      <c r="U511" s="54" t="str">
        <f t="shared" si="67"/>
        <v>MEDIA GEOMETRICA</v>
      </c>
    </row>
    <row r="512" spans="1:28" ht="33">
      <c r="A512" s="147">
        <v>506</v>
      </c>
      <c r="B512" s="169"/>
      <c r="C512" s="170" t="s">
        <v>3372</v>
      </c>
      <c r="D512" s="172" t="s">
        <v>1986</v>
      </c>
      <c r="E512" s="170" t="s">
        <v>3372</v>
      </c>
      <c r="F512" s="172" t="s">
        <v>1986</v>
      </c>
      <c r="G512" s="165" t="s">
        <v>21</v>
      </c>
      <c r="H512" s="165">
        <v>1</v>
      </c>
      <c r="I512" s="209">
        <v>8000</v>
      </c>
      <c r="J512" s="204">
        <f>I512*(1+0.05)</f>
        <v>8400</v>
      </c>
      <c r="K512" s="190">
        <v>22044</v>
      </c>
      <c r="L512" s="191">
        <v>26565</v>
      </c>
      <c r="M512" s="132">
        <f t="shared" si="68"/>
        <v>8400</v>
      </c>
      <c r="N512" s="132">
        <f t="shared" si="69"/>
        <v>19003</v>
      </c>
      <c r="O512" s="133">
        <f t="shared" si="70"/>
        <v>22044</v>
      </c>
      <c r="P512" s="134">
        <f t="shared" si="71"/>
        <v>17006.952662455173</v>
      </c>
      <c r="Q512" s="133">
        <f t="shared" si="64"/>
        <v>9647.7649225092537</v>
      </c>
      <c r="R512" s="135">
        <f t="shared" si="65"/>
        <v>0.56728357595819134</v>
      </c>
      <c r="S512" s="133">
        <f t="shared" si="72"/>
        <v>17006.952662455173</v>
      </c>
      <c r="T512" s="136">
        <f t="shared" si="66"/>
        <v>17000</v>
      </c>
      <c r="U512" s="54" t="str">
        <f t="shared" si="67"/>
        <v>MEDIA GEOMETRICA</v>
      </c>
    </row>
    <row r="513" spans="1:21" ht="18">
      <c r="A513" s="147">
        <v>507</v>
      </c>
      <c r="B513" s="169"/>
      <c r="C513" s="170" t="s">
        <v>3373</v>
      </c>
      <c r="D513" s="172" t="s">
        <v>1642</v>
      </c>
      <c r="E513" s="170" t="s">
        <v>3373</v>
      </c>
      <c r="F513" s="172" t="s">
        <v>1642</v>
      </c>
      <c r="G513" s="165" t="s">
        <v>21</v>
      </c>
      <c r="H513" s="165">
        <v>1</v>
      </c>
      <c r="I513" s="209">
        <v>7000</v>
      </c>
      <c r="J513" s="204">
        <f>I513*(1+0.05)</f>
        <v>7350</v>
      </c>
      <c r="K513" s="190">
        <v>11200</v>
      </c>
      <c r="L513" s="191">
        <v>13570</v>
      </c>
      <c r="M513" s="132">
        <f t="shared" si="68"/>
        <v>7350</v>
      </c>
      <c r="N513" s="132">
        <f t="shared" si="69"/>
        <v>10706.666666666666</v>
      </c>
      <c r="O513" s="133">
        <f t="shared" si="70"/>
        <v>11200</v>
      </c>
      <c r="P513" s="134">
        <f t="shared" si="71"/>
        <v>10375.962730616791</v>
      </c>
      <c r="Q513" s="133">
        <f t="shared" si="64"/>
        <v>2722.3611075682079</v>
      </c>
      <c r="R513" s="135">
        <f t="shared" si="65"/>
        <v>0.26237190497371604</v>
      </c>
      <c r="S513" s="133">
        <f t="shared" si="72"/>
        <v>7350</v>
      </c>
      <c r="T513" s="136">
        <f t="shared" si="66"/>
        <v>7400</v>
      </c>
      <c r="U513" s="54" t="str">
        <f t="shared" si="67"/>
        <v>MENOR VALOR</v>
      </c>
    </row>
    <row r="514" spans="1:21" ht="60">
      <c r="A514" s="147">
        <v>508</v>
      </c>
      <c r="B514" s="169"/>
      <c r="C514" s="170" t="s">
        <v>3374</v>
      </c>
      <c r="D514" s="172" t="s">
        <v>1632</v>
      </c>
      <c r="E514" s="170" t="s">
        <v>3374</v>
      </c>
      <c r="F514" s="172" t="s">
        <v>1632</v>
      </c>
      <c r="G514" s="165" t="s">
        <v>21</v>
      </c>
      <c r="H514" s="165">
        <v>1</v>
      </c>
      <c r="I514" s="202" t="s">
        <v>3915</v>
      </c>
      <c r="J514" s="202" t="s">
        <v>3916</v>
      </c>
      <c r="K514" s="190">
        <v>151932</v>
      </c>
      <c r="L514" s="191">
        <v>182620</v>
      </c>
      <c r="M514" s="132">
        <f t="shared" si="68"/>
        <v>151932</v>
      </c>
      <c r="N514" s="132">
        <f t="shared" si="69"/>
        <v>167276</v>
      </c>
      <c r="O514" s="133">
        <f t="shared" si="70"/>
        <v>167276</v>
      </c>
      <c r="P514" s="134">
        <f t="shared" si="71"/>
        <v>166570.77126554947</v>
      </c>
      <c r="Q514" s="133">
        <f t="shared" si="64"/>
        <v>10849.846450526386</v>
      </c>
      <c r="R514" s="135">
        <f t="shared" si="65"/>
        <v>6.5136556480424809E-2</v>
      </c>
      <c r="S514" s="133">
        <f t="shared" si="72"/>
        <v>151932</v>
      </c>
      <c r="T514" s="136">
        <f t="shared" si="66"/>
        <v>151900</v>
      </c>
      <c r="U514" s="54" t="str">
        <f t="shared" si="67"/>
        <v>MENOR VALOR</v>
      </c>
    </row>
    <row r="515" spans="1:21" ht="60">
      <c r="A515" s="147">
        <v>509</v>
      </c>
      <c r="B515" s="169"/>
      <c r="C515" s="170" t="s">
        <v>3375</v>
      </c>
      <c r="D515" s="172" t="s">
        <v>2468</v>
      </c>
      <c r="E515" s="170" t="s">
        <v>3375</v>
      </c>
      <c r="F515" s="172" t="s">
        <v>2468</v>
      </c>
      <c r="G515" s="165" t="s">
        <v>21</v>
      </c>
      <c r="H515" s="165">
        <v>1</v>
      </c>
      <c r="I515" s="202" t="s">
        <v>3915</v>
      </c>
      <c r="J515" s="202" t="s">
        <v>3916</v>
      </c>
      <c r="K515" s="190">
        <v>120780</v>
      </c>
      <c r="L515" s="191">
        <v>145245</v>
      </c>
      <c r="M515" s="132">
        <f t="shared" si="68"/>
        <v>120780</v>
      </c>
      <c r="N515" s="132">
        <f t="shared" si="69"/>
        <v>133012.5</v>
      </c>
      <c r="O515" s="133">
        <f t="shared" si="70"/>
        <v>133012.5</v>
      </c>
      <c r="P515" s="134">
        <f t="shared" si="71"/>
        <v>132448.82445684445</v>
      </c>
      <c r="Q515" s="133">
        <f t="shared" si="64"/>
        <v>8649.6837008644434</v>
      </c>
      <c r="R515" s="135">
        <f t="shared" si="65"/>
        <v>6.5305854818535999E-2</v>
      </c>
      <c r="S515" s="133">
        <f t="shared" si="72"/>
        <v>120780</v>
      </c>
      <c r="T515" s="136">
        <f t="shared" si="66"/>
        <v>120800</v>
      </c>
      <c r="U515" s="54" t="str">
        <f t="shared" si="67"/>
        <v>MENOR VALOR</v>
      </c>
    </row>
    <row r="516" spans="1:21" ht="60">
      <c r="A516" s="147">
        <v>510</v>
      </c>
      <c r="B516" s="169"/>
      <c r="C516" s="170" t="s">
        <v>3376</v>
      </c>
      <c r="D516" s="172" t="s">
        <v>2469</v>
      </c>
      <c r="E516" s="170" t="s">
        <v>3376</v>
      </c>
      <c r="F516" s="172" t="s">
        <v>2469</v>
      </c>
      <c r="G516" s="165" t="s">
        <v>21</v>
      </c>
      <c r="H516" s="165">
        <v>1</v>
      </c>
      <c r="I516" s="202" t="s">
        <v>3915</v>
      </c>
      <c r="J516" s="202" t="s">
        <v>3916</v>
      </c>
      <c r="K516" s="190">
        <v>120780</v>
      </c>
      <c r="L516" s="191">
        <v>145245</v>
      </c>
      <c r="M516" s="132">
        <f t="shared" si="68"/>
        <v>120780</v>
      </c>
      <c r="N516" s="132">
        <f t="shared" si="69"/>
        <v>133012.5</v>
      </c>
      <c r="O516" s="133">
        <f t="shared" si="70"/>
        <v>133012.5</v>
      </c>
      <c r="P516" s="134">
        <f t="shared" si="71"/>
        <v>132448.82445684445</v>
      </c>
      <c r="Q516" s="133">
        <f t="shared" si="64"/>
        <v>8649.6837008644434</v>
      </c>
      <c r="R516" s="135">
        <f t="shared" si="65"/>
        <v>6.5305854818535999E-2</v>
      </c>
      <c r="S516" s="133">
        <f t="shared" si="72"/>
        <v>120780</v>
      </c>
      <c r="T516" s="136">
        <f t="shared" si="66"/>
        <v>120800</v>
      </c>
      <c r="U516" s="54" t="str">
        <f t="shared" si="67"/>
        <v>MENOR VALOR</v>
      </c>
    </row>
    <row r="517" spans="1:21" ht="18">
      <c r="A517" s="147">
        <v>511</v>
      </c>
      <c r="B517" s="169"/>
      <c r="C517" s="170" t="s">
        <v>3377</v>
      </c>
      <c r="D517" s="172" t="s">
        <v>1680</v>
      </c>
      <c r="E517" s="170" t="s">
        <v>3377</v>
      </c>
      <c r="F517" s="172" t="s">
        <v>1680</v>
      </c>
      <c r="G517" s="165" t="s">
        <v>21</v>
      </c>
      <c r="H517" s="165">
        <v>1</v>
      </c>
      <c r="I517" s="209">
        <v>46300</v>
      </c>
      <c r="J517" s="204">
        <f>I517*(1+0.05)</f>
        <v>48615</v>
      </c>
      <c r="K517" s="190">
        <v>61116</v>
      </c>
      <c r="L517" s="191">
        <v>73485</v>
      </c>
      <c r="M517" s="132">
        <f t="shared" si="68"/>
        <v>48615</v>
      </c>
      <c r="N517" s="132">
        <f t="shared" si="69"/>
        <v>61072</v>
      </c>
      <c r="O517" s="133">
        <f t="shared" si="70"/>
        <v>61116</v>
      </c>
      <c r="P517" s="134">
        <f t="shared" si="71"/>
        <v>60215.45471676279</v>
      </c>
      <c r="Q517" s="133">
        <f t="shared" si="64"/>
        <v>8839.5418716130298</v>
      </c>
      <c r="R517" s="135">
        <f t="shared" si="65"/>
        <v>0.14679855716762155</v>
      </c>
      <c r="S517" s="133">
        <f t="shared" si="72"/>
        <v>48615</v>
      </c>
      <c r="T517" s="136">
        <f t="shared" si="66"/>
        <v>48600</v>
      </c>
      <c r="U517" s="54" t="str">
        <f t="shared" si="67"/>
        <v>MENOR VALOR</v>
      </c>
    </row>
    <row r="518" spans="1:21" ht="18">
      <c r="A518" s="147">
        <v>512</v>
      </c>
      <c r="B518" s="169"/>
      <c r="C518" s="170" t="s">
        <v>3378</v>
      </c>
      <c r="D518" s="172" t="s">
        <v>1681</v>
      </c>
      <c r="E518" s="170" t="s">
        <v>3378</v>
      </c>
      <c r="F518" s="172" t="s">
        <v>1681</v>
      </c>
      <c r="G518" s="165" t="s">
        <v>21</v>
      </c>
      <c r="H518" s="165">
        <v>1</v>
      </c>
      <c r="I518" s="209">
        <v>46300</v>
      </c>
      <c r="J518" s="204">
        <f>I518*(1+0.05)</f>
        <v>48615</v>
      </c>
      <c r="K518" s="190">
        <v>61116</v>
      </c>
      <c r="L518" s="191">
        <v>73485</v>
      </c>
      <c r="M518" s="132">
        <f t="shared" si="68"/>
        <v>48615</v>
      </c>
      <c r="N518" s="132">
        <f t="shared" si="69"/>
        <v>61072</v>
      </c>
      <c r="O518" s="133">
        <f t="shared" si="70"/>
        <v>61116</v>
      </c>
      <c r="P518" s="134">
        <f t="shared" si="71"/>
        <v>60215.45471676279</v>
      </c>
      <c r="Q518" s="133">
        <f t="shared" si="64"/>
        <v>8839.5418716130298</v>
      </c>
      <c r="R518" s="135">
        <f t="shared" si="65"/>
        <v>0.14679855716762155</v>
      </c>
      <c r="S518" s="133">
        <f t="shared" si="72"/>
        <v>48615</v>
      </c>
      <c r="T518" s="136">
        <f t="shared" si="66"/>
        <v>48600</v>
      </c>
      <c r="U518" s="54" t="str">
        <f t="shared" si="67"/>
        <v>MENOR VALOR</v>
      </c>
    </row>
    <row r="519" spans="1:21" ht="60">
      <c r="A519" s="147">
        <v>513</v>
      </c>
      <c r="B519" s="169"/>
      <c r="C519" s="170" t="s">
        <v>3379</v>
      </c>
      <c r="D519" s="172" t="s">
        <v>2470</v>
      </c>
      <c r="E519" s="170" t="s">
        <v>3379</v>
      </c>
      <c r="F519" s="172" t="s">
        <v>2470</v>
      </c>
      <c r="G519" s="165" t="s">
        <v>21</v>
      </c>
      <c r="H519" s="165">
        <v>1</v>
      </c>
      <c r="I519" s="202" t="s">
        <v>3915</v>
      </c>
      <c r="J519" s="202" t="s">
        <v>3916</v>
      </c>
      <c r="K519" s="190">
        <v>63624</v>
      </c>
      <c r="L519" s="191">
        <v>76475</v>
      </c>
      <c r="M519" s="132">
        <f t="shared" si="68"/>
        <v>63624</v>
      </c>
      <c r="N519" s="132">
        <f t="shared" si="69"/>
        <v>70049.5</v>
      </c>
      <c r="O519" s="133">
        <f t="shared" si="70"/>
        <v>70049.5</v>
      </c>
      <c r="P519" s="134">
        <f t="shared" si="71"/>
        <v>69754.178369471178</v>
      </c>
      <c r="Q519" s="133">
        <f t="shared" ref="Q519:Q582" si="74">STDEVA(O519,M519)</f>
        <v>4543.5146225141607</v>
      </c>
      <c r="R519" s="135">
        <f t="shared" ref="R519:R582" si="75">Q519/P519*100%</f>
        <v>6.5136092614384355E-2</v>
      </c>
      <c r="S519" s="133">
        <f t="shared" si="72"/>
        <v>63624</v>
      </c>
      <c r="T519" s="136">
        <f t="shared" ref="T519:T582" si="76">+ROUND(S519,-2)</f>
        <v>63600</v>
      </c>
      <c r="U519" s="54" t="str">
        <f t="shared" ref="U519:U582" si="77">IF(R519&lt;=$R$1,"MENOR VALOR","MEDIA GEOMETRICA")</f>
        <v>MENOR VALOR</v>
      </c>
    </row>
    <row r="520" spans="1:21" ht="60">
      <c r="A520" s="147">
        <v>514</v>
      </c>
      <c r="B520" s="169"/>
      <c r="C520" s="170" t="s">
        <v>3380</v>
      </c>
      <c r="D520" s="172" t="s">
        <v>2471</v>
      </c>
      <c r="E520" s="170" t="s">
        <v>3380</v>
      </c>
      <c r="F520" s="172" t="s">
        <v>2471</v>
      </c>
      <c r="G520" s="165" t="s">
        <v>21</v>
      </c>
      <c r="H520" s="165">
        <v>1</v>
      </c>
      <c r="I520" s="202" t="s">
        <v>3915</v>
      </c>
      <c r="J520" s="202" t="s">
        <v>3916</v>
      </c>
      <c r="K520" s="190">
        <v>74052</v>
      </c>
      <c r="L520" s="191">
        <v>89010</v>
      </c>
      <c r="M520" s="132">
        <f t="shared" ref="M520:M583" si="78">MIN(J520,K520,L520)</f>
        <v>74052</v>
      </c>
      <c r="N520" s="132">
        <f t="shared" ref="N520:N583" si="79">AVERAGE(J520,K520,L520)</f>
        <v>81531</v>
      </c>
      <c r="O520" s="133">
        <f t="shared" ref="O520:O583" si="80">MEDIAN(J520,K520,L520)</f>
        <v>81531</v>
      </c>
      <c r="P520" s="134">
        <f t="shared" ref="P520:P583" si="81">GEOMEAN(J520,K520,L520)</f>
        <v>81187.243579271744</v>
      </c>
      <c r="Q520" s="133">
        <f t="shared" si="74"/>
        <v>5288.4516164941888</v>
      </c>
      <c r="R520" s="135">
        <f t="shared" si="75"/>
        <v>6.5138947737898148E-2</v>
      </c>
      <c r="S520" s="133">
        <f t="shared" ref="S520:S583" si="82">IF(R520&lt;=$R$1,M520,P520)</f>
        <v>74052</v>
      </c>
      <c r="T520" s="136">
        <f t="shared" si="76"/>
        <v>74100</v>
      </c>
      <c r="U520" s="54" t="str">
        <f t="shared" si="77"/>
        <v>MENOR VALOR</v>
      </c>
    </row>
    <row r="521" spans="1:21" ht="60">
      <c r="A521" s="147">
        <v>515</v>
      </c>
      <c r="B521" s="169"/>
      <c r="C521" s="170" t="s">
        <v>3381</v>
      </c>
      <c r="D521" s="172" t="s">
        <v>2472</v>
      </c>
      <c r="E521" s="170" t="s">
        <v>3381</v>
      </c>
      <c r="F521" s="172" t="s">
        <v>2472</v>
      </c>
      <c r="G521" s="165" t="s">
        <v>21</v>
      </c>
      <c r="H521" s="165">
        <v>1</v>
      </c>
      <c r="I521" s="202" t="s">
        <v>3915</v>
      </c>
      <c r="J521" s="202" t="s">
        <v>3916</v>
      </c>
      <c r="K521" s="190">
        <v>96096</v>
      </c>
      <c r="L521" s="191">
        <v>115575</v>
      </c>
      <c r="M521" s="132">
        <f t="shared" si="78"/>
        <v>96096</v>
      </c>
      <c r="N521" s="132">
        <f t="shared" si="79"/>
        <v>105835.5</v>
      </c>
      <c r="O521" s="133">
        <f t="shared" si="80"/>
        <v>105835.5</v>
      </c>
      <c r="P521" s="134">
        <f t="shared" si="81"/>
        <v>105386.40899091306</v>
      </c>
      <c r="Q521" s="133">
        <f t="shared" si="74"/>
        <v>6886.8664953663792</v>
      </c>
      <c r="R521" s="135">
        <f t="shared" si="75"/>
        <v>6.5348715847792088E-2</v>
      </c>
      <c r="S521" s="133">
        <f t="shared" si="82"/>
        <v>96096</v>
      </c>
      <c r="T521" s="136">
        <f t="shared" si="76"/>
        <v>96100</v>
      </c>
      <c r="U521" s="54" t="str">
        <f t="shared" si="77"/>
        <v>MENOR VALOR</v>
      </c>
    </row>
    <row r="522" spans="1:21" ht="60">
      <c r="A522" s="147">
        <v>516</v>
      </c>
      <c r="B522" s="169"/>
      <c r="C522" s="170" t="s">
        <v>3382</v>
      </c>
      <c r="D522" s="176" t="s">
        <v>1972</v>
      </c>
      <c r="E522" s="170" t="s">
        <v>3382</v>
      </c>
      <c r="F522" s="176" t="s">
        <v>1972</v>
      </c>
      <c r="G522" s="165" t="s">
        <v>21</v>
      </c>
      <c r="H522" s="165">
        <v>1</v>
      </c>
      <c r="I522" s="202" t="s">
        <v>3915</v>
      </c>
      <c r="J522" s="202" t="s">
        <v>3916</v>
      </c>
      <c r="K522" s="190">
        <v>17280</v>
      </c>
      <c r="L522" s="191">
        <v>20815</v>
      </c>
      <c r="M522" s="132">
        <f t="shared" si="78"/>
        <v>17280</v>
      </c>
      <c r="N522" s="132">
        <f t="shared" si="79"/>
        <v>19047.5</v>
      </c>
      <c r="O522" s="133">
        <f t="shared" si="80"/>
        <v>19047.5</v>
      </c>
      <c r="P522" s="134">
        <f t="shared" si="81"/>
        <v>18965.315710527997</v>
      </c>
      <c r="Q522" s="133">
        <f t="shared" si="74"/>
        <v>1249.8112357472228</v>
      </c>
      <c r="R522" s="135">
        <f t="shared" si="75"/>
        <v>6.5899838147879045E-2</v>
      </c>
      <c r="S522" s="133">
        <f t="shared" si="82"/>
        <v>17280</v>
      </c>
      <c r="T522" s="136">
        <f t="shared" si="76"/>
        <v>17300</v>
      </c>
      <c r="U522" s="54" t="str">
        <f t="shared" si="77"/>
        <v>MENOR VALOR</v>
      </c>
    </row>
    <row r="523" spans="1:21" ht="395.25">
      <c r="A523" s="147">
        <v>517</v>
      </c>
      <c r="B523" s="169"/>
      <c r="C523" s="170" t="s">
        <v>3383</v>
      </c>
      <c r="D523" s="179" t="s">
        <v>2473</v>
      </c>
      <c r="E523" s="170" t="s">
        <v>3383</v>
      </c>
      <c r="F523" s="179" t="s">
        <v>2473</v>
      </c>
      <c r="G523" s="165" t="s">
        <v>21</v>
      </c>
      <c r="H523" s="165">
        <v>1</v>
      </c>
      <c r="I523" s="209">
        <v>12100</v>
      </c>
      <c r="J523" s="204">
        <f>I523*(1+0.05)</f>
        <v>12705</v>
      </c>
      <c r="K523" s="190">
        <v>22968</v>
      </c>
      <c r="L523" s="191">
        <v>27715</v>
      </c>
      <c r="M523" s="132">
        <f t="shared" si="78"/>
        <v>12705</v>
      </c>
      <c r="N523" s="132">
        <f t="shared" si="79"/>
        <v>21129.333333333332</v>
      </c>
      <c r="O523" s="133">
        <f t="shared" si="80"/>
        <v>22968</v>
      </c>
      <c r="P523" s="134">
        <f t="shared" si="81"/>
        <v>20072.62836560392</v>
      </c>
      <c r="Q523" s="133">
        <f t="shared" si="74"/>
        <v>7257.0368953175375</v>
      </c>
      <c r="R523" s="135">
        <f t="shared" si="75"/>
        <v>0.36153894562971434</v>
      </c>
      <c r="S523" s="133">
        <f t="shared" si="82"/>
        <v>20072.62836560392</v>
      </c>
      <c r="T523" s="136">
        <f t="shared" si="76"/>
        <v>20100</v>
      </c>
      <c r="U523" s="54" t="str">
        <f t="shared" si="77"/>
        <v>MEDIA GEOMETRICA</v>
      </c>
    </row>
    <row r="524" spans="1:21" ht="409.5">
      <c r="A524" s="147">
        <v>518</v>
      </c>
      <c r="B524" s="169"/>
      <c r="C524" s="170" t="s">
        <v>3384</v>
      </c>
      <c r="D524" s="180" t="s">
        <v>2474</v>
      </c>
      <c r="E524" s="170" t="s">
        <v>3384</v>
      </c>
      <c r="F524" s="180" t="s">
        <v>2474</v>
      </c>
      <c r="G524" s="165" t="s">
        <v>21</v>
      </c>
      <c r="H524" s="165">
        <v>1</v>
      </c>
      <c r="I524" s="202" t="s">
        <v>3915</v>
      </c>
      <c r="J524" s="202" t="s">
        <v>3916</v>
      </c>
      <c r="K524" s="190">
        <v>22968</v>
      </c>
      <c r="L524" s="191">
        <v>27715</v>
      </c>
      <c r="M524" s="132">
        <f t="shared" si="78"/>
        <v>22968</v>
      </c>
      <c r="N524" s="132">
        <f t="shared" si="79"/>
        <v>25341.5</v>
      </c>
      <c r="O524" s="133">
        <f t="shared" si="80"/>
        <v>25341.5</v>
      </c>
      <c r="P524" s="134">
        <f t="shared" si="81"/>
        <v>25230.103448063783</v>
      </c>
      <c r="Q524" s="133">
        <f t="shared" si="74"/>
        <v>1678.3179451462706</v>
      </c>
      <c r="R524" s="135">
        <f t="shared" si="75"/>
        <v>6.6520454369166232E-2</v>
      </c>
      <c r="S524" s="133">
        <f t="shared" si="82"/>
        <v>22968</v>
      </c>
      <c r="T524" s="136">
        <f t="shared" si="76"/>
        <v>23000</v>
      </c>
      <c r="U524" s="54" t="str">
        <f t="shared" si="77"/>
        <v>MENOR VALOR</v>
      </c>
    </row>
    <row r="525" spans="1:21" ht="60">
      <c r="A525" s="147">
        <v>519</v>
      </c>
      <c r="B525" s="169"/>
      <c r="C525" s="170" t="s">
        <v>3385</v>
      </c>
      <c r="D525" s="172" t="s">
        <v>2475</v>
      </c>
      <c r="E525" s="170" t="s">
        <v>3385</v>
      </c>
      <c r="F525" s="172" t="s">
        <v>2475</v>
      </c>
      <c r="G525" s="165" t="s">
        <v>21</v>
      </c>
      <c r="H525" s="165">
        <v>1</v>
      </c>
      <c r="I525" s="202" t="s">
        <v>3915</v>
      </c>
      <c r="J525" s="202" t="s">
        <v>3916</v>
      </c>
      <c r="K525" s="190">
        <v>84480</v>
      </c>
      <c r="L525" s="191">
        <v>101545</v>
      </c>
      <c r="M525" s="132">
        <f t="shared" si="78"/>
        <v>84480</v>
      </c>
      <c r="N525" s="132">
        <f t="shared" si="79"/>
        <v>93012.5</v>
      </c>
      <c r="O525" s="133">
        <f t="shared" si="80"/>
        <v>93012.5</v>
      </c>
      <c r="P525" s="134">
        <f t="shared" si="81"/>
        <v>92620.308788083843</v>
      </c>
      <c r="Q525" s="133">
        <f t="shared" si="74"/>
        <v>6033.3886104742169</v>
      </c>
      <c r="R525" s="135">
        <f t="shared" si="75"/>
        <v>6.5141097988332855E-2</v>
      </c>
      <c r="S525" s="133">
        <f t="shared" si="82"/>
        <v>84480</v>
      </c>
      <c r="T525" s="136">
        <f t="shared" si="76"/>
        <v>84500</v>
      </c>
      <c r="U525" s="54" t="str">
        <f t="shared" si="77"/>
        <v>MENOR VALOR</v>
      </c>
    </row>
    <row r="526" spans="1:21" ht="18">
      <c r="A526" s="147">
        <v>520</v>
      </c>
      <c r="B526" s="169"/>
      <c r="C526" s="170" t="s">
        <v>3386</v>
      </c>
      <c r="D526" s="172" t="s">
        <v>2476</v>
      </c>
      <c r="E526" s="170" t="s">
        <v>3386</v>
      </c>
      <c r="F526" s="172" t="s">
        <v>2476</v>
      </c>
      <c r="G526" s="165" t="s">
        <v>21</v>
      </c>
      <c r="H526" s="165">
        <v>1</v>
      </c>
      <c r="I526" s="209">
        <v>10000</v>
      </c>
      <c r="J526" s="204">
        <f>I526*(1+0.05)</f>
        <v>10500</v>
      </c>
      <c r="K526" s="190">
        <v>16160</v>
      </c>
      <c r="L526" s="191">
        <v>19435</v>
      </c>
      <c r="M526" s="132">
        <f t="shared" si="78"/>
        <v>10500</v>
      </c>
      <c r="N526" s="132">
        <f t="shared" si="79"/>
        <v>15365</v>
      </c>
      <c r="O526" s="133">
        <f t="shared" si="80"/>
        <v>16160</v>
      </c>
      <c r="P526" s="134">
        <f t="shared" si="81"/>
        <v>14884.642224259087</v>
      </c>
      <c r="Q526" s="133">
        <f t="shared" si="74"/>
        <v>4002.224381515859</v>
      </c>
      <c r="R526" s="135">
        <f t="shared" si="75"/>
        <v>0.2688828069372744</v>
      </c>
      <c r="S526" s="133">
        <f t="shared" si="82"/>
        <v>10500</v>
      </c>
      <c r="T526" s="136">
        <f t="shared" si="76"/>
        <v>10500</v>
      </c>
      <c r="U526" s="54" t="str">
        <f t="shared" si="77"/>
        <v>MENOR VALOR</v>
      </c>
    </row>
    <row r="527" spans="1:21" ht="60">
      <c r="A527" s="147">
        <v>521</v>
      </c>
      <c r="B527" s="169"/>
      <c r="C527" s="170" t="s">
        <v>3387</v>
      </c>
      <c r="D527" s="172" t="s">
        <v>2477</v>
      </c>
      <c r="E527" s="170" t="s">
        <v>3387</v>
      </c>
      <c r="F527" s="172" t="s">
        <v>2477</v>
      </c>
      <c r="G527" s="165" t="s">
        <v>21</v>
      </c>
      <c r="H527" s="165">
        <v>1</v>
      </c>
      <c r="I527" s="202" t="s">
        <v>3915</v>
      </c>
      <c r="J527" s="202" t="s">
        <v>3916</v>
      </c>
      <c r="K527" s="190">
        <v>16160</v>
      </c>
      <c r="L527" s="191">
        <v>19435</v>
      </c>
      <c r="M527" s="132">
        <f t="shared" si="78"/>
        <v>16160</v>
      </c>
      <c r="N527" s="132">
        <f t="shared" si="79"/>
        <v>17797.5</v>
      </c>
      <c r="O527" s="133">
        <f t="shared" si="80"/>
        <v>17797.5</v>
      </c>
      <c r="P527" s="134">
        <f t="shared" si="81"/>
        <v>17722.008915470051</v>
      </c>
      <c r="Q527" s="133">
        <f t="shared" si="74"/>
        <v>1157.8873541929715</v>
      </c>
      <c r="R527" s="135">
        <f t="shared" si="75"/>
        <v>6.5336122993495296E-2</v>
      </c>
      <c r="S527" s="133">
        <f t="shared" si="82"/>
        <v>16160</v>
      </c>
      <c r="T527" s="136">
        <f t="shared" si="76"/>
        <v>16200</v>
      </c>
      <c r="U527" s="54" t="str">
        <f t="shared" si="77"/>
        <v>MENOR VALOR</v>
      </c>
    </row>
    <row r="528" spans="1:21" ht="60">
      <c r="A528" s="147">
        <v>522</v>
      </c>
      <c r="B528" s="169"/>
      <c r="C528" s="170" t="s">
        <v>3388</v>
      </c>
      <c r="D528" s="172" t="s">
        <v>2478</v>
      </c>
      <c r="E528" s="170" t="s">
        <v>3388</v>
      </c>
      <c r="F528" s="172" t="s">
        <v>2478</v>
      </c>
      <c r="G528" s="165" t="s">
        <v>21</v>
      </c>
      <c r="H528" s="165">
        <v>1</v>
      </c>
      <c r="I528" s="202" t="s">
        <v>3915</v>
      </c>
      <c r="J528" s="202" t="s">
        <v>3916</v>
      </c>
      <c r="K528" s="190">
        <v>455928</v>
      </c>
      <c r="L528" s="191">
        <v>547975</v>
      </c>
      <c r="M528" s="132">
        <f t="shared" si="78"/>
        <v>455928</v>
      </c>
      <c r="N528" s="132">
        <f t="shared" si="79"/>
        <v>501951.5</v>
      </c>
      <c r="O528" s="133">
        <f t="shared" si="80"/>
        <v>501951.5</v>
      </c>
      <c r="P528" s="134">
        <f t="shared" si="81"/>
        <v>499837.11926986772</v>
      </c>
      <c r="Q528" s="133">
        <f t="shared" si="74"/>
        <v>32543.528943939069</v>
      </c>
      <c r="R528" s="135">
        <f t="shared" si="75"/>
        <v>6.5108267652223828E-2</v>
      </c>
      <c r="S528" s="133">
        <f t="shared" si="82"/>
        <v>455928</v>
      </c>
      <c r="T528" s="136">
        <f t="shared" si="76"/>
        <v>455900</v>
      </c>
      <c r="U528" s="54" t="str">
        <f t="shared" si="77"/>
        <v>MENOR VALOR</v>
      </c>
    </row>
    <row r="529" spans="1:28" ht="60">
      <c r="A529" s="147">
        <v>523</v>
      </c>
      <c r="B529" s="169"/>
      <c r="C529" s="170" t="s">
        <v>3389</v>
      </c>
      <c r="D529" s="172" t="s">
        <v>1682</v>
      </c>
      <c r="E529" s="170" t="s">
        <v>3389</v>
      </c>
      <c r="F529" s="172" t="s">
        <v>1682</v>
      </c>
      <c r="G529" s="165" t="s">
        <v>21</v>
      </c>
      <c r="H529" s="165">
        <v>1</v>
      </c>
      <c r="I529" s="202" t="s">
        <v>3915</v>
      </c>
      <c r="J529" s="202" t="s">
        <v>3916</v>
      </c>
      <c r="K529" s="190">
        <v>48048</v>
      </c>
      <c r="L529" s="191">
        <v>57845</v>
      </c>
      <c r="M529" s="132">
        <f t="shared" si="78"/>
        <v>48048</v>
      </c>
      <c r="N529" s="132">
        <f t="shared" si="79"/>
        <v>52946.5</v>
      </c>
      <c r="O529" s="133">
        <f t="shared" si="80"/>
        <v>52946.5</v>
      </c>
      <c r="P529" s="134">
        <f t="shared" si="81"/>
        <v>52719.413502048752</v>
      </c>
      <c r="Q529" s="133">
        <f t="shared" si="74"/>
        <v>3463.7625676423031</v>
      </c>
      <c r="R529" s="135">
        <f t="shared" si="75"/>
        <v>6.5701841836834862E-2</v>
      </c>
      <c r="S529" s="133">
        <f t="shared" si="82"/>
        <v>48048</v>
      </c>
      <c r="T529" s="136">
        <f t="shared" si="76"/>
        <v>48000</v>
      </c>
      <c r="U529" s="54" t="str">
        <f t="shared" si="77"/>
        <v>MENOR VALOR</v>
      </c>
    </row>
    <row r="530" spans="1:28" ht="60">
      <c r="A530" s="147">
        <v>524</v>
      </c>
      <c r="B530" s="169"/>
      <c r="C530" s="170" t="s">
        <v>3390</v>
      </c>
      <c r="D530" s="172" t="s">
        <v>2479</v>
      </c>
      <c r="E530" s="170" t="s">
        <v>3390</v>
      </c>
      <c r="F530" s="172" t="s">
        <v>2479</v>
      </c>
      <c r="G530" s="165" t="s">
        <v>21</v>
      </c>
      <c r="H530" s="165">
        <v>1</v>
      </c>
      <c r="I530" s="202" t="s">
        <v>3915</v>
      </c>
      <c r="J530" s="202" t="s">
        <v>3916</v>
      </c>
      <c r="K530" s="190">
        <v>478104</v>
      </c>
      <c r="L530" s="191">
        <v>574655</v>
      </c>
      <c r="M530" s="132">
        <f t="shared" si="78"/>
        <v>478104</v>
      </c>
      <c r="N530" s="132">
        <f t="shared" si="79"/>
        <v>526379.5</v>
      </c>
      <c r="O530" s="133">
        <f t="shared" si="80"/>
        <v>526379.5</v>
      </c>
      <c r="P530" s="134">
        <f t="shared" si="81"/>
        <v>524161.09558035684</v>
      </c>
      <c r="Q530" s="133">
        <f t="shared" si="74"/>
        <v>34135.933415171174</v>
      </c>
      <c r="R530" s="135">
        <f t="shared" si="75"/>
        <v>6.5124889471958047E-2</v>
      </c>
      <c r="S530" s="133">
        <f t="shared" si="82"/>
        <v>478104</v>
      </c>
      <c r="T530" s="136">
        <f t="shared" si="76"/>
        <v>478100</v>
      </c>
      <c r="U530" s="54" t="str">
        <f t="shared" si="77"/>
        <v>MENOR VALOR</v>
      </c>
    </row>
    <row r="531" spans="1:28" ht="18">
      <c r="A531" s="147">
        <v>525</v>
      </c>
      <c r="B531" s="169"/>
      <c r="C531" s="170" t="s">
        <v>3391</v>
      </c>
      <c r="D531" s="172" t="s">
        <v>1852</v>
      </c>
      <c r="E531" s="170" t="s">
        <v>3391</v>
      </c>
      <c r="F531" s="172" t="s">
        <v>1852</v>
      </c>
      <c r="G531" s="165" t="s">
        <v>21</v>
      </c>
      <c r="H531" s="165">
        <v>1</v>
      </c>
      <c r="I531" s="209">
        <v>50700</v>
      </c>
      <c r="J531" s="204">
        <f>I531*(1+0.05)</f>
        <v>53235</v>
      </c>
      <c r="K531" s="190">
        <v>66924</v>
      </c>
      <c r="L531" s="191">
        <v>80500</v>
      </c>
      <c r="M531" s="132">
        <f t="shared" si="78"/>
        <v>53235</v>
      </c>
      <c r="N531" s="132">
        <f t="shared" si="79"/>
        <v>66886.333333333328</v>
      </c>
      <c r="O531" s="133">
        <f t="shared" si="80"/>
        <v>66924</v>
      </c>
      <c r="P531" s="134">
        <f t="shared" si="81"/>
        <v>65946.488671387691</v>
      </c>
      <c r="Q531" s="133">
        <f t="shared" si="74"/>
        <v>9679.5847276626482</v>
      </c>
      <c r="R531" s="135">
        <f t="shared" si="75"/>
        <v>0.14677938011068578</v>
      </c>
      <c r="S531" s="133">
        <f t="shared" si="82"/>
        <v>53235</v>
      </c>
      <c r="T531" s="136">
        <f t="shared" si="76"/>
        <v>53200</v>
      </c>
      <c r="U531" s="54" t="str">
        <f t="shared" si="77"/>
        <v>MENOR VALOR</v>
      </c>
    </row>
    <row r="532" spans="1:28" ht="18">
      <c r="A532" s="147">
        <v>526</v>
      </c>
      <c r="B532" s="169"/>
      <c r="C532" s="170" t="s">
        <v>3392</v>
      </c>
      <c r="D532" s="172" t="s">
        <v>1853</v>
      </c>
      <c r="E532" s="170" t="s">
        <v>3392</v>
      </c>
      <c r="F532" s="172" t="s">
        <v>1853</v>
      </c>
      <c r="G532" s="165" t="s">
        <v>21</v>
      </c>
      <c r="H532" s="165">
        <v>1</v>
      </c>
      <c r="I532" s="209">
        <v>50700</v>
      </c>
      <c r="J532" s="204">
        <f>I532*(1+0.05)</f>
        <v>53235</v>
      </c>
      <c r="K532" s="190">
        <v>66924</v>
      </c>
      <c r="L532" s="191">
        <v>80500</v>
      </c>
      <c r="M532" s="132">
        <f t="shared" si="78"/>
        <v>53235</v>
      </c>
      <c r="N532" s="132">
        <f t="shared" si="79"/>
        <v>66886.333333333328</v>
      </c>
      <c r="O532" s="133">
        <f t="shared" si="80"/>
        <v>66924</v>
      </c>
      <c r="P532" s="134">
        <f t="shared" si="81"/>
        <v>65946.488671387691</v>
      </c>
      <c r="Q532" s="133">
        <f t="shared" si="74"/>
        <v>9679.5847276626482</v>
      </c>
      <c r="R532" s="135">
        <f t="shared" si="75"/>
        <v>0.14677938011068578</v>
      </c>
      <c r="S532" s="133">
        <f t="shared" si="82"/>
        <v>53235</v>
      </c>
      <c r="T532" s="136">
        <f t="shared" si="76"/>
        <v>53200</v>
      </c>
      <c r="U532" s="54" t="str">
        <f t="shared" si="77"/>
        <v>MENOR VALOR</v>
      </c>
    </row>
    <row r="533" spans="1:28" ht="60">
      <c r="A533" s="147">
        <v>527</v>
      </c>
      <c r="B533" s="169"/>
      <c r="C533" s="170" t="s">
        <v>3393</v>
      </c>
      <c r="D533" s="172" t="s">
        <v>2480</v>
      </c>
      <c r="E533" s="170" t="s">
        <v>3393</v>
      </c>
      <c r="F533" s="172" t="s">
        <v>2480</v>
      </c>
      <c r="G533" s="165" t="s">
        <v>21</v>
      </c>
      <c r="H533" s="165">
        <v>1</v>
      </c>
      <c r="I533" s="202" t="s">
        <v>3915</v>
      </c>
      <c r="J533" s="202" t="s">
        <v>3916</v>
      </c>
      <c r="K533" s="190">
        <v>96096</v>
      </c>
      <c r="L533" s="191">
        <v>115575</v>
      </c>
      <c r="M533" s="132">
        <f t="shared" si="78"/>
        <v>96096</v>
      </c>
      <c r="N533" s="132">
        <f t="shared" si="79"/>
        <v>105835.5</v>
      </c>
      <c r="O533" s="133">
        <f t="shared" si="80"/>
        <v>105835.5</v>
      </c>
      <c r="P533" s="134">
        <f t="shared" si="81"/>
        <v>105386.40899091306</v>
      </c>
      <c r="Q533" s="133">
        <f t="shared" si="74"/>
        <v>6886.8664953663792</v>
      </c>
      <c r="R533" s="135">
        <f t="shared" si="75"/>
        <v>6.5348715847792088E-2</v>
      </c>
      <c r="S533" s="133">
        <f t="shared" si="82"/>
        <v>96096</v>
      </c>
      <c r="T533" s="136">
        <f t="shared" si="76"/>
        <v>96100</v>
      </c>
      <c r="U533" s="54" t="str">
        <f t="shared" si="77"/>
        <v>MENOR VALOR</v>
      </c>
    </row>
    <row r="534" spans="1:28" ht="18">
      <c r="A534" s="147">
        <v>528</v>
      </c>
      <c r="B534" s="169"/>
      <c r="C534" s="170" t="s">
        <v>3394</v>
      </c>
      <c r="D534" s="176" t="s">
        <v>1854</v>
      </c>
      <c r="E534" s="170" t="s">
        <v>3394</v>
      </c>
      <c r="F534" s="176" t="s">
        <v>1854</v>
      </c>
      <c r="G534" s="165" t="s">
        <v>21</v>
      </c>
      <c r="H534" s="165">
        <v>1</v>
      </c>
      <c r="I534" s="209">
        <v>54200</v>
      </c>
      <c r="J534" s="204">
        <f>I534*(1+0.05)</f>
        <v>56910</v>
      </c>
      <c r="K534" s="190">
        <v>71544</v>
      </c>
      <c r="L534" s="191">
        <v>86020</v>
      </c>
      <c r="M534" s="132">
        <f t="shared" si="78"/>
        <v>56910</v>
      </c>
      <c r="N534" s="132">
        <f t="shared" si="79"/>
        <v>71491.333333333328</v>
      </c>
      <c r="O534" s="133">
        <f t="shared" si="80"/>
        <v>71544</v>
      </c>
      <c r="P534" s="134">
        <f t="shared" si="81"/>
        <v>70488.84814776195</v>
      </c>
      <c r="Q534" s="133">
        <f t="shared" si="74"/>
        <v>10347.800635883936</v>
      </c>
      <c r="R534" s="135">
        <f t="shared" si="75"/>
        <v>0.14680053523065667</v>
      </c>
      <c r="S534" s="133">
        <f t="shared" si="82"/>
        <v>56910</v>
      </c>
      <c r="T534" s="136">
        <f t="shared" si="76"/>
        <v>56900</v>
      </c>
      <c r="U534" s="54" t="str">
        <f t="shared" si="77"/>
        <v>MENOR VALOR</v>
      </c>
    </row>
    <row r="535" spans="1:28" ht="191.25">
      <c r="A535" s="147">
        <v>529</v>
      </c>
      <c r="B535" s="169"/>
      <c r="C535" s="170" t="s">
        <v>3395</v>
      </c>
      <c r="D535" s="179" t="s">
        <v>1855</v>
      </c>
      <c r="E535" s="170" t="s">
        <v>3395</v>
      </c>
      <c r="F535" s="179" t="s">
        <v>1855</v>
      </c>
      <c r="G535" s="165" t="s">
        <v>21</v>
      </c>
      <c r="H535" s="165">
        <v>1</v>
      </c>
      <c r="I535" s="209">
        <v>51400</v>
      </c>
      <c r="J535" s="204">
        <f>I535*(1+0.05)</f>
        <v>53970</v>
      </c>
      <c r="K535" s="190">
        <v>67848</v>
      </c>
      <c r="L535" s="191">
        <v>81650</v>
      </c>
      <c r="M535" s="132">
        <f t="shared" si="78"/>
        <v>53970</v>
      </c>
      <c r="N535" s="132">
        <f t="shared" si="79"/>
        <v>67822.666666666672</v>
      </c>
      <c r="O535" s="133">
        <f t="shared" si="80"/>
        <v>67848</v>
      </c>
      <c r="P535" s="134">
        <f t="shared" si="81"/>
        <v>66867.520437468978</v>
      </c>
      <c r="Q535" s="133">
        <f t="shared" si="74"/>
        <v>9813.2279093069064</v>
      </c>
      <c r="R535" s="135">
        <f t="shared" si="75"/>
        <v>0.14675627038516742</v>
      </c>
      <c r="S535" s="133">
        <f t="shared" si="82"/>
        <v>53970</v>
      </c>
      <c r="T535" s="136">
        <f t="shared" si="76"/>
        <v>54000</v>
      </c>
      <c r="U535" s="54" t="str">
        <f t="shared" si="77"/>
        <v>MENOR VALOR</v>
      </c>
    </row>
    <row r="536" spans="1:28" ht="18">
      <c r="A536" s="147">
        <v>530</v>
      </c>
      <c r="B536" s="169"/>
      <c r="C536" s="170" t="s">
        <v>3396</v>
      </c>
      <c r="D536" s="175" t="s">
        <v>1858</v>
      </c>
      <c r="E536" s="170" t="s">
        <v>3396</v>
      </c>
      <c r="F536" s="175" t="s">
        <v>1858</v>
      </c>
      <c r="G536" s="165" t="s">
        <v>21</v>
      </c>
      <c r="H536" s="165">
        <v>1</v>
      </c>
      <c r="I536" s="209">
        <v>350500</v>
      </c>
      <c r="J536" s="204">
        <f>I536*(1+0.05)</f>
        <v>368025</v>
      </c>
      <c r="K536" s="190">
        <v>535260</v>
      </c>
      <c r="L536" s="191">
        <v>643310</v>
      </c>
      <c r="M536" s="132">
        <f t="shared" si="78"/>
        <v>368025</v>
      </c>
      <c r="N536" s="132">
        <f t="shared" si="79"/>
        <v>515531.66666666669</v>
      </c>
      <c r="O536" s="133">
        <f t="shared" si="80"/>
        <v>535260</v>
      </c>
      <c r="P536" s="134">
        <f t="shared" si="81"/>
        <v>502289.54417724843</v>
      </c>
      <c r="Q536" s="133">
        <f t="shared" si="74"/>
        <v>118253.00255173228</v>
      </c>
      <c r="R536" s="135">
        <f t="shared" si="75"/>
        <v>0.23542795967499383</v>
      </c>
      <c r="S536" s="133">
        <f t="shared" si="82"/>
        <v>368025</v>
      </c>
      <c r="T536" s="136">
        <f t="shared" si="76"/>
        <v>368000</v>
      </c>
      <c r="U536" s="54" t="str">
        <f t="shared" si="77"/>
        <v>MENOR VALOR</v>
      </c>
    </row>
    <row r="537" spans="1:28" ht="18">
      <c r="A537" s="147">
        <v>531</v>
      </c>
      <c r="B537" s="169"/>
      <c r="C537" s="170" t="s">
        <v>3397</v>
      </c>
      <c r="D537" s="172" t="s">
        <v>1856</v>
      </c>
      <c r="E537" s="170" t="s">
        <v>3397</v>
      </c>
      <c r="F537" s="172" t="s">
        <v>1856</v>
      </c>
      <c r="G537" s="165" t="s">
        <v>21</v>
      </c>
      <c r="H537" s="165">
        <v>1</v>
      </c>
      <c r="I537" s="209">
        <v>50400</v>
      </c>
      <c r="J537" s="204">
        <f>I537*(1+0.05)</f>
        <v>52920</v>
      </c>
      <c r="K537" s="190">
        <v>66528</v>
      </c>
      <c r="L537" s="191">
        <v>80040</v>
      </c>
      <c r="M537" s="132">
        <f t="shared" si="78"/>
        <v>52920</v>
      </c>
      <c r="N537" s="132">
        <f t="shared" si="79"/>
        <v>66496</v>
      </c>
      <c r="O537" s="133">
        <f t="shared" si="80"/>
        <v>66528</v>
      </c>
      <c r="P537" s="134">
        <f t="shared" si="81"/>
        <v>65560.732069141042</v>
      </c>
      <c r="Q537" s="133">
        <f t="shared" si="74"/>
        <v>9622.3090783865391</v>
      </c>
      <c r="R537" s="135">
        <f t="shared" si="75"/>
        <v>0.14676939647712825</v>
      </c>
      <c r="S537" s="133">
        <f t="shared" si="82"/>
        <v>52920</v>
      </c>
      <c r="T537" s="136">
        <f t="shared" si="76"/>
        <v>52900</v>
      </c>
      <c r="U537" s="54" t="str">
        <f t="shared" si="77"/>
        <v>MENOR VALOR</v>
      </c>
      <c r="V537" s="8"/>
      <c r="X537" s="35"/>
      <c r="Y537" s="35"/>
      <c r="Z537" s="35"/>
      <c r="AA537" s="35"/>
      <c r="AB537" s="15"/>
    </row>
    <row r="538" spans="1:28" ht="60">
      <c r="A538" s="147">
        <v>532</v>
      </c>
      <c r="B538" s="169"/>
      <c r="C538" s="170" t="s">
        <v>3398</v>
      </c>
      <c r="D538" s="172" t="s">
        <v>2481</v>
      </c>
      <c r="E538" s="170" t="s">
        <v>3398</v>
      </c>
      <c r="F538" s="172" t="s">
        <v>2481</v>
      </c>
      <c r="G538" s="165" t="s">
        <v>21</v>
      </c>
      <c r="H538" s="165">
        <v>1</v>
      </c>
      <c r="I538" s="202" t="s">
        <v>3915</v>
      </c>
      <c r="J538" s="202" t="s">
        <v>3916</v>
      </c>
      <c r="K538" s="190">
        <v>57420</v>
      </c>
      <c r="L538" s="191">
        <v>69115</v>
      </c>
      <c r="M538" s="132">
        <f t="shared" si="78"/>
        <v>57420</v>
      </c>
      <c r="N538" s="132">
        <f t="shared" si="79"/>
        <v>63267.5</v>
      </c>
      <c r="O538" s="133">
        <f t="shared" si="80"/>
        <v>63267.5</v>
      </c>
      <c r="P538" s="134">
        <f t="shared" si="81"/>
        <v>62996.692770335176</v>
      </c>
      <c r="Q538" s="133">
        <f t="shared" si="74"/>
        <v>4134.8069029883363</v>
      </c>
      <c r="R538" s="135">
        <f t="shared" si="75"/>
        <v>6.5635301174657795E-2</v>
      </c>
      <c r="S538" s="133">
        <f t="shared" si="82"/>
        <v>57420</v>
      </c>
      <c r="T538" s="136">
        <f t="shared" si="76"/>
        <v>57400</v>
      </c>
      <c r="U538" s="54" t="str">
        <f t="shared" si="77"/>
        <v>MENOR VALOR</v>
      </c>
    </row>
    <row r="539" spans="1:28" ht="18">
      <c r="A539" s="147">
        <v>533</v>
      </c>
      <c r="B539" s="169"/>
      <c r="C539" s="170" t="s">
        <v>3399</v>
      </c>
      <c r="D539" s="172" t="s">
        <v>1857</v>
      </c>
      <c r="E539" s="170" t="s">
        <v>3399</v>
      </c>
      <c r="F539" s="172" t="s">
        <v>1857</v>
      </c>
      <c r="G539" s="165" t="s">
        <v>21</v>
      </c>
      <c r="H539" s="165">
        <v>1</v>
      </c>
      <c r="I539" s="209">
        <v>45800</v>
      </c>
      <c r="J539" s="204">
        <f>I539*(1+0.05)</f>
        <v>48090</v>
      </c>
      <c r="K539" s="190">
        <v>60456</v>
      </c>
      <c r="L539" s="191">
        <v>72680</v>
      </c>
      <c r="M539" s="132">
        <f t="shared" si="78"/>
        <v>48090</v>
      </c>
      <c r="N539" s="132">
        <f t="shared" si="79"/>
        <v>60408.666666666664</v>
      </c>
      <c r="O539" s="133">
        <f t="shared" si="80"/>
        <v>60456</v>
      </c>
      <c r="P539" s="134">
        <f t="shared" si="81"/>
        <v>59562.058887569692</v>
      </c>
      <c r="Q539" s="133">
        <f t="shared" si="74"/>
        <v>8744.0824561528461</v>
      </c>
      <c r="R539" s="135">
        <f t="shared" si="75"/>
        <v>0.14680624913685938</v>
      </c>
      <c r="S539" s="133">
        <f t="shared" si="82"/>
        <v>48090</v>
      </c>
      <c r="T539" s="136">
        <f t="shared" si="76"/>
        <v>48100</v>
      </c>
      <c r="U539" s="54" t="str">
        <f t="shared" si="77"/>
        <v>MENOR VALOR</v>
      </c>
    </row>
    <row r="540" spans="1:28" ht="18">
      <c r="A540" s="147">
        <v>534</v>
      </c>
      <c r="B540" s="169"/>
      <c r="C540" s="170" t="s">
        <v>3400</v>
      </c>
      <c r="D540" s="172" t="s">
        <v>2482</v>
      </c>
      <c r="E540" s="170" t="s">
        <v>3400</v>
      </c>
      <c r="F540" s="172" t="s">
        <v>2482</v>
      </c>
      <c r="G540" s="165" t="s">
        <v>21</v>
      </c>
      <c r="H540" s="165">
        <v>1</v>
      </c>
      <c r="I540" s="209">
        <v>38500</v>
      </c>
      <c r="J540" s="204">
        <f>I540*(1+0.05)</f>
        <v>40425</v>
      </c>
      <c r="K540" s="190">
        <v>51084</v>
      </c>
      <c r="L540" s="191">
        <v>61410</v>
      </c>
      <c r="M540" s="132">
        <f t="shared" si="78"/>
        <v>40425</v>
      </c>
      <c r="N540" s="132">
        <f t="shared" si="79"/>
        <v>50973</v>
      </c>
      <c r="O540" s="133">
        <f t="shared" si="80"/>
        <v>51084</v>
      </c>
      <c r="P540" s="134">
        <f t="shared" si="81"/>
        <v>50240.969037773124</v>
      </c>
      <c r="Q540" s="133">
        <f t="shared" si="74"/>
        <v>7537.0511806674103</v>
      </c>
      <c r="R540" s="135">
        <f t="shared" si="75"/>
        <v>0.15001802960848071</v>
      </c>
      <c r="S540" s="133">
        <f t="shared" si="82"/>
        <v>40425</v>
      </c>
      <c r="T540" s="136">
        <f t="shared" si="76"/>
        <v>40400</v>
      </c>
      <c r="U540" s="54" t="str">
        <f t="shared" si="77"/>
        <v>MENOR VALOR</v>
      </c>
    </row>
    <row r="541" spans="1:28" ht="18">
      <c r="A541" s="147">
        <v>535</v>
      </c>
      <c r="B541" s="169"/>
      <c r="C541" s="170" t="s">
        <v>3401</v>
      </c>
      <c r="D541" s="172" t="s">
        <v>2483</v>
      </c>
      <c r="E541" s="170" t="s">
        <v>3401</v>
      </c>
      <c r="F541" s="172" t="s">
        <v>2483</v>
      </c>
      <c r="G541" s="165" t="s">
        <v>21</v>
      </c>
      <c r="H541" s="165">
        <v>1</v>
      </c>
      <c r="I541" s="209">
        <v>39500</v>
      </c>
      <c r="J541" s="204">
        <f>I541*(1+0.05)</f>
        <v>41475</v>
      </c>
      <c r="K541" s="190">
        <v>61116</v>
      </c>
      <c r="L541" s="191">
        <v>73485</v>
      </c>
      <c r="M541" s="132">
        <f t="shared" si="78"/>
        <v>41475</v>
      </c>
      <c r="N541" s="132">
        <f t="shared" si="79"/>
        <v>58692</v>
      </c>
      <c r="O541" s="133">
        <f t="shared" si="80"/>
        <v>61116</v>
      </c>
      <c r="P541" s="134">
        <f t="shared" si="81"/>
        <v>57110.154949069234</v>
      </c>
      <c r="Q541" s="133">
        <f t="shared" si="74"/>
        <v>13888.28428928498</v>
      </c>
      <c r="R541" s="135">
        <f t="shared" si="75"/>
        <v>0.24318414652648965</v>
      </c>
      <c r="S541" s="133">
        <f t="shared" si="82"/>
        <v>41475</v>
      </c>
      <c r="T541" s="136">
        <f t="shared" si="76"/>
        <v>41500</v>
      </c>
      <c r="U541" s="54" t="str">
        <f t="shared" si="77"/>
        <v>MENOR VALOR</v>
      </c>
    </row>
    <row r="542" spans="1:28" ht="18">
      <c r="A542" s="147">
        <v>536</v>
      </c>
      <c r="B542" s="169"/>
      <c r="C542" s="170" t="s">
        <v>3402</v>
      </c>
      <c r="D542" s="172" t="s">
        <v>2484</v>
      </c>
      <c r="E542" s="170" t="s">
        <v>3402</v>
      </c>
      <c r="F542" s="172" t="s">
        <v>2484</v>
      </c>
      <c r="G542" s="165" t="s">
        <v>21</v>
      </c>
      <c r="H542" s="165">
        <v>1</v>
      </c>
      <c r="I542" s="209">
        <v>352000</v>
      </c>
      <c r="J542" s="204">
        <f>I542*(1+0.05)</f>
        <v>369600</v>
      </c>
      <c r="K542" s="190">
        <v>546876</v>
      </c>
      <c r="L542" s="191">
        <v>657225</v>
      </c>
      <c r="M542" s="132">
        <f t="shared" si="78"/>
        <v>369600</v>
      </c>
      <c r="N542" s="132">
        <f t="shared" si="79"/>
        <v>524567</v>
      </c>
      <c r="O542" s="133">
        <f t="shared" si="80"/>
        <v>546876</v>
      </c>
      <c r="P542" s="134">
        <f t="shared" si="81"/>
        <v>510244.46313539246</v>
      </c>
      <c r="Q542" s="133">
        <f t="shared" si="74"/>
        <v>125353.0617416264</v>
      </c>
      <c r="R542" s="135">
        <f t="shared" si="75"/>
        <v>0.24567255658463497</v>
      </c>
      <c r="S542" s="133">
        <f t="shared" si="82"/>
        <v>369600</v>
      </c>
      <c r="T542" s="136">
        <f t="shared" si="76"/>
        <v>369600</v>
      </c>
      <c r="U542" s="54" t="str">
        <f t="shared" si="77"/>
        <v>MENOR VALOR</v>
      </c>
    </row>
    <row r="543" spans="1:28" ht="60">
      <c r="A543" s="147">
        <v>537</v>
      </c>
      <c r="B543" s="169"/>
      <c r="C543" s="170" t="s">
        <v>3403</v>
      </c>
      <c r="D543" s="172" t="s">
        <v>2485</v>
      </c>
      <c r="E543" s="170" t="s">
        <v>3403</v>
      </c>
      <c r="F543" s="172" t="s">
        <v>2485</v>
      </c>
      <c r="G543" s="165" t="s">
        <v>21</v>
      </c>
      <c r="H543" s="165">
        <v>1</v>
      </c>
      <c r="I543" s="202" t="s">
        <v>3915</v>
      </c>
      <c r="J543" s="202" t="s">
        <v>3916</v>
      </c>
      <c r="K543" s="190">
        <v>1973400</v>
      </c>
      <c r="L543" s="191">
        <v>2371645</v>
      </c>
      <c r="M543" s="132">
        <f t="shared" si="78"/>
        <v>1973400</v>
      </c>
      <c r="N543" s="132">
        <f t="shared" si="79"/>
        <v>2172522.5</v>
      </c>
      <c r="O543" s="133">
        <f t="shared" si="80"/>
        <v>2172522.5</v>
      </c>
      <c r="P543" s="134">
        <f t="shared" si="81"/>
        <v>2163377.9704434453</v>
      </c>
      <c r="Q543" s="133">
        <f t="shared" si="74"/>
        <v>140800.87003681832</v>
      </c>
      <c r="R543" s="135">
        <f t="shared" si="75"/>
        <v>6.5083805031053918E-2</v>
      </c>
      <c r="S543" s="133">
        <f t="shared" si="82"/>
        <v>1973400</v>
      </c>
      <c r="T543" s="136">
        <f t="shared" si="76"/>
        <v>1973400</v>
      </c>
      <c r="U543" s="54" t="str">
        <f t="shared" si="77"/>
        <v>MENOR VALOR</v>
      </c>
    </row>
    <row r="544" spans="1:28" ht="60">
      <c r="A544" s="147">
        <v>538</v>
      </c>
      <c r="B544" s="169"/>
      <c r="C544" s="170" t="s">
        <v>3404</v>
      </c>
      <c r="D544" s="172" t="s">
        <v>2486</v>
      </c>
      <c r="E544" s="170" t="s">
        <v>3404</v>
      </c>
      <c r="F544" s="172" t="s">
        <v>2486</v>
      </c>
      <c r="G544" s="165" t="s">
        <v>21</v>
      </c>
      <c r="H544" s="165">
        <v>1</v>
      </c>
      <c r="I544" s="202" t="s">
        <v>3915</v>
      </c>
      <c r="J544" s="202" t="s">
        <v>3916</v>
      </c>
      <c r="K544" s="190">
        <v>535260</v>
      </c>
      <c r="L544" s="191">
        <v>643310</v>
      </c>
      <c r="M544" s="132">
        <f t="shared" si="78"/>
        <v>535260</v>
      </c>
      <c r="N544" s="132">
        <f t="shared" si="79"/>
        <v>589285</v>
      </c>
      <c r="O544" s="133">
        <f t="shared" si="80"/>
        <v>589285</v>
      </c>
      <c r="P544" s="134">
        <f t="shared" si="81"/>
        <v>586803.29804799159</v>
      </c>
      <c r="Q544" s="133">
        <f t="shared" si="74"/>
        <v>38201.443853603232</v>
      </c>
      <c r="R544" s="135">
        <f t="shared" si="75"/>
        <v>6.5100935834343135E-2</v>
      </c>
      <c r="S544" s="133">
        <f t="shared" si="82"/>
        <v>535260</v>
      </c>
      <c r="T544" s="136">
        <f t="shared" si="76"/>
        <v>535300</v>
      </c>
      <c r="U544" s="54" t="str">
        <f t="shared" si="77"/>
        <v>MENOR VALOR</v>
      </c>
    </row>
    <row r="545" spans="1:28" ht="18">
      <c r="A545" s="147">
        <v>539</v>
      </c>
      <c r="B545" s="169"/>
      <c r="C545" s="170" t="s">
        <v>3405</v>
      </c>
      <c r="D545" s="172" t="s">
        <v>1859</v>
      </c>
      <c r="E545" s="170" t="s">
        <v>3405</v>
      </c>
      <c r="F545" s="172" t="s">
        <v>1859</v>
      </c>
      <c r="G545" s="165" t="s">
        <v>21</v>
      </c>
      <c r="H545" s="165">
        <v>1</v>
      </c>
      <c r="I545" s="209">
        <v>49500</v>
      </c>
      <c r="J545" s="204">
        <f>I545*(1+0.05)</f>
        <v>51975</v>
      </c>
      <c r="K545" s="190">
        <v>65340</v>
      </c>
      <c r="L545" s="191">
        <v>78545</v>
      </c>
      <c r="M545" s="132">
        <f t="shared" si="78"/>
        <v>51975</v>
      </c>
      <c r="N545" s="132">
        <f t="shared" si="79"/>
        <v>65286.666666666664</v>
      </c>
      <c r="O545" s="133">
        <f t="shared" si="80"/>
        <v>65340</v>
      </c>
      <c r="P545" s="134">
        <f t="shared" si="81"/>
        <v>64372.057527139768</v>
      </c>
      <c r="Q545" s="133">
        <f t="shared" si="74"/>
        <v>9450.4821305582082</v>
      </c>
      <c r="R545" s="135">
        <f t="shared" si="75"/>
        <v>0.14681031636395667</v>
      </c>
      <c r="S545" s="133">
        <f t="shared" si="82"/>
        <v>51975</v>
      </c>
      <c r="T545" s="136">
        <f t="shared" si="76"/>
        <v>52000</v>
      </c>
      <c r="U545" s="54" t="str">
        <f t="shared" si="77"/>
        <v>MENOR VALOR</v>
      </c>
    </row>
    <row r="546" spans="1:28" ht="60">
      <c r="A546" s="147">
        <v>540</v>
      </c>
      <c r="B546" s="169"/>
      <c r="C546" s="170" t="s">
        <v>3406</v>
      </c>
      <c r="D546" s="172" t="s">
        <v>1875</v>
      </c>
      <c r="E546" s="170" t="s">
        <v>3406</v>
      </c>
      <c r="F546" s="172" t="s">
        <v>1875</v>
      </c>
      <c r="G546" s="165" t="s">
        <v>21</v>
      </c>
      <c r="H546" s="165">
        <v>1</v>
      </c>
      <c r="I546" s="202" t="s">
        <v>3915</v>
      </c>
      <c r="J546" s="202" t="s">
        <v>3916</v>
      </c>
      <c r="K546" s="190">
        <v>63228</v>
      </c>
      <c r="L546" s="191">
        <v>76015</v>
      </c>
      <c r="M546" s="132">
        <f t="shared" si="78"/>
        <v>63228</v>
      </c>
      <c r="N546" s="132">
        <f t="shared" si="79"/>
        <v>69621.5</v>
      </c>
      <c r="O546" s="133">
        <f t="shared" si="80"/>
        <v>69621.5</v>
      </c>
      <c r="P546" s="134">
        <f t="shared" si="81"/>
        <v>69327.31366496181</v>
      </c>
      <c r="Q546" s="133">
        <f t="shared" si="74"/>
        <v>4520.8872055161919</v>
      </c>
      <c r="R546" s="135">
        <f t="shared" si="75"/>
        <v>6.5210765663938589E-2</v>
      </c>
      <c r="S546" s="133">
        <f t="shared" si="82"/>
        <v>63228</v>
      </c>
      <c r="T546" s="136">
        <f t="shared" si="76"/>
        <v>63200</v>
      </c>
      <c r="U546" s="54" t="str">
        <f t="shared" si="77"/>
        <v>MENOR VALOR</v>
      </c>
    </row>
    <row r="547" spans="1:28" ht="60">
      <c r="A547" s="147">
        <v>541</v>
      </c>
      <c r="B547" s="169"/>
      <c r="C547" s="170" t="s">
        <v>3407</v>
      </c>
      <c r="D547" s="172" t="s">
        <v>2487</v>
      </c>
      <c r="E547" s="170" t="s">
        <v>3407</v>
      </c>
      <c r="F547" s="172" t="s">
        <v>2487</v>
      </c>
      <c r="G547" s="165" t="s">
        <v>21</v>
      </c>
      <c r="H547" s="165">
        <v>1</v>
      </c>
      <c r="I547" s="202" t="s">
        <v>3915</v>
      </c>
      <c r="J547" s="202" t="s">
        <v>3916</v>
      </c>
      <c r="K547" s="190">
        <v>546876</v>
      </c>
      <c r="L547" s="191">
        <v>657225</v>
      </c>
      <c r="M547" s="132">
        <f t="shared" si="78"/>
        <v>546876</v>
      </c>
      <c r="N547" s="132">
        <f t="shared" si="79"/>
        <v>602050.5</v>
      </c>
      <c r="O547" s="133">
        <f t="shared" si="80"/>
        <v>602050.5</v>
      </c>
      <c r="P547" s="134">
        <f t="shared" si="81"/>
        <v>599516.95480611722</v>
      </c>
      <c r="Q547" s="133">
        <f t="shared" si="74"/>
        <v>39014.263098577168</v>
      </c>
      <c r="R547" s="135">
        <f t="shared" si="75"/>
        <v>6.5076163043953139E-2</v>
      </c>
      <c r="S547" s="133">
        <f t="shared" si="82"/>
        <v>546876</v>
      </c>
      <c r="T547" s="136">
        <f t="shared" si="76"/>
        <v>546900</v>
      </c>
      <c r="U547" s="54" t="str">
        <f t="shared" si="77"/>
        <v>MENOR VALOR</v>
      </c>
    </row>
    <row r="548" spans="1:28" ht="60">
      <c r="A548" s="147">
        <v>542</v>
      </c>
      <c r="B548" s="169"/>
      <c r="C548" s="170" t="s">
        <v>3408</v>
      </c>
      <c r="D548" s="172" t="s">
        <v>2488</v>
      </c>
      <c r="E548" s="170" t="s">
        <v>3408</v>
      </c>
      <c r="F548" s="172" t="s">
        <v>2488</v>
      </c>
      <c r="G548" s="165" t="s">
        <v>21</v>
      </c>
      <c r="H548" s="165">
        <v>1</v>
      </c>
      <c r="I548" s="202" t="s">
        <v>3915</v>
      </c>
      <c r="J548" s="202" t="s">
        <v>3916</v>
      </c>
      <c r="K548" s="190">
        <v>2303400</v>
      </c>
      <c r="L548" s="191">
        <v>2768165</v>
      </c>
      <c r="M548" s="132">
        <f t="shared" si="78"/>
        <v>2303400</v>
      </c>
      <c r="N548" s="132">
        <f t="shared" si="79"/>
        <v>2535782.5</v>
      </c>
      <c r="O548" s="133">
        <f t="shared" si="80"/>
        <v>2535782.5</v>
      </c>
      <c r="P548" s="134">
        <f t="shared" si="81"/>
        <v>2525112.1284014299</v>
      </c>
      <c r="Q548" s="133">
        <f t="shared" si="74"/>
        <v>164319.24157908288</v>
      </c>
      <c r="R548" s="135">
        <f t="shared" si="75"/>
        <v>6.5074037596543607E-2</v>
      </c>
      <c r="S548" s="133">
        <f t="shared" si="82"/>
        <v>2303400</v>
      </c>
      <c r="T548" s="136">
        <f t="shared" si="76"/>
        <v>2303400</v>
      </c>
      <c r="U548" s="54" t="str">
        <f t="shared" si="77"/>
        <v>MENOR VALOR</v>
      </c>
    </row>
    <row r="549" spans="1:28" ht="60">
      <c r="A549" s="147">
        <v>543</v>
      </c>
      <c r="B549" s="169"/>
      <c r="C549" s="170" t="s">
        <v>3409</v>
      </c>
      <c r="D549" s="172" t="s">
        <v>2489</v>
      </c>
      <c r="E549" s="170" t="s">
        <v>3409</v>
      </c>
      <c r="F549" s="172" t="s">
        <v>2489</v>
      </c>
      <c r="G549" s="165" t="s">
        <v>21</v>
      </c>
      <c r="H549" s="165">
        <v>1</v>
      </c>
      <c r="I549" s="202" t="s">
        <v>3915</v>
      </c>
      <c r="J549" s="202" t="s">
        <v>3916</v>
      </c>
      <c r="K549" s="190">
        <v>531300</v>
      </c>
      <c r="L549" s="191">
        <v>638595</v>
      </c>
      <c r="M549" s="132">
        <f t="shared" si="78"/>
        <v>531300</v>
      </c>
      <c r="N549" s="132">
        <f t="shared" si="79"/>
        <v>584947.5</v>
      </c>
      <c r="O549" s="133">
        <f t="shared" si="80"/>
        <v>584947.5</v>
      </c>
      <c r="P549" s="134">
        <f t="shared" si="81"/>
        <v>582482.20874117687</v>
      </c>
      <c r="Q549" s="133">
        <f t="shared" si="74"/>
        <v>37934.511043705308</v>
      </c>
      <c r="R549" s="135">
        <f t="shared" si="75"/>
        <v>6.5125613236646201E-2</v>
      </c>
      <c r="S549" s="133">
        <f t="shared" si="82"/>
        <v>531300</v>
      </c>
      <c r="T549" s="136">
        <f t="shared" si="76"/>
        <v>531300</v>
      </c>
      <c r="U549" s="54" t="str">
        <f t="shared" si="77"/>
        <v>MENOR VALOR</v>
      </c>
    </row>
    <row r="550" spans="1:28" ht="60">
      <c r="A550" s="147">
        <v>544</v>
      </c>
      <c r="B550" s="169"/>
      <c r="C550" s="170" t="s">
        <v>3410</v>
      </c>
      <c r="D550" s="172" t="s">
        <v>2490</v>
      </c>
      <c r="E550" s="170" t="s">
        <v>3410</v>
      </c>
      <c r="F550" s="172" t="s">
        <v>2490</v>
      </c>
      <c r="G550" s="165" t="s">
        <v>21</v>
      </c>
      <c r="H550" s="165">
        <v>1</v>
      </c>
      <c r="I550" s="202" t="s">
        <v>3915</v>
      </c>
      <c r="J550" s="202" t="s">
        <v>3916</v>
      </c>
      <c r="K550" s="190">
        <v>580668</v>
      </c>
      <c r="L550" s="191">
        <v>697820</v>
      </c>
      <c r="M550" s="132">
        <f t="shared" si="78"/>
        <v>580668</v>
      </c>
      <c r="N550" s="132">
        <f t="shared" si="79"/>
        <v>639244</v>
      </c>
      <c r="O550" s="133">
        <f t="shared" si="80"/>
        <v>639244</v>
      </c>
      <c r="P550" s="134">
        <f t="shared" si="81"/>
        <v>636554.58820120059</v>
      </c>
      <c r="Q550" s="133">
        <f t="shared" si="74"/>
        <v>41419.486814783209</v>
      </c>
      <c r="R550" s="135">
        <f t="shared" si="75"/>
        <v>6.5068240151764392E-2</v>
      </c>
      <c r="S550" s="133">
        <f t="shared" si="82"/>
        <v>580668</v>
      </c>
      <c r="T550" s="136">
        <f t="shared" si="76"/>
        <v>580700</v>
      </c>
      <c r="U550" s="54" t="str">
        <f t="shared" si="77"/>
        <v>MENOR VALOR</v>
      </c>
    </row>
    <row r="551" spans="1:28" ht="60">
      <c r="A551" s="147">
        <v>545</v>
      </c>
      <c r="B551" s="169"/>
      <c r="C551" s="170" t="s">
        <v>3411</v>
      </c>
      <c r="D551" s="172" t="s">
        <v>2491</v>
      </c>
      <c r="E551" s="170" t="s">
        <v>3411</v>
      </c>
      <c r="F551" s="172" t="s">
        <v>2491</v>
      </c>
      <c r="G551" s="165" t="s">
        <v>21</v>
      </c>
      <c r="H551" s="165">
        <v>1</v>
      </c>
      <c r="I551" s="202" t="s">
        <v>3915</v>
      </c>
      <c r="J551" s="202" t="s">
        <v>3916</v>
      </c>
      <c r="K551" s="190">
        <v>140316</v>
      </c>
      <c r="L551" s="191">
        <v>168705</v>
      </c>
      <c r="M551" s="132">
        <f t="shared" si="78"/>
        <v>140316</v>
      </c>
      <c r="N551" s="132">
        <f t="shared" si="79"/>
        <v>154510.5</v>
      </c>
      <c r="O551" s="133">
        <f t="shared" si="80"/>
        <v>154510.5</v>
      </c>
      <c r="P551" s="134">
        <f t="shared" si="81"/>
        <v>153857.11156784403</v>
      </c>
      <c r="Q551" s="133">
        <f t="shared" si="74"/>
        <v>10037.027205552449</v>
      </c>
      <c r="R551" s="135">
        <f t="shared" si="75"/>
        <v>6.5236030387367402E-2</v>
      </c>
      <c r="S551" s="133">
        <f t="shared" si="82"/>
        <v>140316</v>
      </c>
      <c r="T551" s="136">
        <f t="shared" si="76"/>
        <v>140300</v>
      </c>
      <c r="U551" s="54" t="str">
        <f t="shared" si="77"/>
        <v>MENOR VALOR</v>
      </c>
    </row>
    <row r="552" spans="1:28" ht="18">
      <c r="A552" s="147">
        <v>546</v>
      </c>
      <c r="B552" s="169"/>
      <c r="C552" s="170" t="s">
        <v>3412</v>
      </c>
      <c r="D552" s="172" t="s">
        <v>1860</v>
      </c>
      <c r="E552" s="170" t="s">
        <v>3412</v>
      </c>
      <c r="F552" s="172" t="s">
        <v>1860</v>
      </c>
      <c r="G552" s="165" t="s">
        <v>21</v>
      </c>
      <c r="H552" s="165">
        <v>1</v>
      </c>
      <c r="I552" s="209">
        <v>85200</v>
      </c>
      <c r="J552" s="204">
        <f>I552*(1+0.05)</f>
        <v>89460</v>
      </c>
      <c r="K552" s="190">
        <v>140316</v>
      </c>
      <c r="L552" s="191">
        <v>168705</v>
      </c>
      <c r="M552" s="132">
        <f t="shared" si="78"/>
        <v>89460</v>
      </c>
      <c r="N552" s="132">
        <f t="shared" si="79"/>
        <v>132827</v>
      </c>
      <c r="O552" s="133">
        <f t="shared" si="80"/>
        <v>140316</v>
      </c>
      <c r="P552" s="134">
        <f t="shared" si="81"/>
        <v>128416.65343455545</v>
      </c>
      <c r="Q552" s="133">
        <f t="shared" si="74"/>
        <v>35960.622464023058</v>
      </c>
      <c r="R552" s="135">
        <f t="shared" si="75"/>
        <v>0.28003083324663608</v>
      </c>
      <c r="S552" s="133">
        <f t="shared" si="82"/>
        <v>89460</v>
      </c>
      <c r="T552" s="136">
        <f t="shared" si="76"/>
        <v>89500</v>
      </c>
      <c r="U552" s="54" t="str">
        <f t="shared" si="77"/>
        <v>MENOR VALOR</v>
      </c>
    </row>
    <row r="553" spans="1:28" ht="18">
      <c r="A553" s="147">
        <v>547</v>
      </c>
      <c r="B553" s="169"/>
      <c r="C553" s="170" t="s">
        <v>3413</v>
      </c>
      <c r="D553" s="172" t="s">
        <v>2492</v>
      </c>
      <c r="E553" s="170" t="s">
        <v>3413</v>
      </c>
      <c r="F553" s="172" t="s">
        <v>2492</v>
      </c>
      <c r="G553" s="165" t="s">
        <v>21</v>
      </c>
      <c r="H553" s="165">
        <v>1</v>
      </c>
      <c r="I553" s="209">
        <v>89500</v>
      </c>
      <c r="J553" s="204">
        <f>I553*(1+0.05)</f>
        <v>93975</v>
      </c>
      <c r="K553" s="190">
        <v>140316</v>
      </c>
      <c r="L553" s="191">
        <v>168705</v>
      </c>
      <c r="M553" s="132">
        <f t="shared" si="78"/>
        <v>93975</v>
      </c>
      <c r="N553" s="132">
        <f t="shared" si="79"/>
        <v>134332</v>
      </c>
      <c r="O553" s="133">
        <f t="shared" si="80"/>
        <v>140316</v>
      </c>
      <c r="P553" s="134">
        <f t="shared" si="81"/>
        <v>130541.66915164827</v>
      </c>
      <c r="Q553" s="133">
        <f t="shared" si="74"/>
        <v>32768.0353469658</v>
      </c>
      <c r="R553" s="135">
        <f t="shared" si="75"/>
        <v>0.25101590595489992</v>
      </c>
      <c r="S553" s="133">
        <f t="shared" si="82"/>
        <v>93975</v>
      </c>
      <c r="T553" s="136">
        <f t="shared" si="76"/>
        <v>94000</v>
      </c>
      <c r="U553" s="54" t="str">
        <f t="shared" si="77"/>
        <v>MENOR VALOR</v>
      </c>
    </row>
    <row r="554" spans="1:28" ht="60">
      <c r="A554" s="147">
        <v>548</v>
      </c>
      <c r="B554" s="169"/>
      <c r="C554" s="170" t="s">
        <v>3414</v>
      </c>
      <c r="D554" s="172" t="s">
        <v>2493</v>
      </c>
      <c r="E554" s="170" t="s">
        <v>3414</v>
      </c>
      <c r="F554" s="172" t="s">
        <v>2493</v>
      </c>
      <c r="G554" s="165" t="s">
        <v>21</v>
      </c>
      <c r="H554" s="165">
        <v>1</v>
      </c>
      <c r="I554" s="202" t="s">
        <v>3915</v>
      </c>
      <c r="J554" s="202" t="s">
        <v>3916</v>
      </c>
      <c r="K554" s="190">
        <v>171468</v>
      </c>
      <c r="L554" s="191">
        <v>206080</v>
      </c>
      <c r="M554" s="132">
        <f t="shared" si="78"/>
        <v>171468</v>
      </c>
      <c r="N554" s="132">
        <f t="shared" si="79"/>
        <v>188774</v>
      </c>
      <c r="O554" s="133">
        <f t="shared" si="80"/>
        <v>188774</v>
      </c>
      <c r="P554" s="134">
        <f t="shared" si="81"/>
        <v>187979.05585463502</v>
      </c>
      <c r="Q554" s="133">
        <f t="shared" si="74"/>
        <v>12237.189955214391</v>
      </c>
      <c r="R554" s="135">
        <f t="shared" si="75"/>
        <v>6.5098688253214021E-2</v>
      </c>
      <c r="S554" s="133">
        <f t="shared" si="82"/>
        <v>171468</v>
      </c>
      <c r="T554" s="136">
        <f t="shared" si="76"/>
        <v>171500</v>
      </c>
      <c r="U554" s="54" t="str">
        <f t="shared" si="77"/>
        <v>MENOR VALOR</v>
      </c>
    </row>
    <row r="555" spans="1:28" ht="60">
      <c r="A555" s="147">
        <v>549</v>
      </c>
      <c r="B555" s="169"/>
      <c r="C555" s="170" t="s">
        <v>3415</v>
      </c>
      <c r="D555" s="172" t="s">
        <v>2494</v>
      </c>
      <c r="E555" s="170" t="s">
        <v>3415</v>
      </c>
      <c r="F555" s="172" t="s">
        <v>2494</v>
      </c>
      <c r="G555" s="165" t="s">
        <v>21</v>
      </c>
      <c r="H555" s="165">
        <v>1</v>
      </c>
      <c r="I555" s="202" t="s">
        <v>3915</v>
      </c>
      <c r="J555" s="202" t="s">
        <v>3916</v>
      </c>
      <c r="K555" s="190">
        <v>171468</v>
      </c>
      <c r="L555" s="191">
        <v>206080</v>
      </c>
      <c r="M555" s="132">
        <f t="shared" si="78"/>
        <v>171468</v>
      </c>
      <c r="N555" s="132">
        <f t="shared" si="79"/>
        <v>188774</v>
      </c>
      <c r="O555" s="133">
        <f t="shared" si="80"/>
        <v>188774</v>
      </c>
      <c r="P555" s="134">
        <f t="shared" si="81"/>
        <v>187979.05585463502</v>
      </c>
      <c r="Q555" s="133">
        <f t="shared" si="74"/>
        <v>12237.189955214391</v>
      </c>
      <c r="R555" s="135">
        <f t="shared" si="75"/>
        <v>6.5098688253214021E-2</v>
      </c>
      <c r="S555" s="133">
        <f t="shared" si="82"/>
        <v>171468</v>
      </c>
      <c r="T555" s="136">
        <f t="shared" si="76"/>
        <v>171500</v>
      </c>
      <c r="U555" s="54" t="str">
        <f t="shared" si="77"/>
        <v>MENOR VALOR</v>
      </c>
    </row>
    <row r="556" spans="1:28" ht="60">
      <c r="A556" s="147">
        <v>550</v>
      </c>
      <c r="B556" s="169"/>
      <c r="C556" s="170" t="s">
        <v>3416</v>
      </c>
      <c r="D556" s="172" t="s">
        <v>2495</v>
      </c>
      <c r="E556" s="170" t="s">
        <v>3416</v>
      </c>
      <c r="F556" s="172" t="s">
        <v>2495</v>
      </c>
      <c r="G556" s="165" t="s">
        <v>21</v>
      </c>
      <c r="H556" s="165">
        <v>1</v>
      </c>
      <c r="I556" s="202" t="s">
        <v>3915</v>
      </c>
      <c r="J556" s="202" t="s">
        <v>3916</v>
      </c>
      <c r="K556" s="190">
        <v>1465332</v>
      </c>
      <c r="L556" s="191">
        <v>1760995</v>
      </c>
      <c r="M556" s="132">
        <f t="shared" si="78"/>
        <v>1465332</v>
      </c>
      <c r="N556" s="132">
        <f t="shared" si="79"/>
        <v>1613163.5</v>
      </c>
      <c r="O556" s="133">
        <f t="shared" si="80"/>
        <v>1613163.5</v>
      </c>
      <c r="P556" s="134">
        <f t="shared" si="81"/>
        <v>1606375.524384009</v>
      </c>
      <c r="Q556" s="133">
        <f t="shared" si="74"/>
        <v>104532.6561229791</v>
      </c>
      <c r="R556" s="135">
        <f t="shared" si="75"/>
        <v>6.5073611080487453E-2</v>
      </c>
      <c r="S556" s="133">
        <f t="shared" si="82"/>
        <v>1465332</v>
      </c>
      <c r="T556" s="136">
        <f t="shared" si="76"/>
        <v>1465300</v>
      </c>
      <c r="U556" s="54" t="str">
        <f t="shared" si="77"/>
        <v>MENOR VALOR</v>
      </c>
    </row>
    <row r="557" spans="1:28" ht="18">
      <c r="A557" s="147">
        <v>551</v>
      </c>
      <c r="B557" s="169"/>
      <c r="C557" s="170" t="s">
        <v>3417</v>
      </c>
      <c r="D557" s="172" t="s">
        <v>1861</v>
      </c>
      <c r="E557" s="170" t="s">
        <v>3417</v>
      </c>
      <c r="F557" s="172" t="s">
        <v>1861</v>
      </c>
      <c r="G557" s="165" t="s">
        <v>21</v>
      </c>
      <c r="H557" s="165">
        <v>1</v>
      </c>
      <c r="I557" s="209">
        <v>65700</v>
      </c>
      <c r="J557" s="204">
        <f>I557*(1+0.05)</f>
        <v>68985</v>
      </c>
      <c r="K557" s="190">
        <v>86724</v>
      </c>
      <c r="L557" s="191">
        <v>104305</v>
      </c>
      <c r="M557" s="132">
        <f t="shared" si="78"/>
        <v>68985</v>
      </c>
      <c r="N557" s="132">
        <f t="shared" si="79"/>
        <v>86671.333333333328</v>
      </c>
      <c r="O557" s="133">
        <f t="shared" si="80"/>
        <v>86724</v>
      </c>
      <c r="P557" s="134">
        <f t="shared" si="81"/>
        <v>85454.125128826781</v>
      </c>
      <c r="Q557" s="133">
        <f t="shared" si="74"/>
        <v>12543.367191468167</v>
      </c>
      <c r="R557" s="135">
        <f t="shared" si="75"/>
        <v>0.14678480614667055</v>
      </c>
      <c r="S557" s="133">
        <f t="shared" si="82"/>
        <v>68985</v>
      </c>
      <c r="T557" s="136">
        <f t="shared" si="76"/>
        <v>69000</v>
      </c>
      <c r="U557" s="54" t="str">
        <f t="shared" si="77"/>
        <v>MENOR VALOR</v>
      </c>
    </row>
    <row r="558" spans="1:28" ht="18">
      <c r="A558" s="147">
        <v>552</v>
      </c>
      <c r="B558" s="169"/>
      <c r="C558" s="170" t="s">
        <v>3418</v>
      </c>
      <c r="D558" s="172" t="s">
        <v>1862</v>
      </c>
      <c r="E558" s="170" t="s">
        <v>3418</v>
      </c>
      <c r="F558" s="172" t="s">
        <v>1862</v>
      </c>
      <c r="G558" s="165" t="s">
        <v>21</v>
      </c>
      <c r="H558" s="165">
        <v>1</v>
      </c>
      <c r="I558" s="209">
        <v>65700</v>
      </c>
      <c r="J558" s="204">
        <f>I558*(1+0.05)</f>
        <v>68985</v>
      </c>
      <c r="K558" s="190">
        <v>86724</v>
      </c>
      <c r="L558" s="191">
        <v>104305</v>
      </c>
      <c r="M558" s="132">
        <f t="shared" si="78"/>
        <v>68985</v>
      </c>
      <c r="N558" s="132">
        <f t="shared" si="79"/>
        <v>86671.333333333328</v>
      </c>
      <c r="O558" s="133">
        <f t="shared" si="80"/>
        <v>86724</v>
      </c>
      <c r="P558" s="134">
        <f t="shared" si="81"/>
        <v>85454.125128826781</v>
      </c>
      <c r="Q558" s="133">
        <f t="shared" si="74"/>
        <v>12543.367191468167</v>
      </c>
      <c r="R558" s="135">
        <f t="shared" si="75"/>
        <v>0.14678480614667055</v>
      </c>
      <c r="S558" s="133">
        <f t="shared" si="82"/>
        <v>68985</v>
      </c>
      <c r="T558" s="136">
        <f t="shared" si="76"/>
        <v>69000</v>
      </c>
      <c r="U558" s="54" t="str">
        <f t="shared" si="77"/>
        <v>MENOR VALOR</v>
      </c>
    </row>
    <row r="559" spans="1:28" ht="18">
      <c r="A559" s="147">
        <v>553</v>
      </c>
      <c r="B559" s="169"/>
      <c r="C559" s="170" t="s">
        <v>3419</v>
      </c>
      <c r="D559" s="172" t="s">
        <v>1863</v>
      </c>
      <c r="E559" s="170" t="s">
        <v>3419</v>
      </c>
      <c r="F559" s="172" t="s">
        <v>1863</v>
      </c>
      <c r="G559" s="165" t="s">
        <v>21</v>
      </c>
      <c r="H559" s="165">
        <v>1</v>
      </c>
      <c r="I559" s="209">
        <v>70100</v>
      </c>
      <c r="J559" s="204">
        <f>I559*(1+0.05)</f>
        <v>73605</v>
      </c>
      <c r="K559" s="190">
        <v>92532</v>
      </c>
      <c r="L559" s="191">
        <v>111205</v>
      </c>
      <c r="M559" s="132">
        <f t="shared" si="78"/>
        <v>73605</v>
      </c>
      <c r="N559" s="132">
        <f t="shared" si="79"/>
        <v>92447.333333333328</v>
      </c>
      <c r="O559" s="133">
        <f t="shared" si="80"/>
        <v>92532</v>
      </c>
      <c r="P559" s="134">
        <f t="shared" si="81"/>
        <v>91153.747262918929</v>
      </c>
      <c r="Q559" s="133">
        <f t="shared" si="74"/>
        <v>13383.410047517786</v>
      </c>
      <c r="R559" s="135">
        <f t="shared" si="75"/>
        <v>0.14682237921514518</v>
      </c>
      <c r="S559" s="133">
        <f t="shared" si="82"/>
        <v>73605</v>
      </c>
      <c r="T559" s="136">
        <f t="shared" si="76"/>
        <v>73600</v>
      </c>
      <c r="U559" s="54" t="str">
        <f t="shared" si="77"/>
        <v>MENOR VALOR</v>
      </c>
      <c r="V559" s="8"/>
      <c r="X559" s="35"/>
      <c r="Y559" s="35"/>
      <c r="Z559" s="35"/>
      <c r="AA559" s="35"/>
      <c r="AB559" s="15"/>
    </row>
    <row r="560" spans="1:28" ht="18">
      <c r="A560" s="147">
        <v>554</v>
      </c>
      <c r="B560" s="169"/>
      <c r="C560" s="170" t="s">
        <v>3420</v>
      </c>
      <c r="D560" s="172" t="s">
        <v>2496</v>
      </c>
      <c r="E560" s="170" t="s">
        <v>3420</v>
      </c>
      <c r="F560" s="172" t="s">
        <v>2496</v>
      </c>
      <c r="G560" s="165" t="s">
        <v>21</v>
      </c>
      <c r="H560" s="165">
        <v>1</v>
      </c>
      <c r="I560" s="209">
        <v>70100</v>
      </c>
      <c r="J560" s="204">
        <f>I560*(1+0.05)</f>
        <v>73605</v>
      </c>
      <c r="K560" s="190">
        <v>92532</v>
      </c>
      <c r="L560" s="191">
        <v>111205</v>
      </c>
      <c r="M560" s="132">
        <f t="shared" si="78"/>
        <v>73605</v>
      </c>
      <c r="N560" s="132">
        <f t="shared" si="79"/>
        <v>92447.333333333328</v>
      </c>
      <c r="O560" s="133">
        <f t="shared" si="80"/>
        <v>92532</v>
      </c>
      <c r="P560" s="134">
        <f t="shared" si="81"/>
        <v>91153.747262918929</v>
      </c>
      <c r="Q560" s="133">
        <f t="shared" si="74"/>
        <v>13383.410047517786</v>
      </c>
      <c r="R560" s="135">
        <f t="shared" si="75"/>
        <v>0.14682237921514518</v>
      </c>
      <c r="S560" s="133">
        <f t="shared" si="82"/>
        <v>73605</v>
      </c>
      <c r="T560" s="136">
        <f t="shared" si="76"/>
        <v>73600</v>
      </c>
      <c r="U560" s="54" t="str">
        <f t="shared" si="77"/>
        <v>MENOR VALOR</v>
      </c>
    </row>
    <row r="561" spans="1:28" ht="60">
      <c r="A561" s="147">
        <v>555</v>
      </c>
      <c r="B561" s="169"/>
      <c r="C561" s="170" t="s">
        <v>3421</v>
      </c>
      <c r="D561" s="172" t="s">
        <v>2497</v>
      </c>
      <c r="E561" s="170" t="s">
        <v>3421</v>
      </c>
      <c r="F561" s="172" t="s">
        <v>2497</v>
      </c>
      <c r="G561" s="165" t="s">
        <v>21</v>
      </c>
      <c r="H561" s="165">
        <v>1</v>
      </c>
      <c r="I561" s="202" t="s">
        <v>3915</v>
      </c>
      <c r="J561" s="202" t="s">
        <v>3916</v>
      </c>
      <c r="K561" s="190">
        <v>671616</v>
      </c>
      <c r="L561" s="191">
        <v>807185</v>
      </c>
      <c r="M561" s="132">
        <f t="shared" si="78"/>
        <v>671616</v>
      </c>
      <c r="N561" s="132">
        <f t="shared" si="79"/>
        <v>739400.5</v>
      </c>
      <c r="O561" s="133">
        <f t="shared" si="80"/>
        <v>739400.5</v>
      </c>
      <c r="P561" s="134">
        <f t="shared" si="81"/>
        <v>736286.8740918854</v>
      </c>
      <c r="Q561" s="133">
        <f t="shared" si="74"/>
        <v>47930.879609339529</v>
      </c>
      <c r="R561" s="135">
        <f t="shared" si="75"/>
        <v>6.5098104143790511E-2</v>
      </c>
      <c r="S561" s="133">
        <f t="shared" si="82"/>
        <v>671616</v>
      </c>
      <c r="T561" s="136">
        <f t="shared" si="76"/>
        <v>671600</v>
      </c>
      <c r="U561" s="54" t="str">
        <f t="shared" si="77"/>
        <v>MENOR VALOR</v>
      </c>
    </row>
    <row r="562" spans="1:28" ht="60">
      <c r="A562" s="147">
        <v>556</v>
      </c>
      <c r="B562" s="169"/>
      <c r="C562" s="170" t="s">
        <v>3422</v>
      </c>
      <c r="D562" s="172" t="s">
        <v>2498</v>
      </c>
      <c r="E562" s="170" t="s">
        <v>3422</v>
      </c>
      <c r="F562" s="172" t="s">
        <v>2498</v>
      </c>
      <c r="G562" s="165" t="s">
        <v>21</v>
      </c>
      <c r="H562" s="165">
        <v>1</v>
      </c>
      <c r="I562" s="202" t="s">
        <v>3915</v>
      </c>
      <c r="J562" s="202" t="s">
        <v>3916</v>
      </c>
      <c r="K562" s="190">
        <v>503976</v>
      </c>
      <c r="L562" s="191">
        <v>605705</v>
      </c>
      <c r="M562" s="132">
        <f t="shared" si="78"/>
        <v>503976</v>
      </c>
      <c r="N562" s="132">
        <f t="shared" si="79"/>
        <v>554840.5</v>
      </c>
      <c r="O562" s="133">
        <f t="shared" si="80"/>
        <v>554840.5</v>
      </c>
      <c r="P562" s="134">
        <f t="shared" si="81"/>
        <v>552504.1023196117</v>
      </c>
      <c r="Q562" s="133">
        <f t="shared" si="74"/>
        <v>35966.632871663147</v>
      </c>
      <c r="R562" s="135">
        <f t="shared" si="75"/>
        <v>6.5097494698523023E-2</v>
      </c>
      <c r="S562" s="133">
        <f t="shared" si="82"/>
        <v>503976</v>
      </c>
      <c r="T562" s="136">
        <f t="shared" si="76"/>
        <v>504000</v>
      </c>
      <c r="U562" s="54" t="str">
        <f t="shared" si="77"/>
        <v>MENOR VALOR</v>
      </c>
    </row>
    <row r="563" spans="1:28" ht="60">
      <c r="A563" s="147">
        <v>557</v>
      </c>
      <c r="B563" s="169"/>
      <c r="C563" s="170" t="s">
        <v>3423</v>
      </c>
      <c r="D563" s="172" t="s">
        <v>2499</v>
      </c>
      <c r="E563" s="170" t="s">
        <v>3423</v>
      </c>
      <c r="F563" s="172" t="s">
        <v>2499</v>
      </c>
      <c r="G563" s="165" t="s">
        <v>21</v>
      </c>
      <c r="H563" s="165">
        <v>1</v>
      </c>
      <c r="I563" s="202" t="s">
        <v>3915</v>
      </c>
      <c r="J563" s="202" t="s">
        <v>3916</v>
      </c>
      <c r="K563" s="190">
        <v>455928</v>
      </c>
      <c r="L563" s="191">
        <v>547975</v>
      </c>
      <c r="M563" s="132">
        <f t="shared" si="78"/>
        <v>455928</v>
      </c>
      <c r="N563" s="132">
        <f t="shared" si="79"/>
        <v>501951.5</v>
      </c>
      <c r="O563" s="133">
        <f t="shared" si="80"/>
        <v>501951.5</v>
      </c>
      <c r="P563" s="134">
        <f t="shared" si="81"/>
        <v>499837.11926986772</v>
      </c>
      <c r="Q563" s="133">
        <f t="shared" si="74"/>
        <v>32543.528943939069</v>
      </c>
      <c r="R563" s="135">
        <f t="shared" si="75"/>
        <v>6.5108267652223828E-2</v>
      </c>
      <c r="S563" s="133">
        <f t="shared" si="82"/>
        <v>455928</v>
      </c>
      <c r="T563" s="136">
        <f t="shared" si="76"/>
        <v>455900</v>
      </c>
      <c r="U563" s="54" t="str">
        <f t="shared" si="77"/>
        <v>MENOR VALOR</v>
      </c>
    </row>
    <row r="564" spans="1:28" ht="60">
      <c r="A564" s="147">
        <v>558</v>
      </c>
      <c r="B564" s="169"/>
      <c r="C564" s="170" t="s">
        <v>3424</v>
      </c>
      <c r="D564" s="172" t="s">
        <v>2500</v>
      </c>
      <c r="E564" s="170" t="s">
        <v>3424</v>
      </c>
      <c r="F564" s="172" t="s">
        <v>2500</v>
      </c>
      <c r="G564" s="165" t="s">
        <v>21</v>
      </c>
      <c r="H564" s="165">
        <v>1</v>
      </c>
      <c r="I564" s="202" t="s">
        <v>3915</v>
      </c>
      <c r="J564" s="202" t="s">
        <v>3916</v>
      </c>
      <c r="K564" s="190">
        <v>301356</v>
      </c>
      <c r="L564" s="191">
        <v>362250</v>
      </c>
      <c r="M564" s="132">
        <f t="shared" si="78"/>
        <v>301356</v>
      </c>
      <c r="N564" s="132">
        <f t="shared" si="79"/>
        <v>331803</v>
      </c>
      <c r="O564" s="133">
        <f t="shared" si="80"/>
        <v>331803</v>
      </c>
      <c r="P564" s="134">
        <f t="shared" si="81"/>
        <v>330403.10379898065</v>
      </c>
      <c r="Q564" s="133">
        <f t="shared" si="74"/>
        <v>21529.280166786812</v>
      </c>
      <c r="R564" s="135">
        <f t="shared" si="75"/>
        <v>6.5160647461366961E-2</v>
      </c>
      <c r="S564" s="133">
        <f t="shared" si="82"/>
        <v>301356</v>
      </c>
      <c r="T564" s="136">
        <f t="shared" si="76"/>
        <v>301400</v>
      </c>
      <c r="U564" s="54" t="str">
        <f t="shared" si="77"/>
        <v>MENOR VALOR</v>
      </c>
    </row>
    <row r="565" spans="1:28" ht="60">
      <c r="A565" s="147">
        <v>559</v>
      </c>
      <c r="B565" s="169"/>
      <c r="C565" s="170" t="s">
        <v>3425</v>
      </c>
      <c r="D565" s="172" t="s">
        <v>2501</v>
      </c>
      <c r="E565" s="170" t="s">
        <v>3425</v>
      </c>
      <c r="F565" s="172" t="s">
        <v>2501</v>
      </c>
      <c r="G565" s="165" t="s">
        <v>21</v>
      </c>
      <c r="H565" s="165">
        <v>1</v>
      </c>
      <c r="I565" s="202" t="s">
        <v>3915</v>
      </c>
      <c r="J565" s="202" t="s">
        <v>3916</v>
      </c>
      <c r="K565" s="190">
        <v>158532</v>
      </c>
      <c r="L565" s="191">
        <v>190555</v>
      </c>
      <c r="M565" s="132">
        <f t="shared" si="78"/>
        <v>158532</v>
      </c>
      <c r="N565" s="132">
        <f t="shared" si="79"/>
        <v>174543.5</v>
      </c>
      <c r="O565" s="133">
        <f t="shared" si="80"/>
        <v>174543.5</v>
      </c>
      <c r="P565" s="134">
        <f t="shared" si="81"/>
        <v>173807.55236755393</v>
      </c>
      <c r="Q565" s="133">
        <f t="shared" si="74"/>
        <v>11321.840226968407</v>
      </c>
      <c r="R565" s="135">
        <f t="shared" si="75"/>
        <v>6.514009358480527E-2</v>
      </c>
      <c r="S565" s="133">
        <f t="shared" si="82"/>
        <v>158532</v>
      </c>
      <c r="T565" s="136">
        <f t="shared" si="76"/>
        <v>158500</v>
      </c>
      <c r="U565" s="54" t="str">
        <f t="shared" si="77"/>
        <v>MENOR VALOR</v>
      </c>
    </row>
    <row r="566" spans="1:28" ht="60">
      <c r="A566" s="147">
        <v>560</v>
      </c>
      <c r="B566" s="169"/>
      <c r="C566" s="170" t="s">
        <v>3426</v>
      </c>
      <c r="D566" s="172" t="s">
        <v>1790</v>
      </c>
      <c r="E566" s="170" t="s">
        <v>3426</v>
      </c>
      <c r="F566" s="172" t="s">
        <v>1790</v>
      </c>
      <c r="G566" s="165" t="s">
        <v>21</v>
      </c>
      <c r="H566" s="165">
        <v>1</v>
      </c>
      <c r="I566" s="202" t="s">
        <v>3915</v>
      </c>
      <c r="J566" s="202" t="s">
        <v>3916</v>
      </c>
      <c r="K566" s="190">
        <v>110484</v>
      </c>
      <c r="L566" s="191">
        <v>132825</v>
      </c>
      <c r="M566" s="132">
        <f t="shared" si="78"/>
        <v>110484</v>
      </c>
      <c r="N566" s="132">
        <f t="shared" si="79"/>
        <v>121654.5</v>
      </c>
      <c r="O566" s="133">
        <f t="shared" si="80"/>
        <v>121654.5</v>
      </c>
      <c r="P566" s="134">
        <f t="shared" si="81"/>
        <v>121140.5683493354</v>
      </c>
      <c r="Q566" s="133">
        <f t="shared" si="74"/>
        <v>7898.7362992443295</v>
      </c>
      <c r="R566" s="135">
        <f t="shared" si="75"/>
        <v>6.5203064562703639E-2</v>
      </c>
      <c r="S566" s="133">
        <f t="shared" si="82"/>
        <v>110484</v>
      </c>
      <c r="T566" s="136">
        <f t="shared" si="76"/>
        <v>110500</v>
      </c>
      <c r="U566" s="54" t="str">
        <f t="shared" si="77"/>
        <v>MENOR VALOR</v>
      </c>
      <c r="V566" s="8"/>
      <c r="X566" s="35"/>
      <c r="Y566" s="35"/>
      <c r="Z566" s="35"/>
      <c r="AA566" s="35"/>
      <c r="AB566" s="15"/>
    </row>
    <row r="567" spans="1:28" ht="18">
      <c r="A567" s="147">
        <v>561</v>
      </c>
      <c r="B567" s="169"/>
      <c r="C567" s="170" t="s">
        <v>3427</v>
      </c>
      <c r="D567" s="172" t="s">
        <v>1772</v>
      </c>
      <c r="E567" s="170" t="s">
        <v>3427</v>
      </c>
      <c r="F567" s="172" t="s">
        <v>1772</v>
      </c>
      <c r="G567" s="165" t="s">
        <v>21</v>
      </c>
      <c r="H567" s="165">
        <v>1</v>
      </c>
      <c r="I567" s="209">
        <v>48500</v>
      </c>
      <c r="J567" s="204">
        <f>I567*(1+0.05)</f>
        <v>50925</v>
      </c>
      <c r="K567" s="190">
        <v>64020</v>
      </c>
      <c r="L567" s="191">
        <v>77050</v>
      </c>
      <c r="M567" s="132">
        <f t="shared" si="78"/>
        <v>50925</v>
      </c>
      <c r="N567" s="132">
        <f t="shared" si="79"/>
        <v>63998.333333333336</v>
      </c>
      <c r="O567" s="133">
        <f t="shared" si="80"/>
        <v>64020</v>
      </c>
      <c r="P567" s="134">
        <f t="shared" si="81"/>
        <v>63096.671558144568</v>
      </c>
      <c r="Q567" s="133">
        <f t="shared" si="74"/>
        <v>9259.563299637839</v>
      </c>
      <c r="R567" s="135">
        <f t="shared" si="75"/>
        <v>0.14675200879819797</v>
      </c>
      <c r="S567" s="133">
        <f t="shared" si="82"/>
        <v>50925</v>
      </c>
      <c r="T567" s="136">
        <f t="shared" si="76"/>
        <v>50900</v>
      </c>
      <c r="U567" s="54" t="str">
        <f t="shared" si="77"/>
        <v>MENOR VALOR</v>
      </c>
    </row>
    <row r="568" spans="1:28" ht="60">
      <c r="A568" s="147">
        <v>562</v>
      </c>
      <c r="B568" s="169"/>
      <c r="C568" s="170" t="s">
        <v>3428</v>
      </c>
      <c r="D568" s="172" t="s">
        <v>2502</v>
      </c>
      <c r="E568" s="170" t="s">
        <v>3428</v>
      </c>
      <c r="F568" s="172" t="s">
        <v>2502</v>
      </c>
      <c r="G568" s="165" t="s">
        <v>21</v>
      </c>
      <c r="H568" s="165">
        <v>1</v>
      </c>
      <c r="I568" s="202" t="s">
        <v>3915</v>
      </c>
      <c r="J568" s="202" t="s">
        <v>3916</v>
      </c>
      <c r="K568" s="190">
        <v>151932</v>
      </c>
      <c r="L568" s="191">
        <v>182620</v>
      </c>
      <c r="M568" s="132">
        <f t="shared" si="78"/>
        <v>151932</v>
      </c>
      <c r="N568" s="132">
        <f t="shared" si="79"/>
        <v>167276</v>
      </c>
      <c r="O568" s="133">
        <f t="shared" si="80"/>
        <v>167276</v>
      </c>
      <c r="P568" s="134">
        <f t="shared" si="81"/>
        <v>166570.77126554947</v>
      </c>
      <c r="Q568" s="133">
        <f t="shared" si="74"/>
        <v>10849.846450526386</v>
      </c>
      <c r="R568" s="135">
        <f t="shared" si="75"/>
        <v>6.5136556480424809E-2</v>
      </c>
      <c r="S568" s="133">
        <f t="shared" si="82"/>
        <v>151932</v>
      </c>
      <c r="T568" s="136">
        <f t="shared" si="76"/>
        <v>151900</v>
      </c>
      <c r="U568" s="54" t="str">
        <f t="shared" si="77"/>
        <v>MENOR VALOR</v>
      </c>
    </row>
    <row r="569" spans="1:28" ht="18">
      <c r="A569" s="147">
        <v>563</v>
      </c>
      <c r="B569" s="169"/>
      <c r="C569" s="170" t="s">
        <v>3429</v>
      </c>
      <c r="D569" s="172" t="s">
        <v>1733</v>
      </c>
      <c r="E569" s="170" t="s">
        <v>3429</v>
      </c>
      <c r="F569" s="172" t="s">
        <v>1733</v>
      </c>
      <c r="G569" s="165" t="s">
        <v>21</v>
      </c>
      <c r="H569" s="165">
        <v>1</v>
      </c>
      <c r="I569" s="209">
        <v>42300</v>
      </c>
      <c r="J569" s="204">
        <f>I569*(1+0.05)</f>
        <v>44415</v>
      </c>
      <c r="K569" s="190">
        <v>55836</v>
      </c>
      <c r="L569" s="191">
        <v>67160</v>
      </c>
      <c r="M569" s="132">
        <f t="shared" si="78"/>
        <v>44415</v>
      </c>
      <c r="N569" s="132">
        <f t="shared" si="79"/>
        <v>55803.666666666664</v>
      </c>
      <c r="O569" s="133">
        <f t="shared" si="80"/>
        <v>55836</v>
      </c>
      <c r="P569" s="134">
        <f t="shared" si="81"/>
        <v>55019.699932599768</v>
      </c>
      <c r="Q569" s="133">
        <f t="shared" si="74"/>
        <v>8075.8665479315596</v>
      </c>
      <c r="R569" s="135">
        <f t="shared" si="75"/>
        <v>0.14678136299951941</v>
      </c>
      <c r="S569" s="133">
        <f t="shared" si="82"/>
        <v>44415</v>
      </c>
      <c r="T569" s="136">
        <f t="shared" si="76"/>
        <v>44400</v>
      </c>
      <c r="U569" s="54" t="str">
        <f t="shared" si="77"/>
        <v>MENOR VALOR</v>
      </c>
    </row>
    <row r="570" spans="1:28" ht="60">
      <c r="A570" s="147">
        <v>564</v>
      </c>
      <c r="B570" s="169"/>
      <c r="C570" s="170" t="s">
        <v>3430</v>
      </c>
      <c r="D570" s="172" t="s">
        <v>2503</v>
      </c>
      <c r="E570" s="170" t="s">
        <v>3430</v>
      </c>
      <c r="F570" s="172" t="s">
        <v>2503</v>
      </c>
      <c r="G570" s="165" t="s">
        <v>21</v>
      </c>
      <c r="H570" s="165">
        <v>1</v>
      </c>
      <c r="I570" s="202" t="s">
        <v>3915</v>
      </c>
      <c r="J570" s="202" t="s">
        <v>3916</v>
      </c>
      <c r="K570" s="190">
        <v>232584</v>
      </c>
      <c r="L570" s="191">
        <v>279565</v>
      </c>
      <c r="M570" s="132">
        <f t="shared" si="78"/>
        <v>232584</v>
      </c>
      <c r="N570" s="132">
        <f t="shared" si="79"/>
        <v>256074.5</v>
      </c>
      <c r="O570" s="133">
        <f t="shared" si="80"/>
        <v>256074.5</v>
      </c>
      <c r="P570" s="134">
        <f t="shared" si="81"/>
        <v>254994.79594689771</v>
      </c>
      <c r="Q570" s="133">
        <f t="shared" si="74"/>
        <v>16610.291843462594</v>
      </c>
      <c r="R570" s="135">
        <f t="shared" si="75"/>
        <v>6.5139728761059348E-2</v>
      </c>
      <c r="S570" s="133">
        <f t="shared" si="82"/>
        <v>232584</v>
      </c>
      <c r="T570" s="136">
        <f t="shared" si="76"/>
        <v>232600</v>
      </c>
      <c r="U570" s="54" t="str">
        <f t="shared" si="77"/>
        <v>MENOR VALOR</v>
      </c>
    </row>
    <row r="571" spans="1:28" ht="60">
      <c r="A571" s="147">
        <v>565</v>
      </c>
      <c r="B571" s="169"/>
      <c r="C571" s="170" t="s">
        <v>3431</v>
      </c>
      <c r="D571" s="172" t="s">
        <v>2504</v>
      </c>
      <c r="E571" s="170" t="s">
        <v>3431</v>
      </c>
      <c r="F571" s="172" t="s">
        <v>2504</v>
      </c>
      <c r="G571" s="165" t="s">
        <v>21</v>
      </c>
      <c r="H571" s="165">
        <v>1</v>
      </c>
      <c r="I571" s="202" t="s">
        <v>3915</v>
      </c>
      <c r="J571" s="202" t="s">
        <v>3916</v>
      </c>
      <c r="K571" s="190">
        <v>263736</v>
      </c>
      <c r="L571" s="191">
        <v>317055</v>
      </c>
      <c r="M571" s="132">
        <f t="shared" si="78"/>
        <v>263736</v>
      </c>
      <c r="N571" s="132">
        <f t="shared" si="79"/>
        <v>290395.5</v>
      </c>
      <c r="O571" s="133">
        <f t="shared" si="80"/>
        <v>290395.5</v>
      </c>
      <c r="P571" s="134">
        <f t="shared" si="81"/>
        <v>289169.18487280072</v>
      </c>
      <c r="Q571" s="133">
        <f t="shared" si="74"/>
        <v>18851.113233042764</v>
      </c>
      <c r="R571" s="135">
        <f t="shared" si="75"/>
        <v>6.5190601970036885E-2</v>
      </c>
      <c r="S571" s="133">
        <f t="shared" si="82"/>
        <v>263736</v>
      </c>
      <c r="T571" s="136">
        <f t="shared" si="76"/>
        <v>263700</v>
      </c>
      <c r="U571" s="54" t="str">
        <f t="shared" si="77"/>
        <v>MENOR VALOR</v>
      </c>
      <c r="V571" s="8"/>
      <c r="X571" s="35"/>
      <c r="Y571" s="35"/>
      <c r="Z571" s="35"/>
      <c r="AA571" s="35"/>
      <c r="AB571" s="15"/>
    </row>
    <row r="572" spans="1:28" ht="60">
      <c r="A572" s="147">
        <v>566</v>
      </c>
      <c r="B572" s="169"/>
      <c r="C572" s="170" t="s">
        <v>3432</v>
      </c>
      <c r="D572" s="172" t="s">
        <v>2505</v>
      </c>
      <c r="E572" s="170" t="s">
        <v>3432</v>
      </c>
      <c r="F572" s="172" t="s">
        <v>2505</v>
      </c>
      <c r="G572" s="165" t="s">
        <v>21</v>
      </c>
      <c r="H572" s="165">
        <v>1</v>
      </c>
      <c r="I572" s="202" t="s">
        <v>3915</v>
      </c>
      <c r="J572" s="202" t="s">
        <v>3916</v>
      </c>
      <c r="K572" s="190">
        <v>142956</v>
      </c>
      <c r="L572" s="191">
        <v>171810</v>
      </c>
      <c r="M572" s="132">
        <f t="shared" si="78"/>
        <v>142956</v>
      </c>
      <c r="N572" s="132">
        <f t="shared" si="79"/>
        <v>157383</v>
      </c>
      <c r="O572" s="133">
        <f t="shared" si="80"/>
        <v>157383</v>
      </c>
      <c r="P572" s="134">
        <f t="shared" si="81"/>
        <v>156720.3571971427</v>
      </c>
      <c r="Q572" s="133">
        <f t="shared" si="74"/>
        <v>10201.429532178321</v>
      </c>
      <c r="R572" s="135">
        <f t="shared" si="75"/>
        <v>6.5093199853709316E-2</v>
      </c>
      <c r="S572" s="133">
        <f t="shared" si="82"/>
        <v>142956</v>
      </c>
      <c r="T572" s="136">
        <f t="shared" si="76"/>
        <v>143000</v>
      </c>
      <c r="U572" s="54" t="str">
        <f t="shared" si="77"/>
        <v>MENOR VALOR</v>
      </c>
    </row>
    <row r="573" spans="1:28" ht="60">
      <c r="A573" s="147">
        <v>567</v>
      </c>
      <c r="B573" s="169"/>
      <c r="C573" s="170" t="s">
        <v>3433</v>
      </c>
      <c r="D573" s="172" t="s">
        <v>2506</v>
      </c>
      <c r="E573" s="170" t="s">
        <v>3433</v>
      </c>
      <c r="F573" s="172" t="s">
        <v>2506</v>
      </c>
      <c r="G573" s="165" t="s">
        <v>21</v>
      </c>
      <c r="H573" s="165">
        <v>1</v>
      </c>
      <c r="I573" s="202" t="s">
        <v>3915</v>
      </c>
      <c r="J573" s="202" t="s">
        <v>3916</v>
      </c>
      <c r="K573" s="190">
        <v>398772</v>
      </c>
      <c r="L573" s="191">
        <v>479320</v>
      </c>
      <c r="M573" s="132">
        <f t="shared" si="78"/>
        <v>398772</v>
      </c>
      <c r="N573" s="132">
        <f t="shared" si="79"/>
        <v>439046</v>
      </c>
      <c r="O573" s="133">
        <f t="shared" si="80"/>
        <v>439046</v>
      </c>
      <c r="P573" s="134">
        <f t="shared" si="81"/>
        <v>437194.91653037322</v>
      </c>
      <c r="Q573" s="133">
        <f t="shared" si="74"/>
        <v>28478.018505507014</v>
      </c>
      <c r="R573" s="135">
        <f t="shared" si="75"/>
        <v>6.5138036671404345E-2</v>
      </c>
      <c r="S573" s="133">
        <f t="shared" si="82"/>
        <v>398772</v>
      </c>
      <c r="T573" s="136">
        <f t="shared" si="76"/>
        <v>398800</v>
      </c>
      <c r="U573" s="54" t="str">
        <f t="shared" si="77"/>
        <v>MENOR VALOR</v>
      </c>
    </row>
    <row r="574" spans="1:28" ht="60">
      <c r="A574" s="147">
        <v>568</v>
      </c>
      <c r="B574" s="169"/>
      <c r="C574" s="170" t="s">
        <v>3434</v>
      </c>
      <c r="D574" s="172" t="s">
        <v>2507</v>
      </c>
      <c r="E574" s="170" t="s">
        <v>3434</v>
      </c>
      <c r="F574" s="172" t="s">
        <v>2507</v>
      </c>
      <c r="G574" s="165" t="s">
        <v>21</v>
      </c>
      <c r="H574" s="165">
        <v>1</v>
      </c>
      <c r="I574" s="202" t="s">
        <v>3915</v>
      </c>
      <c r="J574" s="202" t="s">
        <v>3916</v>
      </c>
      <c r="K574" s="190">
        <v>1336764</v>
      </c>
      <c r="L574" s="191">
        <v>1606550</v>
      </c>
      <c r="M574" s="132">
        <f t="shared" si="78"/>
        <v>1336764</v>
      </c>
      <c r="N574" s="132">
        <f t="shared" si="79"/>
        <v>1471657</v>
      </c>
      <c r="O574" s="133">
        <f t="shared" si="80"/>
        <v>1471657</v>
      </c>
      <c r="P574" s="134">
        <f t="shared" si="81"/>
        <v>1465461.7716610692</v>
      </c>
      <c r="Q574" s="133">
        <f t="shared" si="74"/>
        <v>95383.75503459695</v>
      </c>
      <c r="R574" s="135">
        <f t="shared" si="75"/>
        <v>6.5087849358555105E-2</v>
      </c>
      <c r="S574" s="133">
        <f t="shared" si="82"/>
        <v>1336764</v>
      </c>
      <c r="T574" s="136">
        <f t="shared" si="76"/>
        <v>1336800</v>
      </c>
      <c r="U574" s="54" t="str">
        <f t="shared" si="77"/>
        <v>MENOR VALOR</v>
      </c>
    </row>
    <row r="575" spans="1:28" ht="60">
      <c r="A575" s="147">
        <v>569</v>
      </c>
      <c r="B575" s="169"/>
      <c r="C575" s="170" t="s">
        <v>3435</v>
      </c>
      <c r="D575" s="172" t="s">
        <v>2508</v>
      </c>
      <c r="E575" s="170" t="s">
        <v>3435</v>
      </c>
      <c r="F575" s="172" t="s">
        <v>2508</v>
      </c>
      <c r="G575" s="165" t="s">
        <v>21</v>
      </c>
      <c r="H575" s="165">
        <v>1</v>
      </c>
      <c r="I575" s="202" t="s">
        <v>3915</v>
      </c>
      <c r="J575" s="202" t="s">
        <v>3916</v>
      </c>
      <c r="K575" s="190">
        <v>171468</v>
      </c>
      <c r="L575" s="191">
        <v>206080</v>
      </c>
      <c r="M575" s="132">
        <f t="shared" si="78"/>
        <v>171468</v>
      </c>
      <c r="N575" s="132">
        <f t="shared" si="79"/>
        <v>188774</v>
      </c>
      <c r="O575" s="133">
        <f t="shared" si="80"/>
        <v>188774</v>
      </c>
      <c r="P575" s="134">
        <f t="shared" si="81"/>
        <v>187979.05585463502</v>
      </c>
      <c r="Q575" s="133">
        <f t="shared" si="74"/>
        <v>12237.189955214391</v>
      </c>
      <c r="R575" s="135">
        <f t="shared" si="75"/>
        <v>6.5098688253214021E-2</v>
      </c>
      <c r="S575" s="133">
        <f t="shared" si="82"/>
        <v>171468</v>
      </c>
      <c r="T575" s="136">
        <f t="shared" si="76"/>
        <v>171500</v>
      </c>
      <c r="U575" s="54" t="str">
        <f t="shared" si="77"/>
        <v>MENOR VALOR</v>
      </c>
    </row>
    <row r="576" spans="1:28" ht="60">
      <c r="A576" s="147">
        <v>570</v>
      </c>
      <c r="B576" s="169"/>
      <c r="C576" s="170" t="s">
        <v>3436</v>
      </c>
      <c r="D576" s="172" t="s">
        <v>2509</v>
      </c>
      <c r="E576" s="170" t="s">
        <v>3436</v>
      </c>
      <c r="F576" s="172" t="s">
        <v>2509</v>
      </c>
      <c r="G576" s="165" t="s">
        <v>21</v>
      </c>
      <c r="H576" s="165">
        <v>1</v>
      </c>
      <c r="I576" s="202" t="s">
        <v>3915</v>
      </c>
      <c r="J576" s="202" t="s">
        <v>3916</v>
      </c>
      <c r="K576" s="190">
        <v>478104</v>
      </c>
      <c r="L576" s="191">
        <v>574655</v>
      </c>
      <c r="M576" s="132">
        <f t="shared" si="78"/>
        <v>478104</v>
      </c>
      <c r="N576" s="132">
        <f t="shared" si="79"/>
        <v>526379.5</v>
      </c>
      <c r="O576" s="133">
        <f t="shared" si="80"/>
        <v>526379.5</v>
      </c>
      <c r="P576" s="134">
        <f t="shared" si="81"/>
        <v>524161.09558035684</v>
      </c>
      <c r="Q576" s="133">
        <f t="shared" si="74"/>
        <v>34135.933415171174</v>
      </c>
      <c r="R576" s="135">
        <f t="shared" si="75"/>
        <v>6.5124889471958047E-2</v>
      </c>
      <c r="S576" s="133">
        <f t="shared" si="82"/>
        <v>478104</v>
      </c>
      <c r="T576" s="136">
        <f t="shared" si="76"/>
        <v>478100</v>
      </c>
      <c r="U576" s="54" t="str">
        <f t="shared" si="77"/>
        <v>MENOR VALOR</v>
      </c>
    </row>
    <row r="577" spans="1:28" ht="60">
      <c r="A577" s="147">
        <v>571</v>
      </c>
      <c r="B577" s="169"/>
      <c r="C577" s="170" t="s">
        <v>3437</v>
      </c>
      <c r="D577" s="172" t="s">
        <v>2510</v>
      </c>
      <c r="E577" s="170" t="s">
        <v>3437</v>
      </c>
      <c r="F577" s="172" t="s">
        <v>2510</v>
      </c>
      <c r="G577" s="165" t="s">
        <v>21</v>
      </c>
      <c r="H577" s="165">
        <v>1</v>
      </c>
      <c r="I577" s="202" t="s">
        <v>3915</v>
      </c>
      <c r="J577" s="202" t="s">
        <v>3916</v>
      </c>
      <c r="K577" s="190">
        <v>478104</v>
      </c>
      <c r="L577" s="191">
        <v>574655</v>
      </c>
      <c r="M577" s="132">
        <f t="shared" si="78"/>
        <v>478104</v>
      </c>
      <c r="N577" s="132">
        <f t="shared" si="79"/>
        <v>526379.5</v>
      </c>
      <c r="O577" s="133">
        <f t="shared" si="80"/>
        <v>526379.5</v>
      </c>
      <c r="P577" s="134">
        <f t="shared" si="81"/>
        <v>524161.09558035684</v>
      </c>
      <c r="Q577" s="133">
        <f t="shared" si="74"/>
        <v>34135.933415171174</v>
      </c>
      <c r="R577" s="135">
        <f t="shared" si="75"/>
        <v>6.5124889471958047E-2</v>
      </c>
      <c r="S577" s="133">
        <f t="shared" si="82"/>
        <v>478104</v>
      </c>
      <c r="T577" s="136">
        <f t="shared" si="76"/>
        <v>478100</v>
      </c>
      <c r="U577" s="54" t="str">
        <f t="shared" si="77"/>
        <v>MENOR VALOR</v>
      </c>
    </row>
    <row r="578" spans="1:28" ht="18">
      <c r="A578" s="147">
        <v>572</v>
      </c>
      <c r="B578" s="169"/>
      <c r="C578" s="170" t="s">
        <v>3438</v>
      </c>
      <c r="D578" s="172" t="s">
        <v>2511</v>
      </c>
      <c r="E578" s="170" t="s">
        <v>3438</v>
      </c>
      <c r="F578" s="172" t="s">
        <v>2511</v>
      </c>
      <c r="G578" s="165" t="s">
        <v>21</v>
      </c>
      <c r="H578" s="165">
        <v>1</v>
      </c>
      <c r="I578" s="209">
        <v>52500</v>
      </c>
      <c r="J578" s="204">
        <f>I578*(1+0.05)</f>
        <v>55125</v>
      </c>
      <c r="K578" s="190">
        <v>69300</v>
      </c>
      <c r="L578" s="191">
        <v>83375</v>
      </c>
      <c r="M578" s="132">
        <f t="shared" si="78"/>
        <v>55125</v>
      </c>
      <c r="N578" s="132">
        <f t="shared" si="79"/>
        <v>69266.666666666672</v>
      </c>
      <c r="O578" s="133">
        <f t="shared" si="80"/>
        <v>69300</v>
      </c>
      <c r="P578" s="134">
        <f t="shared" si="81"/>
        <v>68292.429238688594</v>
      </c>
      <c r="Q578" s="133">
        <f t="shared" si="74"/>
        <v>10023.238623319312</v>
      </c>
      <c r="R578" s="135">
        <f t="shared" si="75"/>
        <v>0.14676939647712825</v>
      </c>
      <c r="S578" s="133">
        <f t="shared" si="82"/>
        <v>55125</v>
      </c>
      <c r="T578" s="136">
        <f t="shared" si="76"/>
        <v>55100</v>
      </c>
      <c r="U578" s="54" t="str">
        <f t="shared" si="77"/>
        <v>MENOR VALOR</v>
      </c>
    </row>
    <row r="579" spans="1:28" ht="60">
      <c r="A579" s="147">
        <v>573</v>
      </c>
      <c r="B579" s="169"/>
      <c r="C579" s="170" t="s">
        <v>3439</v>
      </c>
      <c r="D579" s="172" t="s">
        <v>2512</v>
      </c>
      <c r="E579" s="170" t="s">
        <v>3439</v>
      </c>
      <c r="F579" s="172" t="s">
        <v>2512</v>
      </c>
      <c r="G579" s="165" t="s">
        <v>21</v>
      </c>
      <c r="H579" s="165">
        <v>1</v>
      </c>
      <c r="I579" s="202" t="s">
        <v>3915</v>
      </c>
      <c r="J579" s="202" t="s">
        <v>3916</v>
      </c>
      <c r="K579" s="190">
        <v>211728</v>
      </c>
      <c r="L579" s="191">
        <v>254495</v>
      </c>
      <c r="M579" s="132">
        <f t="shared" si="78"/>
        <v>211728</v>
      </c>
      <c r="N579" s="132">
        <f t="shared" si="79"/>
        <v>233111.5</v>
      </c>
      <c r="O579" s="133">
        <f t="shared" si="80"/>
        <v>233111.5</v>
      </c>
      <c r="P579" s="134">
        <f t="shared" si="81"/>
        <v>232128.66552840904</v>
      </c>
      <c r="Q579" s="133">
        <f t="shared" si="74"/>
        <v>15120.417855502539</v>
      </c>
      <c r="R579" s="135">
        <f t="shared" si="75"/>
        <v>6.5138089779144606E-2</v>
      </c>
      <c r="S579" s="133">
        <f t="shared" si="82"/>
        <v>211728</v>
      </c>
      <c r="T579" s="136">
        <f t="shared" si="76"/>
        <v>211700</v>
      </c>
      <c r="U579" s="54" t="str">
        <f t="shared" si="77"/>
        <v>MENOR VALOR</v>
      </c>
    </row>
    <row r="580" spans="1:28" ht="60">
      <c r="A580" s="147">
        <v>574</v>
      </c>
      <c r="B580" s="169"/>
      <c r="C580" s="170" t="s">
        <v>3440</v>
      </c>
      <c r="D580" s="172" t="s">
        <v>1774</v>
      </c>
      <c r="E580" s="170" t="s">
        <v>3440</v>
      </c>
      <c r="F580" s="172" t="s">
        <v>1774</v>
      </c>
      <c r="G580" s="165" t="s">
        <v>21</v>
      </c>
      <c r="H580" s="165">
        <v>1</v>
      </c>
      <c r="I580" s="202" t="s">
        <v>3915</v>
      </c>
      <c r="J580" s="202" t="s">
        <v>3916</v>
      </c>
      <c r="K580" s="190">
        <v>270204</v>
      </c>
      <c r="L580" s="191">
        <v>324760</v>
      </c>
      <c r="M580" s="132">
        <f t="shared" si="78"/>
        <v>270204</v>
      </c>
      <c r="N580" s="132">
        <f t="shared" si="79"/>
        <v>297482</v>
      </c>
      <c r="O580" s="133">
        <f t="shared" si="80"/>
        <v>297482</v>
      </c>
      <c r="P580" s="134">
        <f t="shared" si="81"/>
        <v>296228.71407073288</v>
      </c>
      <c r="Q580" s="133">
        <f t="shared" si="74"/>
        <v>19288.458777206644</v>
      </c>
      <c r="R580" s="135">
        <f t="shared" si="75"/>
        <v>6.5113400089233026E-2</v>
      </c>
      <c r="S580" s="133">
        <f t="shared" si="82"/>
        <v>270204</v>
      </c>
      <c r="T580" s="136">
        <f t="shared" si="76"/>
        <v>270200</v>
      </c>
      <c r="U580" s="54" t="str">
        <f t="shared" si="77"/>
        <v>MENOR VALOR</v>
      </c>
    </row>
    <row r="581" spans="1:28" ht="18">
      <c r="A581" s="147">
        <v>575</v>
      </c>
      <c r="B581" s="169"/>
      <c r="C581" s="170" t="s">
        <v>3441</v>
      </c>
      <c r="D581" s="172" t="s">
        <v>2513</v>
      </c>
      <c r="E581" s="170" t="s">
        <v>3441</v>
      </c>
      <c r="F581" s="172" t="s">
        <v>2513</v>
      </c>
      <c r="G581" s="165" t="s">
        <v>21</v>
      </c>
      <c r="H581" s="165">
        <v>1</v>
      </c>
      <c r="I581" s="209">
        <v>44200</v>
      </c>
      <c r="J581" s="204">
        <f>I581*(1+0.05)</f>
        <v>46410</v>
      </c>
      <c r="K581" s="190">
        <v>58344</v>
      </c>
      <c r="L581" s="191">
        <v>70150</v>
      </c>
      <c r="M581" s="132">
        <f t="shared" si="78"/>
        <v>46410</v>
      </c>
      <c r="N581" s="132">
        <f t="shared" si="79"/>
        <v>58301.333333333336</v>
      </c>
      <c r="O581" s="133">
        <f t="shared" si="80"/>
        <v>58344</v>
      </c>
      <c r="P581" s="134">
        <f t="shared" si="81"/>
        <v>57483.757434270716</v>
      </c>
      <c r="Q581" s="133">
        <f t="shared" si="74"/>
        <v>8438.6123266802588</v>
      </c>
      <c r="R581" s="135">
        <f t="shared" si="75"/>
        <v>0.14679994320707573</v>
      </c>
      <c r="S581" s="133">
        <f t="shared" si="82"/>
        <v>46410</v>
      </c>
      <c r="T581" s="136">
        <f t="shared" si="76"/>
        <v>46400</v>
      </c>
      <c r="U581" s="54" t="str">
        <f t="shared" si="77"/>
        <v>MENOR VALOR</v>
      </c>
    </row>
    <row r="582" spans="1:28" ht="60">
      <c r="A582" s="147">
        <v>576</v>
      </c>
      <c r="B582" s="169"/>
      <c r="C582" s="170" t="s">
        <v>3442</v>
      </c>
      <c r="D582" s="172" t="s">
        <v>2514</v>
      </c>
      <c r="E582" s="170" t="s">
        <v>3442</v>
      </c>
      <c r="F582" s="172" t="s">
        <v>2514</v>
      </c>
      <c r="G582" s="165" t="s">
        <v>21</v>
      </c>
      <c r="H582" s="165">
        <v>1</v>
      </c>
      <c r="I582" s="202" t="s">
        <v>3915</v>
      </c>
      <c r="J582" s="202" t="s">
        <v>3916</v>
      </c>
      <c r="K582" s="190">
        <v>72996</v>
      </c>
      <c r="L582" s="191">
        <v>87745</v>
      </c>
      <c r="M582" s="132">
        <f t="shared" si="78"/>
        <v>72996</v>
      </c>
      <c r="N582" s="132">
        <f t="shared" si="79"/>
        <v>80370.5</v>
      </c>
      <c r="O582" s="133">
        <f t="shared" si="80"/>
        <v>80370.5</v>
      </c>
      <c r="P582" s="134">
        <f t="shared" si="81"/>
        <v>80031.456440577167</v>
      </c>
      <c r="Q582" s="133">
        <f t="shared" si="74"/>
        <v>5214.5589578601948</v>
      </c>
      <c r="R582" s="135">
        <f t="shared" si="75"/>
        <v>6.5156367130866477E-2</v>
      </c>
      <c r="S582" s="133">
        <f t="shared" si="82"/>
        <v>72996</v>
      </c>
      <c r="T582" s="136">
        <f t="shared" si="76"/>
        <v>73000</v>
      </c>
      <c r="U582" s="54" t="str">
        <f t="shared" si="77"/>
        <v>MENOR VALOR</v>
      </c>
    </row>
    <row r="583" spans="1:28" ht="18">
      <c r="A583" s="147">
        <v>577</v>
      </c>
      <c r="B583" s="169"/>
      <c r="C583" s="170" t="s">
        <v>3443</v>
      </c>
      <c r="D583" s="172" t="s">
        <v>2515</v>
      </c>
      <c r="E583" s="170" t="s">
        <v>3443</v>
      </c>
      <c r="F583" s="172" t="s">
        <v>2515</v>
      </c>
      <c r="G583" s="165" t="s">
        <v>21</v>
      </c>
      <c r="H583" s="165">
        <v>1</v>
      </c>
      <c r="I583" s="209">
        <v>65200</v>
      </c>
      <c r="J583" s="204">
        <f>I583*(1+0.05)</f>
        <v>68460</v>
      </c>
      <c r="K583" s="190">
        <v>86064</v>
      </c>
      <c r="L583" s="191">
        <v>103500</v>
      </c>
      <c r="M583" s="132">
        <f t="shared" si="78"/>
        <v>68460</v>
      </c>
      <c r="N583" s="132">
        <f t="shared" si="79"/>
        <v>86008</v>
      </c>
      <c r="O583" s="133">
        <f t="shared" si="80"/>
        <v>86064</v>
      </c>
      <c r="P583" s="134">
        <f t="shared" si="81"/>
        <v>84800.729931713868</v>
      </c>
      <c r="Q583" s="133">
        <f t="shared" ref="Q583:Q646" si="83">STDEVA(O583,M583)</f>
        <v>12447.907776007982</v>
      </c>
      <c r="R583" s="135">
        <f t="shared" ref="R583:R646" si="84">Q583/P583*100%</f>
        <v>0.14679010176011115</v>
      </c>
      <c r="S583" s="133">
        <f t="shared" si="82"/>
        <v>68460</v>
      </c>
      <c r="T583" s="136">
        <f t="shared" ref="T583:T646" si="85">+ROUND(S583,-2)</f>
        <v>68500</v>
      </c>
      <c r="U583" s="54" t="str">
        <f t="shared" ref="U583:U646" si="86">IF(R583&lt;=$R$1,"MENOR VALOR","MEDIA GEOMETRICA")</f>
        <v>MENOR VALOR</v>
      </c>
    </row>
    <row r="584" spans="1:28" ht="60">
      <c r="A584" s="147">
        <v>578</v>
      </c>
      <c r="B584" s="169"/>
      <c r="C584" s="170" t="s">
        <v>3444</v>
      </c>
      <c r="D584" s="172" t="s">
        <v>2516</v>
      </c>
      <c r="E584" s="170" t="s">
        <v>3444</v>
      </c>
      <c r="F584" s="172" t="s">
        <v>2516</v>
      </c>
      <c r="G584" s="165" t="s">
        <v>21</v>
      </c>
      <c r="H584" s="165">
        <v>1</v>
      </c>
      <c r="I584" s="202" t="s">
        <v>3915</v>
      </c>
      <c r="J584" s="202" t="s">
        <v>3916</v>
      </c>
      <c r="K584" s="190">
        <v>63756</v>
      </c>
      <c r="L584" s="191">
        <v>76705</v>
      </c>
      <c r="M584" s="132">
        <f t="shared" ref="M584:M647" si="87">MIN(J584,K584,L584)</f>
        <v>63756</v>
      </c>
      <c r="N584" s="132">
        <f t="shared" ref="N584:N647" si="88">AVERAGE(J584,K584,L584)</f>
        <v>70230.5</v>
      </c>
      <c r="O584" s="133">
        <f t="shared" ref="O584:O647" si="89">MEDIAN(J584,K584,L584)</f>
        <v>70230.5</v>
      </c>
      <c r="P584" s="134">
        <f t="shared" ref="P584:P647" si="90">GEOMEAN(J584,K584,L584)</f>
        <v>69931.42340893684</v>
      </c>
      <c r="Q584" s="133">
        <f t="shared" si="83"/>
        <v>4578.1628547923019</v>
      </c>
      <c r="R584" s="135">
        <f t="shared" si="84"/>
        <v>6.546646173667385E-2</v>
      </c>
      <c r="S584" s="133">
        <f t="shared" ref="S584:S647" si="91">IF(R584&lt;=$R$1,M584,P584)</f>
        <v>63756</v>
      </c>
      <c r="T584" s="136">
        <f t="shared" si="85"/>
        <v>63800</v>
      </c>
      <c r="U584" s="54" t="str">
        <f t="shared" si="86"/>
        <v>MENOR VALOR</v>
      </c>
    </row>
    <row r="585" spans="1:28" ht="18">
      <c r="A585" s="147">
        <v>579</v>
      </c>
      <c r="B585" s="169"/>
      <c r="C585" s="170" t="s">
        <v>3445</v>
      </c>
      <c r="D585" s="172" t="s">
        <v>1794</v>
      </c>
      <c r="E585" s="170" t="s">
        <v>3445</v>
      </c>
      <c r="F585" s="172" t="s">
        <v>1794</v>
      </c>
      <c r="G585" s="165" t="s">
        <v>21</v>
      </c>
      <c r="H585" s="165">
        <v>1</v>
      </c>
      <c r="I585" s="209">
        <v>43500</v>
      </c>
      <c r="J585" s="204">
        <f>I585*(1+0.05)</f>
        <v>45675</v>
      </c>
      <c r="K585" s="190">
        <v>60984</v>
      </c>
      <c r="L585" s="191">
        <v>73370</v>
      </c>
      <c r="M585" s="132">
        <f t="shared" si="87"/>
        <v>45675</v>
      </c>
      <c r="N585" s="132">
        <f t="shared" si="88"/>
        <v>60009.666666666664</v>
      </c>
      <c r="O585" s="133">
        <f t="shared" si="89"/>
        <v>60984</v>
      </c>
      <c r="P585" s="134">
        <f t="shared" si="90"/>
        <v>58903.033383016358</v>
      </c>
      <c r="Q585" s="133">
        <f t="shared" si="83"/>
        <v>10825.097713184856</v>
      </c>
      <c r="R585" s="135">
        <f t="shared" si="84"/>
        <v>0.18377827238191233</v>
      </c>
      <c r="S585" s="133">
        <f t="shared" si="91"/>
        <v>45675</v>
      </c>
      <c r="T585" s="136">
        <f t="shared" si="85"/>
        <v>45700</v>
      </c>
      <c r="U585" s="54" t="str">
        <f t="shared" si="86"/>
        <v>MENOR VALOR</v>
      </c>
    </row>
    <row r="586" spans="1:28" ht="18">
      <c r="A586" s="147">
        <v>580</v>
      </c>
      <c r="B586" s="169"/>
      <c r="C586" s="170" t="s">
        <v>3446</v>
      </c>
      <c r="D586" s="172" t="s">
        <v>1795</v>
      </c>
      <c r="E586" s="170" t="s">
        <v>3446</v>
      </c>
      <c r="F586" s="172" t="s">
        <v>1795</v>
      </c>
      <c r="G586" s="165" t="s">
        <v>21</v>
      </c>
      <c r="H586" s="165">
        <v>1</v>
      </c>
      <c r="I586" s="209">
        <v>51900</v>
      </c>
      <c r="J586" s="204">
        <f>I586*(1+0.05)</f>
        <v>54495</v>
      </c>
      <c r="K586" s="190">
        <v>68508</v>
      </c>
      <c r="L586" s="191">
        <v>82340</v>
      </c>
      <c r="M586" s="132">
        <f t="shared" si="87"/>
        <v>54495</v>
      </c>
      <c r="N586" s="132">
        <f t="shared" si="88"/>
        <v>68447.666666666672</v>
      </c>
      <c r="O586" s="133">
        <f t="shared" si="89"/>
        <v>68508</v>
      </c>
      <c r="P586" s="134">
        <f t="shared" si="90"/>
        <v>67489.509151226579</v>
      </c>
      <c r="Q586" s="133">
        <f t="shared" si="83"/>
        <v>9908.6873247670901</v>
      </c>
      <c r="R586" s="135">
        <f t="shared" si="84"/>
        <v>0.14681818625416698</v>
      </c>
      <c r="S586" s="133">
        <f t="shared" si="91"/>
        <v>54495</v>
      </c>
      <c r="T586" s="136">
        <f t="shared" si="85"/>
        <v>54500</v>
      </c>
      <c r="U586" s="54" t="str">
        <f t="shared" si="86"/>
        <v>MENOR VALOR</v>
      </c>
      <c r="V586" s="8"/>
      <c r="X586" s="35"/>
      <c r="Y586" s="35"/>
      <c r="Z586" s="35"/>
      <c r="AA586" s="35"/>
      <c r="AB586" s="15"/>
    </row>
    <row r="587" spans="1:28" ht="18">
      <c r="A587" s="147">
        <v>581</v>
      </c>
      <c r="B587" s="169"/>
      <c r="C587" s="170" t="s">
        <v>3447</v>
      </c>
      <c r="D587" s="172" t="s">
        <v>2517</v>
      </c>
      <c r="E587" s="170" t="s">
        <v>3447</v>
      </c>
      <c r="F587" s="172" t="s">
        <v>2517</v>
      </c>
      <c r="G587" s="165" t="s">
        <v>21</v>
      </c>
      <c r="H587" s="165">
        <v>1</v>
      </c>
      <c r="I587" s="209">
        <v>43200</v>
      </c>
      <c r="J587" s="204">
        <f>I587*(1+0.05)</f>
        <v>45360</v>
      </c>
      <c r="K587" s="190">
        <v>57816</v>
      </c>
      <c r="L587" s="191">
        <v>69575</v>
      </c>
      <c r="M587" s="132">
        <f t="shared" si="87"/>
        <v>45360</v>
      </c>
      <c r="N587" s="132">
        <f t="shared" si="88"/>
        <v>57583.666666666664</v>
      </c>
      <c r="O587" s="133">
        <f t="shared" si="89"/>
        <v>57816</v>
      </c>
      <c r="P587" s="134">
        <f t="shared" si="90"/>
        <v>56718.504013478625</v>
      </c>
      <c r="Q587" s="133">
        <f t="shared" si="83"/>
        <v>8807.7220664596352</v>
      </c>
      <c r="R587" s="135">
        <f t="shared" si="84"/>
        <v>0.1552883352559257</v>
      </c>
      <c r="S587" s="133">
        <f t="shared" si="91"/>
        <v>45360</v>
      </c>
      <c r="T587" s="136">
        <f t="shared" si="85"/>
        <v>45400</v>
      </c>
      <c r="U587" s="54" t="str">
        <f t="shared" si="86"/>
        <v>MENOR VALOR</v>
      </c>
    </row>
    <row r="588" spans="1:28" ht="18">
      <c r="A588" s="147">
        <v>582</v>
      </c>
      <c r="B588" s="169"/>
      <c r="C588" s="170" t="s">
        <v>3448</v>
      </c>
      <c r="D588" s="172" t="s">
        <v>1762</v>
      </c>
      <c r="E588" s="170" t="s">
        <v>3448</v>
      </c>
      <c r="F588" s="172" t="s">
        <v>1762</v>
      </c>
      <c r="G588" s="165" t="s">
        <v>21</v>
      </c>
      <c r="H588" s="165">
        <v>1</v>
      </c>
      <c r="I588" s="209">
        <v>45200</v>
      </c>
      <c r="J588" s="204">
        <f>I588*(1+0.05)</f>
        <v>47460</v>
      </c>
      <c r="K588" s="190">
        <v>60456</v>
      </c>
      <c r="L588" s="191">
        <v>72680</v>
      </c>
      <c r="M588" s="132">
        <f t="shared" si="87"/>
        <v>47460</v>
      </c>
      <c r="N588" s="132">
        <f t="shared" si="88"/>
        <v>60198.666666666664</v>
      </c>
      <c r="O588" s="133">
        <f t="shared" si="89"/>
        <v>60456</v>
      </c>
      <c r="P588" s="134">
        <f t="shared" si="90"/>
        <v>59300.81842951705</v>
      </c>
      <c r="Q588" s="133">
        <f t="shared" si="83"/>
        <v>9189.5597283003717</v>
      </c>
      <c r="R588" s="135">
        <f t="shared" si="84"/>
        <v>0.15496514165690262</v>
      </c>
      <c r="S588" s="133">
        <f t="shared" si="91"/>
        <v>47460</v>
      </c>
      <c r="T588" s="136">
        <f t="shared" si="85"/>
        <v>47500</v>
      </c>
      <c r="U588" s="54" t="str">
        <f t="shared" si="86"/>
        <v>MENOR VALOR</v>
      </c>
    </row>
    <row r="589" spans="1:28" ht="18">
      <c r="A589" s="147">
        <v>583</v>
      </c>
      <c r="B589" s="169"/>
      <c r="C589" s="170" t="s">
        <v>3449</v>
      </c>
      <c r="D589" s="172" t="s">
        <v>2518</v>
      </c>
      <c r="E589" s="170" t="s">
        <v>3449</v>
      </c>
      <c r="F589" s="172" t="s">
        <v>2518</v>
      </c>
      <c r="G589" s="165" t="s">
        <v>21</v>
      </c>
      <c r="H589" s="165">
        <v>1</v>
      </c>
      <c r="I589" s="209">
        <v>51300</v>
      </c>
      <c r="J589" s="204">
        <f>I589*(1+0.05)</f>
        <v>53865</v>
      </c>
      <c r="K589" s="190">
        <v>74052</v>
      </c>
      <c r="L589" s="191">
        <v>89010</v>
      </c>
      <c r="M589" s="132">
        <f t="shared" si="87"/>
        <v>53865</v>
      </c>
      <c r="N589" s="132">
        <f t="shared" si="88"/>
        <v>72309</v>
      </c>
      <c r="O589" s="133">
        <f t="shared" si="89"/>
        <v>74052</v>
      </c>
      <c r="P589" s="134">
        <f t="shared" si="90"/>
        <v>70809.917092227974</v>
      </c>
      <c r="Q589" s="133">
        <f t="shared" si="83"/>
        <v>14274.364591812835</v>
      </c>
      <c r="R589" s="135">
        <f t="shared" si="84"/>
        <v>0.20158708240289092</v>
      </c>
      <c r="S589" s="133">
        <f t="shared" si="91"/>
        <v>53865</v>
      </c>
      <c r="T589" s="136">
        <f t="shared" si="85"/>
        <v>53900</v>
      </c>
      <c r="U589" s="54" t="str">
        <f t="shared" si="86"/>
        <v>MENOR VALOR</v>
      </c>
    </row>
    <row r="590" spans="1:28" ht="60">
      <c r="A590" s="147">
        <v>584</v>
      </c>
      <c r="B590" s="169"/>
      <c r="C590" s="170" t="s">
        <v>3450</v>
      </c>
      <c r="D590" s="172" t="s">
        <v>2519</v>
      </c>
      <c r="E590" s="170" t="s">
        <v>3450</v>
      </c>
      <c r="F590" s="172" t="s">
        <v>2519</v>
      </c>
      <c r="G590" s="165" t="s">
        <v>21</v>
      </c>
      <c r="H590" s="165">
        <v>1</v>
      </c>
      <c r="I590" s="202" t="s">
        <v>3915</v>
      </c>
      <c r="J590" s="202" t="s">
        <v>3916</v>
      </c>
      <c r="K590" s="190">
        <v>74052</v>
      </c>
      <c r="L590" s="191">
        <v>89010</v>
      </c>
      <c r="M590" s="132">
        <f t="shared" si="87"/>
        <v>74052</v>
      </c>
      <c r="N590" s="132">
        <f t="shared" si="88"/>
        <v>81531</v>
      </c>
      <c r="O590" s="133">
        <f t="shared" si="89"/>
        <v>81531</v>
      </c>
      <c r="P590" s="134">
        <f t="shared" si="90"/>
        <v>81187.243579271744</v>
      </c>
      <c r="Q590" s="133">
        <f t="shared" si="83"/>
        <v>5288.4516164941888</v>
      </c>
      <c r="R590" s="135">
        <f t="shared" si="84"/>
        <v>6.5138947737898148E-2</v>
      </c>
      <c r="S590" s="133">
        <f t="shared" si="91"/>
        <v>74052</v>
      </c>
      <c r="T590" s="136">
        <f t="shared" si="85"/>
        <v>74100</v>
      </c>
      <c r="U590" s="54" t="str">
        <f t="shared" si="86"/>
        <v>MENOR VALOR</v>
      </c>
    </row>
    <row r="591" spans="1:28" ht="60">
      <c r="A591" s="147">
        <v>585</v>
      </c>
      <c r="B591" s="169"/>
      <c r="C591" s="170" t="s">
        <v>3451</v>
      </c>
      <c r="D591" s="172" t="s">
        <v>2520</v>
      </c>
      <c r="E591" s="170" t="s">
        <v>3451</v>
      </c>
      <c r="F591" s="172" t="s">
        <v>2520</v>
      </c>
      <c r="G591" s="165" t="s">
        <v>21</v>
      </c>
      <c r="H591" s="165">
        <v>1</v>
      </c>
      <c r="I591" s="202" t="s">
        <v>3915</v>
      </c>
      <c r="J591" s="202" t="s">
        <v>3916</v>
      </c>
      <c r="K591" s="190">
        <v>714384</v>
      </c>
      <c r="L591" s="191">
        <v>858590</v>
      </c>
      <c r="M591" s="132">
        <f t="shared" si="87"/>
        <v>714384</v>
      </c>
      <c r="N591" s="132">
        <f t="shared" si="88"/>
        <v>786487</v>
      </c>
      <c r="O591" s="133">
        <f t="shared" si="89"/>
        <v>786487</v>
      </c>
      <c r="P591" s="134">
        <f t="shared" si="90"/>
        <v>783174.92207041464</v>
      </c>
      <c r="Q591" s="133">
        <f t="shared" si="83"/>
        <v>50984.520243893639</v>
      </c>
      <c r="R591" s="135">
        <f t="shared" si="84"/>
        <v>6.5099786531864545E-2</v>
      </c>
      <c r="S591" s="133">
        <f t="shared" si="91"/>
        <v>714384</v>
      </c>
      <c r="T591" s="136">
        <f t="shared" si="85"/>
        <v>714400</v>
      </c>
      <c r="U591" s="54" t="str">
        <f t="shared" si="86"/>
        <v>MENOR VALOR</v>
      </c>
      <c r="V591" s="8"/>
      <c r="X591" s="35"/>
      <c r="Y591" s="35"/>
      <c r="Z591" s="35"/>
      <c r="AA591" s="35"/>
      <c r="AB591" s="15"/>
    </row>
    <row r="592" spans="1:28" ht="60">
      <c r="A592" s="147">
        <v>586</v>
      </c>
      <c r="B592" s="169"/>
      <c r="C592" s="170" t="s">
        <v>3452</v>
      </c>
      <c r="D592" s="172" t="s">
        <v>2521</v>
      </c>
      <c r="E592" s="170" t="s">
        <v>3452</v>
      </c>
      <c r="F592" s="172" t="s">
        <v>2521</v>
      </c>
      <c r="G592" s="165" t="s">
        <v>21</v>
      </c>
      <c r="H592" s="165">
        <v>1</v>
      </c>
      <c r="I592" s="202" t="s">
        <v>3915</v>
      </c>
      <c r="J592" s="202" t="s">
        <v>3916</v>
      </c>
      <c r="K592" s="190">
        <v>574200</v>
      </c>
      <c r="L592" s="191">
        <v>690115</v>
      </c>
      <c r="M592" s="132">
        <f t="shared" si="87"/>
        <v>574200</v>
      </c>
      <c r="N592" s="132">
        <f t="shared" si="88"/>
        <v>632157.5</v>
      </c>
      <c r="O592" s="133">
        <f t="shared" si="89"/>
        <v>632157.5</v>
      </c>
      <c r="P592" s="134">
        <f t="shared" si="90"/>
        <v>629495.06193456356</v>
      </c>
      <c r="Q592" s="133">
        <f t="shared" si="83"/>
        <v>40982.14127061933</v>
      </c>
      <c r="R592" s="135">
        <f t="shared" si="84"/>
        <v>6.5103197385970049E-2</v>
      </c>
      <c r="S592" s="133">
        <f t="shared" si="91"/>
        <v>574200</v>
      </c>
      <c r="T592" s="136">
        <f t="shared" si="85"/>
        <v>574200</v>
      </c>
      <c r="U592" s="54" t="str">
        <f t="shared" si="86"/>
        <v>MENOR VALOR</v>
      </c>
    </row>
    <row r="593" spans="1:28" ht="60">
      <c r="A593" s="147">
        <v>587</v>
      </c>
      <c r="B593" s="169"/>
      <c r="C593" s="170" t="s">
        <v>3453</v>
      </c>
      <c r="D593" s="172" t="s">
        <v>2522</v>
      </c>
      <c r="E593" s="170" t="s">
        <v>3453</v>
      </c>
      <c r="F593" s="172" t="s">
        <v>2522</v>
      </c>
      <c r="G593" s="165" t="s">
        <v>21</v>
      </c>
      <c r="H593" s="165">
        <v>1</v>
      </c>
      <c r="I593" s="202" t="s">
        <v>3915</v>
      </c>
      <c r="J593" s="202" t="s">
        <v>3916</v>
      </c>
      <c r="K593" s="190">
        <v>77880</v>
      </c>
      <c r="L593" s="191">
        <v>93610</v>
      </c>
      <c r="M593" s="132">
        <f t="shared" si="87"/>
        <v>77880</v>
      </c>
      <c r="N593" s="132">
        <f t="shared" si="88"/>
        <v>85745</v>
      </c>
      <c r="O593" s="133">
        <f t="shared" si="89"/>
        <v>85745</v>
      </c>
      <c r="P593" s="134">
        <f t="shared" si="90"/>
        <v>85383.527685379682</v>
      </c>
      <c r="Q593" s="133">
        <f t="shared" si="83"/>
        <v>5561.3948340321958</v>
      </c>
      <c r="R593" s="135">
        <f t="shared" si="84"/>
        <v>6.5134282745083621E-2</v>
      </c>
      <c r="S593" s="133">
        <f t="shared" si="91"/>
        <v>77880</v>
      </c>
      <c r="T593" s="136">
        <f t="shared" si="85"/>
        <v>77900</v>
      </c>
      <c r="U593" s="54" t="str">
        <f t="shared" si="86"/>
        <v>MENOR VALOR</v>
      </c>
    </row>
    <row r="594" spans="1:28" ht="60">
      <c r="A594" s="147">
        <v>588</v>
      </c>
      <c r="B594" s="169"/>
      <c r="C594" s="170" t="s">
        <v>3454</v>
      </c>
      <c r="D594" s="172" t="s">
        <v>2523</v>
      </c>
      <c r="E594" s="170" t="s">
        <v>3454</v>
      </c>
      <c r="F594" s="172" t="s">
        <v>2523</v>
      </c>
      <c r="G594" s="165" t="s">
        <v>21</v>
      </c>
      <c r="H594" s="165">
        <v>1</v>
      </c>
      <c r="I594" s="202" t="s">
        <v>3915</v>
      </c>
      <c r="J594" s="202" t="s">
        <v>3916</v>
      </c>
      <c r="K594" s="190">
        <v>1047024</v>
      </c>
      <c r="L594" s="191">
        <v>1258330</v>
      </c>
      <c r="M594" s="132">
        <f t="shared" si="87"/>
        <v>1047024</v>
      </c>
      <c r="N594" s="132">
        <f t="shared" si="88"/>
        <v>1152677</v>
      </c>
      <c r="O594" s="133">
        <f t="shared" si="89"/>
        <v>1152677</v>
      </c>
      <c r="P594" s="134">
        <f t="shared" si="90"/>
        <v>1147824.773177509</v>
      </c>
      <c r="Q594" s="133">
        <f t="shared" si="83"/>
        <v>74707.952752702302</v>
      </c>
      <c r="R594" s="135">
        <f t="shared" si="84"/>
        <v>6.508654848587142E-2</v>
      </c>
      <c r="S594" s="133">
        <f t="shared" si="91"/>
        <v>1047024</v>
      </c>
      <c r="T594" s="136">
        <f t="shared" si="85"/>
        <v>1047000</v>
      </c>
      <c r="U594" s="54" t="str">
        <f t="shared" si="86"/>
        <v>MENOR VALOR</v>
      </c>
    </row>
    <row r="595" spans="1:28" ht="60">
      <c r="A595" s="147">
        <v>589</v>
      </c>
      <c r="B595" s="169"/>
      <c r="C595" s="170" t="s">
        <v>3455</v>
      </c>
      <c r="D595" s="172" t="s">
        <v>2524</v>
      </c>
      <c r="E595" s="170" t="s">
        <v>3455</v>
      </c>
      <c r="F595" s="172" t="s">
        <v>2524</v>
      </c>
      <c r="G595" s="165" t="s">
        <v>21</v>
      </c>
      <c r="H595" s="165">
        <v>1</v>
      </c>
      <c r="I595" s="202" t="s">
        <v>3915</v>
      </c>
      <c r="J595" s="202" t="s">
        <v>3916</v>
      </c>
      <c r="K595" s="190">
        <v>906708</v>
      </c>
      <c r="L595" s="191">
        <v>1089740</v>
      </c>
      <c r="M595" s="132">
        <f t="shared" si="87"/>
        <v>906708</v>
      </c>
      <c r="N595" s="132">
        <f t="shared" si="88"/>
        <v>998224</v>
      </c>
      <c r="O595" s="133">
        <f t="shared" si="89"/>
        <v>998224</v>
      </c>
      <c r="P595" s="134">
        <f t="shared" si="90"/>
        <v>994020.10840827564</v>
      </c>
      <c r="Q595" s="133">
        <f t="shared" si="83"/>
        <v>64711.584187068082</v>
      </c>
      <c r="R595" s="135">
        <f t="shared" si="84"/>
        <v>6.510088039435212E-2</v>
      </c>
      <c r="S595" s="133">
        <f t="shared" si="91"/>
        <v>906708</v>
      </c>
      <c r="T595" s="136">
        <f t="shared" si="85"/>
        <v>906700</v>
      </c>
      <c r="U595" s="54" t="str">
        <f t="shared" si="86"/>
        <v>MENOR VALOR</v>
      </c>
      <c r="V595" s="8"/>
      <c r="X595" s="35"/>
      <c r="Y595" s="35"/>
      <c r="Z595" s="35"/>
      <c r="AA595" s="35"/>
      <c r="AB595" s="15"/>
    </row>
    <row r="596" spans="1:28" ht="60">
      <c r="A596" s="147">
        <v>590</v>
      </c>
      <c r="B596" s="169"/>
      <c r="C596" s="170" t="s">
        <v>3456</v>
      </c>
      <c r="D596" s="172" t="s">
        <v>2525</v>
      </c>
      <c r="E596" s="170" t="s">
        <v>3456</v>
      </c>
      <c r="F596" s="172" t="s">
        <v>2525</v>
      </c>
      <c r="G596" s="165" t="s">
        <v>21</v>
      </c>
      <c r="H596" s="165">
        <v>1</v>
      </c>
      <c r="I596" s="202" t="s">
        <v>3915</v>
      </c>
      <c r="J596" s="202" t="s">
        <v>3916</v>
      </c>
      <c r="K596" s="190">
        <v>1482228</v>
      </c>
      <c r="L596" s="191">
        <v>1781350</v>
      </c>
      <c r="M596" s="132">
        <f t="shared" si="87"/>
        <v>1482228</v>
      </c>
      <c r="N596" s="132">
        <f t="shared" si="88"/>
        <v>1631789</v>
      </c>
      <c r="O596" s="133">
        <f t="shared" si="89"/>
        <v>1631789</v>
      </c>
      <c r="P596" s="134">
        <f t="shared" si="90"/>
        <v>1624920.5666124113</v>
      </c>
      <c r="Q596" s="133">
        <f t="shared" si="83"/>
        <v>105755.59730104123</v>
      </c>
      <c r="R596" s="135">
        <f t="shared" si="84"/>
        <v>6.5083548989423853E-2</v>
      </c>
      <c r="S596" s="133">
        <f t="shared" si="91"/>
        <v>1482228</v>
      </c>
      <c r="T596" s="136">
        <f t="shared" si="85"/>
        <v>1482200</v>
      </c>
      <c r="U596" s="54" t="str">
        <f t="shared" si="86"/>
        <v>MENOR VALOR</v>
      </c>
      <c r="V596" s="8"/>
      <c r="X596" s="35"/>
      <c r="Y596" s="35"/>
      <c r="Z596" s="35"/>
      <c r="AA596" s="35"/>
      <c r="AB596" s="15"/>
    </row>
    <row r="597" spans="1:28" ht="60">
      <c r="A597" s="147">
        <v>591</v>
      </c>
      <c r="B597" s="169"/>
      <c r="C597" s="170" t="s">
        <v>3457</v>
      </c>
      <c r="D597" s="172" t="s">
        <v>2526</v>
      </c>
      <c r="E597" s="170" t="s">
        <v>3457</v>
      </c>
      <c r="F597" s="172" t="s">
        <v>2526</v>
      </c>
      <c r="G597" s="165" t="s">
        <v>21</v>
      </c>
      <c r="H597" s="165">
        <v>1</v>
      </c>
      <c r="I597" s="202" t="s">
        <v>3915</v>
      </c>
      <c r="J597" s="202" t="s">
        <v>3916</v>
      </c>
      <c r="K597" s="190">
        <v>1462692</v>
      </c>
      <c r="L597" s="191">
        <v>1757890</v>
      </c>
      <c r="M597" s="132">
        <f t="shared" si="87"/>
        <v>1462692</v>
      </c>
      <c r="N597" s="132">
        <f t="shared" si="88"/>
        <v>1610291</v>
      </c>
      <c r="O597" s="133">
        <f t="shared" si="89"/>
        <v>1610291</v>
      </c>
      <c r="P597" s="134">
        <f t="shared" si="90"/>
        <v>1603512.2824225575</v>
      </c>
      <c r="Q597" s="133">
        <f t="shared" si="83"/>
        <v>104368.25379635322</v>
      </c>
      <c r="R597" s="135">
        <f t="shared" si="84"/>
        <v>6.5087280553084104E-2</v>
      </c>
      <c r="S597" s="133">
        <f t="shared" si="91"/>
        <v>1462692</v>
      </c>
      <c r="T597" s="136">
        <f t="shared" si="85"/>
        <v>1462700</v>
      </c>
      <c r="U597" s="54" t="str">
        <f t="shared" si="86"/>
        <v>MENOR VALOR</v>
      </c>
      <c r="V597" s="8"/>
      <c r="X597" s="35"/>
      <c r="Y597" s="35"/>
      <c r="Z597" s="35"/>
      <c r="AA597" s="35"/>
      <c r="AB597" s="15"/>
    </row>
    <row r="598" spans="1:28" ht="60">
      <c r="A598" s="147">
        <v>592</v>
      </c>
      <c r="B598" s="169"/>
      <c r="C598" s="170" t="s">
        <v>3458</v>
      </c>
      <c r="D598" s="172" t="s">
        <v>2527</v>
      </c>
      <c r="E598" s="170" t="s">
        <v>3458</v>
      </c>
      <c r="F598" s="172" t="s">
        <v>2527</v>
      </c>
      <c r="G598" s="165" t="s">
        <v>21</v>
      </c>
      <c r="H598" s="165">
        <v>1</v>
      </c>
      <c r="I598" s="202" t="s">
        <v>3915</v>
      </c>
      <c r="J598" s="202" t="s">
        <v>3916</v>
      </c>
      <c r="K598" s="190">
        <v>763884</v>
      </c>
      <c r="L598" s="191">
        <v>918045</v>
      </c>
      <c r="M598" s="132">
        <f t="shared" si="87"/>
        <v>763884</v>
      </c>
      <c r="N598" s="132">
        <f t="shared" si="88"/>
        <v>840964.5</v>
      </c>
      <c r="O598" s="133">
        <f t="shared" si="89"/>
        <v>840964.5</v>
      </c>
      <c r="P598" s="134">
        <f t="shared" si="90"/>
        <v>837424.55587354256</v>
      </c>
      <c r="Q598" s="133">
        <f t="shared" si="83"/>
        <v>54504.144247249678</v>
      </c>
      <c r="R598" s="135">
        <f t="shared" si="84"/>
        <v>6.5085438282132507E-2</v>
      </c>
      <c r="S598" s="133">
        <f t="shared" si="91"/>
        <v>763884</v>
      </c>
      <c r="T598" s="136">
        <f t="shared" si="85"/>
        <v>763900</v>
      </c>
      <c r="U598" s="54" t="str">
        <f t="shared" si="86"/>
        <v>MENOR VALOR</v>
      </c>
    </row>
    <row r="599" spans="1:28" ht="60">
      <c r="A599" s="147">
        <v>593</v>
      </c>
      <c r="B599" s="169"/>
      <c r="C599" s="170" t="s">
        <v>3459</v>
      </c>
      <c r="D599" s="172" t="s">
        <v>2528</v>
      </c>
      <c r="E599" s="170" t="s">
        <v>3459</v>
      </c>
      <c r="F599" s="172" t="s">
        <v>2528</v>
      </c>
      <c r="G599" s="165" t="s">
        <v>21</v>
      </c>
      <c r="H599" s="165">
        <v>1</v>
      </c>
      <c r="I599" s="202" t="s">
        <v>3915</v>
      </c>
      <c r="J599" s="202" t="s">
        <v>3916</v>
      </c>
      <c r="K599" s="190">
        <v>757416</v>
      </c>
      <c r="L599" s="191">
        <v>910225</v>
      </c>
      <c r="M599" s="132">
        <f t="shared" si="87"/>
        <v>757416</v>
      </c>
      <c r="N599" s="132">
        <f t="shared" si="88"/>
        <v>833820.5</v>
      </c>
      <c r="O599" s="133">
        <f t="shared" si="89"/>
        <v>833820.5</v>
      </c>
      <c r="P599" s="134">
        <f t="shared" si="90"/>
        <v>830312.57885208505</v>
      </c>
      <c r="Q599" s="133">
        <f t="shared" si="83"/>
        <v>54026.140063167571</v>
      </c>
      <c r="R599" s="135">
        <f t="shared" si="84"/>
        <v>6.5067230630010714E-2</v>
      </c>
      <c r="S599" s="133">
        <f t="shared" si="91"/>
        <v>757416</v>
      </c>
      <c r="T599" s="136">
        <f t="shared" si="85"/>
        <v>757400</v>
      </c>
      <c r="U599" s="54" t="str">
        <f t="shared" si="86"/>
        <v>MENOR VALOR</v>
      </c>
    </row>
    <row r="600" spans="1:28" ht="60">
      <c r="A600" s="147">
        <v>594</v>
      </c>
      <c r="B600" s="169"/>
      <c r="C600" s="170" t="s">
        <v>3460</v>
      </c>
      <c r="D600" s="172" t="s">
        <v>2529</v>
      </c>
      <c r="E600" s="170" t="s">
        <v>3460</v>
      </c>
      <c r="F600" s="172" t="s">
        <v>2529</v>
      </c>
      <c r="G600" s="165" t="s">
        <v>21</v>
      </c>
      <c r="H600" s="165">
        <v>1</v>
      </c>
      <c r="I600" s="202" t="s">
        <v>3915</v>
      </c>
      <c r="J600" s="202" t="s">
        <v>3916</v>
      </c>
      <c r="K600" s="190">
        <v>129888</v>
      </c>
      <c r="L600" s="191">
        <v>156170</v>
      </c>
      <c r="M600" s="132">
        <f t="shared" si="87"/>
        <v>129888</v>
      </c>
      <c r="N600" s="132">
        <f t="shared" si="88"/>
        <v>143029</v>
      </c>
      <c r="O600" s="133">
        <f t="shared" si="89"/>
        <v>143029</v>
      </c>
      <c r="P600" s="134">
        <f t="shared" si="90"/>
        <v>142424.04628432659</v>
      </c>
      <c r="Q600" s="133">
        <f t="shared" si="83"/>
        <v>9292.0902115724202</v>
      </c>
      <c r="R600" s="135">
        <f t="shared" si="84"/>
        <v>6.5242425376837443E-2</v>
      </c>
      <c r="S600" s="133">
        <f t="shared" si="91"/>
        <v>129888</v>
      </c>
      <c r="T600" s="136">
        <f t="shared" si="85"/>
        <v>129900</v>
      </c>
      <c r="U600" s="54" t="str">
        <f t="shared" si="86"/>
        <v>MENOR VALOR</v>
      </c>
    </row>
    <row r="601" spans="1:28" ht="60">
      <c r="A601" s="147">
        <v>595</v>
      </c>
      <c r="B601" s="169"/>
      <c r="C601" s="170" t="s">
        <v>3461</v>
      </c>
      <c r="D601" s="172" t="s">
        <v>2530</v>
      </c>
      <c r="E601" s="170" t="s">
        <v>3461</v>
      </c>
      <c r="F601" s="172" t="s">
        <v>2530</v>
      </c>
      <c r="G601" s="165" t="s">
        <v>21</v>
      </c>
      <c r="H601" s="165">
        <v>1</v>
      </c>
      <c r="I601" s="202" t="s">
        <v>3915</v>
      </c>
      <c r="J601" s="202" t="s">
        <v>3916</v>
      </c>
      <c r="K601" s="190">
        <v>109824</v>
      </c>
      <c r="L601" s="191">
        <v>132020</v>
      </c>
      <c r="M601" s="132">
        <f t="shared" si="87"/>
        <v>109824</v>
      </c>
      <c r="N601" s="132">
        <f t="shared" si="88"/>
        <v>120922</v>
      </c>
      <c r="O601" s="133">
        <f t="shared" si="89"/>
        <v>120922</v>
      </c>
      <c r="P601" s="134">
        <f t="shared" si="90"/>
        <v>120411.64594838824</v>
      </c>
      <c r="Q601" s="133">
        <f t="shared" si="83"/>
        <v>7847.4710576083044</v>
      </c>
      <c r="R601" s="135">
        <f t="shared" si="84"/>
        <v>6.5172027139068819E-2</v>
      </c>
      <c r="S601" s="133">
        <f t="shared" si="91"/>
        <v>109824</v>
      </c>
      <c r="T601" s="136">
        <f t="shared" si="85"/>
        <v>109800</v>
      </c>
      <c r="U601" s="54" t="str">
        <f t="shared" si="86"/>
        <v>MENOR VALOR</v>
      </c>
    </row>
    <row r="602" spans="1:28" ht="60">
      <c r="A602" s="147">
        <v>596</v>
      </c>
      <c r="B602" s="169"/>
      <c r="C602" s="170" t="s">
        <v>3462</v>
      </c>
      <c r="D602" s="172" t="s">
        <v>2531</v>
      </c>
      <c r="E602" s="170" t="s">
        <v>3462</v>
      </c>
      <c r="F602" s="172" t="s">
        <v>2531</v>
      </c>
      <c r="G602" s="165" t="s">
        <v>21</v>
      </c>
      <c r="H602" s="165">
        <v>1</v>
      </c>
      <c r="I602" s="202" t="s">
        <v>3915</v>
      </c>
      <c r="J602" s="202" t="s">
        <v>3916</v>
      </c>
      <c r="K602" s="190">
        <v>100980</v>
      </c>
      <c r="L602" s="191">
        <v>121440</v>
      </c>
      <c r="M602" s="132">
        <f t="shared" si="87"/>
        <v>100980</v>
      </c>
      <c r="N602" s="132">
        <f t="shared" si="88"/>
        <v>111210</v>
      </c>
      <c r="O602" s="133">
        <f t="shared" si="89"/>
        <v>111210</v>
      </c>
      <c r="P602" s="134">
        <f t="shared" si="90"/>
        <v>110738.48111654774</v>
      </c>
      <c r="Q602" s="133">
        <f t="shared" si="83"/>
        <v>7233.7023715383812</v>
      </c>
      <c r="R602" s="135">
        <f t="shared" si="84"/>
        <v>6.5322391083955753E-2</v>
      </c>
      <c r="S602" s="133">
        <f t="shared" si="91"/>
        <v>100980</v>
      </c>
      <c r="T602" s="136">
        <f t="shared" si="85"/>
        <v>101000</v>
      </c>
      <c r="U602" s="54" t="str">
        <f t="shared" si="86"/>
        <v>MENOR VALOR</v>
      </c>
    </row>
    <row r="603" spans="1:28" ht="60">
      <c r="A603" s="147">
        <v>597</v>
      </c>
      <c r="B603" s="169"/>
      <c r="C603" s="170" t="s">
        <v>3463</v>
      </c>
      <c r="D603" s="172" t="s">
        <v>2532</v>
      </c>
      <c r="E603" s="170" t="s">
        <v>3463</v>
      </c>
      <c r="F603" s="172" t="s">
        <v>2532</v>
      </c>
      <c r="G603" s="165" t="s">
        <v>21</v>
      </c>
      <c r="H603" s="165">
        <v>1</v>
      </c>
      <c r="I603" s="202" t="s">
        <v>3915</v>
      </c>
      <c r="J603" s="202" t="s">
        <v>3916</v>
      </c>
      <c r="K603" s="190">
        <v>109824</v>
      </c>
      <c r="L603" s="191">
        <v>132020</v>
      </c>
      <c r="M603" s="132">
        <f t="shared" si="87"/>
        <v>109824</v>
      </c>
      <c r="N603" s="132">
        <f t="shared" si="88"/>
        <v>120922</v>
      </c>
      <c r="O603" s="133">
        <f t="shared" si="89"/>
        <v>120922</v>
      </c>
      <c r="P603" s="134">
        <f t="shared" si="90"/>
        <v>120411.64594838824</v>
      </c>
      <c r="Q603" s="133">
        <f t="shared" si="83"/>
        <v>7847.4710576083044</v>
      </c>
      <c r="R603" s="135">
        <f t="shared" si="84"/>
        <v>6.5172027139068819E-2</v>
      </c>
      <c r="S603" s="133">
        <f t="shared" si="91"/>
        <v>109824</v>
      </c>
      <c r="T603" s="136">
        <f t="shared" si="85"/>
        <v>109800</v>
      </c>
      <c r="U603" s="54" t="str">
        <f t="shared" si="86"/>
        <v>MENOR VALOR</v>
      </c>
    </row>
    <row r="604" spans="1:28" ht="60">
      <c r="A604" s="147">
        <v>598</v>
      </c>
      <c r="B604" s="169"/>
      <c r="C604" s="170" t="s">
        <v>3464</v>
      </c>
      <c r="D604" s="172" t="s">
        <v>2533</v>
      </c>
      <c r="E604" s="170" t="s">
        <v>3464</v>
      </c>
      <c r="F604" s="172" t="s">
        <v>2533</v>
      </c>
      <c r="G604" s="165" t="s">
        <v>21</v>
      </c>
      <c r="H604" s="165">
        <v>1</v>
      </c>
      <c r="I604" s="202" t="s">
        <v>3915</v>
      </c>
      <c r="J604" s="202" t="s">
        <v>3916</v>
      </c>
      <c r="K604" s="190">
        <v>100980</v>
      </c>
      <c r="L604" s="191">
        <v>121440</v>
      </c>
      <c r="M604" s="132">
        <f t="shared" si="87"/>
        <v>100980</v>
      </c>
      <c r="N604" s="132">
        <f t="shared" si="88"/>
        <v>111210</v>
      </c>
      <c r="O604" s="133">
        <f t="shared" si="89"/>
        <v>111210</v>
      </c>
      <c r="P604" s="134">
        <f t="shared" si="90"/>
        <v>110738.48111654774</v>
      </c>
      <c r="Q604" s="133">
        <f t="shared" si="83"/>
        <v>7233.7023715383812</v>
      </c>
      <c r="R604" s="135">
        <f t="shared" si="84"/>
        <v>6.5322391083955753E-2</v>
      </c>
      <c r="S604" s="133">
        <f t="shared" si="91"/>
        <v>100980</v>
      </c>
      <c r="T604" s="136">
        <f t="shared" si="85"/>
        <v>101000</v>
      </c>
      <c r="U604" s="54" t="str">
        <f t="shared" si="86"/>
        <v>MENOR VALOR</v>
      </c>
    </row>
    <row r="605" spans="1:28" ht="33">
      <c r="A605" s="147">
        <v>599</v>
      </c>
      <c r="B605" s="169"/>
      <c r="C605" s="170" t="s">
        <v>3465</v>
      </c>
      <c r="D605" s="172" t="s">
        <v>2534</v>
      </c>
      <c r="E605" s="170" t="s">
        <v>3465</v>
      </c>
      <c r="F605" s="172" t="s">
        <v>2534</v>
      </c>
      <c r="G605" s="165" t="s">
        <v>21</v>
      </c>
      <c r="H605" s="165">
        <v>1</v>
      </c>
      <c r="I605" s="209">
        <v>67500</v>
      </c>
      <c r="J605" s="204">
        <f>I605*(1+0.05)</f>
        <v>70875</v>
      </c>
      <c r="K605" s="190">
        <v>129888</v>
      </c>
      <c r="L605" s="191">
        <v>156170</v>
      </c>
      <c r="M605" s="132">
        <f t="shared" si="87"/>
        <v>70875</v>
      </c>
      <c r="N605" s="132">
        <f t="shared" si="88"/>
        <v>118977.66666666667</v>
      </c>
      <c r="O605" s="133">
        <f t="shared" si="89"/>
        <v>129888</v>
      </c>
      <c r="P605" s="134">
        <f t="shared" si="90"/>
        <v>112863.42808356619</v>
      </c>
      <c r="Q605" s="133">
        <f t="shared" si="83"/>
        <v>41728.49247816173</v>
      </c>
      <c r="R605" s="135">
        <f t="shared" si="84"/>
        <v>0.36972554517186185</v>
      </c>
      <c r="S605" s="133">
        <f t="shared" si="91"/>
        <v>112863.42808356619</v>
      </c>
      <c r="T605" s="136">
        <f t="shared" si="85"/>
        <v>112900</v>
      </c>
      <c r="U605" s="54" t="str">
        <f t="shared" si="86"/>
        <v>MEDIA GEOMETRICA</v>
      </c>
    </row>
    <row r="606" spans="1:28" ht="60">
      <c r="A606" s="147">
        <v>600</v>
      </c>
      <c r="B606" s="169"/>
      <c r="C606" s="170" t="s">
        <v>3466</v>
      </c>
      <c r="D606" s="172" t="s">
        <v>2535</v>
      </c>
      <c r="E606" s="170" t="s">
        <v>3466</v>
      </c>
      <c r="F606" s="172" t="s">
        <v>2535</v>
      </c>
      <c r="G606" s="165" t="s">
        <v>21</v>
      </c>
      <c r="H606" s="165">
        <v>1</v>
      </c>
      <c r="I606" s="202" t="s">
        <v>3915</v>
      </c>
      <c r="J606" s="202" t="s">
        <v>3916</v>
      </c>
      <c r="K606" s="190">
        <v>258456</v>
      </c>
      <c r="L606" s="191">
        <v>310615</v>
      </c>
      <c r="M606" s="132">
        <f t="shared" si="87"/>
        <v>258456</v>
      </c>
      <c r="N606" s="132">
        <f t="shared" si="88"/>
        <v>284535.5</v>
      </c>
      <c r="O606" s="133">
        <f t="shared" si="89"/>
        <v>284535.5</v>
      </c>
      <c r="P606" s="134">
        <f t="shared" si="90"/>
        <v>283337.80270200444</v>
      </c>
      <c r="Q606" s="133">
        <f t="shared" si="83"/>
        <v>18440.991299954567</v>
      </c>
      <c r="R606" s="135">
        <f t="shared" si="84"/>
        <v>6.5084824983094675E-2</v>
      </c>
      <c r="S606" s="133">
        <f t="shared" si="91"/>
        <v>258456</v>
      </c>
      <c r="T606" s="136">
        <f t="shared" si="85"/>
        <v>258500</v>
      </c>
      <c r="U606" s="54" t="str">
        <f t="shared" si="86"/>
        <v>MENOR VALOR</v>
      </c>
    </row>
    <row r="607" spans="1:28" ht="60">
      <c r="A607" s="147">
        <v>601</v>
      </c>
      <c r="B607" s="169"/>
      <c r="C607" s="170" t="s">
        <v>3467</v>
      </c>
      <c r="D607" s="172" t="s">
        <v>2536</v>
      </c>
      <c r="E607" s="170" t="s">
        <v>3467</v>
      </c>
      <c r="F607" s="172" t="s">
        <v>2536</v>
      </c>
      <c r="G607" s="165" t="s">
        <v>21</v>
      </c>
      <c r="H607" s="165">
        <v>1</v>
      </c>
      <c r="I607" s="202" t="s">
        <v>3915</v>
      </c>
      <c r="J607" s="202" t="s">
        <v>3916</v>
      </c>
      <c r="K607" s="190">
        <v>265056</v>
      </c>
      <c r="L607" s="191">
        <v>318550</v>
      </c>
      <c r="M607" s="132">
        <f t="shared" si="87"/>
        <v>265056</v>
      </c>
      <c r="N607" s="132">
        <f t="shared" si="88"/>
        <v>291803</v>
      </c>
      <c r="O607" s="133">
        <f t="shared" si="89"/>
        <v>291803</v>
      </c>
      <c r="P607" s="134">
        <f t="shared" si="90"/>
        <v>290574.58388510172</v>
      </c>
      <c r="Q607" s="133">
        <f t="shared" si="83"/>
        <v>18912.985076396588</v>
      </c>
      <c r="R607" s="135">
        <f t="shared" si="84"/>
        <v>6.5088229065055167E-2</v>
      </c>
      <c r="S607" s="133">
        <f t="shared" si="91"/>
        <v>265056</v>
      </c>
      <c r="T607" s="136">
        <f t="shared" si="85"/>
        <v>265100</v>
      </c>
      <c r="U607" s="54" t="str">
        <f t="shared" si="86"/>
        <v>MENOR VALOR</v>
      </c>
    </row>
    <row r="608" spans="1:28" ht="60">
      <c r="A608" s="147">
        <v>602</v>
      </c>
      <c r="B608" s="169"/>
      <c r="C608" s="170" t="s">
        <v>3468</v>
      </c>
      <c r="D608" s="172" t="s">
        <v>2537</v>
      </c>
      <c r="E608" s="170" t="s">
        <v>3468</v>
      </c>
      <c r="F608" s="172" t="s">
        <v>2537</v>
      </c>
      <c r="G608" s="165" t="s">
        <v>21</v>
      </c>
      <c r="H608" s="165">
        <v>1</v>
      </c>
      <c r="I608" s="202" t="s">
        <v>3915</v>
      </c>
      <c r="J608" s="202" t="s">
        <v>3916</v>
      </c>
      <c r="K608" s="190">
        <v>258456</v>
      </c>
      <c r="L608" s="191">
        <v>310615</v>
      </c>
      <c r="M608" s="132">
        <f t="shared" si="87"/>
        <v>258456</v>
      </c>
      <c r="N608" s="132">
        <f t="shared" si="88"/>
        <v>284535.5</v>
      </c>
      <c r="O608" s="133">
        <f t="shared" si="89"/>
        <v>284535.5</v>
      </c>
      <c r="P608" s="134">
        <f t="shared" si="90"/>
        <v>283337.80270200444</v>
      </c>
      <c r="Q608" s="133">
        <f t="shared" si="83"/>
        <v>18440.991299954567</v>
      </c>
      <c r="R608" s="135">
        <f t="shared" si="84"/>
        <v>6.5084824983094675E-2</v>
      </c>
      <c r="S608" s="133">
        <f t="shared" si="91"/>
        <v>258456</v>
      </c>
      <c r="T608" s="136">
        <f t="shared" si="85"/>
        <v>258500</v>
      </c>
      <c r="U608" s="54" t="str">
        <f t="shared" si="86"/>
        <v>MENOR VALOR</v>
      </c>
    </row>
    <row r="609" spans="1:28" ht="60">
      <c r="A609" s="147">
        <v>603</v>
      </c>
      <c r="B609" s="169"/>
      <c r="C609" s="170" t="s">
        <v>3469</v>
      </c>
      <c r="D609" s="172" t="s">
        <v>2538</v>
      </c>
      <c r="E609" s="170" t="s">
        <v>3469</v>
      </c>
      <c r="F609" s="172" t="s">
        <v>2538</v>
      </c>
      <c r="G609" s="165" t="s">
        <v>21</v>
      </c>
      <c r="H609" s="165">
        <v>1</v>
      </c>
      <c r="I609" s="202" t="s">
        <v>3915</v>
      </c>
      <c r="J609" s="202" t="s">
        <v>3916</v>
      </c>
      <c r="K609" s="190">
        <v>258456</v>
      </c>
      <c r="L609" s="191">
        <v>310615</v>
      </c>
      <c r="M609" s="132">
        <f t="shared" si="87"/>
        <v>258456</v>
      </c>
      <c r="N609" s="132">
        <f t="shared" si="88"/>
        <v>284535.5</v>
      </c>
      <c r="O609" s="133">
        <f t="shared" si="89"/>
        <v>284535.5</v>
      </c>
      <c r="P609" s="134">
        <f t="shared" si="90"/>
        <v>283337.80270200444</v>
      </c>
      <c r="Q609" s="133">
        <f t="shared" si="83"/>
        <v>18440.991299954567</v>
      </c>
      <c r="R609" s="135">
        <f t="shared" si="84"/>
        <v>6.5084824983094675E-2</v>
      </c>
      <c r="S609" s="133">
        <f t="shared" si="91"/>
        <v>258456</v>
      </c>
      <c r="T609" s="136">
        <f t="shared" si="85"/>
        <v>258500</v>
      </c>
      <c r="U609" s="54" t="str">
        <f t="shared" si="86"/>
        <v>MENOR VALOR</v>
      </c>
    </row>
    <row r="610" spans="1:28" ht="60">
      <c r="A610" s="147">
        <v>604</v>
      </c>
      <c r="B610" s="169"/>
      <c r="C610" s="170" t="s">
        <v>3470</v>
      </c>
      <c r="D610" s="172" t="s">
        <v>2539</v>
      </c>
      <c r="E610" s="170" t="s">
        <v>3470</v>
      </c>
      <c r="F610" s="172" t="s">
        <v>2539</v>
      </c>
      <c r="G610" s="165" t="s">
        <v>21</v>
      </c>
      <c r="H610" s="165">
        <v>1</v>
      </c>
      <c r="I610" s="202" t="s">
        <v>3915</v>
      </c>
      <c r="J610" s="202" t="s">
        <v>3916</v>
      </c>
      <c r="K610" s="190">
        <v>214368</v>
      </c>
      <c r="L610" s="191">
        <v>257715</v>
      </c>
      <c r="M610" s="132">
        <f t="shared" si="87"/>
        <v>214368</v>
      </c>
      <c r="N610" s="132">
        <f t="shared" si="88"/>
        <v>236041.5</v>
      </c>
      <c r="O610" s="133">
        <f t="shared" si="89"/>
        <v>236041.5</v>
      </c>
      <c r="P610" s="134">
        <f t="shared" si="90"/>
        <v>235044.35564378055</v>
      </c>
      <c r="Q610" s="133">
        <f t="shared" si="83"/>
        <v>15325.478822046638</v>
      </c>
      <c r="R610" s="135">
        <f t="shared" si="84"/>
        <v>6.5202496695019707E-2</v>
      </c>
      <c r="S610" s="133">
        <f t="shared" si="91"/>
        <v>214368</v>
      </c>
      <c r="T610" s="136">
        <f t="shared" si="85"/>
        <v>214400</v>
      </c>
      <c r="U610" s="54" t="str">
        <f t="shared" si="86"/>
        <v>MENOR VALOR</v>
      </c>
    </row>
    <row r="611" spans="1:28" ht="60">
      <c r="A611" s="147">
        <v>605</v>
      </c>
      <c r="B611" s="169"/>
      <c r="C611" s="170" t="s">
        <v>3471</v>
      </c>
      <c r="D611" s="172" t="s">
        <v>2540</v>
      </c>
      <c r="E611" s="170" t="s">
        <v>3471</v>
      </c>
      <c r="F611" s="172" t="s">
        <v>2540</v>
      </c>
      <c r="G611" s="165" t="s">
        <v>21</v>
      </c>
      <c r="H611" s="165">
        <v>1</v>
      </c>
      <c r="I611" s="202" t="s">
        <v>3915</v>
      </c>
      <c r="J611" s="202" t="s">
        <v>3916</v>
      </c>
      <c r="K611" s="190">
        <v>429264</v>
      </c>
      <c r="L611" s="191">
        <v>515890</v>
      </c>
      <c r="M611" s="132">
        <f t="shared" si="87"/>
        <v>429264</v>
      </c>
      <c r="N611" s="132">
        <f t="shared" si="88"/>
        <v>472577</v>
      </c>
      <c r="O611" s="133">
        <f t="shared" si="89"/>
        <v>472577</v>
      </c>
      <c r="P611" s="134">
        <f t="shared" si="90"/>
        <v>470587.93541696324</v>
      </c>
      <c r="Q611" s="133">
        <f t="shared" si="83"/>
        <v>30626.916013532933</v>
      </c>
      <c r="R611" s="135">
        <f t="shared" si="84"/>
        <v>6.5082238001694687E-2</v>
      </c>
      <c r="S611" s="133">
        <f t="shared" si="91"/>
        <v>429264</v>
      </c>
      <c r="T611" s="136">
        <f t="shared" si="85"/>
        <v>429300</v>
      </c>
      <c r="U611" s="54" t="str">
        <f t="shared" si="86"/>
        <v>MENOR VALOR</v>
      </c>
    </row>
    <row r="612" spans="1:28" ht="60">
      <c r="A612" s="147">
        <v>606</v>
      </c>
      <c r="B612" s="169"/>
      <c r="C612" s="170" t="s">
        <v>3472</v>
      </c>
      <c r="D612" s="172" t="s">
        <v>2541</v>
      </c>
      <c r="E612" s="170" t="s">
        <v>3472</v>
      </c>
      <c r="F612" s="172" t="s">
        <v>2541</v>
      </c>
      <c r="G612" s="165" t="s">
        <v>21</v>
      </c>
      <c r="H612" s="165">
        <v>1</v>
      </c>
      <c r="I612" s="202" t="s">
        <v>3915</v>
      </c>
      <c r="J612" s="202" t="s">
        <v>3916</v>
      </c>
      <c r="K612" s="190">
        <v>258456</v>
      </c>
      <c r="L612" s="191">
        <v>310615</v>
      </c>
      <c r="M612" s="132">
        <f t="shared" si="87"/>
        <v>258456</v>
      </c>
      <c r="N612" s="132">
        <f t="shared" si="88"/>
        <v>284535.5</v>
      </c>
      <c r="O612" s="133">
        <f t="shared" si="89"/>
        <v>284535.5</v>
      </c>
      <c r="P612" s="134">
        <f t="shared" si="90"/>
        <v>283337.80270200444</v>
      </c>
      <c r="Q612" s="133">
        <f t="shared" si="83"/>
        <v>18440.991299954567</v>
      </c>
      <c r="R612" s="135">
        <f t="shared" si="84"/>
        <v>6.5084824983094675E-2</v>
      </c>
      <c r="S612" s="133">
        <f t="shared" si="91"/>
        <v>258456</v>
      </c>
      <c r="T612" s="136">
        <f t="shared" si="85"/>
        <v>258500</v>
      </c>
      <c r="U612" s="54" t="str">
        <f t="shared" si="86"/>
        <v>MENOR VALOR</v>
      </c>
    </row>
    <row r="613" spans="1:28" ht="60">
      <c r="A613" s="147">
        <v>607</v>
      </c>
      <c r="B613" s="169"/>
      <c r="C613" s="170" t="s">
        <v>3473</v>
      </c>
      <c r="D613" s="172" t="s">
        <v>2542</v>
      </c>
      <c r="E613" s="170" t="s">
        <v>3473</v>
      </c>
      <c r="F613" s="172" t="s">
        <v>2542</v>
      </c>
      <c r="G613" s="165" t="s">
        <v>21</v>
      </c>
      <c r="H613" s="165">
        <v>1</v>
      </c>
      <c r="I613" s="202" t="s">
        <v>3915</v>
      </c>
      <c r="J613" s="202" t="s">
        <v>3916</v>
      </c>
      <c r="K613" s="190">
        <v>258456</v>
      </c>
      <c r="L613" s="191">
        <v>310615</v>
      </c>
      <c r="M613" s="132">
        <f t="shared" si="87"/>
        <v>258456</v>
      </c>
      <c r="N613" s="132">
        <f t="shared" si="88"/>
        <v>284535.5</v>
      </c>
      <c r="O613" s="133">
        <f t="shared" si="89"/>
        <v>284535.5</v>
      </c>
      <c r="P613" s="134">
        <f t="shared" si="90"/>
        <v>283337.80270200444</v>
      </c>
      <c r="Q613" s="133">
        <f t="shared" si="83"/>
        <v>18440.991299954567</v>
      </c>
      <c r="R613" s="135">
        <f t="shared" si="84"/>
        <v>6.5084824983094675E-2</v>
      </c>
      <c r="S613" s="133">
        <f t="shared" si="91"/>
        <v>258456</v>
      </c>
      <c r="T613" s="136">
        <f t="shared" si="85"/>
        <v>258500</v>
      </c>
      <c r="U613" s="54" t="str">
        <f t="shared" si="86"/>
        <v>MENOR VALOR</v>
      </c>
    </row>
    <row r="614" spans="1:28" ht="60">
      <c r="A614" s="147">
        <v>608</v>
      </c>
      <c r="B614" s="169"/>
      <c r="C614" s="170" t="s">
        <v>3474</v>
      </c>
      <c r="D614" s="172" t="s">
        <v>2543</v>
      </c>
      <c r="E614" s="170" t="s">
        <v>3474</v>
      </c>
      <c r="F614" s="172" t="s">
        <v>2543</v>
      </c>
      <c r="G614" s="165" t="s">
        <v>21</v>
      </c>
      <c r="H614" s="165">
        <v>1</v>
      </c>
      <c r="I614" s="202" t="s">
        <v>3915</v>
      </c>
      <c r="J614" s="202" t="s">
        <v>3916</v>
      </c>
      <c r="K614" s="190">
        <v>258456</v>
      </c>
      <c r="L614" s="191">
        <v>310615</v>
      </c>
      <c r="M614" s="132">
        <f t="shared" si="87"/>
        <v>258456</v>
      </c>
      <c r="N614" s="132">
        <f t="shared" si="88"/>
        <v>284535.5</v>
      </c>
      <c r="O614" s="133">
        <f t="shared" si="89"/>
        <v>284535.5</v>
      </c>
      <c r="P614" s="134">
        <f t="shared" si="90"/>
        <v>283337.80270200444</v>
      </c>
      <c r="Q614" s="133">
        <f t="shared" si="83"/>
        <v>18440.991299954567</v>
      </c>
      <c r="R614" s="135">
        <f t="shared" si="84"/>
        <v>6.5084824983094675E-2</v>
      </c>
      <c r="S614" s="133">
        <f t="shared" si="91"/>
        <v>258456</v>
      </c>
      <c r="T614" s="136">
        <f t="shared" si="85"/>
        <v>258500</v>
      </c>
      <c r="U614" s="54" t="str">
        <f t="shared" si="86"/>
        <v>MENOR VALOR</v>
      </c>
    </row>
    <row r="615" spans="1:28" ht="60">
      <c r="A615" s="147">
        <v>609</v>
      </c>
      <c r="B615" s="169"/>
      <c r="C615" s="170" t="s">
        <v>3475</v>
      </c>
      <c r="D615" s="172" t="s">
        <v>2544</v>
      </c>
      <c r="E615" s="170" t="s">
        <v>3475</v>
      </c>
      <c r="F615" s="172" t="s">
        <v>2544</v>
      </c>
      <c r="G615" s="165" t="s">
        <v>21</v>
      </c>
      <c r="H615" s="165">
        <v>1</v>
      </c>
      <c r="I615" s="202" t="s">
        <v>3915</v>
      </c>
      <c r="J615" s="202" t="s">
        <v>3916</v>
      </c>
      <c r="K615" s="190">
        <v>189684</v>
      </c>
      <c r="L615" s="191">
        <v>228045</v>
      </c>
      <c r="M615" s="132">
        <f t="shared" si="87"/>
        <v>189684</v>
      </c>
      <c r="N615" s="132">
        <f t="shared" si="88"/>
        <v>208864.5</v>
      </c>
      <c r="O615" s="133">
        <f t="shared" si="89"/>
        <v>208864.5</v>
      </c>
      <c r="P615" s="134">
        <f t="shared" si="90"/>
        <v>207981.9409948854</v>
      </c>
      <c r="Q615" s="133">
        <f t="shared" si="83"/>
        <v>13562.661616548576</v>
      </c>
      <c r="R615" s="135">
        <f t="shared" si="84"/>
        <v>6.5210765663938589E-2</v>
      </c>
      <c r="S615" s="133">
        <f t="shared" si="91"/>
        <v>189684</v>
      </c>
      <c r="T615" s="136">
        <f t="shared" si="85"/>
        <v>189700</v>
      </c>
      <c r="U615" s="54" t="str">
        <f t="shared" si="86"/>
        <v>MENOR VALOR</v>
      </c>
    </row>
    <row r="616" spans="1:28" ht="60">
      <c r="A616" s="147">
        <v>610</v>
      </c>
      <c r="B616" s="169"/>
      <c r="C616" s="170" t="s">
        <v>3476</v>
      </c>
      <c r="D616" s="172" t="s">
        <v>2545</v>
      </c>
      <c r="E616" s="170" t="s">
        <v>3476</v>
      </c>
      <c r="F616" s="172" t="s">
        <v>2545</v>
      </c>
      <c r="G616" s="165" t="s">
        <v>21</v>
      </c>
      <c r="H616" s="165">
        <v>1</v>
      </c>
      <c r="I616" s="202" t="s">
        <v>3915</v>
      </c>
      <c r="J616" s="202" t="s">
        <v>3916</v>
      </c>
      <c r="K616" s="190">
        <v>481932</v>
      </c>
      <c r="L616" s="191">
        <v>579255</v>
      </c>
      <c r="M616" s="132">
        <f t="shared" si="87"/>
        <v>481932</v>
      </c>
      <c r="N616" s="132">
        <f t="shared" si="88"/>
        <v>530593.5</v>
      </c>
      <c r="O616" s="133">
        <f t="shared" si="89"/>
        <v>530593.5</v>
      </c>
      <c r="P616" s="134">
        <f t="shared" si="90"/>
        <v>528357.37967780861</v>
      </c>
      <c r="Q616" s="133">
        <f t="shared" si="83"/>
        <v>34408.87663270918</v>
      </c>
      <c r="R616" s="135">
        <f t="shared" si="84"/>
        <v>6.5124247254181727E-2</v>
      </c>
      <c r="S616" s="133">
        <f t="shared" si="91"/>
        <v>481932</v>
      </c>
      <c r="T616" s="136">
        <f t="shared" si="85"/>
        <v>481900</v>
      </c>
      <c r="U616" s="54" t="str">
        <f t="shared" si="86"/>
        <v>MENOR VALOR</v>
      </c>
    </row>
    <row r="617" spans="1:28" ht="60">
      <c r="A617" s="147">
        <v>611</v>
      </c>
      <c r="B617" s="169"/>
      <c r="C617" s="170" t="s">
        <v>3477</v>
      </c>
      <c r="D617" s="172" t="s">
        <v>2546</v>
      </c>
      <c r="E617" s="170" t="s">
        <v>3477</v>
      </c>
      <c r="F617" s="172" t="s">
        <v>2546</v>
      </c>
      <c r="G617" s="165" t="s">
        <v>21</v>
      </c>
      <c r="H617" s="165">
        <v>1</v>
      </c>
      <c r="I617" s="202" t="s">
        <v>3915</v>
      </c>
      <c r="J617" s="202" t="s">
        <v>3916</v>
      </c>
      <c r="K617" s="190">
        <v>314424</v>
      </c>
      <c r="L617" s="191">
        <v>377890</v>
      </c>
      <c r="M617" s="132">
        <f t="shared" si="87"/>
        <v>314424</v>
      </c>
      <c r="N617" s="132">
        <f t="shared" si="88"/>
        <v>346157</v>
      </c>
      <c r="O617" s="133">
        <f t="shared" si="89"/>
        <v>346157</v>
      </c>
      <c r="P617" s="134">
        <f t="shared" si="90"/>
        <v>344699.41305433057</v>
      </c>
      <c r="Q617" s="133">
        <f t="shared" si="83"/>
        <v>22438.619487392712</v>
      </c>
      <c r="R617" s="135">
        <f t="shared" si="84"/>
        <v>6.5096192907807479E-2</v>
      </c>
      <c r="S617" s="133">
        <f t="shared" si="91"/>
        <v>314424</v>
      </c>
      <c r="T617" s="136">
        <f t="shared" si="85"/>
        <v>314400</v>
      </c>
      <c r="U617" s="54" t="str">
        <f t="shared" si="86"/>
        <v>MENOR VALOR</v>
      </c>
      <c r="V617" s="8"/>
      <c r="X617" s="35"/>
      <c r="Y617" s="35"/>
      <c r="Z617" s="35"/>
      <c r="AA617" s="35"/>
      <c r="AB617" s="15"/>
    </row>
    <row r="618" spans="1:28" ht="60">
      <c r="A618" s="147">
        <v>612</v>
      </c>
      <c r="B618" s="169"/>
      <c r="C618" s="170" t="s">
        <v>3478</v>
      </c>
      <c r="D618" s="172" t="s">
        <v>2547</v>
      </c>
      <c r="E618" s="170" t="s">
        <v>3478</v>
      </c>
      <c r="F618" s="172" t="s">
        <v>2547</v>
      </c>
      <c r="G618" s="165" t="s">
        <v>21</v>
      </c>
      <c r="H618" s="165">
        <v>1</v>
      </c>
      <c r="I618" s="202" t="s">
        <v>3915</v>
      </c>
      <c r="J618" s="202" t="s">
        <v>3916</v>
      </c>
      <c r="K618" s="190">
        <v>294888</v>
      </c>
      <c r="L618" s="191">
        <v>354430</v>
      </c>
      <c r="M618" s="132">
        <f t="shared" si="87"/>
        <v>294888</v>
      </c>
      <c r="N618" s="132">
        <f t="shared" si="88"/>
        <v>324659</v>
      </c>
      <c r="O618" s="133">
        <f t="shared" si="89"/>
        <v>324659</v>
      </c>
      <c r="P618" s="134">
        <f t="shared" si="90"/>
        <v>323291.12861320522</v>
      </c>
      <c r="Q618" s="133">
        <f t="shared" si="83"/>
        <v>21051.275982704705</v>
      </c>
      <c r="R618" s="135">
        <f t="shared" si="84"/>
        <v>6.5115538657081598E-2</v>
      </c>
      <c r="S618" s="133">
        <f t="shared" si="91"/>
        <v>294888</v>
      </c>
      <c r="T618" s="136">
        <f t="shared" si="85"/>
        <v>294900</v>
      </c>
      <c r="U618" s="54" t="str">
        <f t="shared" si="86"/>
        <v>MENOR VALOR</v>
      </c>
    </row>
    <row r="619" spans="1:28" ht="60">
      <c r="A619" s="147">
        <v>613</v>
      </c>
      <c r="B619" s="169"/>
      <c r="C619" s="170" t="s">
        <v>3479</v>
      </c>
      <c r="D619" s="172" t="s">
        <v>2548</v>
      </c>
      <c r="E619" s="170" t="s">
        <v>3479</v>
      </c>
      <c r="F619" s="172" t="s">
        <v>2548</v>
      </c>
      <c r="G619" s="165" t="s">
        <v>21</v>
      </c>
      <c r="H619" s="165">
        <v>1</v>
      </c>
      <c r="I619" s="202" t="s">
        <v>3915</v>
      </c>
      <c r="J619" s="202" t="s">
        <v>3916</v>
      </c>
      <c r="K619" s="190">
        <v>280632</v>
      </c>
      <c r="L619" s="191">
        <v>337295</v>
      </c>
      <c r="M619" s="132">
        <f t="shared" si="87"/>
        <v>280632</v>
      </c>
      <c r="N619" s="132">
        <f t="shared" si="88"/>
        <v>308963.5</v>
      </c>
      <c r="O619" s="133">
        <f t="shared" si="89"/>
        <v>308963.5</v>
      </c>
      <c r="P619" s="134">
        <f t="shared" si="90"/>
        <v>307661.77929668158</v>
      </c>
      <c r="Q619" s="133">
        <f t="shared" si="83"/>
        <v>20033.395771186671</v>
      </c>
      <c r="R619" s="135">
        <f t="shared" si="84"/>
        <v>6.5114996789602031E-2</v>
      </c>
      <c r="S619" s="133">
        <f t="shared" si="91"/>
        <v>280632</v>
      </c>
      <c r="T619" s="136">
        <f t="shared" si="85"/>
        <v>280600</v>
      </c>
      <c r="U619" s="54" t="str">
        <f t="shared" si="86"/>
        <v>MENOR VALOR</v>
      </c>
    </row>
    <row r="620" spans="1:28" ht="60">
      <c r="A620" s="147">
        <v>614</v>
      </c>
      <c r="B620" s="169"/>
      <c r="C620" s="170" t="s">
        <v>3480</v>
      </c>
      <c r="D620" s="172" t="s">
        <v>2549</v>
      </c>
      <c r="E620" s="170" t="s">
        <v>3480</v>
      </c>
      <c r="F620" s="172" t="s">
        <v>2549</v>
      </c>
      <c r="G620" s="165" t="s">
        <v>21</v>
      </c>
      <c r="H620" s="165">
        <v>1</v>
      </c>
      <c r="I620" s="202" t="s">
        <v>3915</v>
      </c>
      <c r="J620" s="202" t="s">
        <v>3916</v>
      </c>
      <c r="K620" s="190">
        <v>280632</v>
      </c>
      <c r="L620" s="191">
        <v>337295</v>
      </c>
      <c r="M620" s="132">
        <f t="shared" si="87"/>
        <v>280632</v>
      </c>
      <c r="N620" s="132">
        <f t="shared" si="88"/>
        <v>308963.5</v>
      </c>
      <c r="O620" s="133">
        <f t="shared" si="89"/>
        <v>308963.5</v>
      </c>
      <c r="P620" s="134">
        <f t="shared" si="90"/>
        <v>307661.77929668158</v>
      </c>
      <c r="Q620" s="133">
        <f t="shared" si="83"/>
        <v>20033.395771186671</v>
      </c>
      <c r="R620" s="135">
        <f t="shared" si="84"/>
        <v>6.5114996789602031E-2</v>
      </c>
      <c r="S620" s="133">
        <f t="shared" si="91"/>
        <v>280632</v>
      </c>
      <c r="T620" s="136">
        <f t="shared" si="85"/>
        <v>280600</v>
      </c>
      <c r="U620" s="54" t="str">
        <f t="shared" si="86"/>
        <v>MENOR VALOR</v>
      </c>
    </row>
    <row r="621" spans="1:28" ht="33">
      <c r="A621" s="147">
        <v>615</v>
      </c>
      <c r="B621" s="169"/>
      <c r="C621" s="170" t="s">
        <v>3481</v>
      </c>
      <c r="D621" s="172" t="s">
        <v>1945</v>
      </c>
      <c r="E621" s="170" t="s">
        <v>3481</v>
      </c>
      <c r="F621" s="172" t="s">
        <v>1945</v>
      </c>
      <c r="G621" s="165" t="s">
        <v>21</v>
      </c>
      <c r="H621" s="165">
        <v>1</v>
      </c>
      <c r="I621" s="209">
        <v>49200</v>
      </c>
      <c r="J621" s="204">
        <f>I621*(1+0.05)</f>
        <v>51660</v>
      </c>
      <c r="K621" s="190">
        <v>110484</v>
      </c>
      <c r="L621" s="191">
        <v>132825</v>
      </c>
      <c r="M621" s="132">
        <f t="shared" si="87"/>
        <v>51660</v>
      </c>
      <c r="N621" s="132">
        <f t="shared" si="88"/>
        <v>98323</v>
      </c>
      <c r="O621" s="133">
        <f t="shared" si="89"/>
        <v>110484</v>
      </c>
      <c r="P621" s="134">
        <f t="shared" si="90"/>
        <v>91182.43908979703</v>
      </c>
      <c r="Q621" s="133">
        <f t="shared" si="83"/>
        <v>41594.849296517474</v>
      </c>
      <c r="R621" s="135">
        <f t="shared" si="84"/>
        <v>0.45617171148004287</v>
      </c>
      <c r="S621" s="133">
        <f t="shared" si="91"/>
        <v>91182.43908979703</v>
      </c>
      <c r="T621" s="136">
        <f t="shared" si="85"/>
        <v>91200</v>
      </c>
      <c r="U621" s="54" t="str">
        <f t="shared" si="86"/>
        <v>MEDIA GEOMETRICA</v>
      </c>
    </row>
    <row r="622" spans="1:28" ht="60">
      <c r="A622" s="147">
        <v>616</v>
      </c>
      <c r="B622" s="169"/>
      <c r="C622" s="170" t="s">
        <v>3482</v>
      </c>
      <c r="D622" s="172" t="s">
        <v>1944</v>
      </c>
      <c r="E622" s="170" t="s">
        <v>3482</v>
      </c>
      <c r="F622" s="172" t="s">
        <v>1944</v>
      </c>
      <c r="G622" s="165" t="s">
        <v>21</v>
      </c>
      <c r="H622" s="165">
        <v>1</v>
      </c>
      <c r="I622" s="202" t="s">
        <v>3915</v>
      </c>
      <c r="J622" s="202" t="s">
        <v>3916</v>
      </c>
      <c r="K622" s="190">
        <v>110484</v>
      </c>
      <c r="L622" s="191">
        <v>132825</v>
      </c>
      <c r="M622" s="132">
        <f t="shared" si="87"/>
        <v>110484</v>
      </c>
      <c r="N622" s="132">
        <f t="shared" si="88"/>
        <v>121654.5</v>
      </c>
      <c r="O622" s="133">
        <f t="shared" si="89"/>
        <v>121654.5</v>
      </c>
      <c r="P622" s="134">
        <f t="shared" si="90"/>
        <v>121140.5683493354</v>
      </c>
      <c r="Q622" s="133">
        <f t="shared" si="83"/>
        <v>7898.7362992443295</v>
      </c>
      <c r="R622" s="135">
        <f t="shared" si="84"/>
        <v>6.5203064562703639E-2</v>
      </c>
      <c r="S622" s="133">
        <f t="shared" si="91"/>
        <v>110484</v>
      </c>
      <c r="T622" s="136">
        <f t="shared" si="85"/>
        <v>110500</v>
      </c>
      <c r="U622" s="54" t="str">
        <f t="shared" si="86"/>
        <v>MENOR VALOR</v>
      </c>
    </row>
    <row r="623" spans="1:28" ht="60">
      <c r="A623" s="147">
        <v>617</v>
      </c>
      <c r="B623" s="169"/>
      <c r="C623" s="170" t="s">
        <v>3483</v>
      </c>
      <c r="D623" s="172" t="s">
        <v>1950</v>
      </c>
      <c r="E623" s="170" t="s">
        <v>3483</v>
      </c>
      <c r="F623" s="172" t="s">
        <v>1950</v>
      </c>
      <c r="G623" s="165" t="s">
        <v>21</v>
      </c>
      <c r="H623" s="165">
        <v>1</v>
      </c>
      <c r="I623" s="202" t="s">
        <v>3915</v>
      </c>
      <c r="J623" s="202" t="s">
        <v>3916</v>
      </c>
      <c r="K623" s="190">
        <v>109164</v>
      </c>
      <c r="L623" s="191">
        <v>131215</v>
      </c>
      <c r="M623" s="132">
        <f t="shared" si="87"/>
        <v>109164</v>
      </c>
      <c r="N623" s="132">
        <f t="shared" si="88"/>
        <v>120189.5</v>
      </c>
      <c r="O623" s="133">
        <f t="shared" si="89"/>
        <v>120189.5</v>
      </c>
      <c r="P623" s="134">
        <f t="shared" si="90"/>
        <v>119682.72331460376</v>
      </c>
      <c r="Q623" s="133">
        <f t="shared" si="83"/>
        <v>7796.2058159722801</v>
      </c>
      <c r="R623" s="135">
        <f t="shared" si="84"/>
        <v>6.5140611778015764E-2</v>
      </c>
      <c r="S623" s="133">
        <f t="shared" si="91"/>
        <v>109164</v>
      </c>
      <c r="T623" s="136">
        <f t="shared" si="85"/>
        <v>109200</v>
      </c>
      <c r="U623" s="54" t="str">
        <f t="shared" si="86"/>
        <v>MENOR VALOR</v>
      </c>
    </row>
    <row r="624" spans="1:28" ht="18">
      <c r="A624" s="147">
        <v>618</v>
      </c>
      <c r="B624" s="169"/>
      <c r="C624" s="170" t="s">
        <v>3484</v>
      </c>
      <c r="D624" s="176" t="s">
        <v>1953</v>
      </c>
      <c r="E624" s="170" t="s">
        <v>3484</v>
      </c>
      <c r="F624" s="176" t="s">
        <v>1953</v>
      </c>
      <c r="G624" s="165" t="s">
        <v>21</v>
      </c>
      <c r="H624" s="165">
        <v>1</v>
      </c>
      <c r="I624" s="209">
        <v>37500</v>
      </c>
      <c r="J624" s="204">
        <f>I624*(1+0.05)</f>
        <v>39375</v>
      </c>
      <c r="K624" s="190">
        <v>49500</v>
      </c>
      <c r="L624" s="191">
        <v>59570</v>
      </c>
      <c r="M624" s="132">
        <f t="shared" si="87"/>
        <v>39375</v>
      </c>
      <c r="N624" s="132">
        <f t="shared" si="88"/>
        <v>49481.666666666664</v>
      </c>
      <c r="O624" s="133">
        <f t="shared" si="89"/>
        <v>49500</v>
      </c>
      <c r="P624" s="134">
        <f t="shared" si="90"/>
        <v>48784.791732096928</v>
      </c>
      <c r="Q624" s="133">
        <f t="shared" si="83"/>
        <v>7159.4561595137939</v>
      </c>
      <c r="R624" s="135">
        <f t="shared" si="84"/>
        <v>0.14675590292216786</v>
      </c>
      <c r="S624" s="133">
        <f t="shared" si="91"/>
        <v>39375</v>
      </c>
      <c r="T624" s="136">
        <f t="shared" si="85"/>
        <v>39400</v>
      </c>
      <c r="U624" s="54" t="str">
        <f t="shared" si="86"/>
        <v>MENOR VALOR</v>
      </c>
    </row>
    <row r="625" spans="1:30" ht="204">
      <c r="A625" s="147">
        <v>619</v>
      </c>
      <c r="B625" s="169"/>
      <c r="C625" s="170" t="s">
        <v>3485</v>
      </c>
      <c r="D625" s="179" t="s">
        <v>2550</v>
      </c>
      <c r="E625" s="170" t="s">
        <v>3485</v>
      </c>
      <c r="F625" s="179" t="s">
        <v>2550</v>
      </c>
      <c r="G625" s="165" t="s">
        <v>21</v>
      </c>
      <c r="H625" s="165">
        <v>1</v>
      </c>
      <c r="I625" s="209">
        <v>64400</v>
      </c>
      <c r="J625" s="204">
        <f>I625*(1+0.05)</f>
        <v>67620</v>
      </c>
      <c r="K625" s="190">
        <v>110484</v>
      </c>
      <c r="L625" s="191">
        <v>132825</v>
      </c>
      <c r="M625" s="132">
        <f t="shared" si="87"/>
        <v>67620</v>
      </c>
      <c r="N625" s="132">
        <f t="shared" si="88"/>
        <v>103643</v>
      </c>
      <c r="O625" s="133">
        <f t="shared" si="89"/>
        <v>110484</v>
      </c>
      <c r="P625" s="134">
        <f t="shared" si="90"/>
        <v>99743.543604274484</v>
      </c>
      <c r="Q625" s="133">
        <f t="shared" si="83"/>
        <v>30309.425068780172</v>
      </c>
      <c r="R625" s="135">
        <f t="shared" si="84"/>
        <v>0.3038735538515725</v>
      </c>
      <c r="S625" s="133">
        <f t="shared" si="91"/>
        <v>99743.543604274484</v>
      </c>
      <c r="T625" s="136">
        <f t="shared" si="85"/>
        <v>99700</v>
      </c>
      <c r="U625" s="54" t="str">
        <f t="shared" si="86"/>
        <v>MEDIA GEOMETRICA</v>
      </c>
    </row>
    <row r="626" spans="1:30" ht="18">
      <c r="A626" s="147">
        <v>620</v>
      </c>
      <c r="B626" s="169"/>
      <c r="C626" s="170" t="s">
        <v>3486</v>
      </c>
      <c r="D626" s="175" t="s">
        <v>1952</v>
      </c>
      <c r="E626" s="170" t="s">
        <v>3486</v>
      </c>
      <c r="F626" s="175" t="s">
        <v>1952</v>
      </c>
      <c r="G626" s="165" t="s">
        <v>21</v>
      </c>
      <c r="H626" s="165">
        <v>1</v>
      </c>
      <c r="I626" s="209">
        <v>40400</v>
      </c>
      <c r="J626" s="204">
        <f>I626*(1+0.05)</f>
        <v>42420</v>
      </c>
      <c r="K626" s="190">
        <v>53328</v>
      </c>
      <c r="L626" s="191">
        <v>64170</v>
      </c>
      <c r="M626" s="132">
        <f t="shared" si="87"/>
        <v>42420</v>
      </c>
      <c r="N626" s="132">
        <f t="shared" si="88"/>
        <v>53306</v>
      </c>
      <c r="O626" s="133">
        <f t="shared" si="89"/>
        <v>53328</v>
      </c>
      <c r="P626" s="134">
        <f t="shared" si="90"/>
        <v>52555.640502871509</v>
      </c>
      <c r="Q626" s="133">
        <f t="shared" si="83"/>
        <v>7713.1207691828604</v>
      </c>
      <c r="R626" s="135">
        <f t="shared" si="84"/>
        <v>0.14676104591973216</v>
      </c>
      <c r="S626" s="133">
        <f t="shared" si="91"/>
        <v>42420</v>
      </c>
      <c r="T626" s="136">
        <f t="shared" si="85"/>
        <v>42400</v>
      </c>
      <c r="U626" s="54" t="str">
        <f t="shared" si="86"/>
        <v>MENOR VALOR</v>
      </c>
      <c r="V626" s="8"/>
      <c r="X626" s="35"/>
      <c r="Y626" s="35"/>
      <c r="Z626" s="35"/>
      <c r="AA626" s="35"/>
      <c r="AB626" s="15"/>
    </row>
    <row r="627" spans="1:30" ht="18">
      <c r="A627" s="147">
        <v>621</v>
      </c>
      <c r="B627" s="169"/>
      <c r="C627" s="170" t="s">
        <v>3487</v>
      </c>
      <c r="D627" s="172" t="s">
        <v>1947</v>
      </c>
      <c r="E627" s="170" t="s">
        <v>3487</v>
      </c>
      <c r="F627" s="172" t="s">
        <v>1947</v>
      </c>
      <c r="G627" s="165" t="s">
        <v>21</v>
      </c>
      <c r="H627" s="165">
        <v>1</v>
      </c>
      <c r="I627" s="209">
        <v>49200</v>
      </c>
      <c r="J627" s="204">
        <f>I627*(1+0.05)</f>
        <v>51660</v>
      </c>
      <c r="K627" s="190">
        <v>64944</v>
      </c>
      <c r="L627" s="191">
        <v>78085</v>
      </c>
      <c r="M627" s="132">
        <f t="shared" si="87"/>
        <v>51660</v>
      </c>
      <c r="N627" s="132">
        <f t="shared" si="88"/>
        <v>64896.333333333336</v>
      </c>
      <c r="O627" s="133">
        <f t="shared" si="89"/>
        <v>64944</v>
      </c>
      <c r="P627" s="134">
        <f t="shared" si="90"/>
        <v>63986.302791273818</v>
      </c>
      <c r="Q627" s="133">
        <f t="shared" si="83"/>
        <v>9393.2064812820972</v>
      </c>
      <c r="R627" s="135">
        <f t="shared" si="84"/>
        <v>0.14680026930018378</v>
      </c>
      <c r="S627" s="133">
        <f t="shared" si="91"/>
        <v>51660</v>
      </c>
      <c r="T627" s="136">
        <f t="shared" si="85"/>
        <v>51700</v>
      </c>
      <c r="U627" s="54" t="str">
        <f t="shared" si="86"/>
        <v>MENOR VALOR</v>
      </c>
    </row>
    <row r="628" spans="1:30" ht="60">
      <c r="A628" s="147">
        <v>622</v>
      </c>
      <c r="B628" s="169"/>
      <c r="C628" s="170" t="s">
        <v>3488</v>
      </c>
      <c r="D628" s="172" t="s">
        <v>1946</v>
      </c>
      <c r="E628" s="170" t="s">
        <v>3488</v>
      </c>
      <c r="F628" s="172" t="s">
        <v>1946</v>
      </c>
      <c r="G628" s="165" t="s">
        <v>21</v>
      </c>
      <c r="H628" s="165">
        <v>1</v>
      </c>
      <c r="I628" s="202" t="s">
        <v>3915</v>
      </c>
      <c r="J628" s="202" t="s">
        <v>3916</v>
      </c>
      <c r="K628" s="190">
        <v>44220</v>
      </c>
      <c r="L628" s="191">
        <v>53245</v>
      </c>
      <c r="M628" s="132">
        <f t="shared" si="87"/>
        <v>44220</v>
      </c>
      <c r="N628" s="132">
        <f t="shared" si="88"/>
        <v>48732.5</v>
      </c>
      <c r="O628" s="133">
        <f t="shared" si="89"/>
        <v>48732.5</v>
      </c>
      <c r="P628" s="134">
        <f t="shared" si="90"/>
        <v>48523.127475462665</v>
      </c>
      <c r="Q628" s="133">
        <f t="shared" si="83"/>
        <v>3190.8193501042956</v>
      </c>
      <c r="R628" s="135">
        <f t="shared" si="84"/>
        <v>6.5758732301784126E-2</v>
      </c>
      <c r="S628" s="133">
        <f t="shared" si="91"/>
        <v>44220</v>
      </c>
      <c r="T628" s="136">
        <f t="shared" si="85"/>
        <v>44200</v>
      </c>
      <c r="U628" s="54" t="str">
        <f t="shared" si="86"/>
        <v>MENOR VALOR</v>
      </c>
    </row>
    <row r="629" spans="1:30" ht="60">
      <c r="A629" s="147">
        <v>623</v>
      </c>
      <c r="B629" s="169"/>
      <c r="C629" s="170" t="s">
        <v>3489</v>
      </c>
      <c r="D629" s="172" t="s">
        <v>2551</v>
      </c>
      <c r="E629" s="170" t="s">
        <v>3489</v>
      </c>
      <c r="F629" s="172" t="s">
        <v>2551</v>
      </c>
      <c r="G629" s="165" t="s">
        <v>21</v>
      </c>
      <c r="H629" s="165">
        <v>1</v>
      </c>
      <c r="I629" s="202" t="s">
        <v>3915</v>
      </c>
      <c r="J629" s="202" t="s">
        <v>3916</v>
      </c>
      <c r="K629" s="190">
        <v>795036</v>
      </c>
      <c r="L629" s="191">
        <v>955535</v>
      </c>
      <c r="M629" s="132">
        <f t="shared" si="87"/>
        <v>795036</v>
      </c>
      <c r="N629" s="132">
        <f t="shared" si="88"/>
        <v>875285.5</v>
      </c>
      <c r="O629" s="133">
        <f t="shared" si="89"/>
        <v>875285.5</v>
      </c>
      <c r="P629" s="134">
        <f t="shared" si="90"/>
        <v>871598.94691308576</v>
      </c>
      <c r="Q629" s="133">
        <f t="shared" si="83"/>
        <v>56744.965636829846</v>
      </c>
      <c r="R629" s="135">
        <f t="shared" si="84"/>
        <v>6.5104444925962429E-2</v>
      </c>
      <c r="S629" s="133">
        <f t="shared" si="91"/>
        <v>795036</v>
      </c>
      <c r="T629" s="136">
        <f t="shared" si="85"/>
        <v>795000</v>
      </c>
      <c r="U629" s="54" t="str">
        <f t="shared" si="86"/>
        <v>MENOR VALOR</v>
      </c>
    </row>
    <row r="630" spans="1:30" ht="18">
      <c r="A630" s="147">
        <v>624</v>
      </c>
      <c r="B630" s="169"/>
      <c r="C630" s="170" t="s">
        <v>3490</v>
      </c>
      <c r="D630" s="172" t="s">
        <v>1949</v>
      </c>
      <c r="E630" s="170" t="s">
        <v>3490</v>
      </c>
      <c r="F630" s="172" t="s">
        <v>1949</v>
      </c>
      <c r="G630" s="165" t="s">
        <v>21</v>
      </c>
      <c r="H630" s="165">
        <v>1</v>
      </c>
      <c r="I630" s="209">
        <v>38300</v>
      </c>
      <c r="J630" s="204">
        <f>I630*(1+0.05)</f>
        <v>40215</v>
      </c>
      <c r="K630" s="190">
        <v>53196</v>
      </c>
      <c r="L630" s="191">
        <v>63940</v>
      </c>
      <c r="M630" s="132">
        <f t="shared" si="87"/>
        <v>40215</v>
      </c>
      <c r="N630" s="132">
        <f t="shared" si="88"/>
        <v>52450.333333333336</v>
      </c>
      <c r="O630" s="133">
        <f t="shared" si="89"/>
        <v>53196</v>
      </c>
      <c r="P630" s="134">
        <f t="shared" si="90"/>
        <v>51524.433729777622</v>
      </c>
      <c r="Q630" s="133">
        <f t="shared" si="83"/>
        <v>9178.9531265825735</v>
      </c>
      <c r="R630" s="135">
        <f t="shared" si="84"/>
        <v>0.1781475789665547</v>
      </c>
      <c r="S630" s="133">
        <f t="shared" si="91"/>
        <v>40215</v>
      </c>
      <c r="T630" s="136">
        <f t="shared" si="85"/>
        <v>40200</v>
      </c>
      <c r="U630" s="54" t="str">
        <f t="shared" si="86"/>
        <v>MENOR VALOR</v>
      </c>
    </row>
    <row r="631" spans="1:30" ht="60">
      <c r="A631" s="147">
        <v>625</v>
      </c>
      <c r="B631" s="169"/>
      <c r="C631" s="170" t="s">
        <v>3491</v>
      </c>
      <c r="D631" s="172" t="s">
        <v>1948</v>
      </c>
      <c r="E631" s="170" t="s">
        <v>3491</v>
      </c>
      <c r="F631" s="172" t="s">
        <v>1948</v>
      </c>
      <c r="G631" s="165" t="s">
        <v>21</v>
      </c>
      <c r="H631" s="165">
        <v>1</v>
      </c>
      <c r="I631" s="202" t="s">
        <v>3915</v>
      </c>
      <c r="J631" s="202" t="s">
        <v>3916</v>
      </c>
      <c r="K631" s="190">
        <v>53196</v>
      </c>
      <c r="L631" s="191">
        <v>63940</v>
      </c>
      <c r="M631" s="132">
        <f t="shared" si="87"/>
        <v>53196</v>
      </c>
      <c r="N631" s="132">
        <f t="shared" si="88"/>
        <v>58568</v>
      </c>
      <c r="O631" s="133">
        <f t="shared" si="89"/>
        <v>58568</v>
      </c>
      <c r="P631" s="134">
        <f t="shared" si="90"/>
        <v>58321.113158100816</v>
      </c>
      <c r="Q631" s="133">
        <f t="shared" si="83"/>
        <v>3798.5776285341335</v>
      </c>
      <c r="R631" s="135">
        <f t="shared" si="84"/>
        <v>6.5132118075947765E-2</v>
      </c>
      <c r="S631" s="133">
        <f t="shared" si="91"/>
        <v>53196</v>
      </c>
      <c r="T631" s="136">
        <f t="shared" si="85"/>
        <v>53200</v>
      </c>
      <c r="U631" s="54" t="str">
        <f t="shared" si="86"/>
        <v>MENOR VALOR</v>
      </c>
      <c r="V631" s="142"/>
      <c r="W631" s="143"/>
      <c r="X631" s="144"/>
      <c r="Y631" s="144"/>
      <c r="Z631" s="144"/>
      <c r="AA631" s="144"/>
      <c r="AB631" s="145"/>
      <c r="AC631" s="143"/>
      <c r="AD631" s="146"/>
    </row>
    <row r="632" spans="1:30" ht="60">
      <c r="A632" s="147">
        <v>626</v>
      </c>
      <c r="B632" s="169"/>
      <c r="C632" s="170" t="s">
        <v>3492</v>
      </c>
      <c r="D632" s="172" t="s">
        <v>2552</v>
      </c>
      <c r="E632" s="170" t="s">
        <v>3492</v>
      </c>
      <c r="F632" s="172" t="s">
        <v>2552</v>
      </c>
      <c r="G632" s="165" t="s">
        <v>21</v>
      </c>
      <c r="H632" s="165">
        <v>1</v>
      </c>
      <c r="I632" s="202" t="s">
        <v>3915</v>
      </c>
      <c r="J632" s="202" t="s">
        <v>3916</v>
      </c>
      <c r="K632" s="190">
        <v>265056</v>
      </c>
      <c r="L632" s="191">
        <v>318550</v>
      </c>
      <c r="M632" s="132">
        <f t="shared" si="87"/>
        <v>265056</v>
      </c>
      <c r="N632" s="132">
        <f t="shared" si="88"/>
        <v>291803</v>
      </c>
      <c r="O632" s="133">
        <f t="shared" si="89"/>
        <v>291803</v>
      </c>
      <c r="P632" s="134">
        <f t="shared" si="90"/>
        <v>290574.58388510172</v>
      </c>
      <c r="Q632" s="133">
        <f t="shared" si="83"/>
        <v>18912.985076396588</v>
      </c>
      <c r="R632" s="135">
        <f t="shared" si="84"/>
        <v>6.5088229065055167E-2</v>
      </c>
      <c r="S632" s="133">
        <f t="shared" si="91"/>
        <v>265056</v>
      </c>
      <c r="T632" s="136">
        <f t="shared" si="85"/>
        <v>265100</v>
      </c>
      <c r="U632" s="54" t="str">
        <f t="shared" si="86"/>
        <v>MENOR VALOR</v>
      </c>
      <c r="V632" s="8"/>
      <c r="X632" s="35"/>
      <c r="Y632" s="35"/>
      <c r="Z632" s="35"/>
      <c r="AA632" s="35"/>
      <c r="AB632" s="15"/>
    </row>
    <row r="633" spans="1:30" ht="18">
      <c r="A633" s="147">
        <v>627</v>
      </c>
      <c r="B633" s="169"/>
      <c r="C633" s="170" t="s">
        <v>3493</v>
      </c>
      <c r="D633" s="172" t="s">
        <v>2553</v>
      </c>
      <c r="E633" s="170" t="s">
        <v>3493</v>
      </c>
      <c r="F633" s="172" t="s">
        <v>2553</v>
      </c>
      <c r="G633" s="165" t="s">
        <v>21</v>
      </c>
      <c r="H633" s="165">
        <v>1</v>
      </c>
      <c r="I633" s="209">
        <v>145200</v>
      </c>
      <c r="J633" s="204">
        <f>I633*(1+0.05)</f>
        <v>152460</v>
      </c>
      <c r="K633" s="190">
        <v>209088</v>
      </c>
      <c r="L633" s="191">
        <v>251275</v>
      </c>
      <c r="M633" s="132">
        <f t="shared" si="87"/>
        <v>152460</v>
      </c>
      <c r="N633" s="132">
        <f t="shared" si="88"/>
        <v>204274.33333333334</v>
      </c>
      <c r="O633" s="133">
        <f t="shared" si="89"/>
        <v>209088</v>
      </c>
      <c r="P633" s="134">
        <f t="shared" si="90"/>
        <v>200083.57344346674</v>
      </c>
      <c r="Q633" s="133">
        <f t="shared" si="83"/>
        <v>40042.042805031815</v>
      </c>
      <c r="R633" s="135">
        <f t="shared" si="84"/>
        <v>0.20012658768484873</v>
      </c>
      <c r="S633" s="133">
        <f t="shared" si="91"/>
        <v>152460</v>
      </c>
      <c r="T633" s="136">
        <f t="shared" si="85"/>
        <v>152500</v>
      </c>
      <c r="U633" s="54" t="str">
        <f t="shared" si="86"/>
        <v>MENOR VALOR</v>
      </c>
    </row>
    <row r="634" spans="1:30" ht="60">
      <c r="A634" s="147">
        <v>628</v>
      </c>
      <c r="B634" s="169"/>
      <c r="C634" s="170" t="s">
        <v>3494</v>
      </c>
      <c r="D634" s="172" t="s">
        <v>2554</v>
      </c>
      <c r="E634" s="170" t="s">
        <v>3494</v>
      </c>
      <c r="F634" s="172" t="s">
        <v>2554</v>
      </c>
      <c r="G634" s="165" t="s">
        <v>21</v>
      </c>
      <c r="H634" s="165">
        <v>1</v>
      </c>
      <c r="I634" s="202" t="s">
        <v>3915</v>
      </c>
      <c r="J634" s="202" t="s">
        <v>3916</v>
      </c>
      <c r="K634" s="190">
        <v>209088</v>
      </c>
      <c r="L634" s="191">
        <v>251275</v>
      </c>
      <c r="M634" s="132">
        <f t="shared" si="87"/>
        <v>209088</v>
      </c>
      <c r="N634" s="132">
        <f t="shared" si="88"/>
        <v>230181.5</v>
      </c>
      <c r="O634" s="133">
        <f t="shared" si="89"/>
        <v>230181.5</v>
      </c>
      <c r="P634" s="134">
        <f t="shared" si="90"/>
        <v>229212.97345481996</v>
      </c>
      <c r="Q634" s="133">
        <f t="shared" si="83"/>
        <v>14915.35688895844</v>
      </c>
      <c r="R634" s="135">
        <f t="shared" si="84"/>
        <v>6.5072044850456062E-2</v>
      </c>
      <c r="S634" s="133">
        <f t="shared" si="91"/>
        <v>209088</v>
      </c>
      <c r="T634" s="136">
        <f t="shared" si="85"/>
        <v>209100</v>
      </c>
      <c r="U634" s="54" t="str">
        <f t="shared" si="86"/>
        <v>MENOR VALOR</v>
      </c>
    </row>
    <row r="635" spans="1:30" ht="60">
      <c r="A635" s="147">
        <v>629</v>
      </c>
      <c r="B635" s="169"/>
      <c r="C635" s="170" t="s">
        <v>3495</v>
      </c>
      <c r="D635" s="172" t="s">
        <v>2555</v>
      </c>
      <c r="E635" s="170" t="s">
        <v>3495</v>
      </c>
      <c r="F635" s="172" t="s">
        <v>2555</v>
      </c>
      <c r="G635" s="165" t="s">
        <v>21</v>
      </c>
      <c r="H635" s="165">
        <v>1</v>
      </c>
      <c r="I635" s="202" t="s">
        <v>3915</v>
      </c>
      <c r="J635" s="202" t="s">
        <v>3916</v>
      </c>
      <c r="K635" s="190">
        <v>16800</v>
      </c>
      <c r="L635" s="191">
        <v>20240</v>
      </c>
      <c r="M635" s="132">
        <f t="shared" si="87"/>
        <v>16800</v>
      </c>
      <c r="N635" s="132">
        <f t="shared" si="88"/>
        <v>18520</v>
      </c>
      <c r="O635" s="133">
        <f t="shared" si="89"/>
        <v>18520</v>
      </c>
      <c r="P635" s="134">
        <f t="shared" si="90"/>
        <v>18439.956616001025</v>
      </c>
      <c r="Q635" s="133">
        <f t="shared" si="83"/>
        <v>1216.2236636408618</v>
      </c>
      <c r="R635" s="135">
        <f t="shared" si="84"/>
        <v>6.5955885307533754E-2</v>
      </c>
      <c r="S635" s="133">
        <f t="shared" si="91"/>
        <v>16800</v>
      </c>
      <c r="T635" s="136">
        <f t="shared" si="85"/>
        <v>16800</v>
      </c>
      <c r="U635" s="54" t="str">
        <f t="shared" si="86"/>
        <v>MENOR VALOR</v>
      </c>
    </row>
    <row r="636" spans="1:30" ht="60">
      <c r="A636" s="147">
        <v>630</v>
      </c>
      <c r="B636" s="169"/>
      <c r="C636" s="170" t="s">
        <v>3496</v>
      </c>
      <c r="D636" s="172" t="s">
        <v>2556</v>
      </c>
      <c r="E636" s="170" t="s">
        <v>3496</v>
      </c>
      <c r="F636" s="172" t="s">
        <v>2556</v>
      </c>
      <c r="G636" s="165" t="s">
        <v>21</v>
      </c>
      <c r="H636" s="165">
        <v>1</v>
      </c>
      <c r="I636" s="202" t="s">
        <v>3915</v>
      </c>
      <c r="J636" s="202" t="s">
        <v>3916</v>
      </c>
      <c r="K636" s="190">
        <v>16800</v>
      </c>
      <c r="L636" s="191">
        <v>20240</v>
      </c>
      <c r="M636" s="132">
        <f t="shared" si="87"/>
        <v>16800</v>
      </c>
      <c r="N636" s="132">
        <f t="shared" si="88"/>
        <v>18520</v>
      </c>
      <c r="O636" s="133">
        <f t="shared" si="89"/>
        <v>18520</v>
      </c>
      <c r="P636" s="134">
        <f t="shared" si="90"/>
        <v>18439.956616001025</v>
      </c>
      <c r="Q636" s="133">
        <f t="shared" si="83"/>
        <v>1216.2236636408618</v>
      </c>
      <c r="R636" s="135">
        <f t="shared" si="84"/>
        <v>6.5955885307533754E-2</v>
      </c>
      <c r="S636" s="133">
        <f t="shared" si="91"/>
        <v>16800</v>
      </c>
      <c r="T636" s="136">
        <f t="shared" si="85"/>
        <v>16800</v>
      </c>
      <c r="U636" s="54" t="str">
        <f t="shared" si="86"/>
        <v>MENOR VALOR</v>
      </c>
    </row>
    <row r="637" spans="1:30" ht="18">
      <c r="A637" s="147">
        <v>631</v>
      </c>
      <c r="B637" s="169"/>
      <c r="C637" s="170" t="s">
        <v>3497</v>
      </c>
      <c r="D637" s="172" t="s">
        <v>1779</v>
      </c>
      <c r="E637" s="170" t="s">
        <v>3497</v>
      </c>
      <c r="F637" s="172" t="s">
        <v>1779</v>
      </c>
      <c r="G637" s="165" t="s">
        <v>21</v>
      </c>
      <c r="H637" s="165">
        <v>1</v>
      </c>
      <c r="I637" s="209">
        <v>41500</v>
      </c>
      <c r="J637" s="204">
        <f>I637*(1+0.05)</f>
        <v>43575</v>
      </c>
      <c r="K637" s="190">
        <v>66528</v>
      </c>
      <c r="L637" s="191">
        <v>80040</v>
      </c>
      <c r="M637" s="132">
        <f t="shared" si="87"/>
        <v>43575</v>
      </c>
      <c r="N637" s="132">
        <f t="shared" si="88"/>
        <v>63381</v>
      </c>
      <c r="O637" s="133">
        <f t="shared" si="89"/>
        <v>66528</v>
      </c>
      <c r="P637" s="134">
        <f t="shared" si="90"/>
        <v>61449.211494248586</v>
      </c>
      <c r="Q637" s="133">
        <f t="shared" si="83"/>
        <v>16230.221948574825</v>
      </c>
      <c r="R637" s="135">
        <f t="shared" si="84"/>
        <v>0.26412416943859257</v>
      </c>
      <c r="S637" s="133">
        <f t="shared" si="91"/>
        <v>43575</v>
      </c>
      <c r="T637" s="136">
        <f t="shared" si="85"/>
        <v>43600</v>
      </c>
      <c r="U637" s="54" t="str">
        <f t="shared" si="86"/>
        <v>MENOR VALOR</v>
      </c>
    </row>
    <row r="638" spans="1:30" ht="18">
      <c r="A638" s="147">
        <v>632</v>
      </c>
      <c r="B638" s="169"/>
      <c r="C638" s="170" t="s">
        <v>3498</v>
      </c>
      <c r="D638" s="172" t="s">
        <v>1897</v>
      </c>
      <c r="E638" s="170" t="s">
        <v>3498</v>
      </c>
      <c r="F638" s="172" t="s">
        <v>1897</v>
      </c>
      <c r="G638" s="165" t="s">
        <v>21</v>
      </c>
      <c r="H638" s="165">
        <v>1</v>
      </c>
      <c r="I638" s="209">
        <v>125400</v>
      </c>
      <c r="J638" s="204">
        <f>I638*(1+0.05)</f>
        <v>131670</v>
      </c>
      <c r="K638" s="190">
        <v>194832</v>
      </c>
      <c r="L638" s="191">
        <v>234140</v>
      </c>
      <c r="M638" s="132">
        <f t="shared" si="87"/>
        <v>131670</v>
      </c>
      <c r="N638" s="132">
        <f t="shared" si="88"/>
        <v>186880.66666666666</v>
      </c>
      <c r="O638" s="133">
        <f t="shared" si="89"/>
        <v>194832</v>
      </c>
      <c r="P638" s="134">
        <f t="shared" si="90"/>
        <v>181777.82920302203</v>
      </c>
      <c r="Q638" s="133">
        <f t="shared" si="83"/>
        <v>44662.278513304715</v>
      </c>
      <c r="R638" s="135">
        <f t="shared" si="84"/>
        <v>0.24569706167754263</v>
      </c>
      <c r="S638" s="133">
        <f t="shared" si="91"/>
        <v>131670</v>
      </c>
      <c r="T638" s="136">
        <f t="shared" si="85"/>
        <v>131700</v>
      </c>
      <c r="U638" s="54" t="str">
        <f t="shared" si="86"/>
        <v>MENOR VALOR</v>
      </c>
    </row>
    <row r="639" spans="1:30" ht="18">
      <c r="A639" s="147">
        <v>633</v>
      </c>
      <c r="B639" s="169"/>
      <c r="C639" s="170" t="s">
        <v>3499</v>
      </c>
      <c r="D639" s="172" t="s">
        <v>1896</v>
      </c>
      <c r="E639" s="170" t="s">
        <v>3499</v>
      </c>
      <c r="F639" s="172" t="s">
        <v>1896</v>
      </c>
      <c r="G639" s="165" t="s">
        <v>21</v>
      </c>
      <c r="H639" s="165">
        <v>1</v>
      </c>
      <c r="I639" s="209">
        <v>102500</v>
      </c>
      <c r="J639" s="204">
        <f>I639*(1+0.05)</f>
        <v>107625</v>
      </c>
      <c r="K639" s="190">
        <v>165000</v>
      </c>
      <c r="L639" s="191">
        <v>198375</v>
      </c>
      <c r="M639" s="132">
        <f t="shared" si="87"/>
        <v>107625</v>
      </c>
      <c r="N639" s="132">
        <f t="shared" si="88"/>
        <v>157000</v>
      </c>
      <c r="O639" s="133">
        <f t="shared" si="89"/>
        <v>165000</v>
      </c>
      <c r="P639" s="134">
        <f t="shared" si="90"/>
        <v>152157.96203859302</v>
      </c>
      <c r="Q639" s="133">
        <f t="shared" si="83"/>
        <v>40570.251570578163</v>
      </c>
      <c r="R639" s="135">
        <f t="shared" si="84"/>
        <v>0.26663245897239352</v>
      </c>
      <c r="S639" s="133">
        <f t="shared" si="91"/>
        <v>107625</v>
      </c>
      <c r="T639" s="136">
        <f t="shared" si="85"/>
        <v>107600</v>
      </c>
      <c r="U639" s="54" t="str">
        <f t="shared" si="86"/>
        <v>MENOR VALOR</v>
      </c>
      <c r="V639" s="8"/>
      <c r="X639" s="35"/>
      <c r="Y639" s="35"/>
      <c r="Z639" s="35"/>
      <c r="AA639" s="35"/>
      <c r="AB639" s="15"/>
    </row>
    <row r="640" spans="1:30" ht="60">
      <c r="A640" s="147">
        <v>634</v>
      </c>
      <c r="B640" s="169"/>
      <c r="C640" s="170" t="s">
        <v>3500</v>
      </c>
      <c r="D640" s="172" t="s">
        <v>1778</v>
      </c>
      <c r="E640" s="170" t="s">
        <v>3500</v>
      </c>
      <c r="F640" s="172" t="s">
        <v>1778</v>
      </c>
      <c r="G640" s="165" t="s">
        <v>21</v>
      </c>
      <c r="H640" s="165">
        <v>1</v>
      </c>
      <c r="I640" s="202" t="s">
        <v>3915</v>
      </c>
      <c r="J640" s="202" t="s">
        <v>3916</v>
      </c>
      <c r="K640" s="190">
        <v>336996</v>
      </c>
      <c r="L640" s="191">
        <v>405030</v>
      </c>
      <c r="M640" s="132">
        <f t="shared" si="87"/>
        <v>336996</v>
      </c>
      <c r="N640" s="132">
        <f t="shared" si="88"/>
        <v>371013</v>
      </c>
      <c r="O640" s="133">
        <f t="shared" si="89"/>
        <v>371013</v>
      </c>
      <c r="P640" s="134">
        <f t="shared" si="90"/>
        <v>369450.25359309203</v>
      </c>
      <c r="Q640" s="133">
        <f t="shared" si="83"/>
        <v>24053.651375622787</v>
      </c>
      <c r="R640" s="135">
        <f t="shared" si="84"/>
        <v>6.5106604046657884E-2</v>
      </c>
      <c r="S640" s="133">
        <f t="shared" si="91"/>
        <v>336996</v>
      </c>
      <c r="T640" s="136">
        <f t="shared" si="85"/>
        <v>337000</v>
      </c>
      <c r="U640" s="54" t="str">
        <f t="shared" si="86"/>
        <v>MENOR VALOR</v>
      </c>
      <c r="V640" s="8"/>
      <c r="X640" s="35"/>
      <c r="Y640" s="35"/>
      <c r="Z640" s="35"/>
      <c r="AA640" s="35"/>
      <c r="AB640" s="15"/>
    </row>
    <row r="641" spans="1:28" ht="33">
      <c r="A641" s="147">
        <v>635</v>
      </c>
      <c r="B641" s="169"/>
      <c r="C641" s="170" t="s">
        <v>3501</v>
      </c>
      <c r="D641" s="172" t="s">
        <v>1782</v>
      </c>
      <c r="E641" s="170" t="s">
        <v>3501</v>
      </c>
      <c r="F641" s="172" t="s">
        <v>1782</v>
      </c>
      <c r="G641" s="165" t="s">
        <v>21</v>
      </c>
      <c r="H641" s="165">
        <v>1</v>
      </c>
      <c r="I641" s="209">
        <v>75200</v>
      </c>
      <c r="J641" s="204">
        <f>I641*(1+0.05)</f>
        <v>78960</v>
      </c>
      <c r="K641" s="190">
        <v>202224</v>
      </c>
      <c r="L641" s="191">
        <v>243110</v>
      </c>
      <c r="M641" s="132">
        <f t="shared" si="87"/>
        <v>78960</v>
      </c>
      <c r="N641" s="132">
        <f t="shared" si="88"/>
        <v>174764.66666666666</v>
      </c>
      <c r="O641" s="133">
        <f t="shared" si="89"/>
        <v>202224</v>
      </c>
      <c r="P641" s="134">
        <f t="shared" si="90"/>
        <v>157162.00227151942</v>
      </c>
      <c r="Q641" s="133">
        <f t="shared" si="83"/>
        <v>87160.810276178599</v>
      </c>
      <c r="R641" s="135">
        <f t="shared" si="84"/>
        <v>0.55459213433534693</v>
      </c>
      <c r="S641" s="133">
        <f t="shared" si="91"/>
        <v>157162.00227151942</v>
      </c>
      <c r="T641" s="136">
        <f t="shared" si="85"/>
        <v>157200</v>
      </c>
      <c r="U641" s="54" t="str">
        <f t="shared" si="86"/>
        <v>MEDIA GEOMETRICA</v>
      </c>
      <c r="V641" s="8"/>
      <c r="X641" s="35"/>
      <c r="Y641" s="35"/>
      <c r="Z641" s="35"/>
      <c r="AA641" s="35"/>
      <c r="AB641" s="15"/>
    </row>
    <row r="642" spans="1:28" ht="60">
      <c r="A642" s="147">
        <v>636</v>
      </c>
      <c r="B642" s="169"/>
      <c r="C642" s="170" t="s">
        <v>3502</v>
      </c>
      <c r="D642" s="172" t="s">
        <v>2557</v>
      </c>
      <c r="E642" s="170" t="s">
        <v>3502</v>
      </c>
      <c r="F642" s="172" t="s">
        <v>2557</v>
      </c>
      <c r="G642" s="165" t="s">
        <v>21</v>
      </c>
      <c r="H642" s="165">
        <v>1</v>
      </c>
      <c r="I642" s="202" t="s">
        <v>3915</v>
      </c>
      <c r="J642" s="202" t="s">
        <v>3916</v>
      </c>
      <c r="K642" s="190">
        <v>269676</v>
      </c>
      <c r="L642" s="191">
        <v>324185</v>
      </c>
      <c r="M642" s="132">
        <f t="shared" si="87"/>
        <v>269676</v>
      </c>
      <c r="N642" s="132">
        <f t="shared" si="88"/>
        <v>296930.5</v>
      </c>
      <c r="O642" s="133">
        <f t="shared" si="89"/>
        <v>296930.5</v>
      </c>
      <c r="P642" s="134">
        <f t="shared" si="90"/>
        <v>295677.04351200484</v>
      </c>
      <c r="Q642" s="133">
        <f t="shared" si="83"/>
        <v>19271.84176784876</v>
      </c>
      <c r="R642" s="135">
        <f t="shared" si="84"/>
        <v>6.5178688000058757E-2</v>
      </c>
      <c r="S642" s="133">
        <f t="shared" si="91"/>
        <v>269676</v>
      </c>
      <c r="T642" s="136">
        <f t="shared" si="85"/>
        <v>269700</v>
      </c>
      <c r="U642" s="54" t="str">
        <f t="shared" si="86"/>
        <v>MENOR VALOR</v>
      </c>
      <c r="V642" s="8"/>
      <c r="X642" s="35"/>
      <c r="Y642" s="35"/>
      <c r="Z642" s="35"/>
      <c r="AA642" s="35"/>
      <c r="AB642" s="15"/>
    </row>
    <row r="643" spans="1:28" ht="60">
      <c r="A643" s="147">
        <v>637</v>
      </c>
      <c r="B643" s="169"/>
      <c r="C643" s="170" t="s">
        <v>3503</v>
      </c>
      <c r="D643" s="172" t="s">
        <v>2558</v>
      </c>
      <c r="E643" s="170" t="s">
        <v>3503</v>
      </c>
      <c r="F643" s="172" t="s">
        <v>2558</v>
      </c>
      <c r="G643" s="165" t="s">
        <v>21</v>
      </c>
      <c r="H643" s="165">
        <v>1</v>
      </c>
      <c r="I643" s="202" t="s">
        <v>3915</v>
      </c>
      <c r="J643" s="202" t="s">
        <v>3916</v>
      </c>
      <c r="K643" s="190">
        <v>404514</v>
      </c>
      <c r="L643" s="191">
        <v>486220</v>
      </c>
      <c r="M643" s="132">
        <f t="shared" si="87"/>
        <v>404514</v>
      </c>
      <c r="N643" s="132">
        <f t="shared" si="88"/>
        <v>445367</v>
      </c>
      <c r="O643" s="133">
        <f t="shared" si="89"/>
        <v>445367</v>
      </c>
      <c r="P643" s="134">
        <f t="shared" si="90"/>
        <v>443489.3426904417</v>
      </c>
      <c r="Q643" s="133">
        <f t="shared" si="83"/>
        <v>28887.433331814027</v>
      </c>
      <c r="R643" s="135">
        <f t="shared" si="84"/>
        <v>6.5136702398681162E-2</v>
      </c>
      <c r="S643" s="133">
        <f t="shared" si="91"/>
        <v>404514</v>
      </c>
      <c r="T643" s="136">
        <f t="shared" si="85"/>
        <v>404500</v>
      </c>
      <c r="U643" s="54" t="str">
        <f t="shared" si="86"/>
        <v>MENOR VALOR</v>
      </c>
      <c r="V643" s="8"/>
      <c r="X643" s="35"/>
      <c r="Y643" s="35"/>
      <c r="Z643" s="35"/>
      <c r="AA643" s="35"/>
      <c r="AB643" s="15"/>
    </row>
    <row r="644" spans="1:28" ht="60">
      <c r="A644" s="147">
        <v>638</v>
      </c>
      <c r="B644" s="169"/>
      <c r="C644" s="170" t="s">
        <v>3504</v>
      </c>
      <c r="D644" s="172" t="s">
        <v>2559</v>
      </c>
      <c r="E644" s="170" t="s">
        <v>3504</v>
      </c>
      <c r="F644" s="172" t="s">
        <v>2559</v>
      </c>
      <c r="G644" s="165" t="s">
        <v>21</v>
      </c>
      <c r="H644" s="165">
        <v>1</v>
      </c>
      <c r="I644" s="202" t="s">
        <v>3915</v>
      </c>
      <c r="J644" s="202" t="s">
        <v>3916</v>
      </c>
      <c r="K644" s="190">
        <v>404514</v>
      </c>
      <c r="L644" s="191">
        <v>486220</v>
      </c>
      <c r="M644" s="132">
        <f t="shared" si="87"/>
        <v>404514</v>
      </c>
      <c r="N644" s="132">
        <f t="shared" si="88"/>
        <v>445367</v>
      </c>
      <c r="O644" s="133">
        <f t="shared" si="89"/>
        <v>445367</v>
      </c>
      <c r="P644" s="134">
        <f t="shared" si="90"/>
        <v>443489.3426904417</v>
      </c>
      <c r="Q644" s="133">
        <f t="shared" si="83"/>
        <v>28887.433331814027</v>
      </c>
      <c r="R644" s="135">
        <f t="shared" si="84"/>
        <v>6.5136702398681162E-2</v>
      </c>
      <c r="S644" s="133">
        <f t="shared" si="91"/>
        <v>404514</v>
      </c>
      <c r="T644" s="136">
        <f t="shared" si="85"/>
        <v>404500</v>
      </c>
      <c r="U644" s="54" t="str">
        <f t="shared" si="86"/>
        <v>MENOR VALOR</v>
      </c>
      <c r="V644" s="8"/>
      <c r="X644" s="35"/>
      <c r="Y644" s="35"/>
      <c r="Z644" s="35"/>
      <c r="AA644" s="35"/>
      <c r="AB644" s="15"/>
    </row>
    <row r="645" spans="1:28" ht="60">
      <c r="A645" s="147">
        <v>639</v>
      </c>
      <c r="B645" s="169"/>
      <c r="C645" s="170" t="s">
        <v>3505</v>
      </c>
      <c r="D645" s="172" t="s">
        <v>2560</v>
      </c>
      <c r="E645" s="170" t="s">
        <v>3505</v>
      </c>
      <c r="F645" s="172" t="s">
        <v>2560</v>
      </c>
      <c r="G645" s="165" t="s">
        <v>21</v>
      </c>
      <c r="H645" s="165">
        <v>1</v>
      </c>
      <c r="I645" s="202" t="s">
        <v>3915</v>
      </c>
      <c r="J645" s="202" t="s">
        <v>3916</v>
      </c>
      <c r="K645" s="190">
        <v>471933</v>
      </c>
      <c r="L645" s="191">
        <v>567180</v>
      </c>
      <c r="M645" s="132">
        <f t="shared" si="87"/>
        <v>471933</v>
      </c>
      <c r="N645" s="132">
        <f t="shared" si="88"/>
        <v>519556.5</v>
      </c>
      <c r="O645" s="133">
        <f t="shared" si="89"/>
        <v>519556.5</v>
      </c>
      <c r="P645" s="134">
        <f t="shared" si="90"/>
        <v>517369.26748696622</v>
      </c>
      <c r="Q645" s="133">
        <f t="shared" si="83"/>
        <v>33674.899793837547</v>
      </c>
      <c r="R645" s="135">
        <f t="shared" si="84"/>
        <v>6.5088713052879388E-2</v>
      </c>
      <c r="S645" s="133">
        <f t="shared" si="91"/>
        <v>471933</v>
      </c>
      <c r="T645" s="136">
        <f t="shared" si="85"/>
        <v>471900</v>
      </c>
      <c r="U645" s="54" t="str">
        <f t="shared" si="86"/>
        <v>MENOR VALOR</v>
      </c>
      <c r="V645" s="8"/>
      <c r="X645" s="35"/>
      <c r="Y645" s="35"/>
      <c r="Z645" s="35"/>
      <c r="AA645" s="35"/>
      <c r="AB645" s="15"/>
    </row>
    <row r="646" spans="1:28" ht="60">
      <c r="A646" s="147">
        <v>640</v>
      </c>
      <c r="B646" s="169"/>
      <c r="C646" s="170" t="s">
        <v>3506</v>
      </c>
      <c r="D646" s="172" t="s">
        <v>2561</v>
      </c>
      <c r="E646" s="170" t="s">
        <v>3506</v>
      </c>
      <c r="F646" s="172" t="s">
        <v>2561</v>
      </c>
      <c r="G646" s="165" t="s">
        <v>21</v>
      </c>
      <c r="H646" s="165">
        <v>1</v>
      </c>
      <c r="I646" s="202" t="s">
        <v>3915</v>
      </c>
      <c r="J646" s="202" t="s">
        <v>3916</v>
      </c>
      <c r="K646" s="190">
        <v>471933</v>
      </c>
      <c r="L646" s="191">
        <v>567180</v>
      </c>
      <c r="M646" s="132">
        <f t="shared" si="87"/>
        <v>471933</v>
      </c>
      <c r="N646" s="132">
        <f t="shared" si="88"/>
        <v>519556.5</v>
      </c>
      <c r="O646" s="133">
        <f t="shared" si="89"/>
        <v>519556.5</v>
      </c>
      <c r="P646" s="134">
        <f t="shared" si="90"/>
        <v>517369.26748696622</v>
      </c>
      <c r="Q646" s="133">
        <f t="shared" si="83"/>
        <v>33674.899793837547</v>
      </c>
      <c r="R646" s="135">
        <f t="shared" si="84"/>
        <v>6.5088713052879388E-2</v>
      </c>
      <c r="S646" s="133">
        <f t="shared" si="91"/>
        <v>471933</v>
      </c>
      <c r="T646" s="136">
        <f t="shared" si="85"/>
        <v>471900</v>
      </c>
      <c r="U646" s="54" t="str">
        <f t="shared" si="86"/>
        <v>MENOR VALOR</v>
      </c>
    </row>
    <row r="647" spans="1:28" ht="60">
      <c r="A647" s="147">
        <v>641</v>
      </c>
      <c r="B647" s="169"/>
      <c r="C647" s="170" t="s">
        <v>3507</v>
      </c>
      <c r="D647" s="172" t="s">
        <v>2562</v>
      </c>
      <c r="E647" s="170" t="s">
        <v>3507</v>
      </c>
      <c r="F647" s="172" t="s">
        <v>2562</v>
      </c>
      <c r="G647" s="165" t="s">
        <v>21</v>
      </c>
      <c r="H647" s="165">
        <v>1</v>
      </c>
      <c r="I647" s="202" t="s">
        <v>3915</v>
      </c>
      <c r="J647" s="202" t="s">
        <v>3916</v>
      </c>
      <c r="K647" s="190">
        <v>539352</v>
      </c>
      <c r="L647" s="191">
        <v>648255</v>
      </c>
      <c r="M647" s="132">
        <f t="shared" si="87"/>
        <v>539352</v>
      </c>
      <c r="N647" s="132">
        <f t="shared" si="88"/>
        <v>593803.5</v>
      </c>
      <c r="O647" s="133">
        <f t="shared" si="89"/>
        <v>593803.5</v>
      </c>
      <c r="P647" s="134">
        <f t="shared" si="90"/>
        <v>591301.64109361311</v>
      </c>
      <c r="Q647" s="133">
        <f t="shared" ref="Q647:Q710" si="92">STDEVA(O647,M647)</f>
        <v>38503.024895779294</v>
      </c>
      <c r="R647" s="135">
        <f t="shared" ref="R647:R710" si="93">Q647/P647*100%</f>
        <v>6.5115707821422411E-2</v>
      </c>
      <c r="S647" s="133">
        <f t="shared" si="91"/>
        <v>539352</v>
      </c>
      <c r="T647" s="136">
        <f t="shared" ref="T647:T710" si="94">+ROUND(S647,-2)</f>
        <v>539400</v>
      </c>
      <c r="U647" s="54" t="str">
        <f t="shared" ref="U647:U710" si="95">IF(R647&lt;=$R$1,"MENOR VALOR","MEDIA GEOMETRICA")</f>
        <v>MENOR VALOR</v>
      </c>
    </row>
    <row r="648" spans="1:28" ht="60">
      <c r="A648" s="147">
        <v>642</v>
      </c>
      <c r="B648" s="169"/>
      <c r="C648" s="170" t="s">
        <v>3508</v>
      </c>
      <c r="D648" s="172" t="s">
        <v>2563</v>
      </c>
      <c r="E648" s="170" t="s">
        <v>3508</v>
      </c>
      <c r="F648" s="172" t="s">
        <v>2563</v>
      </c>
      <c r="G648" s="165" t="s">
        <v>21</v>
      </c>
      <c r="H648" s="165">
        <v>1</v>
      </c>
      <c r="I648" s="202" t="s">
        <v>3915</v>
      </c>
      <c r="J648" s="202" t="s">
        <v>3916</v>
      </c>
      <c r="K648" s="190">
        <v>539352</v>
      </c>
      <c r="L648" s="191">
        <v>648255</v>
      </c>
      <c r="M648" s="132">
        <f t="shared" ref="M648:M711" si="96">MIN(J648,K648,L648)</f>
        <v>539352</v>
      </c>
      <c r="N648" s="132">
        <f t="shared" ref="N648:N711" si="97">AVERAGE(J648,K648,L648)</f>
        <v>593803.5</v>
      </c>
      <c r="O648" s="133">
        <f t="shared" ref="O648:O711" si="98">MEDIAN(J648,K648,L648)</f>
        <v>593803.5</v>
      </c>
      <c r="P648" s="134">
        <f t="shared" ref="P648:P711" si="99">GEOMEAN(J648,K648,L648)</f>
        <v>591301.64109361311</v>
      </c>
      <c r="Q648" s="133">
        <f t="shared" si="92"/>
        <v>38503.024895779294</v>
      </c>
      <c r="R648" s="135">
        <f t="shared" si="93"/>
        <v>6.5115707821422411E-2</v>
      </c>
      <c r="S648" s="133">
        <f t="shared" ref="S648:S711" si="100">IF(R648&lt;=$R$1,M648,P648)</f>
        <v>539352</v>
      </c>
      <c r="T648" s="136">
        <f t="shared" si="94"/>
        <v>539400</v>
      </c>
      <c r="U648" s="54" t="str">
        <f t="shared" si="95"/>
        <v>MENOR VALOR</v>
      </c>
    </row>
    <row r="649" spans="1:28" ht="18">
      <c r="A649" s="147">
        <v>643</v>
      </c>
      <c r="B649" s="169"/>
      <c r="C649" s="170" t="s">
        <v>3509</v>
      </c>
      <c r="D649" s="172" t="s">
        <v>1780</v>
      </c>
      <c r="E649" s="170" t="s">
        <v>3509</v>
      </c>
      <c r="F649" s="172" t="s">
        <v>1780</v>
      </c>
      <c r="G649" s="165" t="s">
        <v>21</v>
      </c>
      <c r="H649" s="165">
        <v>1</v>
      </c>
      <c r="I649" s="209">
        <v>95800</v>
      </c>
      <c r="J649" s="204">
        <f>I649*(1+0.05)</f>
        <v>100590</v>
      </c>
      <c r="K649" s="190">
        <v>142956</v>
      </c>
      <c r="L649" s="191">
        <v>171810</v>
      </c>
      <c r="M649" s="132">
        <f t="shared" si="96"/>
        <v>100590</v>
      </c>
      <c r="N649" s="132">
        <f t="shared" si="97"/>
        <v>138452</v>
      </c>
      <c r="O649" s="133">
        <f t="shared" si="98"/>
        <v>142956</v>
      </c>
      <c r="P649" s="134">
        <f t="shared" si="99"/>
        <v>135187.08739420815</v>
      </c>
      <c r="Q649" s="133">
        <f t="shared" si="92"/>
        <v>29957.285891749274</v>
      </c>
      <c r="R649" s="135">
        <f t="shared" si="93"/>
        <v>0.2215987226974811</v>
      </c>
      <c r="S649" s="133">
        <f t="shared" si="100"/>
        <v>100590</v>
      </c>
      <c r="T649" s="136">
        <f t="shared" si="94"/>
        <v>100600</v>
      </c>
      <c r="U649" s="54" t="str">
        <f t="shared" si="95"/>
        <v>MENOR VALOR</v>
      </c>
    </row>
    <row r="650" spans="1:28" ht="33">
      <c r="A650" s="147">
        <v>644</v>
      </c>
      <c r="B650" s="169"/>
      <c r="C650" s="170" t="s">
        <v>3510</v>
      </c>
      <c r="D650" s="172" t="s">
        <v>1777</v>
      </c>
      <c r="E650" s="170" t="s">
        <v>3510</v>
      </c>
      <c r="F650" s="172" t="s">
        <v>1777</v>
      </c>
      <c r="G650" s="165" t="s">
        <v>21</v>
      </c>
      <c r="H650" s="165">
        <v>1</v>
      </c>
      <c r="I650" s="209">
        <v>69800</v>
      </c>
      <c r="J650" s="204">
        <f>I650*(1+0.05)</f>
        <v>73290</v>
      </c>
      <c r="K650" s="190">
        <v>142164</v>
      </c>
      <c r="L650" s="191">
        <v>170890</v>
      </c>
      <c r="M650" s="132">
        <f t="shared" si="96"/>
        <v>73290</v>
      </c>
      <c r="N650" s="132">
        <f t="shared" si="97"/>
        <v>128781.33333333333</v>
      </c>
      <c r="O650" s="133">
        <f t="shared" si="98"/>
        <v>142164</v>
      </c>
      <c r="P650" s="134">
        <f t="shared" si="99"/>
        <v>121204.01374390238</v>
      </c>
      <c r="Q650" s="133">
        <f t="shared" si="92"/>
        <v>48701.272447442272</v>
      </c>
      <c r="R650" s="135">
        <f t="shared" si="93"/>
        <v>0.40181237356004945</v>
      </c>
      <c r="S650" s="133">
        <f t="shared" si="100"/>
        <v>121204.01374390238</v>
      </c>
      <c r="T650" s="136">
        <f t="shared" si="94"/>
        <v>121200</v>
      </c>
      <c r="U650" s="54" t="str">
        <f t="shared" si="95"/>
        <v>MEDIA GEOMETRICA</v>
      </c>
    </row>
    <row r="651" spans="1:28" ht="60">
      <c r="A651" s="147">
        <v>645</v>
      </c>
      <c r="B651" s="169"/>
      <c r="C651" s="170" t="s">
        <v>3511</v>
      </c>
      <c r="D651" s="172" t="s">
        <v>2564</v>
      </c>
      <c r="E651" s="170" t="s">
        <v>3511</v>
      </c>
      <c r="F651" s="172" t="s">
        <v>2564</v>
      </c>
      <c r="G651" s="165" t="s">
        <v>21</v>
      </c>
      <c r="H651" s="165">
        <v>1</v>
      </c>
      <c r="I651" s="202" t="s">
        <v>3915</v>
      </c>
      <c r="J651" s="202" t="s">
        <v>3916</v>
      </c>
      <c r="K651" s="190">
        <v>541728</v>
      </c>
      <c r="L651" s="191">
        <v>651130</v>
      </c>
      <c r="M651" s="132">
        <f t="shared" si="96"/>
        <v>541728</v>
      </c>
      <c r="N651" s="132">
        <f t="shared" si="97"/>
        <v>596429</v>
      </c>
      <c r="O651" s="133">
        <f t="shared" si="98"/>
        <v>596429</v>
      </c>
      <c r="P651" s="134">
        <f t="shared" si="99"/>
        <v>593915.27395748964</v>
      </c>
      <c r="Q651" s="133">
        <f t="shared" si="92"/>
        <v>38679.448037685339</v>
      </c>
      <c r="R651" s="135">
        <f t="shared" si="93"/>
        <v>6.5126205258115452E-2</v>
      </c>
      <c r="S651" s="133">
        <f t="shared" si="100"/>
        <v>541728</v>
      </c>
      <c r="T651" s="136">
        <f t="shared" si="94"/>
        <v>541700</v>
      </c>
      <c r="U651" s="54" t="str">
        <f t="shared" si="95"/>
        <v>MENOR VALOR</v>
      </c>
    </row>
    <row r="652" spans="1:28" ht="60">
      <c r="A652" s="147">
        <v>646</v>
      </c>
      <c r="B652" s="169"/>
      <c r="C652" s="170" t="s">
        <v>3512</v>
      </c>
      <c r="D652" s="172" t="s">
        <v>2565</v>
      </c>
      <c r="E652" s="170" t="s">
        <v>3512</v>
      </c>
      <c r="F652" s="172" t="s">
        <v>2565</v>
      </c>
      <c r="G652" s="165" t="s">
        <v>21</v>
      </c>
      <c r="H652" s="165">
        <v>1</v>
      </c>
      <c r="I652" s="202" t="s">
        <v>3915</v>
      </c>
      <c r="J652" s="202" t="s">
        <v>3916</v>
      </c>
      <c r="K652" s="190">
        <v>745668</v>
      </c>
      <c r="L652" s="191">
        <v>896195</v>
      </c>
      <c r="M652" s="132">
        <f t="shared" si="96"/>
        <v>745668</v>
      </c>
      <c r="N652" s="132">
        <f t="shared" si="97"/>
        <v>820931.5</v>
      </c>
      <c r="O652" s="133">
        <f t="shared" si="98"/>
        <v>820931.5</v>
      </c>
      <c r="P652" s="134">
        <f t="shared" si="99"/>
        <v>817474.11779211694</v>
      </c>
      <c r="Q652" s="133">
        <f t="shared" si="92"/>
        <v>53219.331225833717</v>
      </c>
      <c r="R652" s="135">
        <f t="shared" si="93"/>
        <v>6.5102160505792733E-2</v>
      </c>
      <c r="S652" s="133">
        <f t="shared" si="100"/>
        <v>745668</v>
      </c>
      <c r="T652" s="136">
        <f t="shared" si="94"/>
        <v>745700</v>
      </c>
      <c r="U652" s="54" t="str">
        <f t="shared" si="95"/>
        <v>MENOR VALOR</v>
      </c>
    </row>
    <row r="653" spans="1:28" ht="60">
      <c r="A653" s="147">
        <v>647</v>
      </c>
      <c r="B653" s="169"/>
      <c r="C653" s="170" t="s">
        <v>3513</v>
      </c>
      <c r="D653" s="172" t="s">
        <v>2566</v>
      </c>
      <c r="E653" s="170" t="s">
        <v>3513</v>
      </c>
      <c r="F653" s="172" t="s">
        <v>2566</v>
      </c>
      <c r="G653" s="165" t="s">
        <v>21</v>
      </c>
      <c r="H653" s="165">
        <v>1</v>
      </c>
      <c r="I653" s="202" t="s">
        <v>3915</v>
      </c>
      <c r="J653" s="202" t="s">
        <v>3916</v>
      </c>
      <c r="K653" s="190">
        <v>159720</v>
      </c>
      <c r="L653" s="191">
        <v>192050</v>
      </c>
      <c r="M653" s="132">
        <f t="shared" si="96"/>
        <v>159720</v>
      </c>
      <c r="N653" s="132">
        <f t="shared" si="97"/>
        <v>175885</v>
      </c>
      <c r="O653" s="133">
        <f t="shared" si="98"/>
        <v>175885</v>
      </c>
      <c r="P653" s="134">
        <f t="shared" si="99"/>
        <v>175140.58924190016</v>
      </c>
      <c r="Q653" s="133">
        <f t="shared" si="92"/>
        <v>11430.381117880541</v>
      </c>
      <c r="R653" s="135">
        <f t="shared" si="93"/>
        <v>6.5264032554402121E-2</v>
      </c>
      <c r="S653" s="133">
        <f t="shared" si="100"/>
        <v>159720</v>
      </c>
      <c r="T653" s="136">
        <f t="shared" si="94"/>
        <v>159700</v>
      </c>
      <c r="U653" s="54" t="str">
        <f t="shared" si="95"/>
        <v>MENOR VALOR</v>
      </c>
    </row>
    <row r="654" spans="1:28" ht="18">
      <c r="A654" s="147">
        <v>648</v>
      </c>
      <c r="B654" s="169"/>
      <c r="C654" s="170" t="s">
        <v>3514</v>
      </c>
      <c r="D654" s="172" t="s">
        <v>1690</v>
      </c>
      <c r="E654" s="170" t="s">
        <v>3514</v>
      </c>
      <c r="F654" s="172" t="s">
        <v>1690</v>
      </c>
      <c r="G654" s="165" t="s">
        <v>21</v>
      </c>
      <c r="H654" s="165">
        <v>1</v>
      </c>
      <c r="I654" s="209">
        <v>39900</v>
      </c>
      <c r="J654" s="204">
        <f>I654*(1+0.05)</f>
        <v>41895</v>
      </c>
      <c r="K654" s="190">
        <v>52668</v>
      </c>
      <c r="L654" s="191">
        <v>63365</v>
      </c>
      <c r="M654" s="132">
        <f t="shared" si="96"/>
        <v>41895</v>
      </c>
      <c r="N654" s="132">
        <f t="shared" si="97"/>
        <v>52642.666666666664</v>
      </c>
      <c r="O654" s="133">
        <f t="shared" si="98"/>
        <v>52668</v>
      </c>
      <c r="P654" s="134">
        <f t="shared" si="99"/>
        <v>51902.246221403329</v>
      </c>
      <c r="Q654" s="133">
        <f t="shared" si="92"/>
        <v>7617.6613537226767</v>
      </c>
      <c r="R654" s="135">
        <f t="shared" si="93"/>
        <v>0.14676939647712825</v>
      </c>
      <c r="S654" s="133">
        <f t="shared" si="100"/>
        <v>41895</v>
      </c>
      <c r="T654" s="136">
        <f t="shared" si="94"/>
        <v>41900</v>
      </c>
      <c r="U654" s="54" t="str">
        <f t="shared" si="95"/>
        <v>MENOR VALOR</v>
      </c>
    </row>
    <row r="655" spans="1:28" ht="60">
      <c r="A655" s="147">
        <v>649</v>
      </c>
      <c r="B655" s="169"/>
      <c r="C655" s="170" t="s">
        <v>3515</v>
      </c>
      <c r="D655" s="172" t="s">
        <v>2567</v>
      </c>
      <c r="E655" s="170" t="s">
        <v>3515</v>
      </c>
      <c r="F655" s="172" t="s">
        <v>2567</v>
      </c>
      <c r="G655" s="165" t="s">
        <v>21</v>
      </c>
      <c r="H655" s="165">
        <v>1</v>
      </c>
      <c r="I655" s="202" t="s">
        <v>3915</v>
      </c>
      <c r="J655" s="202" t="s">
        <v>3916</v>
      </c>
      <c r="K655" s="190">
        <v>83160</v>
      </c>
      <c r="L655" s="191">
        <v>100050</v>
      </c>
      <c r="M655" s="132">
        <f t="shared" si="96"/>
        <v>83160</v>
      </c>
      <c r="N655" s="132">
        <f t="shared" si="97"/>
        <v>91605</v>
      </c>
      <c r="O655" s="133">
        <f t="shared" si="98"/>
        <v>91605</v>
      </c>
      <c r="P655" s="134">
        <f t="shared" si="99"/>
        <v>91214.900098613274</v>
      </c>
      <c r="Q655" s="133">
        <f t="shared" si="92"/>
        <v>5971.5167671203935</v>
      </c>
      <c r="R655" s="135">
        <f t="shared" si="93"/>
        <v>6.546646173667385E-2</v>
      </c>
      <c r="S655" s="133">
        <f t="shared" si="100"/>
        <v>83160</v>
      </c>
      <c r="T655" s="136">
        <f t="shared" si="94"/>
        <v>83200</v>
      </c>
      <c r="U655" s="54" t="str">
        <f t="shared" si="95"/>
        <v>MENOR VALOR</v>
      </c>
    </row>
    <row r="656" spans="1:28" ht="60">
      <c r="A656" s="147">
        <v>650</v>
      </c>
      <c r="B656" s="169"/>
      <c r="C656" s="170" t="s">
        <v>3516</v>
      </c>
      <c r="D656" s="172" t="s">
        <v>2568</v>
      </c>
      <c r="E656" s="170" t="s">
        <v>3516</v>
      </c>
      <c r="F656" s="172" t="s">
        <v>2568</v>
      </c>
      <c r="G656" s="165" t="s">
        <v>21</v>
      </c>
      <c r="H656" s="165">
        <v>1</v>
      </c>
      <c r="I656" s="202" t="s">
        <v>3915</v>
      </c>
      <c r="J656" s="202" t="s">
        <v>3916</v>
      </c>
      <c r="K656" s="190">
        <v>531300</v>
      </c>
      <c r="L656" s="191">
        <v>638595</v>
      </c>
      <c r="M656" s="132">
        <f t="shared" si="96"/>
        <v>531300</v>
      </c>
      <c r="N656" s="132">
        <f t="shared" si="97"/>
        <v>584947.5</v>
      </c>
      <c r="O656" s="133">
        <f t="shared" si="98"/>
        <v>584947.5</v>
      </c>
      <c r="P656" s="134">
        <f t="shared" si="99"/>
        <v>582482.20874117687</v>
      </c>
      <c r="Q656" s="133">
        <f t="shared" si="92"/>
        <v>37934.511043705308</v>
      </c>
      <c r="R656" s="135">
        <f t="shared" si="93"/>
        <v>6.5125613236646201E-2</v>
      </c>
      <c r="S656" s="133">
        <f t="shared" si="100"/>
        <v>531300</v>
      </c>
      <c r="T656" s="136">
        <f t="shared" si="94"/>
        <v>531300</v>
      </c>
      <c r="U656" s="54" t="str">
        <f t="shared" si="95"/>
        <v>MENOR VALOR</v>
      </c>
    </row>
    <row r="657" spans="1:21" ht="60">
      <c r="A657" s="147">
        <v>651</v>
      </c>
      <c r="B657" s="169"/>
      <c r="C657" s="170" t="s">
        <v>3517</v>
      </c>
      <c r="D657" s="172" t="s">
        <v>2569</v>
      </c>
      <c r="E657" s="170" t="s">
        <v>3517</v>
      </c>
      <c r="F657" s="172" t="s">
        <v>2569</v>
      </c>
      <c r="G657" s="165" t="s">
        <v>21</v>
      </c>
      <c r="H657" s="165">
        <v>1</v>
      </c>
      <c r="I657" s="202" t="s">
        <v>3915</v>
      </c>
      <c r="J657" s="202" t="s">
        <v>3916</v>
      </c>
      <c r="K657" s="190">
        <v>1422432</v>
      </c>
      <c r="L657" s="191">
        <v>1709475</v>
      </c>
      <c r="M657" s="132">
        <f t="shared" si="96"/>
        <v>1422432</v>
      </c>
      <c r="N657" s="132">
        <f t="shared" si="97"/>
        <v>1565953.5</v>
      </c>
      <c r="O657" s="133">
        <f t="shared" si="98"/>
        <v>1565953.5</v>
      </c>
      <c r="P657" s="134">
        <f t="shared" si="99"/>
        <v>1559362.6721196068</v>
      </c>
      <c r="Q657" s="133">
        <f t="shared" si="92"/>
        <v>101485.02589606508</v>
      </c>
      <c r="R657" s="135">
        <f t="shared" si="93"/>
        <v>6.5081092237586249E-2</v>
      </c>
      <c r="S657" s="133">
        <f t="shared" si="100"/>
        <v>1422432</v>
      </c>
      <c r="T657" s="136">
        <f t="shared" si="94"/>
        <v>1422400</v>
      </c>
      <c r="U657" s="54" t="str">
        <f t="shared" si="95"/>
        <v>MENOR VALOR</v>
      </c>
    </row>
    <row r="658" spans="1:21" ht="60">
      <c r="A658" s="147">
        <v>652</v>
      </c>
      <c r="B658" s="169"/>
      <c r="C658" s="170" t="s">
        <v>3518</v>
      </c>
      <c r="D658" s="172" t="s">
        <v>1898</v>
      </c>
      <c r="E658" s="170" t="s">
        <v>3518</v>
      </c>
      <c r="F658" s="172" t="s">
        <v>1898</v>
      </c>
      <c r="G658" s="165" t="s">
        <v>21</v>
      </c>
      <c r="H658" s="165">
        <v>1</v>
      </c>
      <c r="I658" s="202" t="s">
        <v>3915</v>
      </c>
      <c r="J658" s="202" t="s">
        <v>3916</v>
      </c>
      <c r="K658" s="190">
        <v>77880</v>
      </c>
      <c r="L658" s="191">
        <v>93610</v>
      </c>
      <c r="M658" s="132">
        <f t="shared" si="96"/>
        <v>77880</v>
      </c>
      <c r="N658" s="132">
        <f t="shared" si="97"/>
        <v>85745</v>
      </c>
      <c r="O658" s="133">
        <f t="shared" si="98"/>
        <v>85745</v>
      </c>
      <c r="P658" s="134">
        <f t="shared" si="99"/>
        <v>85383.527685379682</v>
      </c>
      <c r="Q658" s="133">
        <f t="shared" si="92"/>
        <v>5561.3948340321958</v>
      </c>
      <c r="R658" s="135">
        <f t="shared" si="93"/>
        <v>6.5134282745083621E-2</v>
      </c>
      <c r="S658" s="133">
        <f t="shared" si="100"/>
        <v>77880</v>
      </c>
      <c r="T658" s="136">
        <f t="shared" si="94"/>
        <v>77900</v>
      </c>
      <c r="U658" s="54" t="str">
        <f t="shared" si="95"/>
        <v>MENOR VALOR</v>
      </c>
    </row>
    <row r="659" spans="1:21" ht="60">
      <c r="A659" s="147">
        <v>653</v>
      </c>
      <c r="B659" s="169"/>
      <c r="C659" s="170" t="s">
        <v>3519</v>
      </c>
      <c r="D659" s="172" t="s">
        <v>2570</v>
      </c>
      <c r="E659" s="170" t="s">
        <v>3519</v>
      </c>
      <c r="F659" s="172" t="s">
        <v>2570</v>
      </c>
      <c r="G659" s="165" t="s">
        <v>21</v>
      </c>
      <c r="H659" s="165">
        <v>1</v>
      </c>
      <c r="I659" s="202" t="s">
        <v>3915</v>
      </c>
      <c r="J659" s="202" t="s">
        <v>3916</v>
      </c>
      <c r="K659" s="190">
        <v>327360</v>
      </c>
      <c r="L659" s="191">
        <v>393415</v>
      </c>
      <c r="M659" s="132">
        <f t="shared" si="96"/>
        <v>327360</v>
      </c>
      <c r="N659" s="132">
        <f t="shared" si="97"/>
        <v>360387.5</v>
      </c>
      <c r="O659" s="133">
        <f t="shared" si="98"/>
        <v>360387.5</v>
      </c>
      <c r="P659" s="134">
        <f t="shared" si="99"/>
        <v>358870.91606871685</v>
      </c>
      <c r="Q659" s="133">
        <f t="shared" si="92"/>
        <v>23353.969215638699</v>
      </c>
      <c r="R659" s="135">
        <f t="shared" si="93"/>
        <v>6.5076238195816524E-2</v>
      </c>
      <c r="S659" s="133">
        <f t="shared" si="100"/>
        <v>327360</v>
      </c>
      <c r="T659" s="136">
        <f t="shared" si="94"/>
        <v>327400</v>
      </c>
      <c r="U659" s="54" t="str">
        <f t="shared" si="95"/>
        <v>MENOR VALOR</v>
      </c>
    </row>
    <row r="660" spans="1:21" ht="60">
      <c r="A660" s="147">
        <v>654</v>
      </c>
      <c r="B660" s="169"/>
      <c r="C660" s="170" t="s">
        <v>3520</v>
      </c>
      <c r="D660" s="172" t="s">
        <v>2571</v>
      </c>
      <c r="E660" s="170" t="s">
        <v>3520</v>
      </c>
      <c r="F660" s="172" t="s">
        <v>2571</v>
      </c>
      <c r="G660" s="165" t="s">
        <v>21</v>
      </c>
      <c r="H660" s="165">
        <v>1</v>
      </c>
      <c r="I660" s="202" t="s">
        <v>3915</v>
      </c>
      <c r="J660" s="202" t="s">
        <v>3916</v>
      </c>
      <c r="K660" s="190">
        <v>138996</v>
      </c>
      <c r="L660" s="191">
        <v>167095</v>
      </c>
      <c r="M660" s="132">
        <f t="shared" si="96"/>
        <v>138996</v>
      </c>
      <c r="N660" s="132">
        <f t="shared" si="97"/>
        <v>153045.5</v>
      </c>
      <c r="O660" s="133">
        <f t="shared" si="98"/>
        <v>153045.5</v>
      </c>
      <c r="P660" s="134">
        <f t="shared" si="99"/>
        <v>152399.2671242221</v>
      </c>
      <c r="Q660" s="133">
        <f t="shared" si="92"/>
        <v>9934.4967222803989</v>
      </c>
      <c r="R660" s="135">
        <f t="shared" si="93"/>
        <v>6.5187299845626531E-2</v>
      </c>
      <c r="S660" s="133">
        <f t="shared" si="100"/>
        <v>138996</v>
      </c>
      <c r="T660" s="136">
        <f t="shared" si="94"/>
        <v>139000</v>
      </c>
      <c r="U660" s="54" t="str">
        <f t="shared" si="95"/>
        <v>MENOR VALOR</v>
      </c>
    </row>
    <row r="661" spans="1:21" ht="60">
      <c r="A661" s="147">
        <v>655</v>
      </c>
      <c r="B661" s="169"/>
      <c r="C661" s="170" t="s">
        <v>3521</v>
      </c>
      <c r="D661" s="172" t="s">
        <v>2572</v>
      </c>
      <c r="E661" s="170" t="s">
        <v>3521</v>
      </c>
      <c r="F661" s="172" t="s">
        <v>2572</v>
      </c>
      <c r="G661" s="165" t="s">
        <v>21</v>
      </c>
      <c r="H661" s="165">
        <v>1</v>
      </c>
      <c r="I661" s="202" t="s">
        <v>3915</v>
      </c>
      <c r="J661" s="202" t="s">
        <v>3916</v>
      </c>
      <c r="K661" s="190">
        <v>138996</v>
      </c>
      <c r="L661" s="191">
        <v>167095</v>
      </c>
      <c r="M661" s="132">
        <f t="shared" si="96"/>
        <v>138996</v>
      </c>
      <c r="N661" s="132">
        <f t="shared" si="97"/>
        <v>153045.5</v>
      </c>
      <c r="O661" s="133">
        <f t="shared" si="98"/>
        <v>153045.5</v>
      </c>
      <c r="P661" s="134">
        <f t="shared" si="99"/>
        <v>152399.2671242221</v>
      </c>
      <c r="Q661" s="133">
        <f t="shared" si="92"/>
        <v>9934.4967222803989</v>
      </c>
      <c r="R661" s="135">
        <f t="shared" si="93"/>
        <v>6.5187299845626531E-2</v>
      </c>
      <c r="S661" s="133">
        <f t="shared" si="100"/>
        <v>138996</v>
      </c>
      <c r="T661" s="136">
        <f t="shared" si="94"/>
        <v>139000</v>
      </c>
      <c r="U661" s="54" t="str">
        <f t="shared" si="95"/>
        <v>MENOR VALOR</v>
      </c>
    </row>
    <row r="662" spans="1:21" ht="60">
      <c r="A662" s="147">
        <v>656</v>
      </c>
      <c r="B662" s="169"/>
      <c r="C662" s="170" t="s">
        <v>3522</v>
      </c>
      <c r="D662" s="172" t="s">
        <v>2573</v>
      </c>
      <c r="E662" s="170" t="s">
        <v>3522</v>
      </c>
      <c r="F662" s="172" t="s">
        <v>2573</v>
      </c>
      <c r="G662" s="165" t="s">
        <v>21</v>
      </c>
      <c r="H662" s="165">
        <v>1</v>
      </c>
      <c r="I662" s="202" t="s">
        <v>3915</v>
      </c>
      <c r="J662" s="202" t="s">
        <v>3916</v>
      </c>
      <c r="K662" s="190">
        <v>520872</v>
      </c>
      <c r="L662" s="191">
        <v>626060</v>
      </c>
      <c r="M662" s="132">
        <f t="shared" si="96"/>
        <v>520872</v>
      </c>
      <c r="N662" s="132">
        <f t="shared" si="97"/>
        <v>573466</v>
      </c>
      <c r="O662" s="133">
        <f t="shared" si="98"/>
        <v>573466</v>
      </c>
      <c r="P662" s="134">
        <f t="shared" si="99"/>
        <v>571049.14352444303</v>
      </c>
      <c r="Q662" s="133">
        <f t="shared" si="92"/>
        <v>37189.574049725277</v>
      </c>
      <c r="R662" s="135">
        <f t="shared" si="93"/>
        <v>6.5124997509314053E-2</v>
      </c>
      <c r="S662" s="133">
        <f t="shared" si="100"/>
        <v>520872</v>
      </c>
      <c r="T662" s="136">
        <f t="shared" si="94"/>
        <v>520900</v>
      </c>
      <c r="U662" s="54" t="str">
        <f t="shared" si="95"/>
        <v>MENOR VALOR</v>
      </c>
    </row>
    <row r="663" spans="1:21" ht="60">
      <c r="A663" s="147">
        <v>657</v>
      </c>
      <c r="B663" s="169"/>
      <c r="C663" s="170" t="s">
        <v>3523</v>
      </c>
      <c r="D663" s="172" t="s">
        <v>2574</v>
      </c>
      <c r="E663" s="170" t="s">
        <v>3523</v>
      </c>
      <c r="F663" s="172" t="s">
        <v>2574</v>
      </c>
      <c r="G663" s="165" t="s">
        <v>21</v>
      </c>
      <c r="H663" s="165">
        <v>1</v>
      </c>
      <c r="I663" s="202" t="s">
        <v>3915</v>
      </c>
      <c r="J663" s="202" t="s">
        <v>3916</v>
      </c>
      <c r="K663" s="190">
        <v>359832</v>
      </c>
      <c r="L663" s="191">
        <v>432515</v>
      </c>
      <c r="M663" s="132">
        <f t="shared" si="96"/>
        <v>359832</v>
      </c>
      <c r="N663" s="132">
        <f t="shared" si="97"/>
        <v>396173.5</v>
      </c>
      <c r="O663" s="133">
        <f t="shared" si="98"/>
        <v>396173.5</v>
      </c>
      <c r="P663" s="134">
        <f t="shared" si="99"/>
        <v>394503.15268702229</v>
      </c>
      <c r="Q663" s="133">
        <f t="shared" si="92"/>
        <v>25697.321088490917</v>
      </c>
      <c r="R663" s="135">
        <f t="shared" si="93"/>
        <v>6.5138442908408895E-2</v>
      </c>
      <c r="S663" s="133">
        <f t="shared" si="100"/>
        <v>359832</v>
      </c>
      <c r="T663" s="136">
        <f t="shared" si="94"/>
        <v>359800</v>
      </c>
      <c r="U663" s="54" t="str">
        <f t="shared" si="95"/>
        <v>MENOR VALOR</v>
      </c>
    </row>
    <row r="664" spans="1:21" ht="60">
      <c r="A664" s="147">
        <v>658</v>
      </c>
      <c r="B664" s="169"/>
      <c r="C664" s="170" t="s">
        <v>3524</v>
      </c>
      <c r="D664" s="172" t="s">
        <v>2575</v>
      </c>
      <c r="E664" s="170" t="s">
        <v>3524</v>
      </c>
      <c r="F664" s="172" t="s">
        <v>2575</v>
      </c>
      <c r="G664" s="165" t="s">
        <v>21</v>
      </c>
      <c r="H664" s="165">
        <v>1</v>
      </c>
      <c r="I664" s="202" t="s">
        <v>3915</v>
      </c>
      <c r="J664" s="202" t="s">
        <v>3916</v>
      </c>
      <c r="K664" s="190">
        <v>106524</v>
      </c>
      <c r="L664" s="191">
        <v>128110</v>
      </c>
      <c r="M664" s="132">
        <f t="shared" si="96"/>
        <v>106524</v>
      </c>
      <c r="N664" s="132">
        <f t="shared" si="97"/>
        <v>117317</v>
      </c>
      <c r="O664" s="133">
        <f t="shared" si="98"/>
        <v>117317</v>
      </c>
      <c r="P664" s="134">
        <f t="shared" si="99"/>
        <v>116819.47457508958</v>
      </c>
      <c r="Q664" s="133">
        <f t="shared" si="92"/>
        <v>7631.8034893464073</v>
      </c>
      <c r="R664" s="135">
        <f t="shared" si="93"/>
        <v>6.5329890560677131E-2</v>
      </c>
      <c r="S664" s="133">
        <f t="shared" si="100"/>
        <v>106524</v>
      </c>
      <c r="T664" s="136">
        <f t="shared" si="94"/>
        <v>106500</v>
      </c>
      <c r="U664" s="54" t="str">
        <f t="shared" si="95"/>
        <v>MENOR VALOR</v>
      </c>
    </row>
    <row r="665" spans="1:21" ht="18">
      <c r="A665" s="147">
        <v>659</v>
      </c>
      <c r="B665" s="169"/>
      <c r="C665" s="170" t="s">
        <v>3525</v>
      </c>
      <c r="D665" s="172" t="s">
        <v>2576</v>
      </c>
      <c r="E665" s="170" t="s">
        <v>3525</v>
      </c>
      <c r="F665" s="172" t="s">
        <v>2576</v>
      </c>
      <c r="G665" s="165" t="s">
        <v>21</v>
      </c>
      <c r="H665" s="165">
        <v>1</v>
      </c>
      <c r="I665" s="209">
        <v>74500</v>
      </c>
      <c r="J665" s="204">
        <f>I665*(1+0.05)</f>
        <v>78225</v>
      </c>
      <c r="K665" s="190">
        <v>111540</v>
      </c>
      <c r="L665" s="191">
        <v>134090</v>
      </c>
      <c r="M665" s="132">
        <f t="shared" si="96"/>
        <v>78225</v>
      </c>
      <c r="N665" s="132">
        <f t="shared" si="97"/>
        <v>107951.66666666667</v>
      </c>
      <c r="O665" s="133">
        <f t="shared" si="98"/>
        <v>111540</v>
      </c>
      <c r="P665" s="134">
        <f t="shared" si="99"/>
        <v>105371.75196550388</v>
      </c>
      <c r="Q665" s="133">
        <f t="shared" si="92"/>
        <v>23557.26241522983</v>
      </c>
      <c r="R665" s="135">
        <f t="shared" si="93"/>
        <v>0.22356335522391144</v>
      </c>
      <c r="S665" s="133">
        <f t="shared" si="100"/>
        <v>78225</v>
      </c>
      <c r="T665" s="136">
        <f t="shared" si="94"/>
        <v>78200</v>
      </c>
      <c r="U665" s="54" t="str">
        <f t="shared" si="95"/>
        <v>MENOR VALOR</v>
      </c>
    </row>
    <row r="666" spans="1:21" ht="18">
      <c r="A666" s="147">
        <v>660</v>
      </c>
      <c r="B666" s="169"/>
      <c r="C666" s="170" t="s">
        <v>3526</v>
      </c>
      <c r="D666" s="172" t="s">
        <v>2577</v>
      </c>
      <c r="E666" s="170" t="s">
        <v>3526</v>
      </c>
      <c r="F666" s="172" t="s">
        <v>2577</v>
      </c>
      <c r="G666" s="165" t="s">
        <v>21</v>
      </c>
      <c r="H666" s="165">
        <v>1</v>
      </c>
      <c r="I666" s="209">
        <v>30000</v>
      </c>
      <c r="J666" s="204">
        <f>I666*(1+0.05)</f>
        <v>31500</v>
      </c>
      <c r="K666" s="190">
        <v>39600</v>
      </c>
      <c r="L666" s="191">
        <v>47610</v>
      </c>
      <c r="M666" s="132">
        <f t="shared" si="96"/>
        <v>31500</v>
      </c>
      <c r="N666" s="132">
        <f t="shared" si="97"/>
        <v>39570</v>
      </c>
      <c r="O666" s="133">
        <f t="shared" si="98"/>
        <v>39600</v>
      </c>
      <c r="P666" s="134">
        <f t="shared" si="99"/>
        <v>39015.272125271564</v>
      </c>
      <c r="Q666" s="133">
        <f t="shared" si="92"/>
        <v>5727.5649276110353</v>
      </c>
      <c r="R666" s="135">
        <f t="shared" si="93"/>
        <v>0.14680315208928377</v>
      </c>
      <c r="S666" s="133">
        <f t="shared" si="100"/>
        <v>31500</v>
      </c>
      <c r="T666" s="136">
        <f t="shared" si="94"/>
        <v>31500</v>
      </c>
      <c r="U666" s="54" t="str">
        <f t="shared" si="95"/>
        <v>MENOR VALOR</v>
      </c>
    </row>
    <row r="667" spans="1:21" ht="60">
      <c r="A667" s="147">
        <v>661</v>
      </c>
      <c r="B667" s="169"/>
      <c r="C667" s="170" t="s">
        <v>3527</v>
      </c>
      <c r="D667" s="172" t="s">
        <v>2578</v>
      </c>
      <c r="E667" s="170" t="s">
        <v>3527</v>
      </c>
      <c r="F667" s="172" t="s">
        <v>2578</v>
      </c>
      <c r="G667" s="165" t="s">
        <v>21</v>
      </c>
      <c r="H667" s="165">
        <v>1</v>
      </c>
      <c r="I667" s="202" t="s">
        <v>3915</v>
      </c>
      <c r="J667" s="202" t="s">
        <v>3916</v>
      </c>
      <c r="K667" s="190">
        <v>520872</v>
      </c>
      <c r="L667" s="191">
        <v>626060</v>
      </c>
      <c r="M667" s="132">
        <f t="shared" si="96"/>
        <v>520872</v>
      </c>
      <c r="N667" s="132">
        <f t="shared" si="97"/>
        <v>573466</v>
      </c>
      <c r="O667" s="133">
        <f t="shared" si="98"/>
        <v>573466</v>
      </c>
      <c r="P667" s="134">
        <f t="shared" si="99"/>
        <v>571049.14352444303</v>
      </c>
      <c r="Q667" s="133">
        <f t="shared" si="92"/>
        <v>37189.574049725277</v>
      </c>
      <c r="R667" s="135">
        <f t="shared" si="93"/>
        <v>6.5124997509314053E-2</v>
      </c>
      <c r="S667" s="133">
        <f t="shared" si="100"/>
        <v>520872</v>
      </c>
      <c r="T667" s="136">
        <f t="shared" si="94"/>
        <v>520900</v>
      </c>
      <c r="U667" s="54" t="str">
        <f t="shared" si="95"/>
        <v>MENOR VALOR</v>
      </c>
    </row>
    <row r="668" spans="1:21" ht="60">
      <c r="A668" s="147">
        <v>662</v>
      </c>
      <c r="B668" s="169"/>
      <c r="C668" s="170" t="s">
        <v>3528</v>
      </c>
      <c r="D668" s="172" t="s">
        <v>2579</v>
      </c>
      <c r="E668" s="170" t="s">
        <v>3528</v>
      </c>
      <c r="F668" s="172" t="s">
        <v>2579</v>
      </c>
      <c r="G668" s="165" t="s">
        <v>21</v>
      </c>
      <c r="H668" s="165">
        <v>1</v>
      </c>
      <c r="I668" s="202" t="s">
        <v>3915</v>
      </c>
      <c r="J668" s="202" t="s">
        <v>3916</v>
      </c>
      <c r="K668" s="190">
        <v>132528</v>
      </c>
      <c r="L668" s="191">
        <v>159275</v>
      </c>
      <c r="M668" s="132">
        <f t="shared" si="96"/>
        <v>132528</v>
      </c>
      <c r="N668" s="132">
        <f t="shared" si="97"/>
        <v>145901.5</v>
      </c>
      <c r="O668" s="133">
        <f t="shared" si="98"/>
        <v>145901.5</v>
      </c>
      <c r="P668" s="134">
        <f t="shared" si="99"/>
        <v>145287.29194255086</v>
      </c>
      <c r="Q668" s="133">
        <f t="shared" si="92"/>
        <v>9456.4925381982939</v>
      </c>
      <c r="R668" s="135">
        <f t="shared" si="93"/>
        <v>6.5088229065055167E-2</v>
      </c>
      <c r="S668" s="133">
        <f t="shared" si="100"/>
        <v>132528</v>
      </c>
      <c r="T668" s="136">
        <f t="shared" si="94"/>
        <v>132500</v>
      </c>
      <c r="U668" s="54" t="str">
        <f t="shared" si="95"/>
        <v>MENOR VALOR</v>
      </c>
    </row>
    <row r="669" spans="1:21" ht="18">
      <c r="A669" s="147">
        <v>663</v>
      </c>
      <c r="B669" s="169"/>
      <c r="C669" s="170" t="s">
        <v>3529</v>
      </c>
      <c r="D669" s="172" t="s">
        <v>1829</v>
      </c>
      <c r="E669" s="170" t="s">
        <v>3529</v>
      </c>
      <c r="F669" s="172" t="s">
        <v>1829</v>
      </c>
      <c r="G669" s="165" t="s">
        <v>21</v>
      </c>
      <c r="H669" s="165">
        <v>1</v>
      </c>
      <c r="I669" s="209">
        <v>66200</v>
      </c>
      <c r="J669" s="204">
        <f>I669*(1+0.05)</f>
        <v>69510</v>
      </c>
      <c r="K669" s="190">
        <v>93588</v>
      </c>
      <c r="L669" s="191">
        <v>112470</v>
      </c>
      <c r="M669" s="132">
        <f t="shared" si="96"/>
        <v>69510</v>
      </c>
      <c r="N669" s="132">
        <f t="shared" si="97"/>
        <v>91856</v>
      </c>
      <c r="O669" s="133">
        <f t="shared" si="98"/>
        <v>93588</v>
      </c>
      <c r="P669" s="134">
        <f t="shared" si="99"/>
        <v>90108.975092401335</v>
      </c>
      <c r="Q669" s="133">
        <f t="shared" si="92"/>
        <v>17025.717077409692</v>
      </c>
      <c r="R669" s="135">
        <f t="shared" si="93"/>
        <v>0.18894585206358017</v>
      </c>
      <c r="S669" s="133">
        <f t="shared" si="100"/>
        <v>69510</v>
      </c>
      <c r="T669" s="136">
        <f t="shared" si="94"/>
        <v>69500</v>
      </c>
      <c r="U669" s="54" t="str">
        <f t="shared" si="95"/>
        <v>MENOR VALOR</v>
      </c>
    </row>
    <row r="670" spans="1:21" ht="18">
      <c r="A670" s="147">
        <v>664</v>
      </c>
      <c r="B670" s="169"/>
      <c r="C670" s="170" t="s">
        <v>3530</v>
      </c>
      <c r="D670" s="172" t="s">
        <v>2580</v>
      </c>
      <c r="E670" s="170" t="s">
        <v>3530</v>
      </c>
      <c r="F670" s="172" t="s">
        <v>2580</v>
      </c>
      <c r="G670" s="165" t="s">
        <v>21</v>
      </c>
      <c r="H670" s="165">
        <v>1</v>
      </c>
      <c r="I670" s="209">
        <v>64200</v>
      </c>
      <c r="J670" s="204">
        <f>I670*(1+0.05)</f>
        <v>67410</v>
      </c>
      <c r="K670" s="190">
        <v>93588</v>
      </c>
      <c r="L670" s="191">
        <v>112470</v>
      </c>
      <c r="M670" s="132">
        <f t="shared" si="96"/>
        <v>67410</v>
      </c>
      <c r="N670" s="132">
        <f t="shared" si="97"/>
        <v>91156</v>
      </c>
      <c r="O670" s="133">
        <f t="shared" si="98"/>
        <v>93588</v>
      </c>
      <c r="P670" s="134">
        <f t="shared" si="99"/>
        <v>89192.238321991361</v>
      </c>
      <c r="Q670" s="133">
        <f t="shared" si="92"/>
        <v>18510.641317901442</v>
      </c>
      <c r="R670" s="135">
        <f t="shared" si="93"/>
        <v>0.20753645907031165</v>
      </c>
      <c r="S670" s="133">
        <f t="shared" si="100"/>
        <v>67410</v>
      </c>
      <c r="T670" s="136">
        <f t="shared" si="94"/>
        <v>67400</v>
      </c>
      <c r="U670" s="54" t="str">
        <f t="shared" si="95"/>
        <v>MENOR VALOR</v>
      </c>
    </row>
    <row r="671" spans="1:21" ht="18">
      <c r="A671" s="147">
        <v>665</v>
      </c>
      <c r="B671" s="169"/>
      <c r="C671" s="170" t="s">
        <v>3531</v>
      </c>
      <c r="D671" s="172" t="s">
        <v>2581</v>
      </c>
      <c r="E671" s="170" t="s">
        <v>3531</v>
      </c>
      <c r="F671" s="172" t="s">
        <v>2581</v>
      </c>
      <c r="G671" s="165" t="s">
        <v>21</v>
      </c>
      <c r="H671" s="165">
        <v>1</v>
      </c>
      <c r="I671" s="209">
        <v>191600</v>
      </c>
      <c r="J671" s="204">
        <f>I671*(1+0.05)</f>
        <v>201180</v>
      </c>
      <c r="K671" s="190">
        <v>306636</v>
      </c>
      <c r="L671" s="191">
        <v>368575</v>
      </c>
      <c r="M671" s="132">
        <f t="shared" si="96"/>
        <v>201180</v>
      </c>
      <c r="N671" s="132">
        <f t="shared" si="97"/>
        <v>292130.33333333331</v>
      </c>
      <c r="O671" s="133">
        <f t="shared" si="98"/>
        <v>306636</v>
      </c>
      <c r="P671" s="134">
        <f t="shared" si="99"/>
        <v>283298.71611632913</v>
      </c>
      <c r="Q671" s="133">
        <f t="shared" si="92"/>
        <v>74568.652716808559</v>
      </c>
      <c r="R671" s="135">
        <f t="shared" si="93"/>
        <v>0.26321563944606413</v>
      </c>
      <c r="S671" s="133">
        <f t="shared" si="100"/>
        <v>201180</v>
      </c>
      <c r="T671" s="136">
        <f t="shared" si="94"/>
        <v>201200</v>
      </c>
      <c r="U671" s="54" t="str">
        <f t="shared" si="95"/>
        <v>MENOR VALOR</v>
      </c>
    </row>
    <row r="672" spans="1:21" ht="60">
      <c r="A672" s="147">
        <v>666</v>
      </c>
      <c r="B672" s="169"/>
      <c r="C672" s="170" t="s">
        <v>3532</v>
      </c>
      <c r="D672" s="172" t="s">
        <v>2582</v>
      </c>
      <c r="E672" s="170" t="s">
        <v>3532</v>
      </c>
      <c r="F672" s="172" t="s">
        <v>2582</v>
      </c>
      <c r="G672" s="165" t="s">
        <v>21</v>
      </c>
      <c r="H672" s="165">
        <v>1</v>
      </c>
      <c r="I672" s="202" t="s">
        <v>3915</v>
      </c>
      <c r="J672" s="202" t="s">
        <v>3916</v>
      </c>
      <c r="K672" s="190">
        <v>102564</v>
      </c>
      <c r="L672" s="191">
        <v>123280</v>
      </c>
      <c r="M672" s="132">
        <f t="shared" si="96"/>
        <v>102564</v>
      </c>
      <c r="N672" s="132">
        <f t="shared" si="97"/>
        <v>112922</v>
      </c>
      <c r="O672" s="133">
        <f t="shared" si="98"/>
        <v>112922</v>
      </c>
      <c r="P672" s="134">
        <f t="shared" si="99"/>
        <v>112445.94221224704</v>
      </c>
      <c r="Q672" s="133">
        <f t="shared" si="92"/>
        <v>7324.2120395302591</v>
      </c>
      <c r="R672" s="135">
        <f t="shared" si="93"/>
        <v>6.5135405470705759E-2</v>
      </c>
      <c r="S672" s="133">
        <f t="shared" si="100"/>
        <v>102564</v>
      </c>
      <c r="T672" s="136">
        <f t="shared" si="94"/>
        <v>102600</v>
      </c>
      <c r="U672" s="54" t="str">
        <f t="shared" si="95"/>
        <v>MENOR VALOR</v>
      </c>
    </row>
    <row r="673" spans="1:28" ht="60">
      <c r="A673" s="147">
        <v>667</v>
      </c>
      <c r="B673" s="169"/>
      <c r="C673" s="170" t="s">
        <v>3533</v>
      </c>
      <c r="D673" s="172" t="s">
        <v>2583</v>
      </c>
      <c r="E673" s="170" t="s">
        <v>3533</v>
      </c>
      <c r="F673" s="172" t="s">
        <v>2583</v>
      </c>
      <c r="G673" s="165" t="s">
        <v>21</v>
      </c>
      <c r="H673" s="165">
        <v>1</v>
      </c>
      <c r="I673" s="202" t="s">
        <v>3915</v>
      </c>
      <c r="J673" s="202" t="s">
        <v>3916</v>
      </c>
      <c r="K673" s="190">
        <v>520872</v>
      </c>
      <c r="L673" s="191">
        <v>626060</v>
      </c>
      <c r="M673" s="132">
        <f t="shared" si="96"/>
        <v>520872</v>
      </c>
      <c r="N673" s="132">
        <f t="shared" si="97"/>
        <v>573466</v>
      </c>
      <c r="O673" s="133">
        <f t="shared" si="98"/>
        <v>573466</v>
      </c>
      <c r="P673" s="134">
        <f t="shared" si="99"/>
        <v>571049.14352444303</v>
      </c>
      <c r="Q673" s="133">
        <f t="shared" si="92"/>
        <v>37189.574049725277</v>
      </c>
      <c r="R673" s="135">
        <f t="shared" si="93"/>
        <v>6.5124997509314053E-2</v>
      </c>
      <c r="S673" s="133">
        <f t="shared" si="100"/>
        <v>520872</v>
      </c>
      <c r="T673" s="136">
        <f t="shared" si="94"/>
        <v>520900</v>
      </c>
      <c r="U673" s="54" t="str">
        <f t="shared" si="95"/>
        <v>MENOR VALOR</v>
      </c>
    </row>
    <row r="674" spans="1:28" ht="60">
      <c r="A674" s="147">
        <v>668</v>
      </c>
      <c r="B674" s="169"/>
      <c r="C674" s="170" t="s">
        <v>3534</v>
      </c>
      <c r="D674" s="172" t="s">
        <v>2584</v>
      </c>
      <c r="E674" s="170" t="s">
        <v>3534</v>
      </c>
      <c r="F674" s="172" t="s">
        <v>2584</v>
      </c>
      <c r="G674" s="165" t="s">
        <v>21</v>
      </c>
      <c r="H674" s="165">
        <v>1</v>
      </c>
      <c r="I674" s="202" t="s">
        <v>3915</v>
      </c>
      <c r="J674" s="202" t="s">
        <v>3916</v>
      </c>
      <c r="K674" s="190">
        <v>520872</v>
      </c>
      <c r="L674" s="191">
        <v>626060</v>
      </c>
      <c r="M674" s="132">
        <f t="shared" si="96"/>
        <v>520872</v>
      </c>
      <c r="N674" s="132">
        <f t="shared" si="97"/>
        <v>573466</v>
      </c>
      <c r="O674" s="133">
        <f t="shared" si="98"/>
        <v>573466</v>
      </c>
      <c r="P674" s="134">
        <f t="shared" si="99"/>
        <v>571049.14352444303</v>
      </c>
      <c r="Q674" s="133">
        <f t="shared" si="92"/>
        <v>37189.574049725277</v>
      </c>
      <c r="R674" s="135">
        <f t="shared" si="93"/>
        <v>6.5124997509314053E-2</v>
      </c>
      <c r="S674" s="133">
        <f t="shared" si="100"/>
        <v>520872</v>
      </c>
      <c r="T674" s="136">
        <f t="shared" si="94"/>
        <v>520900</v>
      </c>
      <c r="U674" s="54" t="str">
        <f t="shared" si="95"/>
        <v>MENOR VALOR</v>
      </c>
    </row>
    <row r="675" spans="1:28" ht="60">
      <c r="A675" s="147">
        <v>669</v>
      </c>
      <c r="B675" s="169"/>
      <c r="C675" s="170" t="s">
        <v>3535</v>
      </c>
      <c r="D675" s="172" t="s">
        <v>2585</v>
      </c>
      <c r="E675" s="170" t="s">
        <v>3535</v>
      </c>
      <c r="F675" s="172" t="s">
        <v>2585</v>
      </c>
      <c r="G675" s="165" t="s">
        <v>21</v>
      </c>
      <c r="H675" s="165">
        <v>1</v>
      </c>
      <c r="I675" s="202" t="s">
        <v>3915</v>
      </c>
      <c r="J675" s="202" t="s">
        <v>3916</v>
      </c>
      <c r="K675" s="190">
        <v>21252</v>
      </c>
      <c r="L675" s="191">
        <v>25645</v>
      </c>
      <c r="M675" s="132">
        <f t="shared" si="96"/>
        <v>21252</v>
      </c>
      <c r="N675" s="132">
        <f t="shared" si="97"/>
        <v>23448.5</v>
      </c>
      <c r="O675" s="133">
        <f t="shared" si="98"/>
        <v>23448.5</v>
      </c>
      <c r="P675" s="134">
        <f t="shared" si="99"/>
        <v>23345.396548356166</v>
      </c>
      <c r="Q675" s="133">
        <f t="shared" si="92"/>
        <v>1553.1600448762517</v>
      </c>
      <c r="R675" s="135">
        <f t="shared" si="93"/>
        <v>6.652960645406622E-2</v>
      </c>
      <c r="S675" s="133">
        <f t="shared" si="100"/>
        <v>21252</v>
      </c>
      <c r="T675" s="136">
        <f t="shared" si="94"/>
        <v>21300</v>
      </c>
      <c r="U675" s="54" t="str">
        <f t="shared" si="95"/>
        <v>MENOR VALOR</v>
      </c>
    </row>
    <row r="676" spans="1:28" ht="18">
      <c r="A676" s="147">
        <v>670</v>
      </c>
      <c r="B676" s="169"/>
      <c r="C676" s="170" t="s">
        <v>3536</v>
      </c>
      <c r="D676" s="172" t="s">
        <v>1936</v>
      </c>
      <c r="E676" s="170" t="s">
        <v>3536</v>
      </c>
      <c r="F676" s="172" t="s">
        <v>1936</v>
      </c>
      <c r="G676" s="165" t="s">
        <v>21</v>
      </c>
      <c r="H676" s="165">
        <v>1</v>
      </c>
      <c r="I676" s="209">
        <v>230500</v>
      </c>
      <c r="J676" s="204">
        <f>I676*(1+0.05)</f>
        <v>242025</v>
      </c>
      <c r="K676" s="190">
        <v>392304</v>
      </c>
      <c r="L676" s="191">
        <v>471500</v>
      </c>
      <c r="M676" s="132">
        <f t="shared" si="96"/>
        <v>242025</v>
      </c>
      <c r="N676" s="132">
        <f t="shared" si="97"/>
        <v>368609.66666666669</v>
      </c>
      <c r="O676" s="133">
        <f t="shared" si="98"/>
        <v>392304</v>
      </c>
      <c r="P676" s="134">
        <f t="shared" si="99"/>
        <v>355076.19232254213</v>
      </c>
      <c r="Q676" s="133">
        <f t="shared" si="92"/>
        <v>106263.29996993317</v>
      </c>
      <c r="R676" s="135">
        <f t="shared" si="93"/>
        <v>0.29926900836372128</v>
      </c>
      <c r="S676" s="133">
        <f t="shared" si="100"/>
        <v>242025</v>
      </c>
      <c r="T676" s="136">
        <f t="shared" si="94"/>
        <v>242000</v>
      </c>
      <c r="U676" s="54" t="str">
        <f t="shared" si="95"/>
        <v>MENOR VALOR</v>
      </c>
    </row>
    <row r="677" spans="1:28" ht="60">
      <c r="A677" s="147">
        <v>671</v>
      </c>
      <c r="B677" s="169"/>
      <c r="C677" s="170" t="s">
        <v>3537</v>
      </c>
      <c r="D677" s="172" t="s">
        <v>2586</v>
      </c>
      <c r="E677" s="170" t="s">
        <v>3537</v>
      </c>
      <c r="F677" s="172" t="s">
        <v>2586</v>
      </c>
      <c r="G677" s="165" t="s">
        <v>21</v>
      </c>
      <c r="H677" s="165">
        <v>1</v>
      </c>
      <c r="I677" s="202" t="s">
        <v>3915</v>
      </c>
      <c r="J677" s="202" t="s">
        <v>3916</v>
      </c>
      <c r="K677" s="190">
        <v>671616</v>
      </c>
      <c r="L677" s="191">
        <v>807185</v>
      </c>
      <c r="M677" s="132">
        <f t="shared" si="96"/>
        <v>671616</v>
      </c>
      <c r="N677" s="132">
        <f t="shared" si="97"/>
        <v>739400.5</v>
      </c>
      <c r="O677" s="133">
        <f t="shared" si="98"/>
        <v>739400.5</v>
      </c>
      <c r="P677" s="134">
        <f t="shared" si="99"/>
        <v>736286.8740918854</v>
      </c>
      <c r="Q677" s="133">
        <f t="shared" si="92"/>
        <v>47930.879609339529</v>
      </c>
      <c r="R677" s="135">
        <f t="shared" si="93"/>
        <v>6.5098104143790511E-2</v>
      </c>
      <c r="S677" s="133">
        <f t="shared" si="100"/>
        <v>671616</v>
      </c>
      <c r="T677" s="136">
        <f t="shared" si="94"/>
        <v>671600</v>
      </c>
      <c r="U677" s="54" t="str">
        <f t="shared" si="95"/>
        <v>MENOR VALOR</v>
      </c>
      <c r="V677" s="8"/>
      <c r="X677" s="35"/>
      <c r="Y677" s="35"/>
      <c r="Z677" s="35"/>
      <c r="AA677" s="35"/>
      <c r="AB677" s="15"/>
    </row>
    <row r="678" spans="1:28" ht="18">
      <c r="A678" s="147">
        <v>672</v>
      </c>
      <c r="B678" s="169"/>
      <c r="C678" s="170" t="s">
        <v>3538</v>
      </c>
      <c r="D678" s="172" t="s">
        <v>2587</v>
      </c>
      <c r="E678" s="170" t="s">
        <v>3538</v>
      </c>
      <c r="F678" s="172" t="s">
        <v>2587</v>
      </c>
      <c r="G678" s="165" t="s">
        <v>21</v>
      </c>
      <c r="H678" s="165">
        <v>1</v>
      </c>
      <c r="I678" s="209">
        <v>435000</v>
      </c>
      <c r="J678" s="204">
        <f>I678*(1+0.05)</f>
        <v>456750</v>
      </c>
      <c r="K678" s="190">
        <v>671616</v>
      </c>
      <c r="L678" s="191">
        <v>807185</v>
      </c>
      <c r="M678" s="132">
        <f t="shared" si="96"/>
        <v>456750</v>
      </c>
      <c r="N678" s="132">
        <f t="shared" si="97"/>
        <v>645183.66666666663</v>
      </c>
      <c r="O678" s="133">
        <f t="shared" si="98"/>
        <v>671616</v>
      </c>
      <c r="P678" s="134">
        <f t="shared" si="99"/>
        <v>627948.78462518321</v>
      </c>
      <c r="Q678" s="133">
        <f t="shared" si="92"/>
        <v>151933.20564642872</v>
      </c>
      <c r="R678" s="135">
        <f t="shared" si="93"/>
        <v>0.241951588037735</v>
      </c>
      <c r="S678" s="133">
        <f t="shared" si="100"/>
        <v>456750</v>
      </c>
      <c r="T678" s="136">
        <f t="shared" si="94"/>
        <v>456800</v>
      </c>
      <c r="U678" s="54" t="str">
        <f t="shared" si="95"/>
        <v>MENOR VALOR</v>
      </c>
    </row>
    <row r="679" spans="1:28" ht="60">
      <c r="A679" s="147">
        <v>673</v>
      </c>
      <c r="B679" s="169"/>
      <c r="C679" s="170" t="s">
        <v>3539</v>
      </c>
      <c r="D679" s="176" t="s">
        <v>2588</v>
      </c>
      <c r="E679" s="170" t="s">
        <v>3539</v>
      </c>
      <c r="F679" s="176" t="s">
        <v>2588</v>
      </c>
      <c r="G679" s="165" t="s">
        <v>21</v>
      </c>
      <c r="H679" s="165">
        <v>1</v>
      </c>
      <c r="I679" s="202" t="s">
        <v>3915</v>
      </c>
      <c r="J679" s="202" t="s">
        <v>3916</v>
      </c>
      <c r="K679" s="190">
        <v>431244</v>
      </c>
      <c r="L679" s="191">
        <v>518305</v>
      </c>
      <c r="M679" s="132">
        <f t="shared" si="96"/>
        <v>431244</v>
      </c>
      <c r="N679" s="132">
        <f t="shared" si="97"/>
        <v>474774.5</v>
      </c>
      <c r="O679" s="133">
        <f t="shared" si="98"/>
        <v>474774.5</v>
      </c>
      <c r="P679" s="134">
        <f t="shared" si="99"/>
        <v>472774.70471673924</v>
      </c>
      <c r="Q679" s="133">
        <f t="shared" si="92"/>
        <v>30780.711738441008</v>
      </c>
      <c r="R679" s="135">
        <f t="shared" si="93"/>
        <v>6.5106511476503648E-2</v>
      </c>
      <c r="S679" s="133">
        <f t="shared" si="100"/>
        <v>431244</v>
      </c>
      <c r="T679" s="136">
        <f t="shared" si="94"/>
        <v>431200</v>
      </c>
      <c r="U679" s="54" t="str">
        <f t="shared" si="95"/>
        <v>MENOR VALOR</v>
      </c>
    </row>
    <row r="680" spans="1:28" ht="165.75">
      <c r="A680" s="147">
        <v>674</v>
      </c>
      <c r="B680" s="169"/>
      <c r="C680" s="170" t="s">
        <v>3540</v>
      </c>
      <c r="D680" s="179" t="s">
        <v>2589</v>
      </c>
      <c r="E680" s="170" t="s">
        <v>3540</v>
      </c>
      <c r="F680" s="179" t="s">
        <v>2589</v>
      </c>
      <c r="G680" s="165" t="s">
        <v>21</v>
      </c>
      <c r="H680" s="165">
        <v>1</v>
      </c>
      <c r="I680" s="202" t="s">
        <v>3915</v>
      </c>
      <c r="J680" s="202" t="s">
        <v>3916</v>
      </c>
      <c r="K680" s="190">
        <v>682044</v>
      </c>
      <c r="L680" s="191">
        <v>819720</v>
      </c>
      <c r="M680" s="132">
        <f t="shared" si="96"/>
        <v>682044</v>
      </c>
      <c r="N680" s="132">
        <f t="shared" si="97"/>
        <v>750882</v>
      </c>
      <c r="O680" s="133">
        <f t="shared" si="98"/>
        <v>750882</v>
      </c>
      <c r="P680" s="134">
        <f t="shared" si="99"/>
        <v>747719.93933557777</v>
      </c>
      <c r="Q680" s="133">
        <f t="shared" si="92"/>
        <v>48675.816603319559</v>
      </c>
      <c r="R680" s="135">
        <f t="shared" si="93"/>
        <v>6.5098995014861813E-2</v>
      </c>
      <c r="S680" s="133">
        <f t="shared" si="100"/>
        <v>682044</v>
      </c>
      <c r="T680" s="136">
        <f t="shared" si="94"/>
        <v>682000</v>
      </c>
      <c r="U680" s="54" t="str">
        <f t="shared" si="95"/>
        <v>MENOR VALOR</v>
      </c>
    </row>
    <row r="681" spans="1:28" ht="60">
      <c r="A681" s="147">
        <v>675</v>
      </c>
      <c r="B681" s="169"/>
      <c r="C681" s="170" t="s">
        <v>3541</v>
      </c>
      <c r="D681" s="175" t="s">
        <v>2590</v>
      </c>
      <c r="E681" s="170" t="s">
        <v>3541</v>
      </c>
      <c r="F681" s="175" t="s">
        <v>2590</v>
      </c>
      <c r="G681" s="165" t="s">
        <v>21</v>
      </c>
      <c r="H681" s="165">
        <v>1</v>
      </c>
      <c r="I681" s="202" t="s">
        <v>3915</v>
      </c>
      <c r="J681" s="202" t="s">
        <v>3916</v>
      </c>
      <c r="K681" s="190">
        <v>682044</v>
      </c>
      <c r="L681" s="191">
        <v>819720</v>
      </c>
      <c r="M681" s="132">
        <f t="shared" si="96"/>
        <v>682044</v>
      </c>
      <c r="N681" s="132">
        <f t="shared" si="97"/>
        <v>750882</v>
      </c>
      <c r="O681" s="133">
        <f t="shared" si="98"/>
        <v>750882</v>
      </c>
      <c r="P681" s="134">
        <f t="shared" si="99"/>
        <v>747719.93933557777</v>
      </c>
      <c r="Q681" s="133">
        <f t="shared" si="92"/>
        <v>48675.816603319559</v>
      </c>
      <c r="R681" s="135">
        <f t="shared" si="93"/>
        <v>6.5098995014861813E-2</v>
      </c>
      <c r="S681" s="133">
        <f t="shared" si="100"/>
        <v>682044</v>
      </c>
      <c r="T681" s="136">
        <f t="shared" si="94"/>
        <v>682000</v>
      </c>
      <c r="U681" s="54" t="str">
        <f t="shared" si="95"/>
        <v>MENOR VALOR</v>
      </c>
    </row>
    <row r="682" spans="1:28" ht="60">
      <c r="A682" s="147">
        <v>676</v>
      </c>
      <c r="B682" s="169"/>
      <c r="C682" s="170" t="s">
        <v>3542</v>
      </c>
      <c r="D682" s="172" t="s">
        <v>2591</v>
      </c>
      <c r="E682" s="170" t="s">
        <v>3542</v>
      </c>
      <c r="F682" s="172" t="s">
        <v>2591</v>
      </c>
      <c r="G682" s="165" t="s">
        <v>21</v>
      </c>
      <c r="H682" s="165">
        <v>1</v>
      </c>
      <c r="I682" s="202" t="s">
        <v>3915</v>
      </c>
      <c r="J682" s="202" t="s">
        <v>3916</v>
      </c>
      <c r="K682" s="190">
        <v>671616</v>
      </c>
      <c r="L682" s="191">
        <v>807185</v>
      </c>
      <c r="M682" s="132">
        <f t="shared" si="96"/>
        <v>671616</v>
      </c>
      <c r="N682" s="132">
        <f t="shared" si="97"/>
        <v>739400.5</v>
      </c>
      <c r="O682" s="133">
        <f t="shared" si="98"/>
        <v>739400.5</v>
      </c>
      <c r="P682" s="134">
        <f t="shared" si="99"/>
        <v>736286.8740918854</v>
      </c>
      <c r="Q682" s="133">
        <f t="shared" si="92"/>
        <v>47930.879609339529</v>
      </c>
      <c r="R682" s="135">
        <f t="shared" si="93"/>
        <v>6.5098104143790511E-2</v>
      </c>
      <c r="S682" s="133">
        <f t="shared" si="100"/>
        <v>671616</v>
      </c>
      <c r="T682" s="136">
        <f t="shared" si="94"/>
        <v>671600</v>
      </c>
      <c r="U682" s="54" t="str">
        <f t="shared" si="95"/>
        <v>MENOR VALOR</v>
      </c>
    </row>
    <row r="683" spans="1:28" ht="60">
      <c r="A683" s="147">
        <v>677</v>
      </c>
      <c r="B683" s="169"/>
      <c r="C683" s="170" t="s">
        <v>3543</v>
      </c>
      <c r="D683" s="172" t="s">
        <v>2592</v>
      </c>
      <c r="E683" s="170" t="s">
        <v>3543</v>
      </c>
      <c r="F683" s="172" t="s">
        <v>2592</v>
      </c>
      <c r="G683" s="165" t="s">
        <v>21</v>
      </c>
      <c r="H683" s="165">
        <v>1</v>
      </c>
      <c r="I683" s="202" t="s">
        <v>3915</v>
      </c>
      <c r="J683" s="202" t="s">
        <v>3916</v>
      </c>
      <c r="K683" s="190">
        <v>671616</v>
      </c>
      <c r="L683" s="191">
        <v>807185</v>
      </c>
      <c r="M683" s="132">
        <f t="shared" si="96"/>
        <v>671616</v>
      </c>
      <c r="N683" s="132">
        <f t="shared" si="97"/>
        <v>739400.5</v>
      </c>
      <c r="O683" s="133">
        <f t="shared" si="98"/>
        <v>739400.5</v>
      </c>
      <c r="P683" s="134">
        <f t="shared" si="99"/>
        <v>736286.8740918854</v>
      </c>
      <c r="Q683" s="133">
        <f t="shared" si="92"/>
        <v>47930.879609339529</v>
      </c>
      <c r="R683" s="135">
        <f t="shared" si="93"/>
        <v>6.5098104143790511E-2</v>
      </c>
      <c r="S683" s="133">
        <f t="shared" si="100"/>
        <v>671616</v>
      </c>
      <c r="T683" s="136">
        <f t="shared" si="94"/>
        <v>671600</v>
      </c>
      <c r="U683" s="54" t="str">
        <f t="shared" si="95"/>
        <v>MENOR VALOR</v>
      </c>
    </row>
    <row r="684" spans="1:28" ht="60">
      <c r="A684" s="147">
        <v>678</v>
      </c>
      <c r="B684" s="169"/>
      <c r="C684" s="170" t="s">
        <v>3544</v>
      </c>
      <c r="D684" s="172" t="s">
        <v>2593</v>
      </c>
      <c r="E684" s="170" t="s">
        <v>3544</v>
      </c>
      <c r="F684" s="172" t="s">
        <v>2593</v>
      </c>
      <c r="G684" s="165" t="s">
        <v>21</v>
      </c>
      <c r="H684" s="165">
        <v>1</v>
      </c>
      <c r="I684" s="202" t="s">
        <v>3915</v>
      </c>
      <c r="J684" s="202" t="s">
        <v>3916</v>
      </c>
      <c r="K684" s="190">
        <v>757416</v>
      </c>
      <c r="L684" s="191">
        <v>910225</v>
      </c>
      <c r="M684" s="132">
        <f t="shared" si="96"/>
        <v>757416</v>
      </c>
      <c r="N684" s="132">
        <f t="shared" si="97"/>
        <v>833820.5</v>
      </c>
      <c r="O684" s="133">
        <f t="shared" si="98"/>
        <v>833820.5</v>
      </c>
      <c r="P684" s="134">
        <f t="shared" si="99"/>
        <v>830312.57885208505</v>
      </c>
      <c r="Q684" s="133">
        <f t="shared" si="92"/>
        <v>54026.140063167571</v>
      </c>
      <c r="R684" s="135">
        <f t="shared" si="93"/>
        <v>6.5067230630010714E-2</v>
      </c>
      <c r="S684" s="133">
        <f t="shared" si="100"/>
        <v>757416</v>
      </c>
      <c r="T684" s="136">
        <f t="shared" si="94"/>
        <v>757400</v>
      </c>
      <c r="U684" s="54" t="str">
        <f t="shared" si="95"/>
        <v>MENOR VALOR</v>
      </c>
    </row>
    <row r="685" spans="1:28" ht="60">
      <c r="A685" s="147">
        <v>679</v>
      </c>
      <c r="B685" s="169"/>
      <c r="C685" s="170" t="s">
        <v>3545</v>
      </c>
      <c r="D685" s="172" t="s">
        <v>2594</v>
      </c>
      <c r="E685" s="170" t="s">
        <v>3545</v>
      </c>
      <c r="F685" s="172" t="s">
        <v>2594</v>
      </c>
      <c r="G685" s="165" t="s">
        <v>21</v>
      </c>
      <c r="H685" s="165">
        <v>1</v>
      </c>
      <c r="I685" s="202" t="s">
        <v>3915</v>
      </c>
      <c r="J685" s="202" t="s">
        <v>3916</v>
      </c>
      <c r="K685" s="190">
        <v>757416</v>
      </c>
      <c r="L685" s="191">
        <v>910225</v>
      </c>
      <c r="M685" s="132">
        <f t="shared" si="96"/>
        <v>757416</v>
      </c>
      <c r="N685" s="132">
        <f t="shared" si="97"/>
        <v>833820.5</v>
      </c>
      <c r="O685" s="133">
        <f t="shared" si="98"/>
        <v>833820.5</v>
      </c>
      <c r="P685" s="134">
        <f t="shared" si="99"/>
        <v>830312.57885208505</v>
      </c>
      <c r="Q685" s="133">
        <f t="shared" si="92"/>
        <v>54026.140063167571</v>
      </c>
      <c r="R685" s="135">
        <f t="shared" si="93"/>
        <v>6.5067230630010714E-2</v>
      </c>
      <c r="S685" s="133">
        <f t="shared" si="100"/>
        <v>757416</v>
      </c>
      <c r="T685" s="136">
        <f t="shared" si="94"/>
        <v>757400</v>
      </c>
      <c r="U685" s="54" t="str">
        <f t="shared" si="95"/>
        <v>MENOR VALOR</v>
      </c>
    </row>
    <row r="686" spans="1:28" ht="60">
      <c r="A686" s="147">
        <v>680</v>
      </c>
      <c r="B686" s="169"/>
      <c r="C686" s="170" t="s">
        <v>3546</v>
      </c>
      <c r="D686" s="176" t="s">
        <v>2595</v>
      </c>
      <c r="E686" s="170" t="s">
        <v>3546</v>
      </c>
      <c r="F686" s="176" t="s">
        <v>2595</v>
      </c>
      <c r="G686" s="165" t="s">
        <v>21</v>
      </c>
      <c r="H686" s="165">
        <v>1</v>
      </c>
      <c r="I686" s="202" t="s">
        <v>3915</v>
      </c>
      <c r="J686" s="202" t="s">
        <v>3916</v>
      </c>
      <c r="K686" s="190">
        <v>248160</v>
      </c>
      <c r="L686" s="191">
        <v>298310</v>
      </c>
      <c r="M686" s="132">
        <f t="shared" si="96"/>
        <v>248160</v>
      </c>
      <c r="N686" s="132">
        <f t="shared" si="97"/>
        <v>273235</v>
      </c>
      <c r="O686" s="133">
        <f t="shared" si="98"/>
        <v>273235</v>
      </c>
      <c r="P686" s="134">
        <f t="shared" si="99"/>
        <v>272081.99058372091</v>
      </c>
      <c r="Q686" s="133">
        <f t="shared" si="92"/>
        <v>17730.702538252681</v>
      </c>
      <c r="R686" s="135">
        <f t="shared" si="93"/>
        <v>6.5166762784311744E-2</v>
      </c>
      <c r="S686" s="133">
        <f t="shared" si="100"/>
        <v>248160</v>
      </c>
      <c r="T686" s="136">
        <f t="shared" si="94"/>
        <v>248200</v>
      </c>
      <c r="U686" s="54" t="str">
        <f t="shared" si="95"/>
        <v>MENOR VALOR</v>
      </c>
    </row>
    <row r="687" spans="1:28" ht="242.25">
      <c r="A687" s="147">
        <v>681</v>
      </c>
      <c r="B687" s="169"/>
      <c r="C687" s="170" t="s">
        <v>3547</v>
      </c>
      <c r="D687" s="179" t="s">
        <v>2596</v>
      </c>
      <c r="E687" s="170" t="s">
        <v>3547</v>
      </c>
      <c r="F687" s="179" t="s">
        <v>2596</v>
      </c>
      <c r="G687" s="165" t="s">
        <v>21</v>
      </c>
      <c r="H687" s="165">
        <v>1</v>
      </c>
      <c r="I687" s="202" t="s">
        <v>3915</v>
      </c>
      <c r="J687" s="202" t="s">
        <v>3916</v>
      </c>
      <c r="K687" s="190">
        <v>591096</v>
      </c>
      <c r="L687" s="191">
        <v>710355</v>
      </c>
      <c r="M687" s="132">
        <f t="shared" si="96"/>
        <v>591096</v>
      </c>
      <c r="N687" s="132">
        <f t="shared" si="97"/>
        <v>650725.5</v>
      </c>
      <c r="O687" s="133">
        <f t="shared" si="98"/>
        <v>650725.5</v>
      </c>
      <c r="P687" s="134">
        <f t="shared" si="99"/>
        <v>647987.65349349054</v>
      </c>
      <c r="Q687" s="133">
        <f t="shared" si="92"/>
        <v>42164.423808763233</v>
      </c>
      <c r="R687" s="135">
        <f t="shared" si="93"/>
        <v>6.5069795051560811E-2</v>
      </c>
      <c r="S687" s="133">
        <f t="shared" si="100"/>
        <v>591096</v>
      </c>
      <c r="T687" s="136">
        <f t="shared" si="94"/>
        <v>591100</v>
      </c>
      <c r="U687" s="54" t="str">
        <f t="shared" si="95"/>
        <v>MENOR VALOR</v>
      </c>
    </row>
    <row r="688" spans="1:28" ht="60">
      <c r="A688" s="147">
        <v>682</v>
      </c>
      <c r="B688" s="169"/>
      <c r="C688" s="170" t="s">
        <v>3548</v>
      </c>
      <c r="D688" s="175" t="s">
        <v>2597</v>
      </c>
      <c r="E688" s="170" t="s">
        <v>3548</v>
      </c>
      <c r="F688" s="175" t="s">
        <v>2597</v>
      </c>
      <c r="G688" s="165" t="s">
        <v>21</v>
      </c>
      <c r="H688" s="165">
        <v>1</v>
      </c>
      <c r="I688" s="202" t="s">
        <v>3915</v>
      </c>
      <c r="J688" s="202" t="s">
        <v>3916</v>
      </c>
      <c r="K688" s="190">
        <v>198792</v>
      </c>
      <c r="L688" s="191">
        <v>238970</v>
      </c>
      <c r="M688" s="132">
        <f t="shared" si="96"/>
        <v>198792</v>
      </c>
      <c r="N688" s="132">
        <f t="shared" si="97"/>
        <v>218881</v>
      </c>
      <c r="O688" s="133">
        <f t="shared" si="98"/>
        <v>218881</v>
      </c>
      <c r="P688" s="134">
        <f t="shared" si="99"/>
        <v>217957.16147903926</v>
      </c>
      <c r="Q688" s="133">
        <f t="shared" si="92"/>
        <v>14205.068127256553</v>
      </c>
      <c r="R688" s="135">
        <f t="shared" si="93"/>
        <v>6.5173670049940707E-2</v>
      </c>
      <c r="S688" s="133">
        <f t="shared" si="100"/>
        <v>198792</v>
      </c>
      <c r="T688" s="136">
        <f t="shared" si="94"/>
        <v>198800</v>
      </c>
      <c r="U688" s="54" t="str">
        <f t="shared" si="95"/>
        <v>MENOR VALOR</v>
      </c>
    </row>
    <row r="689" spans="1:28" ht="33">
      <c r="A689" s="147">
        <v>683</v>
      </c>
      <c r="B689" s="169"/>
      <c r="C689" s="170" t="s">
        <v>3549</v>
      </c>
      <c r="D689" s="172" t="s">
        <v>1937</v>
      </c>
      <c r="E689" s="170" t="s">
        <v>3549</v>
      </c>
      <c r="F689" s="172" t="s">
        <v>1937</v>
      </c>
      <c r="G689" s="165" t="s">
        <v>21</v>
      </c>
      <c r="H689" s="165">
        <v>1</v>
      </c>
      <c r="I689" s="209">
        <v>116000</v>
      </c>
      <c r="J689" s="204">
        <f>I689*(1+0.05)</f>
        <v>121800</v>
      </c>
      <c r="K689" s="190">
        <v>198792</v>
      </c>
      <c r="L689" s="191">
        <v>238970</v>
      </c>
      <c r="M689" s="132">
        <f t="shared" si="96"/>
        <v>121800</v>
      </c>
      <c r="N689" s="132">
        <f t="shared" si="97"/>
        <v>186520.66666666666</v>
      </c>
      <c r="O689" s="133">
        <f t="shared" si="98"/>
        <v>198792</v>
      </c>
      <c r="P689" s="134">
        <f t="shared" si="99"/>
        <v>179527.03500466509</v>
      </c>
      <c r="Q689" s="133">
        <f t="shared" si="92"/>
        <v>54441.56529711467</v>
      </c>
      <c r="R689" s="135">
        <f t="shared" si="93"/>
        <v>0.30324995505941477</v>
      </c>
      <c r="S689" s="133">
        <f t="shared" si="100"/>
        <v>179527.03500466509</v>
      </c>
      <c r="T689" s="136">
        <f t="shared" si="94"/>
        <v>179500</v>
      </c>
      <c r="U689" s="54" t="str">
        <f t="shared" si="95"/>
        <v>MEDIA GEOMETRICA</v>
      </c>
      <c r="V689" s="8"/>
      <c r="X689" s="35"/>
      <c r="Y689" s="35"/>
      <c r="Z689" s="35"/>
      <c r="AA689" s="35"/>
      <c r="AB689" s="15"/>
    </row>
    <row r="690" spans="1:28" ht="60">
      <c r="A690" s="147">
        <v>684</v>
      </c>
      <c r="B690" s="169"/>
      <c r="C690" s="170" t="s">
        <v>3550</v>
      </c>
      <c r="D690" s="172" t="s">
        <v>2598</v>
      </c>
      <c r="E690" s="170" t="s">
        <v>3550</v>
      </c>
      <c r="F690" s="172" t="s">
        <v>2598</v>
      </c>
      <c r="G690" s="165" t="s">
        <v>21</v>
      </c>
      <c r="H690" s="165">
        <v>1</v>
      </c>
      <c r="I690" s="202" t="s">
        <v>3915</v>
      </c>
      <c r="J690" s="202" t="s">
        <v>3916</v>
      </c>
      <c r="K690" s="190">
        <v>126060</v>
      </c>
      <c r="L690" s="191">
        <v>151570</v>
      </c>
      <c r="M690" s="132">
        <f t="shared" si="96"/>
        <v>126060</v>
      </c>
      <c r="N690" s="132">
        <f t="shared" si="97"/>
        <v>138815</v>
      </c>
      <c r="O690" s="133">
        <f t="shared" si="98"/>
        <v>138815</v>
      </c>
      <c r="P690" s="134">
        <f t="shared" si="99"/>
        <v>138227.76204511162</v>
      </c>
      <c r="Q690" s="133">
        <f t="shared" si="92"/>
        <v>9019.1469940344141</v>
      </c>
      <c r="R690" s="135">
        <f t="shared" si="93"/>
        <v>6.5248448362283051E-2</v>
      </c>
      <c r="S690" s="133">
        <f t="shared" si="100"/>
        <v>126060</v>
      </c>
      <c r="T690" s="136">
        <f t="shared" si="94"/>
        <v>126100</v>
      </c>
      <c r="U690" s="54" t="str">
        <f t="shared" si="95"/>
        <v>MENOR VALOR</v>
      </c>
      <c r="V690" s="8"/>
      <c r="X690" s="35"/>
      <c r="Y690" s="35"/>
      <c r="Z690" s="35"/>
      <c r="AA690" s="35"/>
      <c r="AB690" s="15"/>
    </row>
    <row r="691" spans="1:28" ht="18">
      <c r="A691" s="147">
        <v>685</v>
      </c>
      <c r="B691" s="169"/>
      <c r="C691" s="170" t="s">
        <v>3551</v>
      </c>
      <c r="D691" s="172" t="s">
        <v>1938</v>
      </c>
      <c r="E691" s="170" t="s">
        <v>3551</v>
      </c>
      <c r="F691" s="172" t="s">
        <v>1938</v>
      </c>
      <c r="G691" s="165" t="s">
        <v>21</v>
      </c>
      <c r="H691" s="165">
        <v>1</v>
      </c>
      <c r="I691" s="209">
        <v>125200</v>
      </c>
      <c r="J691" s="204">
        <f>I691*(1+0.05)</f>
        <v>131460</v>
      </c>
      <c r="K691" s="190">
        <v>165264</v>
      </c>
      <c r="L691" s="191">
        <v>198720</v>
      </c>
      <c r="M691" s="132">
        <f t="shared" si="96"/>
        <v>131460</v>
      </c>
      <c r="N691" s="132">
        <f t="shared" si="97"/>
        <v>165148</v>
      </c>
      <c r="O691" s="133">
        <f t="shared" si="98"/>
        <v>165264</v>
      </c>
      <c r="P691" s="134">
        <f t="shared" si="99"/>
        <v>162831.27450342826</v>
      </c>
      <c r="Q691" s="133">
        <f t="shared" si="92"/>
        <v>23903.037631230054</v>
      </c>
      <c r="R691" s="135">
        <f t="shared" si="93"/>
        <v>0.14679635533238303</v>
      </c>
      <c r="S691" s="133">
        <f t="shared" si="100"/>
        <v>131460</v>
      </c>
      <c r="T691" s="136">
        <f t="shared" si="94"/>
        <v>131500</v>
      </c>
      <c r="U691" s="54" t="str">
        <f t="shared" si="95"/>
        <v>MENOR VALOR</v>
      </c>
      <c r="V691" s="8"/>
      <c r="X691" s="35"/>
      <c r="Y691" s="35"/>
      <c r="Z691" s="35"/>
      <c r="AA691" s="35"/>
      <c r="AB691" s="15"/>
    </row>
    <row r="692" spans="1:28" ht="60">
      <c r="A692" s="147">
        <v>686</v>
      </c>
      <c r="B692" s="169"/>
      <c r="C692" s="170" t="s">
        <v>3552</v>
      </c>
      <c r="D692" s="172" t="s">
        <v>2599</v>
      </c>
      <c r="E692" s="170" t="s">
        <v>3552</v>
      </c>
      <c r="F692" s="172" t="s">
        <v>2599</v>
      </c>
      <c r="G692" s="165" t="s">
        <v>21</v>
      </c>
      <c r="H692" s="165">
        <v>1</v>
      </c>
      <c r="I692" s="202" t="s">
        <v>3915</v>
      </c>
      <c r="J692" s="202" t="s">
        <v>3916</v>
      </c>
      <c r="K692" s="190">
        <v>198792</v>
      </c>
      <c r="L692" s="191">
        <v>238970</v>
      </c>
      <c r="M692" s="132">
        <f t="shared" si="96"/>
        <v>198792</v>
      </c>
      <c r="N692" s="132">
        <f t="shared" si="97"/>
        <v>218881</v>
      </c>
      <c r="O692" s="133">
        <f t="shared" si="98"/>
        <v>218881</v>
      </c>
      <c r="P692" s="134">
        <f t="shared" si="99"/>
        <v>217957.16147903926</v>
      </c>
      <c r="Q692" s="133">
        <f t="shared" si="92"/>
        <v>14205.068127256553</v>
      </c>
      <c r="R692" s="135">
        <f t="shared" si="93"/>
        <v>6.5173670049940707E-2</v>
      </c>
      <c r="S692" s="133">
        <f t="shared" si="100"/>
        <v>198792</v>
      </c>
      <c r="T692" s="136">
        <f t="shared" si="94"/>
        <v>198800</v>
      </c>
      <c r="U692" s="54" t="str">
        <f t="shared" si="95"/>
        <v>MENOR VALOR</v>
      </c>
    </row>
    <row r="693" spans="1:28" ht="33">
      <c r="A693" s="147">
        <v>687</v>
      </c>
      <c r="B693" s="169"/>
      <c r="C693" s="170" t="s">
        <v>3553</v>
      </c>
      <c r="D693" s="172" t="s">
        <v>1939</v>
      </c>
      <c r="E693" s="170" t="s">
        <v>3553</v>
      </c>
      <c r="F693" s="172" t="s">
        <v>1939</v>
      </c>
      <c r="G693" s="165" t="s">
        <v>21</v>
      </c>
      <c r="H693" s="165">
        <v>1</v>
      </c>
      <c r="I693" s="209">
        <v>116000</v>
      </c>
      <c r="J693" s="204">
        <f>I693*(1+0.05)</f>
        <v>121800</v>
      </c>
      <c r="K693" s="190">
        <v>198792</v>
      </c>
      <c r="L693" s="191">
        <v>238970</v>
      </c>
      <c r="M693" s="132">
        <f t="shared" si="96"/>
        <v>121800</v>
      </c>
      <c r="N693" s="132">
        <f t="shared" si="97"/>
        <v>186520.66666666666</v>
      </c>
      <c r="O693" s="133">
        <f t="shared" si="98"/>
        <v>198792</v>
      </c>
      <c r="P693" s="134">
        <f t="shared" si="99"/>
        <v>179527.03500466509</v>
      </c>
      <c r="Q693" s="133">
        <f t="shared" si="92"/>
        <v>54441.56529711467</v>
      </c>
      <c r="R693" s="135">
        <f t="shared" si="93"/>
        <v>0.30324995505941477</v>
      </c>
      <c r="S693" s="133">
        <f t="shared" si="100"/>
        <v>179527.03500466509</v>
      </c>
      <c r="T693" s="136">
        <f t="shared" si="94"/>
        <v>179500</v>
      </c>
      <c r="U693" s="54" t="str">
        <f t="shared" si="95"/>
        <v>MEDIA GEOMETRICA</v>
      </c>
    </row>
    <row r="694" spans="1:28" ht="18">
      <c r="A694" s="147">
        <v>688</v>
      </c>
      <c r="B694" s="169"/>
      <c r="C694" s="170" t="s">
        <v>3554</v>
      </c>
      <c r="D694" s="172" t="s">
        <v>2600</v>
      </c>
      <c r="E694" s="170" t="s">
        <v>3554</v>
      </c>
      <c r="F694" s="172" t="s">
        <v>2600</v>
      </c>
      <c r="G694" s="165" t="s">
        <v>21</v>
      </c>
      <c r="H694" s="165">
        <v>1</v>
      </c>
      <c r="I694" s="209">
        <v>150000</v>
      </c>
      <c r="J694" s="204">
        <f>I694*(1+0.05)</f>
        <v>157500</v>
      </c>
      <c r="K694" s="190">
        <v>198792</v>
      </c>
      <c r="L694" s="191">
        <v>238970</v>
      </c>
      <c r="M694" s="132">
        <f t="shared" si="96"/>
        <v>157500</v>
      </c>
      <c r="N694" s="132">
        <f t="shared" si="97"/>
        <v>198420.66666666666</v>
      </c>
      <c r="O694" s="133">
        <f t="shared" si="98"/>
        <v>198792</v>
      </c>
      <c r="P694" s="134">
        <f t="shared" si="99"/>
        <v>195587.43365578717</v>
      </c>
      <c r="Q694" s="133">
        <f t="shared" si="92"/>
        <v>29197.853208754921</v>
      </c>
      <c r="R694" s="135">
        <f t="shared" si="93"/>
        <v>0.14928286885823144</v>
      </c>
      <c r="S694" s="133">
        <f t="shared" si="100"/>
        <v>157500</v>
      </c>
      <c r="T694" s="136">
        <f t="shared" si="94"/>
        <v>157500</v>
      </c>
      <c r="U694" s="54" t="str">
        <f t="shared" si="95"/>
        <v>MENOR VALOR</v>
      </c>
      <c r="V694" s="8"/>
      <c r="X694" s="35"/>
      <c r="Y694" s="35"/>
      <c r="Z694" s="35"/>
      <c r="AA694" s="35"/>
      <c r="AB694" s="15"/>
    </row>
    <row r="695" spans="1:28" ht="60">
      <c r="A695" s="147">
        <v>689</v>
      </c>
      <c r="B695" s="169"/>
      <c r="C695" s="170" t="s">
        <v>3555</v>
      </c>
      <c r="D695" s="172" t="s">
        <v>2601</v>
      </c>
      <c r="E695" s="170" t="s">
        <v>3555</v>
      </c>
      <c r="F695" s="172" t="s">
        <v>2601</v>
      </c>
      <c r="G695" s="165" t="s">
        <v>21</v>
      </c>
      <c r="H695" s="165">
        <v>1</v>
      </c>
      <c r="I695" s="202" t="s">
        <v>3915</v>
      </c>
      <c r="J695" s="202" t="s">
        <v>3916</v>
      </c>
      <c r="K695" s="190">
        <v>248160</v>
      </c>
      <c r="L695" s="191">
        <v>298310</v>
      </c>
      <c r="M695" s="132">
        <f t="shared" si="96"/>
        <v>248160</v>
      </c>
      <c r="N695" s="132">
        <f t="shared" si="97"/>
        <v>273235</v>
      </c>
      <c r="O695" s="133">
        <f t="shared" si="98"/>
        <v>273235</v>
      </c>
      <c r="P695" s="134">
        <f t="shared" si="99"/>
        <v>272081.99058372091</v>
      </c>
      <c r="Q695" s="133">
        <f t="shared" si="92"/>
        <v>17730.702538252681</v>
      </c>
      <c r="R695" s="135">
        <f t="shared" si="93"/>
        <v>6.5166762784311744E-2</v>
      </c>
      <c r="S695" s="133">
        <f t="shared" si="100"/>
        <v>248160</v>
      </c>
      <c r="T695" s="136">
        <f t="shared" si="94"/>
        <v>248200</v>
      </c>
      <c r="U695" s="54" t="str">
        <f t="shared" si="95"/>
        <v>MENOR VALOR</v>
      </c>
    </row>
    <row r="696" spans="1:28" ht="191.25">
      <c r="A696" s="147">
        <v>690</v>
      </c>
      <c r="B696" s="169"/>
      <c r="C696" s="170" t="s">
        <v>3556</v>
      </c>
      <c r="D696" s="180" t="s">
        <v>2602</v>
      </c>
      <c r="E696" s="170" t="s">
        <v>3556</v>
      </c>
      <c r="F696" s="180" t="s">
        <v>2602</v>
      </c>
      <c r="G696" s="165" t="s">
        <v>21</v>
      </c>
      <c r="H696" s="165">
        <v>1</v>
      </c>
      <c r="I696" s="202" t="s">
        <v>3915</v>
      </c>
      <c r="J696" s="202" t="s">
        <v>3916</v>
      </c>
      <c r="K696" s="190">
        <v>198792</v>
      </c>
      <c r="L696" s="191">
        <v>238970</v>
      </c>
      <c r="M696" s="132">
        <f t="shared" si="96"/>
        <v>198792</v>
      </c>
      <c r="N696" s="132">
        <f t="shared" si="97"/>
        <v>218881</v>
      </c>
      <c r="O696" s="133">
        <f t="shared" si="98"/>
        <v>218881</v>
      </c>
      <c r="P696" s="134">
        <f t="shared" si="99"/>
        <v>217957.16147903926</v>
      </c>
      <c r="Q696" s="133">
        <f t="shared" si="92"/>
        <v>14205.068127256553</v>
      </c>
      <c r="R696" s="135">
        <f t="shared" si="93"/>
        <v>6.5173670049940707E-2</v>
      </c>
      <c r="S696" s="133">
        <f t="shared" si="100"/>
        <v>198792</v>
      </c>
      <c r="T696" s="136">
        <f t="shared" si="94"/>
        <v>198800</v>
      </c>
      <c r="U696" s="54" t="str">
        <f t="shared" si="95"/>
        <v>MENOR VALOR</v>
      </c>
    </row>
    <row r="697" spans="1:28" ht="18">
      <c r="A697" s="147">
        <v>691</v>
      </c>
      <c r="B697" s="169"/>
      <c r="C697" s="170" t="s">
        <v>3557</v>
      </c>
      <c r="D697" s="172" t="s">
        <v>1734</v>
      </c>
      <c r="E697" s="170" t="s">
        <v>3557</v>
      </c>
      <c r="F697" s="172" t="s">
        <v>1734</v>
      </c>
      <c r="G697" s="165" t="s">
        <v>21</v>
      </c>
      <c r="H697" s="165">
        <v>1</v>
      </c>
      <c r="I697" s="209">
        <v>23200</v>
      </c>
      <c r="J697" s="204">
        <f>I697*(1+0.05)</f>
        <v>24360</v>
      </c>
      <c r="K697" s="190">
        <v>30624</v>
      </c>
      <c r="L697" s="191">
        <v>36915</v>
      </c>
      <c r="M697" s="132">
        <f t="shared" si="96"/>
        <v>24360</v>
      </c>
      <c r="N697" s="132">
        <f t="shared" si="97"/>
        <v>30633</v>
      </c>
      <c r="O697" s="133">
        <f t="shared" si="98"/>
        <v>30624</v>
      </c>
      <c r="P697" s="134">
        <f t="shared" si="99"/>
        <v>30198.17454048049</v>
      </c>
      <c r="Q697" s="133">
        <f t="shared" si="92"/>
        <v>4429.316877352534</v>
      </c>
      <c r="R697" s="135">
        <f t="shared" si="93"/>
        <v>0.14667498763592676</v>
      </c>
      <c r="S697" s="133">
        <f t="shared" si="100"/>
        <v>24360</v>
      </c>
      <c r="T697" s="136">
        <f t="shared" si="94"/>
        <v>24400</v>
      </c>
      <c r="U697" s="54" t="str">
        <f t="shared" si="95"/>
        <v>MENOR VALOR</v>
      </c>
    </row>
    <row r="698" spans="1:28" ht="60">
      <c r="A698" s="147">
        <v>692</v>
      </c>
      <c r="B698" s="169"/>
      <c r="C698" s="170" t="s">
        <v>3558</v>
      </c>
      <c r="D698" s="176" t="s">
        <v>2603</v>
      </c>
      <c r="E698" s="170" t="s">
        <v>3558</v>
      </c>
      <c r="F698" s="176" t="s">
        <v>2603</v>
      </c>
      <c r="G698" s="165" t="s">
        <v>21</v>
      </c>
      <c r="H698" s="165">
        <v>1</v>
      </c>
      <c r="I698" s="202" t="s">
        <v>3915</v>
      </c>
      <c r="J698" s="202" t="s">
        <v>3916</v>
      </c>
      <c r="K698" s="190">
        <v>93588</v>
      </c>
      <c r="L698" s="191">
        <v>112470</v>
      </c>
      <c r="M698" s="132">
        <f t="shared" si="96"/>
        <v>93588</v>
      </c>
      <c r="N698" s="132">
        <f t="shared" si="97"/>
        <v>103029</v>
      </c>
      <c r="O698" s="133">
        <f t="shared" si="98"/>
        <v>103029</v>
      </c>
      <c r="P698" s="134">
        <f t="shared" si="99"/>
        <v>102595.52797271429</v>
      </c>
      <c r="Q698" s="133">
        <f t="shared" si="92"/>
        <v>6675.7951211821955</v>
      </c>
      <c r="R698" s="135">
        <f t="shared" si="93"/>
        <v>6.5069065417331359E-2</v>
      </c>
      <c r="S698" s="133">
        <f t="shared" si="100"/>
        <v>93588</v>
      </c>
      <c r="T698" s="136">
        <f t="shared" si="94"/>
        <v>93600</v>
      </c>
      <c r="U698" s="54" t="str">
        <f t="shared" si="95"/>
        <v>MENOR VALOR</v>
      </c>
    </row>
    <row r="699" spans="1:28" ht="216.75">
      <c r="A699" s="147">
        <v>693</v>
      </c>
      <c r="B699" s="169"/>
      <c r="C699" s="170" t="s">
        <v>3559</v>
      </c>
      <c r="D699" s="179" t="s">
        <v>2604</v>
      </c>
      <c r="E699" s="170" t="s">
        <v>3559</v>
      </c>
      <c r="F699" s="179" t="s">
        <v>2604</v>
      </c>
      <c r="G699" s="165" t="s">
        <v>21</v>
      </c>
      <c r="H699" s="165">
        <v>1</v>
      </c>
      <c r="I699" s="202" t="s">
        <v>3915</v>
      </c>
      <c r="J699" s="202" t="s">
        <v>3916</v>
      </c>
      <c r="K699" s="190">
        <v>86196</v>
      </c>
      <c r="L699" s="191">
        <v>103615</v>
      </c>
      <c r="M699" s="132">
        <f t="shared" si="96"/>
        <v>86196</v>
      </c>
      <c r="N699" s="132">
        <f t="shared" si="97"/>
        <v>94905.5</v>
      </c>
      <c r="O699" s="133">
        <f t="shared" si="98"/>
        <v>94905.5</v>
      </c>
      <c r="P699" s="134">
        <f t="shared" si="99"/>
        <v>94505.018596897804</v>
      </c>
      <c r="Q699" s="133">
        <f t="shared" si="92"/>
        <v>6158.546510744236</v>
      </c>
      <c r="R699" s="135">
        <f t="shared" si="93"/>
        <v>6.5166343567561555E-2</v>
      </c>
      <c r="S699" s="133">
        <f t="shared" si="100"/>
        <v>86196</v>
      </c>
      <c r="T699" s="136">
        <f t="shared" si="94"/>
        <v>86200</v>
      </c>
      <c r="U699" s="54" t="str">
        <f t="shared" si="95"/>
        <v>MENOR VALOR</v>
      </c>
    </row>
    <row r="700" spans="1:28" ht="60">
      <c r="A700" s="147">
        <v>694</v>
      </c>
      <c r="B700" s="169"/>
      <c r="C700" s="170" t="s">
        <v>3560</v>
      </c>
      <c r="D700" s="174" t="s">
        <v>2605</v>
      </c>
      <c r="E700" s="170" t="s">
        <v>3560</v>
      </c>
      <c r="F700" s="174" t="s">
        <v>2605</v>
      </c>
      <c r="G700" s="165" t="s">
        <v>21</v>
      </c>
      <c r="H700" s="165">
        <v>1</v>
      </c>
      <c r="I700" s="202" t="s">
        <v>3915</v>
      </c>
      <c r="J700" s="202" t="s">
        <v>3916</v>
      </c>
      <c r="K700" s="190">
        <v>64944</v>
      </c>
      <c r="L700" s="191">
        <v>78085</v>
      </c>
      <c r="M700" s="132">
        <f t="shared" si="96"/>
        <v>64944</v>
      </c>
      <c r="N700" s="132">
        <f t="shared" si="97"/>
        <v>71514.5</v>
      </c>
      <c r="O700" s="133">
        <f t="shared" si="98"/>
        <v>71514.5</v>
      </c>
      <c r="P700" s="134">
        <f t="shared" si="99"/>
        <v>71212.023142163293</v>
      </c>
      <c r="Q700" s="133">
        <f t="shared" si="92"/>
        <v>4646.0451057862101</v>
      </c>
      <c r="R700" s="135">
        <f t="shared" si="93"/>
        <v>6.5242425376837443E-2</v>
      </c>
      <c r="S700" s="133">
        <f t="shared" si="100"/>
        <v>64944</v>
      </c>
      <c r="T700" s="136">
        <f t="shared" si="94"/>
        <v>64900</v>
      </c>
      <c r="U700" s="54" t="str">
        <f t="shared" si="95"/>
        <v>MENOR VALOR</v>
      </c>
    </row>
    <row r="701" spans="1:28" ht="280.5">
      <c r="A701" s="147">
        <v>695</v>
      </c>
      <c r="B701" s="169"/>
      <c r="C701" s="170" t="s">
        <v>3561</v>
      </c>
      <c r="D701" s="179" t="s">
        <v>2606</v>
      </c>
      <c r="E701" s="170" t="s">
        <v>3561</v>
      </c>
      <c r="F701" s="179" t="s">
        <v>2606</v>
      </c>
      <c r="G701" s="165" t="s">
        <v>21</v>
      </c>
      <c r="H701" s="165">
        <v>1</v>
      </c>
      <c r="I701" s="202" t="s">
        <v>3915</v>
      </c>
      <c r="J701" s="202" t="s">
        <v>3916</v>
      </c>
      <c r="K701" s="190">
        <v>64944</v>
      </c>
      <c r="L701" s="191">
        <v>78085</v>
      </c>
      <c r="M701" s="132">
        <f t="shared" si="96"/>
        <v>64944</v>
      </c>
      <c r="N701" s="132">
        <f t="shared" si="97"/>
        <v>71514.5</v>
      </c>
      <c r="O701" s="133">
        <f t="shared" si="98"/>
        <v>71514.5</v>
      </c>
      <c r="P701" s="134">
        <f t="shared" si="99"/>
        <v>71212.023142163293</v>
      </c>
      <c r="Q701" s="133">
        <f t="shared" si="92"/>
        <v>4646.0451057862101</v>
      </c>
      <c r="R701" s="135">
        <f t="shared" si="93"/>
        <v>6.5242425376837443E-2</v>
      </c>
      <c r="S701" s="133">
        <f t="shared" si="100"/>
        <v>64944</v>
      </c>
      <c r="T701" s="136">
        <f t="shared" si="94"/>
        <v>64900</v>
      </c>
      <c r="U701" s="54" t="str">
        <f t="shared" si="95"/>
        <v>MENOR VALOR</v>
      </c>
      <c r="V701" s="8"/>
      <c r="X701" s="35"/>
      <c r="Y701" s="35"/>
      <c r="Z701" s="35"/>
      <c r="AA701" s="35"/>
      <c r="AB701" s="15"/>
    </row>
    <row r="702" spans="1:28" ht="60">
      <c r="A702" s="147">
        <v>696</v>
      </c>
      <c r="B702" s="169"/>
      <c r="C702" s="170" t="s">
        <v>3562</v>
      </c>
      <c r="D702" s="174" t="s">
        <v>2607</v>
      </c>
      <c r="E702" s="170" t="s">
        <v>3562</v>
      </c>
      <c r="F702" s="174" t="s">
        <v>2607</v>
      </c>
      <c r="G702" s="165" t="s">
        <v>21</v>
      </c>
      <c r="H702" s="165">
        <v>1</v>
      </c>
      <c r="I702" s="202" t="s">
        <v>3915</v>
      </c>
      <c r="J702" s="202" t="s">
        <v>3916</v>
      </c>
      <c r="K702" s="190">
        <v>64944</v>
      </c>
      <c r="L702" s="191">
        <v>78085</v>
      </c>
      <c r="M702" s="132">
        <f t="shared" si="96"/>
        <v>64944</v>
      </c>
      <c r="N702" s="132">
        <f t="shared" si="97"/>
        <v>71514.5</v>
      </c>
      <c r="O702" s="133">
        <f t="shared" si="98"/>
        <v>71514.5</v>
      </c>
      <c r="P702" s="134">
        <f t="shared" si="99"/>
        <v>71212.023142163293</v>
      </c>
      <c r="Q702" s="133">
        <f t="shared" si="92"/>
        <v>4646.0451057862101</v>
      </c>
      <c r="R702" s="135">
        <f t="shared" si="93"/>
        <v>6.5242425376837443E-2</v>
      </c>
      <c r="S702" s="133">
        <f t="shared" si="100"/>
        <v>64944</v>
      </c>
      <c r="T702" s="136">
        <f t="shared" si="94"/>
        <v>64900</v>
      </c>
      <c r="U702" s="54" t="str">
        <f t="shared" si="95"/>
        <v>MENOR VALOR</v>
      </c>
    </row>
    <row r="703" spans="1:28" ht="318.75">
      <c r="A703" s="147">
        <v>697</v>
      </c>
      <c r="B703" s="169"/>
      <c r="C703" s="170" t="s">
        <v>3563</v>
      </c>
      <c r="D703" s="179" t="s">
        <v>2608</v>
      </c>
      <c r="E703" s="170" t="s">
        <v>3563</v>
      </c>
      <c r="F703" s="179" t="s">
        <v>2608</v>
      </c>
      <c r="G703" s="165" t="s">
        <v>21</v>
      </c>
      <c r="H703" s="165">
        <v>1</v>
      </c>
      <c r="I703" s="202" t="s">
        <v>3915</v>
      </c>
      <c r="J703" s="202" t="s">
        <v>3916</v>
      </c>
      <c r="K703" s="190">
        <v>64944</v>
      </c>
      <c r="L703" s="191">
        <v>78085</v>
      </c>
      <c r="M703" s="132">
        <f t="shared" si="96"/>
        <v>64944</v>
      </c>
      <c r="N703" s="132">
        <f t="shared" si="97"/>
        <v>71514.5</v>
      </c>
      <c r="O703" s="133">
        <f t="shared" si="98"/>
        <v>71514.5</v>
      </c>
      <c r="P703" s="134">
        <f t="shared" si="99"/>
        <v>71212.023142163293</v>
      </c>
      <c r="Q703" s="133">
        <f t="shared" si="92"/>
        <v>4646.0451057862101</v>
      </c>
      <c r="R703" s="135">
        <f t="shared" si="93"/>
        <v>6.5242425376837443E-2</v>
      </c>
      <c r="S703" s="133">
        <f t="shared" si="100"/>
        <v>64944</v>
      </c>
      <c r="T703" s="136">
        <f t="shared" si="94"/>
        <v>64900</v>
      </c>
      <c r="U703" s="54" t="str">
        <f t="shared" si="95"/>
        <v>MENOR VALOR</v>
      </c>
    </row>
    <row r="704" spans="1:28" ht="280.5">
      <c r="A704" s="147">
        <v>698</v>
      </c>
      <c r="B704" s="169"/>
      <c r="C704" s="170" t="s">
        <v>3564</v>
      </c>
      <c r="D704" s="180" t="s">
        <v>2609</v>
      </c>
      <c r="E704" s="170" t="s">
        <v>3564</v>
      </c>
      <c r="F704" s="180" t="s">
        <v>2609</v>
      </c>
      <c r="G704" s="165" t="s">
        <v>21</v>
      </c>
      <c r="H704" s="165">
        <v>1</v>
      </c>
      <c r="I704" s="202" t="s">
        <v>3915</v>
      </c>
      <c r="J704" s="202" t="s">
        <v>3916</v>
      </c>
      <c r="K704" s="190">
        <v>64944</v>
      </c>
      <c r="L704" s="191">
        <v>78085</v>
      </c>
      <c r="M704" s="132">
        <f t="shared" si="96"/>
        <v>64944</v>
      </c>
      <c r="N704" s="132">
        <f t="shared" si="97"/>
        <v>71514.5</v>
      </c>
      <c r="O704" s="133">
        <f t="shared" si="98"/>
        <v>71514.5</v>
      </c>
      <c r="P704" s="134">
        <f t="shared" si="99"/>
        <v>71212.023142163293</v>
      </c>
      <c r="Q704" s="133">
        <f t="shared" si="92"/>
        <v>4646.0451057862101</v>
      </c>
      <c r="R704" s="135">
        <f t="shared" si="93"/>
        <v>6.5242425376837443E-2</v>
      </c>
      <c r="S704" s="133">
        <f t="shared" si="100"/>
        <v>64944</v>
      </c>
      <c r="T704" s="136">
        <f t="shared" si="94"/>
        <v>64900</v>
      </c>
      <c r="U704" s="54" t="str">
        <f t="shared" si="95"/>
        <v>MENOR VALOR</v>
      </c>
    </row>
    <row r="705" spans="1:21" ht="60">
      <c r="A705" s="147">
        <v>699</v>
      </c>
      <c r="B705" s="169"/>
      <c r="C705" s="170" t="s">
        <v>3565</v>
      </c>
      <c r="D705" s="172" t="s">
        <v>2610</v>
      </c>
      <c r="E705" s="170" t="s">
        <v>3565</v>
      </c>
      <c r="F705" s="172" t="s">
        <v>2610</v>
      </c>
      <c r="G705" s="165" t="s">
        <v>21</v>
      </c>
      <c r="H705" s="165">
        <v>1</v>
      </c>
      <c r="I705" s="202" t="s">
        <v>3915</v>
      </c>
      <c r="J705" s="202" t="s">
        <v>3916</v>
      </c>
      <c r="K705" s="190">
        <v>64944</v>
      </c>
      <c r="L705" s="191">
        <v>78085</v>
      </c>
      <c r="M705" s="132">
        <f t="shared" si="96"/>
        <v>64944</v>
      </c>
      <c r="N705" s="132">
        <f t="shared" si="97"/>
        <v>71514.5</v>
      </c>
      <c r="O705" s="133">
        <f t="shared" si="98"/>
        <v>71514.5</v>
      </c>
      <c r="P705" s="134">
        <f t="shared" si="99"/>
        <v>71212.023142163293</v>
      </c>
      <c r="Q705" s="133">
        <f t="shared" si="92"/>
        <v>4646.0451057862101</v>
      </c>
      <c r="R705" s="135">
        <f t="shared" si="93"/>
        <v>6.5242425376837443E-2</v>
      </c>
      <c r="S705" s="133">
        <f t="shared" si="100"/>
        <v>64944</v>
      </c>
      <c r="T705" s="136">
        <f t="shared" si="94"/>
        <v>64900</v>
      </c>
      <c r="U705" s="54" t="str">
        <f t="shared" si="95"/>
        <v>MENOR VALOR</v>
      </c>
    </row>
    <row r="706" spans="1:21" ht="409.5">
      <c r="A706" s="147">
        <v>700</v>
      </c>
      <c r="B706" s="169"/>
      <c r="C706" s="170" t="s">
        <v>3566</v>
      </c>
      <c r="D706" s="180" t="s">
        <v>2611</v>
      </c>
      <c r="E706" s="170" t="s">
        <v>3566</v>
      </c>
      <c r="F706" s="180" t="s">
        <v>2611</v>
      </c>
      <c r="G706" s="165" t="s">
        <v>21</v>
      </c>
      <c r="H706" s="165">
        <v>1</v>
      </c>
      <c r="I706" s="202" t="s">
        <v>3915</v>
      </c>
      <c r="J706" s="202" t="s">
        <v>3916</v>
      </c>
      <c r="K706" s="190">
        <v>64944</v>
      </c>
      <c r="L706" s="191">
        <v>78085</v>
      </c>
      <c r="M706" s="132">
        <f t="shared" si="96"/>
        <v>64944</v>
      </c>
      <c r="N706" s="132">
        <f t="shared" si="97"/>
        <v>71514.5</v>
      </c>
      <c r="O706" s="133">
        <f t="shared" si="98"/>
        <v>71514.5</v>
      </c>
      <c r="P706" s="134">
        <f t="shared" si="99"/>
        <v>71212.023142163293</v>
      </c>
      <c r="Q706" s="133">
        <f t="shared" si="92"/>
        <v>4646.0451057862101</v>
      </c>
      <c r="R706" s="135">
        <f t="shared" si="93"/>
        <v>6.5242425376837443E-2</v>
      </c>
      <c r="S706" s="133">
        <f t="shared" si="100"/>
        <v>64944</v>
      </c>
      <c r="T706" s="136">
        <f t="shared" si="94"/>
        <v>64900</v>
      </c>
      <c r="U706" s="54" t="str">
        <f t="shared" si="95"/>
        <v>MENOR VALOR</v>
      </c>
    </row>
    <row r="707" spans="1:21" ht="293.25">
      <c r="A707" s="147">
        <v>701</v>
      </c>
      <c r="B707" s="169"/>
      <c r="C707" s="170" t="s">
        <v>3567</v>
      </c>
      <c r="D707" s="179" t="s">
        <v>2612</v>
      </c>
      <c r="E707" s="170" t="s">
        <v>3567</v>
      </c>
      <c r="F707" s="179" t="s">
        <v>2612</v>
      </c>
      <c r="G707" s="165" t="s">
        <v>21</v>
      </c>
      <c r="H707" s="165">
        <v>1</v>
      </c>
      <c r="I707" s="202" t="s">
        <v>3915</v>
      </c>
      <c r="J707" s="202" t="s">
        <v>3916</v>
      </c>
      <c r="K707" s="190">
        <v>64944</v>
      </c>
      <c r="L707" s="191">
        <v>78085</v>
      </c>
      <c r="M707" s="132">
        <f t="shared" si="96"/>
        <v>64944</v>
      </c>
      <c r="N707" s="132">
        <f t="shared" si="97"/>
        <v>71514.5</v>
      </c>
      <c r="O707" s="133">
        <f t="shared" si="98"/>
        <v>71514.5</v>
      </c>
      <c r="P707" s="134">
        <f t="shared" si="99"/>
        <v>71212.023142163293</v>
      </c>
      <c r="Q707" s="133">
        <f t="shared" si="92"/>
        <v>4646.0451057862101</v>
      </c>
      <c r="R707" s="135">
        <f t="shared" si="93"/>
        <v>6.5242425376837443E-2</v>
      </c>
      <c r="S707" s="133">
        <f t="shared" si="100"/>
        <v>64944</v>
      </c>
      <c r="T707" s="136">
        <f t="shared" si="94"/>
        <v>64900</v>
      </c>
      <c r="U707" s="54" t="str">
        <f t="shared" si="95"/>
        <v>MENOR VALOR</v>
      </c>
    </row>
    <row r="708" spans="1:21" ht="60">
      <c r="A708" s="147">
        <v>702</v>
      </c>
      <c r="B708" s="169"/>
      <c r="C708" s="170" t="s">
        <v>3568</v>
      </c>
      <c r="D708" s="175" t="s">
        <v>2613</v>
      </c>
      <c r="E708" s="170" t="s">
        <v>3568</v>
      </c>
      <c r="F708" s="175" t="s">
        <v>2613</v>
      </c>
      <c r="G708" s="165" t="s">
        <v>21</v>
      </c>
      <c r="H708" s="165">
        <v>1</v>
      </c>
      <c r="I708" s="202" t="s">
        <v>3915</v>
      </c>
      <c r="J708" s="202" t="s">
        <v>3916</v>
      </c>
      <c r="K708" s="190">
        <v>46728</v>
      </c>
      <c r="L708" s="191">
        <v>56235</v>
      </c>
      <c r="M708" s="132">
        <f t="shared" si="96"/>
        <v>46728</v>
      </c>
      <c r="N708" s="132">
        <f t="shared" si="97"/>
        <v>51481.5</v>
      </c>
      <c r="O708" s="133">
        <f t="shared" si="98"/>
        <v>51481.5</v>
      </c>
      <c r="P708" s="134">
        <f t="shared" si="99"/>
        <v>51261.575083097086</v>
      </c>
      <c r="Q708" s="133">
        <f t="shared" si="92"/>
        <v>3361.2320843702537</v>
      </c>
      <c r="R708" s="135">
        <f t="shared" si="93"/>
        <v>6.5570206902959199E-2</v>
      </c>
      <c r="S708" s="133">
        <f t="shared" si="100"/>
        <v>46728</v>
      </c>
      <c r="T708" s="136">
        <f t="shared" si="94"/>
        <v>46700</v>
      </c>
      <c r="U708" s="54" t="str">
        <f t="shared" si="95"/>
        <v>MENOR VALOR</v>
      </c>
    </row>
    <row r="709" spans="1:21" ht="18">
      <c r="A709" s="147">
        <v>703</v>
      </c>
      <c r="B709" s="169"/>
      <c r="C709" s="170" t="s">
        <v>3569</v>
      </c>
      <c r="D709" s="172" t="s">
        <v>2614</v>
      </c>
      <c r="E709" s="170" t="s">
        <v>3569</v>
      </c>
      <c r="F709" s="172" t="s">
        <v>2614</v>
      </c>
      <c r="G709" s="165" t="s">
        <v>21</v>
      </c>
      <c r="H709" s="165">
        <v>1</v>
      </c>
      <c r="I709" s="209">
        <v>81500</v>
      </c>
      <c r="J709" s="204">
        <f>I709*(1+0.05)</f>
        <v>85575</v>
      </c>
      <c r="K709" s="190">
        <v>133848</v>
      </c>
      <c r="L709" s="191">
        <v>160885</v>
      </c>
      <c r="M709" s="132">
        <f t="shared" si="96"/>
        <v>85575</v>
      </c>
      <c r="N709" s="132">
        <f t="shared" si="97"/>
        <v>126769.33333333333</v>
      </c>
      <c r="O709" s="133">
        <f t="shared" si="98"/>
        <v>133848</v>
      </c>
      <c r="P709" s="134">
        <f t="shared" si="99"/>
        <v>122600.27649240363</v>
      </c>
      <c r="Q709" s="133">
        <f t="shared" si="92"/>
        <v>34134.165648218208</v>
      </c>
      <c r="R709" s="135">
        <f t="shared" si="93"/>
        <v>0.27841834149805672</v>
      </c>
      <c r="S709" s="133">
        <f t="shared" si="100"/>
        <v>85575</v>
      </c>
      <c r="T709" s="136">
        <f t="shared" si="94"/>
        <v>85600</v>
      </c>
      <c r="U709" s="54" t="str">
        <f t="shared" si="95"/>
        <v>MENOR VALOR</v>
      </c>
    </row>
    <row r="710" spans="1:21" ht="60">
      <c r="A710" s="147">
        <v>704</v>
      </c>
      <c r="B710" s="169"/>
      <c r="C710" s="170" t="s">
        <v>3570</v>
      </c>
      <c r="D710" s="172" t="s">
        <v>2615</v>
      </c>
      <c r="E710" s="170" t="s">
        <v>3570</v>
      </c>
      <c r="F710" s="172" t="s">
        <v>2615</v>
      </c>
      <c r="G710" s="165" t="s">
        <v>21</v>
      </c>
      <c r="H710" s="165">
        <v>1</v>
      </c>
      <c r="I710" s="202" t="s">
        <v>3915</v>
      </c>
      <c r="J710" s="202" t="s">
        <v>3916</v>
      </c>
      <c r="K710" s="190">
        <v>24156</v>
      </c>
      <c r="L710" s="191">
        <v>29095</v>
      </c>
      <c r="M710" s="132">
        <f t="shared" si="96"/>
        <v>24156</v>
      </c>
      <c r="N710" s="132">
        <f t="shared" si="97"/>
        <v>26625.5</v>
      </c>
      <c r="O710" s="133">
        <f t="shared" si="98"/>
        <v>26625.5</v>
      </c>
      <c r="P710" s="134">
        <f t="shared" si="99"/>
        <v>26510.730280397784</v>
      </c>
      <c r="Q710" s="133">
        <f t="shared" si="92"/>
        <v>1746.2001961401791</v>
      </c>
      <c r="R710" s="135">
        <f t="shared" si="93"/>
        <v>6.5867676132306749E-2</v>
      </c>
      <c r="S710" s="133">
        <f t="shared" si="100"/>
        <v>24156</v>
      </c>
      <c r="T710" s="136">
        <f t="shared" si="94"/>
        <v>24200</v>
      </c>
      <c r="U710" s="54" t="str">
        <f t="shared" si="95"/>
        <v>MENOR VALOR</v>
      </c>
    </row>
    <row r="711" spans="1:21" ht="60">
      <c r="A711" s="147">
        <v>705</v>
      </c>
      <c r="B711" s="169"/>
      <c r="C711" s="170" t="s">
        <v>3571</v>
      </c>
      <c r="D711" s="172" t="s">
        <v>2616</v>
      </c>
      <c r="E711" s="170" t="s">
        <v>3571</v>
      </c>
      <c r="F711" s="172" t="s">
        <v>2616</v>
      </c>
      <c r="G711" s="165" t="s">
        <v>21</v>
      </c>
      <c r="H711" s="165">
        <v>1</v>
      </c>
      <c r="I711" s="202" t="s">
        <v>3915</v>
      </c>
      <c r="J711" s="202" t="s">
        <v>3916</v>
      </c>
      <c r="K711" s="190">
        <v>24156</v>
      </c>
      <c r="L711" s="191">
        <v>29095</v>
      </c>
      <c r="M711" s="132">
        <f t="shared" si="96"/>
        <v>24156</v>
      </c>
      <c r="N711" s="132">
        <f t="shared" si="97"/>
        <v>26625.5</v>
      </c>
      <c r="O711" s="133">
        <f t="shared" si="98"/>
        <v>26625.5</v>
      </c>
      <c r="P711" s="134">
        <f t="shared" si="99"/>
        <v>26510.730280397784</v>
      </c>
      <c r="Q711" s="133">
        <f t="shared" ref="Q711:Q774" si="101">STDEVA(O711,M711)</f>
        <v>1746.2001961401791</v>
      </c>
      <c r="R711" s="135">
        <f t="shared" ref="R711:R774" si="102">Q711/P711*100%</f>
        <v>6.5867676132306749E-2</v>
      </c>
      <c r="S711" s="133">
        <f t="shared" si="100"/>
        <v>24156</v>
      </c>
      <c r="T711" s="136">
        <f t="shared" ref="T711:T774" si="103">+ROUND(S711,-2)</f>
        <v>24200</v>
      </c>
      <c r="U711" s="54" t="str">
        <f t="shared" ref="U711:U774" si="104">IF(R711&lt;=$R$1,"MENOR VALOR","MEDIA GEOMETRICA")</f>
        <v>MENOR VALOR</v>
      </c>
    </row>
    <row r="712" spans="1:21" ht="60">
      <c r="A712" s="147">
        <v>706</v>
      </c>
      <c r="B712" s="169"/>
      <c r="C712" s="170" t="s">
        <v>3572</v>
      </c>
      <c r="D712" s="172" t="s">
        <v>2617</v>
      </c>
      <c r="E712" s="170" t="s">
        <v>3572</v>
      </c>
      <c r="F712" s="172" t="s">
        <v>2617</v>
      </c>
      <c r="G712" s="165" t="s">
        <v>21</v>
      </c>
      <c r="H712" s="165">
        <v>1</v>
      </c>
      <c r="I712" s="202" t="s">
        <v>3915</v>
      </c>
      <c r="J712" s="202" t="s">
        <v>3916</v>
      </c>
      <c r="K712" s="190">
        <v>127248</v>
      </c>
      <c r="L712" s="191">
        <v>152950</v>
      </c>
      <c r="M712" s="132">
        <f t="shared" ref="M712:M775" si="105">MIN(J712,K712,L712)</f>
        <v>127248</v>
      </c>
      <c r="N712" s="132">
        <f t="shared" ref="N712:N775" si="106">AVERAGE(J712,K712,L712)</f>
        <v>140099</v>
      </c>
      <c r="O712" s="133">
        <f t="shared" ref="O712:O775" si="107">MEDIAN(J712,K712,L712)</f>
        <v>140099</v>
      </c>
      <c r="P712" s="134">
        <f t="shared" ref="P712:P775" si="108">GEOMEAN(J712,K712,L712)</f>
        <v>139508.35673894236</v>
      </c>
      <c r="Q712" s="133">
        <f t="shared" si="101"/>
        <v>9087.0292450283214</v>
      </c>
      <c r="R712" s="135">
        <f t="shared" si="102"/>
        <v>6.5136092614384355E-2</v>
      </c>
      <c r="S712" s="133">
        <f t="shared" ref="S712:S775" si="109">IF(R712&lt;=$R$1,M712,P712)</f>
        <v>127248</v>
      </c>
      <c r="T712" s="136">
        <f t="shared" si="103"/>
        <v>127200</v>
      </c>
      <c r="U712" s="54" t="str">
        <f t="shared" si="104"/>
        <v>MENOR VALOR</v>
      </c>
    </row>
    <row r="713" spans="1:21" ht="60">
      <c r="A713" s="147">
        <v>707</v>
      </c>
      <c r="B713" s="169"/>
      <c r="C713" s="170" t="s">
        <v>3573</v>
      </c>
      <c r="D713" s="172" t="s">
        <v>1736</v>
      </c>
      <c r="E713" s="170" t="s">
        <v>3573</v>
      </c>
      <c r="F713" s="172" t="s">
        <v>1736</v>
      </c>
      <c r="G713" s="165" t="s">
        <v>21</v>
      </c>
      <c r="H713" s="165">
        <v>1</v>
      </c>
      <c r="I713" s="202" t="s">
        <v>3915</v>
      </c>
      <c r="J713" s="202" t="s">
        <v>3916</v>
      </c>
      <c r="K713" s="190">
        <v>23364</v>
      </c>
      <c r="L713" s="191">
        <v>28175</v>
      </c>
      <c r="M713" s="132">
        <f t="shared" si="105"/>
        <v>23364</v>
      </c>
      <c r="N713" s="132">
        <f t="shared" si="106"/>
        <v>25769.5</v>
      </c>
      <c r="O713" s="133">
        <f t="shared" si="107"/>
        <v>25769.5</v>
      </c>
      <c r="P713" s="134">
        <f t="shared" si="108"/>
        <v>25656.981506015083</v>
      </c>
      <c r="Q713" s="133">
        <f t="shared" si="101"/>
        <v>1700.9453621442401</v>
      </c>
      <c r="R713" s="135">
        <f t="shared" si="102"/>
        <v>6.6295614772356071E-2</v>
      </c>
      <c r="S713" s="133">
        <f t="shared" si="109"/>
        <v>23364</v>
      </c>
      <c r="T713" s="136">
        <f t="shared" si="103"/>
        <v>23400</v>
      </c>
      <c r="U713" s="54" t="str">
        <f t="shared" si="104"/>
        <v>MENOR VALOR</v>
      </c>
    </row>
    <row r="714" spans="1:21" ht="60">
      <c r="A714" s="147">
        <v>708</v>
      </c>
      <c r="B714" s="169"/>
      <c r="C714" s="170" t="s">
        <v>3574</v>
      </c>
      <c r="D714" s="172" t="s">
        <v>2618</v>
      </c>
      <c r="E714" s="170" t="s">
        <v>3574</v>
      </c>
      <c r="F714" s="172" t="s">
        <v>2618</v>
      </c>
      <c r="G714" s="165" t="s">
        <v>21</v>
      </c>
      <c r="H714" s="165">
        <v>1</v>
      </c>
      <c r="I714" s="202" t="s">
        <v>3915</v>
      </c>
      <c r="J714" s="202" t="s">
        <v>3916</v>
      </c>
      <c r="K714" s="190">
        <v>23364</v>
      </c>
      <c r="L714" s="191">
        <v>28175</v>
      </c>
      <c r="M714" s="132">
        <f t="shared" si="105"/>
        <v>23364</v>
      </c>
      <c r="N714" s="132">
        <f t="shared" si="106"/>
        <v>25769.5</v>
      </c>
      <c r="O714" s="133">
        <f t="shared" si="107"/>
        <v>25769.5</v>
      </c>
      <c r="P714" s="134">
        <f t="shared" si="108"/>
        <v>25656.981506015083</v>
      </c>
      <c r="Q714" s="133">
        <f t="shared" si="101"/>
        <v>1700.9453621442401</v>
      </c>
      <c r="R714" s="135">
        <f t="shared" si="102"/>
        <v>6.6295614772356071E-2</v>
      </c>
      <c r="S714" s="133">
        <f t="shared" si="109"/>
        <v>23364</v>
      </c>
      <c r="T714" s="136">
        <f t="shared" si="103"/>
        <v>23400</v>
      </c>
      <c r="U714" s="54" t="str">
        <f t="shared" si="104"/>
        <v>MENOR VALOR</v>
      </c>
    </row>
    <row r="715" spans="1:21" ht="18">
      <c r="A715" s="147">
        <v>709</v>
      </c>
      <c r="B715" s="169"/>
      <c r="C715" s="170" t="s">
        <v>3575</v>
      </c>
      <c r="D715" s="172" t="s">
        <v>1735</v>
      </c>
      <c r="E715" s="170" t="s">
        <v>3575</v>
      </c>
      <c r="F715" s="172" t="s">
        <v>1735</v>
      </c>
      <c r="G715" s="165" t="s">
        <v>21</v>
      </c>
      <c r="H715" s="165">
        <v>1</v>
      </c>
      <c r="I715" s="209">
        <v>17500</v>
      </c>
      <c r="J715" s="204">
        <f>I715*(1+0.05)</f>
        <v>18375</v>
      </c>
      <c r="K715" s="190">
        <v>23100</v>
      </c>
      <c r="L715" s="191">
        <v>27830</v>
      </c>
      <c r="M715" s="132">
        <f t="shared" si="105"/>
        <v>18375</v>
      </c>
      <c r="N715" s="132">
        <f t="shared" si="106"/>
        <v>23101.666666666668</v>
      </c>
      <c r="O715" s="133">
        <f t="shared" si="107"/>
        <v>23100</v>
      </c>
      <c r="P715" s="134">
        <f t="shared" si="108"/>
        <v>22774.604543847759</v>
      </c>
      <c r="Q715" s="133">
        <f t="shared" si="101"/>
        <v>3341.0795411064369</v>
      </c>
      <c r="R715" s="135">
        <f t="shared" si="102"/>
        <v>0.14670197827909082</v>
      </c>
      <c r="S715" s="133">
        <f t="shared" si="109"/>
        <v>18375</v>
      </c>
      <c r="T715" s="136">
        <f t="shared" si="103"/>
        <v>18400</v>
      </c>
      <c r="U715" s="54" t="str">
        <f t="shared" si="104"/>
        <v>MENOR VALOR</v>
      </c>
    </row>
    <row r="716" spans="1:21" ht="60">
      <c r="A716" s="147">
        <v>710</v>
      </c>
      <c r="B716" s="169"/>
      <c r="C716" s="170" t="s">
        <v>3576</v>
      </c>
      <c r="D716" s="172" t="s">
        <v>2619</v>
      </c>
      <c r="E716" s="170" t="s">
        <v>3576</v>
      </c>
      <c r="F716" s="172" t="s">
        <v>2619</v>
      </c>
      <c r="G716" s="165" t="s">
        <v>21</v>
      </c>
      <c r="H716" s="165">
        <v>1</v>
      </c>
      <c r="I716" s="202" t="s">
        <v>3915</v>
      </c>
      <c r="J716" s="202" t="s">
        <v>3916</v>
      </c>
      <c r="K716" s="190">
        <v>108900</v>
      </c>
      <c r="L716" s="191">
        <v>130985</v>
      </c>
      <c r="M716" s="132">
        <f t="shared" si="105"/>
        <v>108900</v>
      </c>
      <c r="N716" s="132">
        <f t="shared" si="106"/>
        <v>119942.5</v>
      </c>
      <c r="O716" s="133">
        <f t="shared" si="107"/>
        <v>119942.5</v>
      </c>
      <c r="P716" s="134">
        <f t="shared" si="108"/>
        <v>119433.10470719582</v>
      </c>
      <c r="Q716" s="133">
        <f t="shared" si="101"/>
        <v>7808.2266312524507</v>
      </c>
      <c r="R716" s="135">
        <f t="shared" si="102"/>
        <v>6.5377406460254292E-2</v>
      </c>
      <c r="S716" s="133">
        <f t="shared" si="109"/>
        <v>108900</v>
      </c>
      <c r="T716" s="136">
        <f t="shared" si="103"/>
        <v>108900</v>
      </c>
      <c r="U716" s="54" t="str">
        <f t="shared" si="104"/>
        <v>MENOR VALOR</v>
      </c>
    </row>
    <row r="717" spans="1:21" ht="60">
      <c r="A717" s="147">
        <v>711</v>
      </c>
      <c r="B717" s="169"/>
      <c r="C717" s="170" t="s">
        <v>3577</v>
      </c>
      <c r="D717" s="172" t="s">
        <v>2620</v>
      </c>
      <c r="E717" s="170" t="s">
        <v>3577</v>
      </c>
      <c r="F717" s="172" t="s">
        <v>2620</v>
      </c>
      <c r="G717" s="165" t="s">
        <v>21</v>
      </c>
      <c r="H717" s="165">
        <v>1</v>
      </c>
      <c r="I717" s="202" t="s">
        <v>3915</v>
      </c>
      <c r="J717" s="202" t="s">
        <v>3916</v>
      </c>
      <c r="K717" s="190">
        <v>146784</v>
      </c>
      <c r="L717" s="191">
        <v>176410</v>
      </c>
      <c r="M717" s="132">
        <f t="shared" si="105"/>
        <v>146784</v>
      </c>
      <c r="N717" s="132">
        <f t="shared" si="106"/>
        <v>161597</v>
      </c>
      <c r="O717" s="133">
        <f t="shared" si="107"/>
        <v>161597</v>
      </c>
      <c r="P717" s="134">
        <f t="shared" si="108"/>
        <v>160916.64127740177</v>
      </c>
      <c r="Q717" s="133">
        <f t="shared" si="101"/>
        <v>10474.372749716329</v>
      </c>
      <c r="R717" s="135">
        <f t="shared" si="102"/>
        <v>6.5091917570288552E-2</v>
      </c>
      <c r="S717" s="133">
        <f t="shared" si="109"/>
        <v>146784</v>
      </c>
      <c r="T717" s="136">
        <f t="shared" si="103"/>
        <v>146800</v>
      </c>
      <c r="U717" s="54" t="str">
        <f t="shared" si="104"/>
        <v>MENOR VALOR</v>
      </c>
    </row>
    <row r="718" spans="1:21" ht="60">
      <c r="A718" s="147">
        <v>712</v>
      </c>
      <c r="B718" s="169"/>
      <c r="C718" s="170" t="s">
        <v>3578</v>
      </c>
      <c r="D718" s="172" t="s">
        <v>2621</v>
      </c>
      <c r="E718" s="170" t="s">
        <v>3578</v>
      </c>
      <c r="F718" s="172" t="s">
        <v>2621</v>
      </c>
      <c r="G718" s="165" t="s">
        <v>21</v>
      </c>
      <c r="H718" s="165">
        <v>1</v>
      </c>
      <c r="I718" s="202" t="s">
        <v>3915</v>
      </c>
      <c r="J718" s="202" t="s">
        <v>3916</v>
      </c>
      <c r="K718" s="190">
        <v>146784</v>
      </c>
      <c r="L718" s="191">
        <v>176410</v>
      </c>
      <c r="M718" s="132">
        <f t="shared" si="105"/>
        <v>146784</v>
      </c>
      <c r="N718" s="132">
        <f t="shared" si="106"/>
        <v>161597</v>
      </c>
      <c r="O718" s="133">
        <f t="shared" si="107"/>
        <v>161597</v>
      </c>
      <c r="P718" s="134">
        <f t="shared" si="108"/>
        <v>160916.64127740177</v>
      </c>
      <c r="Q718" s="133">
        <f t="shared" si="101"/>
        <v>10474.372749716329</v>
      </c>
      <c r="R718" s="135">
        <f t="shared" si="102"/>
        <v>6.5091917570288552E-2</v>
      </c>
      <c r="S718" s="133">
        <f t="shared" si="109"/>
        <v>146784</v>
      </c>
      <c r="T718" s="136">
        <f t="shared" si="103"/>
        <v>146800</v>
      </c>
      <c r="U718" s="54" t="str">
        <f t="shared" si="104"/>
        <v>MENOR VALOR</v>
      </c>
    </row>
    <row r="719" spans="1:21" ht="60">
      <c r="A719" s="147">
        <v>713</v>
      </c>
      <c r="B719" s="169"/>
      <c r="C719" s="170" t="s">
        <v>3579</v>
      </c>
      <c r="D719" s="172" t="s">
        <v>2622</v>
      </c>
      <c r="E719" s="170" t="s">
        <v>3579</v>
      </c>
      <c r="F719" s="172" t="s">
        <v>2622</v>
      </c>
      <c r="G719" s="165" t="s">
        <v>21</v>
      </c>
      <c r="H719" s="165">
        <v>1</v>
      </c>
      <c r="I719" s="202" t="s">
        <v>3915</v>
      </c>
      <c r="J719" s="202" t="s">
        <v>3916</v>
      </c>
      <c r="K719" s="190">
        <v>97416</v>
      </c>
      <c r="L719" s="191">
        <v>117070</v>
      </c>
      <c r="M719" s="132">
        <f t="shared" si="105"/>
        <v>97416</v>
      </c>
      <c r="N719" s="132">
        <f t="shared" si="106"/>
        <v>107243</v>
      </c>
      <c r="O719" s="133">
        <f t="shared" si="107"/>
        <v>107243</v>
      </c>
      <c r="P719" s="134">
        <f t="shared" si="108"/>
        <v>106791.81204568072</v>
      </c>
      <c r="Q719" s="133">
        <f t="shared" si="101"/>
        <v>6948.7383387202026</v>
      </c>
      <c r="R719" s="135">
        <f t="shared" si="102"/>
        <v>6.5068081584268328E-2</v>
      </c>
      <c r="S719" s="133">
        <f t="shared" si="109"/>
        <v>97416</v>
      </c>
      <c r="T719" s="136">
        <f t="shared" si="103"/>
        <v>97400</v>
      </c>
      <c r="U719" s="54" t="str">
        <f t="shared" si="104"/>
        <v>MENOR VALOR</v>
      </c>
    </row>
    <row r="720" spans="1:21" ht="33">
      <c r="A720" s="147">
        <v>714</v>
      </c>
      <c r="B720" s="169"/>
      <c r="C720" s="170" t="s">
        <v>3580</v>
      </c>
      <c r="D720" s="172" t="s">
        <v>2623</v>
      </c>
      <c r="E720" s="170" t="s">
        <v>3580</v>
      </c>
      <c r="F720" s="172" t="s">
        <v>2623</v>
      </c>
      <c r="G720" s="165" t="s">
        <v>21</v>
      </c>
      <c r="H720" s="165">
        <v>1</v>
      </c>
      <c r="I720" s="209">
        <v>35200</v>
      </c>
      <c r="J720" s="204">
        <f>I720*(1+0.05)</f>
        <v>36960</v>
      </c>
      <c r="K720" s="190">
        <v>97416</v>
      </c>
      <c r="L720" s="191">
        <v>117070</v>
      </c>
      <c r="M720" s="132">
        <f t="shared" si="105"/>
        <v>36960</v>
      </c>
      <c r="N720" s="132">
        <f t="shared" si="106"/>
        <v>83815.333333333328</v>
      </c>
      <c r="O720" s="133">
        <f t="shared" si="107"/>
        <v>97416</v>
      </c>
      <c r="P720" s="134">
        <f t="shared" si="108"/>
        <v>74978.363643000965</v>
      </c>
      <c r="Q720" s="133">
        <f t="shared" si="101"/>
        <v>42748.847563413918</v>
      </c>
      <c r="R720" s="135">
        <f t="shared" si="102"/>
        <v>0.57014911350901976</v>
      </c>
      <c r="S720" s="133">
        <f t="shared" si="109"/>
        <v>74978.363643000965</v>
      </c>
      <c r="T720" s="136">
        <f t="shared" si="103"/>
        <v>75000</v>
      </c>
      <c r="U720" s="54" t="str">
        <f t="shared" si="104"/>
        <v>MEDIA GEOMETRICA</v>
      </c>
    </row>
    <row r="721" spans="1:28" ht="60">
      <c r="A721" s="147">
        <v>715</v>
      </c>
      <c r="B721" s="169"/>
      <c r="C721" s="170" t="s">
        <v>3581</v>
      </c>
      <c r="D721" s="172" t="s">
        <v>1633</v>
      </c>
      <c r="E721" s="170" t="s">
        <v>3581</v>
      </c>
      <c r="F721" s="172" t="s">
        <v>1633</v>
      </c>
      <c r="G721" s="165" t="s">
        <v>21</v>
      </c>
      <c r="H721" s="165">
        <v>1</v>
      </c>
      <c r="I721" s="202" t="s">
        <v>3915</v>
      </c>
      <c r="J721" s="202" t="s">
        <v>3916</v>
      </c>
      <c r="K721" s="190">
        <v>119460</v>
      </c>
      <c r="L721" s="191">
        <v>143635</v>
      </c>
      <c r="M721" s="132">
        <f t="shared" si="105"/>
        <v>119460</v>
      </c>
      <c r="N721" s="132">
        <f t="shared" si="106"/>
        <v>131547.5</v>
      </c>
      <c r="O721" s="133">
        <f t="shared" si="107"/>
        <v>131547.5</v>
      </c>
      <c r="P721" s="134">
        <f t="shared" si="108"/>
        <v>130990.98098724203</v>
      </c>
      <c r="Q721" s="133">
        <f t="shared" si="101"/>
        <v>8547.153217592393</v>
      </c>
      <c r="R721" s="135">
        <f t="shared" si="102"/>
        <v>6.5249936699266722E-2</v>
      </c>
      <c r="S721" s="133">
        <f t="shared" si="109"/>
        <v>119460</v>
      </c>
      <c r="T721" s="136">
        <f t="shared" si="103"/>
        <v>119500</v>
      </c>
      <c r="U721" s="54" t="str">
        <f t="shared" si="104"/>
        <v>MENOR VALOR</v>
      </c>
      <c r="V721" s="8"/>
      <c r="X721" s="35"/>
      <c r="Y721" s="35"/>
      <c r="Z721" s="35"/>
      <c r="AA721" s="35"/>
      <c r="AB721" s="15"/>
    </row>
    <row r="722" spans="1:28" ht="60">
      <c r="A722" s="147">
        <v>716</v>
      </c>
      <c r="B722" s="169"/>
      <c r="C722" s="170" t="s">
        <v>3582</v>
      </c>
      <c r="D722" s="172" t="s">
        <v>2624</v>
      </c>
      <c r="E722" s="170" t="s">
        <v>3582</v>
      </c>
      <c r="F722" s="172" t="s">
        <v>2624</v>
      </c>
      <c r="G722" s="165" t="s">
        <v>21</v>
      </c>
      <c r="H722" s="165">
        <v>1</v>
      </c>
      <c r="I722" s="202" t="s">
        <v>3915</v>
      </c>
      <c r="J722" s="202" t="s">
        <v>3916</v>
      </c>
      <c r="K722" s="190">
        <v>145464</v>
      </c>
      <c r="L722" s="191">
        <v>174915</v>
      </c>
      <c r="M722" s="132">
        <f t="shared" si="105"/>
        <v>145464</v>
      </c>
      <c r="N722" s="132">
        <f t="shared" si="106"/>
        <v>160189.5</v>
      </c>
      <c r="O722" s="133">
        <f t="shared" si="107"/>
        <v>160189.5</v>
      </c>
      <c r="P722" s="134">
        <f t="shared" si="108"/>
        <v>159511.23960398528</v>
      </c>
      <c r="Q722" s="133">
        <f t="shared" si="101"/>
        <v>10412.500906362506</v>
      </c>
      <c r="R722" s="135">
        <f t="shared" si="102"/>
        <v>6.5277537383656298E-2</v>
      </c>
      <c r="S722" s="133">
        <f t="shared" si="109"/>
        <v>145464</v>
      </c>
      <c r="T722" s="136">
        <f t="shared" si="103"/>
        <v>145500</v>
      </c>
      <c r="U722" s="54" t="str">
        <f t="shared" si="104"/>
        <v>MENOR VALOR</v>
      </c>
    </row>
    <row r="723" spans="1:28" ht="18">
      <c r="A723" s="147">
        <v>717</v>
      </c>
      <c r="B723" s="169"/>
      <c r="C723" s="170" t="s">
        <v>3583</v>
      </c>
      <c r="D723" s="172" t="s">
        <v>2625</v>
      </c>
      <c r="E723" s="170" t="s">
        <v>3583</v>
      </c>
      <c r="F723" s="172" t="s">
        <v>2625</v>
      </c>
      <c r="G723" s="165" t="s">
        <v>21</v>
      </c>
      <c r="H723" s="165">
        <v>1</v>
      </c>
      <c r="I723" s="209">
        <v>185000</v>
      </c>
      <c r="J723" s="204">
        <f>I723*(1+0.05)</f>
        <v>194250</v>
      </c>
      <c r="K723" s="190">
        <v>265056</v>
      </c>
      <c r="L723" s="191">
        <v>318550</v>
      </c>
      <c r="M723" s="132">
        <f t="shared" si="105"/>
        <v>194250</v>
      </c>
      <c r="N723" s="132">
        <f t="shared" si="106"/>
        <v>259285.33333333334</v>
      </c>
      <c r="O723" s="133">
        <f t="shared" si="107"/>
        <v>265056</v>
      </c>
      <c r="P723" s="134">
        <f t="shared" si="108"/>
        <v>254073.14230817783</v>
      </c>
      <c r="Q723" s="133">
        <f t="shared" si="101"/>
        <v>50067.402748694687</v>
      </c>
      <c r="R723" s="135">
        <f t="shared" si="102"/>
        <v>0.19705901337641374</v>
      </c>
      <c r="S723" s="133">
        <f t="shared" si="109"/>
        <v>194250</v>
      </c>
      <c r="T723" s="136">
        <f t="shared" si="103"/>
        <v>194300</v>
      </c>
      <c r="U723" s="54" t="str">
        <f t="shared" si="104"/>
        <v>MENOR VALOR</v>
      </c>
    </row>
    <row r="724" spans="1:28" ht="18">
      <c r="A724" s="147">
        <v>718</v>
      </c>
      <c r="B724" s="169"/>
      <c r="C724" s="170" t="s">
        <v>3584</v>
      </c>
      <c r="D724" s="172" t="s">
        <v>2626</v>
      </c>
      <c r="E724" s="170" t="s">
        <v>3584</v>
      </c>
      <c r="F724" s="172" t="s">
        <v>2626</v>
      </c>
      <c r="G724" s="165" t="s">
        <v>21</v>
      </c>
      <c r="H724" s="165">
        <v>1</v>
      </c>
      <c r="I724" s="209">
        <v>302800</v>
      </c>
      <c r="J724" s="204">
        <f>I724*(1+0.05)</f>
        <v>317940</v>
      </c>
      <c r="K724" s="190">
        <v>439032</v>
      </c>
      <c r="L724" s="191">
        <v>527620</v>
      </c>
      <c r="M724" s="132">
        <f t="shared" si="105"/>
        <v>317940</v>
      </c>
      <c r="N724" s="132">
        <f t="shared" si="106"/>
        <v>428197.33333333331</v>
      </c>
      <c r="O724" s="133">
        <f t="shared" si="107"/>
        <v>439032</v>
      </c>
      <c r="P724" s="134">
        <f t="shared" si="108"/>
        <v>419167.43189843046</v>
      </c>
      <c r="Q724" s="133">
        <f t="shared" si="101"/>
        <v>85624.974347441414</v>
      </c>
      <c r="R724" s="135">
        <f t="shared" si="102"/>
        <v>0.20427391975479006</v>
      </c>
      <c r="S724" s="133">
        <f t="shared" si="109"/>
        <v>317940</v>
      </c>
      <c r="T724" s="136">
        <f t="shared" si="103"/>
        <v>317900</v>
      </c>
      <c r="U724" s="54" t="str">
        <f t="shared" si="104"/>
        <v>MENOR VALOR</v>
      </c>
    </row>
    <row r="725" spans="1:28" ht="18">
      <c r="A725" s="147">
        <v>719</v>
      </c>
      <c r="B725" s="169"/>
      <c r="C725" s="170" t="s">
        <v>3585</v>
      </c>
      <c r="D725" s="172" t="s">
        <v>1668</v>
      </c>
      <c r="E725" s="170" t="s">
        <v>3585</v>
      </c>
      <c r="F725" s="172" t="s">
        <v>1668</v>
      </c>
      <c r="G725" s="165" t="s">
        <v>21</v>
      </c>
      <c r="H725" s="165">
        <v>1</v>
      </c>
      <c r="I725" s="209">
        <v>302800</v>
      </c>
      <c r="J725" s="204">
        <f>I725*(1+0.05)</f>
        <v>317940</v>
      </c>
      <c r="K725" s="190">
        <v>439032</v>
      </c>
      <c r="L725" s="191">
        <v>527620</v>
      </c>
      <c r="M725" s="132">
        <f t="shared" si="105"/>
        <v>317940</v>
      </c>
      <c r="N725" s="132">
        <f t="shared" si="106"/>
        <v>428197.33333333331</v>
      </c>
      <c r="O725" s="133">
        <f t="shared" si="107"/>
        <v>439032</v>
      </c>
      <c r="P725" s="134">
        <f t="shared" si="108"/>
        <v>419167.43189843046</v>
      </c>
      <c r="Q725" s="133">
        <f t="shared" si="101"/>
        <v>85624.974347441414</v>
      </c>
      <c r="R725" s="135">
        <f t="shared" si="102"/>
        <v>0.20427391975479006</v>
      </c>
      <c r="S725" s="133">
        <f t="shared" si="109"/>
        <v>317940</v>
      </c>
      <c r="T725" s="136">
        <f t="shared" si="103"/>
        <v>317900</v>
      </c>
      <c r="U725" s="54" t="str">
        <f t="shared" si="104"/>
        <v>MENOR VALOR</v>
      </c>
    </row>
    <row r="726" spans="1:28" ht="18">
      <c r="A726" s="147">
        <v>720</v>
      </c>
      <c r="B726" s="169"/>
      <c r="C726" s="170" t="s">
        <v>3586</v>
      </c>
      <c r="D726" s="172" t="s">
        <v>1657</v>
      </c>
      <c r="E726" s="170" t="s">
        <v>3586</v>
      </c>
      <c r="F726" s="172" t="s">
        <v>1657</v>
      </c>
      <c r="G726" s="165" t="s">
        <v>21</v>
      </c>
      <c r="H726" s="165">
        <v>1</v>
      </c>
      <c r="I726" s="209">
        <v>126000</v>
      </c>
      <c r="J726" s="204">
        <f>I726*(1+0.05)</f>
        <v>132300</v>
      </c>
      <c r="K726" s="190">
        <v>166320</v>
      </c>
      <c r="L726" s="191">
        <v>199985</v>
      </c>
      <c r="M726" s="132">
        <f t="shared" si="105"/>
        <v>132300</v>
      </c>
      <c r="N726" s="132">
        <f t="shared" si="106"/>
        <v>166201.66666666666</v>
      </c>
      <c r="O726" s="133">
        <f t="shared" si="107"/>
        <v>166320</v>
      </c>
      <c r="P726" s="134">
        <f t="shared" si="108"/>
        <v>163870.42533779133</v>
      </c>
      <c r="Q726" s="133">
        <f t="shared" si="101"/>
        <v>24055.772695966345</v>
      </c>
      <c r="R726" s="135">
        <f t="shared" si="102"/>
        <v>0.1467975239972644</v>
      </c>
      <c r="S726" s="133">
        <f t="shared" si="109"/>
        <v>132300</v>
      </c>
      <c r="T726" s="136">
        <f t="shared" si="103"/>
        <v>132300</v>
      </c>
      <c r="U726" s="54" t="str">
        <f t="shared" si="104"/>
        <v>MENOR VALOR</v>
      </c>
    </row>
    <row r="727" spans="1:28" ht="60">
      <c r="A727" s="147">
        <v>721</v>
      </c>
      <c r="B727" s="169"/>
      <c r="C727" s="170" t="s">
        <v>3587</v>
      </c>
      <c r="D727" s="172" t="s">
        <v>2627</v>
      </c>
      <c r="E727" s="170" t="s">
        <v>3587</v>
      </c>
      <c r="F727" s="172" t="s">
        <v>2627</v>
      </c>
      <c r="G727" s="165" t="s">
        <v>21</v>
      </c>
      <c r="H727" s="165">
        <v>1</v>
      </c>
      <c r="I727" s="202" t="s">
        <v>3915</v>
      </c>
      <c r="J727" s="202" t="s">
        <v>3916</v>
      </c>
      <c r="K727" s="190">
        <v>228624</v>
      </c>
      <c r="L727" s="191">
        <v>274850</v>
      </c>
      <c r="M727" s="132">
        <f t="shared" si="105"/>
        <v>228624</v>
      </c>
      <c r="N727" s="132">
        <f t="shared" si="106"/>
        <v>251737</v>
      </c>
      <c r="O727" s="133">
        <f t="shared" si="107"/>
        <v>251737</v>
      </c>
      <c r="P727" s="134">
        <f t="shared" si="108"/>
        <v>250673.70504303</v>
      </c>
      <c r="Q727" s="133">
        <f t="shared" si="101"/>
        <v>16343.359033564673</v>
      </c>
      <c r="R727" s="135">
        <f t="shared" si="102"/>
        <v>6.5197739949466232E-2</v>
      </c>
      <c r="S727" s="133">
        <f t="shared" si="109"/>
        <v>228624</v>
      </c>
      <c r="T727" s="136">
        <f t="shared" si="103"/>
        <v>228600</v>
      </c>
      <c r="U727" s="54" t="str">
        <f t="shared" si="104"/>
        <v>MENOR VALOR</v>
      </c>
    </row>
    <row r="728" spans="1:28" ht="60">
      <c r="A728" s="147">
        <v>722</v>
      </c>
      <c r="B728" s="169"/>
      <c r="C728" s="170" t="s">
        <v>3588</v>
      </c>
      <c r="D728" s="172" t="s">
        <v>2628</v>
      </c>
      <c r="E728" s="170" t="s">
        <v>3588</v>
      </c>
      <c r="F728" s="172" t="s">
        <v>2628</v>
      </c>
      <c r="G728" s="165" t="s">
        <v>21</v>
      </c>
      <c r="H728" s="165">
        <v>1</v>
      </c>
      <c r="I728" s="202" t="s">
        <v>3915</v>
      </c>
      <c r="J728" s="202" t="s">
        <v>3916</v>
      </c>
      <c r="K728" s="190">
        <v>145464</v>
      </c>
      <c r="L728" s="191">
        <v>174915</v>
      </c>
      <c r="M728" s="132">
        <f t="shared" si="105"/>
        <v>145464</v>
      </c>
      <c r="N728" s="132">
        <f t="shared" si="106"/>
        <v>160189.5</v>
      </c>
      <c r="O728" s="133">
        <f t="shared" si="107"/>
        <v>160189.5</v>
      </c>
      <c r="P728" s="134">
        <f t="shared" si="108"/>
        <v>159511.23960398528</v>
      </c>
      <c r="Q728" s="133">
        <f t="shared" si="101"/>
        <v>10412.500906362506</v>
      </c>
      <c r="R728" s="135">
        <f t="shared" si="102"/>
        <v>6.5277537383656298E-2</v>
      </c>
      <c r="S728" s="133">
        <f t="shared" si="109"/>
        <v>145464</v>
      </c>
      <c r="T728" s="136">
        <f t="shared" si="103"/>
        <v>145500</v>
      </c>
      <c r="U728" s="54" t="str">
        <f t="shared" si="104"/>
        <v>MENOR VALOR</v>
      </c>
    </row>
    <row r="729" spans="1:28" ht="33">
      <c r="A729" s="147">
        <v>723</v>
      </c>
      <c r="B729" s="169"/>
      <c r="C729" s="170" t="s">
        <v>3589</v>
      </c>
      <c r="D729" s="172" t="s">
        <v>1659</v>
      </c>
      <c r="E729" s="170" t="s">
        <v>3589</v>
      </c>
      <c r="F729" s="172" t="s">
        <v>1659</v>
      </c>
      <c r="G729" s="165" t="s">
        <v>21</v>
      </c>
      <c r="H729" s="165">
        <v>1</v>
      </c>
      <c r="I729" s="209">
        <v>30500</v>
      </c>
      <c r="J729" s="204">
        <f>I729*(1+0.05)</f>
        <v>32025</v>
      </c>
      <c r="K729" s="190">
        <v>53724</v>
      </c>
      <c r="L729" s="191">
        <v>64630</v>
      </c>
      <c r="M729" s="132">
        <f t="shared" si="105"/>
        <v>32025</v>
      </c>
      <c r="N729" s="132">
        <f t="shared" si="106"/>
        <v>50126.333333333336</v>
      </c>
      <c r="O729" s="133">
        <f t="shared" si="107"/>
        <v>53724</v>
      </c>
      <c r="P729" s="134">
        <f t="shared" si="108"/>
        <v>48087.316816935469</v>
      </c>
      <c r="Q729" s="133">
        <f t="shared" si="101"/>
        <v>15343.510044966895</v>
      </c>
      <c r="R729" s="135">
        <f t="shared" si="102"/>
        <v>0.31907602795511336</v>
      </c>
      <c r="S729" s="133">
        <f t="shared" si="109"/>
        <v>48087.316816935469</v>
      </c>
      <c r="T729" s="136">
        <f t="shared" si="103"/>
        <v>48100</v>
      </c>
      <c r="U729" s="54" t="str">
        <f t="shared" si="104"/>
        <v>MEDIA GEOMETRICA</v>
      </c>
    </row>
    <row r="730" spans="1:28" ht="33">
      <c r="A730" s="147">
        <v>724</v>
      </c>
      <c r="B730" s="169"/>
      <c r="C730" s="170" t="s">
        <v>3590</v>
      </c>
      <c r="D730" s="172" t="s">
        <v>1658</v>
      </c>
      <c r="E730" s="170" t="s">
        <v>3590</v>
      </c>
      <c r="F730" s="172" t="s">
        <v>1658</v>
      </c>
      <c r="G730" s="165" t="s">
        <v>21</v>
      </c>
      <c r="H730" s="165">
        <v>1</v>
      </c>
      <c r="I730" s="209">
        <v>30500</v>
      </c>
      <c r="J730" s="204">
        <f>I730*(1+0.05)</f>
        <v>32025</v>
      </c>
      <c r="K730" s="190">
        <v>52668</v>
      </c>
      <c r="L730" s="191">
        <v>63365</v>
      </c>
      <c r="M730" s="132">
        <f t="shared" si="105"/>
        <v>32025</v>
      </c>
      <c r="N730" s="132">
        <f t="shared" si="106"/>
        <v>49352.666666666664</v>
      </c>
      <c r="O730" s="133">
        <f t="shared" si="107"/>
        <v>52668</v>
      </c>
      <c r="P730" s="134">
        <f t="shared" si="108"/>
        <v>47456.437687826205</v>
      </c>
      <c r="Q730" s="133">
        <f t="shared" si="101"/>
        <v>14596.805284033901</v>
      </c>
      <c r="R730" s="135">
        <f t="shared" si="102"/>
        <v>0.30758324887454325</v>
      </c>
      <c r="S730" s="133">
        <f t="shared" si="109"/>
        <v>47456.437687826205</v>
      </c>
      <c r="T730" s="136">
        <f t="shared" si="103"/>
        <v>47500</v>
      </c>
      <c r="U730" s="54" t="str">
        <f t="shared" si="104"/>
        <v>MEDIA GEOMETRICA</v>
      </c>
    </row>
    <row r="731" spans="1:28" ht="60">
      <c r="A731" s="147">
        <v>725</v>
      </c>
      <c r="B731" s="169"/>
      <c r="C731" s="170" t="s">
        <v>3591</v>
      </c>
      <c r="D731" s="172" t="s">
        <v>1660</v>
      </c>
      <c r="E731" s="170" t="s">
        <v>3591</v>
      </c>
      <c r="F731" s="172" t="s">
        <v>1660</v>
      </c>
      <c r="G731" s="165" t="s">
        <v>21</v>
      </c>
      <c r="H731" s="165">
        <v>1</v>
      </c>
      <c r="I731" s="202" t="s">
        <v>3915</v>
      </c>
      <c r="J731" s="202" t="s">
        <v>3916</v>
      </c>
      <c r="K731" s="190">
        <v>52668</v>
      </c>
      <c r="L731" s="191">
        <v>63365</v>
      </c>
      <c r="M731" s="132">
        <f t="shared" si="105"/>
        <v>52668</v>
      </c>
      <c r="N731" s="132">
        <f t="shared" si="106"/>
        <v>58016.5</v>
      </c>
      <c r="O731" s="133">
        <f t="shared" si="107"/>
        <v>58016.5</v>
      </c>
      <c r="P731" s="134">
        <f t="shared" si="108"/>
        <v>57769.436729121742</v>
      </c>
      <c r="Q731" s="133">
        <f t="shared" si="101"/>
        <v>3781.9606191762496</v>
      </c>
      <c r="R731" s="135">
        <f t="shared" si="102"/>
        <v>6.546646173667385E-2</v>
      </c>
      <c r="S731" s="133">
        <f t="shared" si="109"/>
        <v>52668</v>
      </c>
      <c r="T731" s="136">
        <f t="shared" si="103"/>
        <v>52700</v>
      </c>
      <c r="U731" s="54" t="str">
        <f t="shared" si="104"/>
        <v>MENOR VALOR</v>
      </c>
    </row>
    <row r="732" spans="1:28" ht="60">
      <c r="A732" s="147">
        <v>726</v>
      </c>
      <c r="B732" s="169"/>
      <c r="C732" s="170" t="s">
        <v>3592</v>
      </c>
      <c r="D732" s="172" t="s">
        <v>2629</v>
      </c>
      <c r="E732" s="170" t="s">
        <v>3592</v>
      </c>
      <c r="F732" s="172" t="s">
        <v>2629</v>
      </c>
      <c r="G732" s="165" t="s">
        <v>21</v>
      </c>
      <c r="H732" s="165">
        <v>1</v>
      </c>
      <c r="I732" s="202" t="s">
        <v>3915</v>
      </c>
      <c r="J732" s="202" t="s">
        <v>3916</v>
      </c>
      <c r="K732" s="190">
        <v>159720</v>
      </c>
      <c r="L732" s="191">
        <v>192050</v>
      </c>
      <c r="M732" s="132">
        <f t="shared" si="105"/>
        <v>159720</v>
      </c>
      <c r="N732" s="132">
        <f t="shared" si="106"/>
        <v>175885</v>
      </c>
      <c r="O732" s="133">
        <f t="shared" si="107"/>
        <v>175885</v>
      </c>
      <c r="P732" s="134">
        <f t="shared" si="108"/>
        <v>175140.58924190016</v>
      </c>
      <c r="Q732" s="133">
        <f t="shared" si="101"/>
        <v>11430.381117880541</v>
      </c>
      <c r="R732" s="135">
        <f t="shared" si="102"/>
        <v>6.5264032554402121E-2</v>
      </c>
      <c r="S732" s="133">
        <f t="shared" si="109"/>
        <v>159720</v>
      </c>
      <c r="T732" s="136">
        <f t="shared" si="103"/>
        <v>159700</v>
      </c>
      <c r="U732" s="54" t="str">
        <f t="shared" si="104"/>
        <v>MENOR VALOR</v>
      </c>
    </row>
    <row r="733" spans="1:28" ht="60">
      <c r="A733" s="147">
        <v>727</v>
      </c>
      <c r="B733" s="169"/>
      <c r="C733" s="170" t="s">
        <v>3593</v>
      </c>
      <c r="D733" s="172" t="s">
        <v>2630</v>
      </c>
      <c r="E733" s="170" t="s">
        <v>3593</v>
      </c>
      <c r="F733" s="172" t="s">
        <v>2630</v>
      </c>
      <c r="G733" s="165" t="s">
        <v>21</v>
      </c>
      <c r="H733" s="165">
        <v>1</v>
      </c>
      <c r="I733" s="202" t="s">
        <v>3915</v>
      </c>
      <c r="J733" s="202" t="s">
        <v>3916</v>
      </c>
      <c r="K733" s="190">
        <v>155892</v>
      </c>
      <c r="L733" s="191">
        <v>187450</v>
      </c>
      <c r="M733" s="132">
        <f t="shared" si="105"/>
        <v>155892</v>
      </c>
      <c r="N733" s="132">
        <f t="shared" si="106"/>
        <v>171671</v>
      </c>
      <c r="O733" s="133">
        <f t="shared" si="107"/>
        <v>171671</v>
      </c>
      <c r="P733" s="134">
        <f t="shared" si="108"/>
        <v>170944.30496509673</v>
      </c>
      <c r="Q733" s="133">
        <f t="shared" si="101"/>
        <v>11157.437900342533</v>
      </c>
      <c r="R733" s="135">
        <f t="shared" si="102"/>
        <v>6.5269433238040006E-2</v>
      </c>
      <c r="S733" s="133">
        <f t="shared" si="109"/>
        <v>155892</v>
      </c>
      <c r="T733" s="136">
        <f t="shared" si="103"/>
        <v>155900</v>
      </c>
      <c r="U733" s="54" t="str">
        <f t="shared" si="104"/>
        <v>MENOR VALOR</v>
      </c>
    </row>
    <row r="734" spans="1:28" ht="60">
      <c r="A734" s="147">
        <v>728</v>
      </c>
      <c r="B734" s="169"/>
      <c r="C734" s="170" t="s">
        <v>3594</v>
      </c>
      <c r="D734" s="172" t="s">
        <v>1661</v>
      </c>
      <c r="E734" s="170" t="s">
        <v>3594</v>
      </c>
      <c r="F734" s="172" t="s">
        <v>1661</v>
      </c>
      <c r="G734" s="165" t="s">
        <v>21</v>
      </c>
      <c r="H734" s="165">
        <v>1</v>
      </c>
      <c r="I734" s="202" t="s">
        <v>3915</v>
      </c>
      <c r="J734" s="202" t="s">
        <v>3916</v>
      </c>
      <c r="K734" s="190">
        <v>155892</v>
      </c>
      <c r="L734" s="191">
        <v>187450</v>
      </c>
      <c r="M734" s="132">
        <f t="shared" si="105"/>
        <v>155892</v>
      </c>
      <c r="N734" s="132">
        <f t="shared" si="106"/>
        <v>171671</v>
      </c>
      <c r="O734" s="133">
        <f t="shared" si="107"/>
        <v>171671</v>
      </c>
      <c r="P734" s="134">
        <f t="shared" si="108"/>
        <v>170944.30496509673</v>
      </c>
      <c r="Q734" s="133">
        <f t="shared" si="101"/>
        <v>11157.437900342533</v>
      </c>
      <c r="R734" s="135">
        <f t="shared" si="102"/>
        <v>6.5269433238040006E-2</v>
      </c>
      <c r="S734" s="133">
        <f t="shared" si="109"/>
        <v>155892</v>
      </c>
      <c r="T734" s="136">
        <f t="shared" si="103"/>
        <v>155900</v>
      </c>
      <c r="U734" s="54" t="str">
        <f t="shared" si="104"/>
        <v>MENOR VALOR</v>
      </c>
    </row>
    <row r="735" spans="1:28" ht="18">
      <c r="A735" s="147">
        <v>729</v>
      </c>
      <c r="B735" s="169"/>
      <c r="C735" s="170" t="s">
        <v>3595</v>
      </c>
      <c r="D735" s="172" t="s">
        <v>1900</v>
      </c>
      <c r="E735" s="170" t="s">
        <v>3595</v>
      </c>
      <c r="F735" s="172" t="s">
        <v>1900</v>
      </c>
      <c r="G735" s="165" t="s">
        <v>21</v>
      </c>
      <c r="H735" s="165">
        <v>1</v>
      </c>
      <c r="I735" s="209">
        <v>41200</v>
      </c>
      <c r="J735" s="204">
        <f>I735*(1+0.05)</f>
        <v>43260</v>
      </c>
      <c r="K735" s="190">
        <v>63624</v>
      </c>
      <c r="L735" s="191">
        <v>76475</v>
      </c>
      <c r="M735" s="132">
        <f t="shared" si="105"/>
        <v>43260</v>
      </c>
      <c r="N735" s="132">
        <f t="shared" si="106"/>
        <v>61119.666666666664</v>
      </c>
      <c r="O735" s="133">
        <f t="shared" si="107"/>
        <v>63624</v>
      </c>
      <c r="P735" s="134">
        <f t="shared" si="108"/>
        <v>59485.208761610542</v>
      </c>
      <c r="Q735" s="133">
        <f t="shared" si="101"/>
        <v>14399.522492082853</v>
      </c>
      <c r="R735" s="135">
        <f t="shared" si="102"/>
        <v>0.24206895784445409</v>
      </c>
      <c r="S735" s="133">
        <f t="shared" si="109"/>
        <v>43260</v>
      </c>
      <c r="T735" s="136">
        <f t="shared" si="103"/>
        <v>43300</v>
      </c>
      <c r="U735" s="54" t="str">
        <f t="shared" si="104"/>
        <v>MENOR VALOR</v>
      </c>
    </row>
    <row r="736" spans="1:28" ht="60">
      <c r="A736" s="147">
        <v>730</v>
      </c>
      <c r="B736" s="169"/>
      <c r="C736" s="170" t="s">
        <v>3596</v>
      </c>
      <c r="D736" s="172" t="s">
        <v>1901</v>
      </c>
      <c r="E736" s="170" t="s">
        <v>3596</v>
      </c>
      <c r="F736" s="172" t="s">
        <v>1901</v>
      </c>
      <c r="G736" s="165" t="s">
        <v>21</v>
      </c>
      <c r="H736" s="165">
        <v>1</v>
      </c>
      <c r="I736" s="202" t="s">
        <v>3915</v>
      </c>
      <c r="J736" s="202" t="s">
        <v>3916</v>
      </c>
      <c r="K736" s="190">
        <v>63624</v>
      </c>
      <c r="L736" s="191">
        <v>76475</v>
      </c>
      <c r="M736" s="132">
        <f t="shared" si="105"/>
        <v>63624</v>
      </c>
      <c r="N736" s="132">
        <f t="shared" si="106"/>
        <v>70049.5</v>
      </c>
      <c r="O736" s="133">
        <f t="shared" si="107"/>
        <v>70049.5</v>
      </c>
      <c r="P736" s="134">
        <f t="shared" si="108"/>
        <v>69754.178369471178</v>
      </c>
      <c r="Q736" s="133">
        <f t="shared" si="101"/>
        <v>4543.5146225141607</v>
      </c>
      <c r="R736" s="135">
        <f t="shared" si="102"/>
        <v>6.5136092614384355E-2</v>
      </c>
      <c r="S736" s="133">
        <f t="shared" si="109"/>
        <v>63624</v>
      </c>
      <c r="T736" s="136">
        <f t="shared" si="103"/>
        <v>63600</v>
      </c>
      <c r="U736" s="54" t="str">
        <f t="shared" si="104"/>
        <v>MENOR VALOR</v>
      </c>
    </row>
    <row r="737" spans="1:21" ht="60">
      <c r="A737" s="147">
        <v>731</v>
      </c>
      <c r="B737" s="169"/>
      <c r="C737" s="170" t="s">
        <v>3597</v>
      </c>
      <c r="D737" s="172" t="s">
        <v>1902</v>
      </c>
      <c r="E737" s="170" t="s">
        <v>3597</v>
      </c>
      <c r="F737" s="172" t="s">
        <v>1902</v>
      </c>
      <c r="G737" s="165" t="s">
        <v>21</v>
      </c>
      <c r="H737" s="165">
        <v>1</v>
      </c>
      <c r="I737" s="202" t="s">
        <v>3915</v>
      </c>
      <c r="J737" s="202" t="s">
        <v>3916</v>
      </c>
      <c r="K737" s="190">
        <v>63624</v>
      </c>
      <c r="L737" s="191">
        <v>76475</v>
      </c>
      <c r="M737" s="132">
        <f t="shared" si="105"/>
        <v>63624</v>
      </c>
      <c r="N737" s="132">
        <f t="shared" si="106"/>
        <v>70049.5</v>
      </c>
      <c r="O737" s="133">
        <f t="shared" si="107"/>
        <v>70049.5</v>
      </c>
      <c r="P737" s="134">
        <f t="shared" si="108"/>
        <v>69754.178369471178</v>
      </c>
      <c r="Q737" s="133">
        <f t="shared" si="101"/>
        <v>4543.5146225141607</v>
      </c>
      <c r="R737" s="135">
        <f t="shared" si="102"/>
        <v>6.5136092614384355E-2</v>
      </c>
      <c r="S737" s="133">
        <f t="shared" si="109"/>
        <v>63624</v>
      </c>
      <c r="T737" s="136">
        <f t="shared" si="103"/>
        <v>63600</v>
      </c>
      <c r="U737" s="54" t="str">
        <f t="shared" si="104"/>
        <v>MENOR VALOR</v>
      </c>
    </row>
    <row r="738" spans="1:21" ht="60">
      <c r="A738" s="147">
        <v>732</v>
      </c>
      <c r="B738" s="169"/>
      <c r="C738" s="170" t="s">
        <v>3598</v>
      </c>
      <c r="D738" s="172" t="s">
        <v>2631</v>
      </c>
      <c r="E738" s="170" t="s">
        <v>3598</v>
      </c>
      <c r="F738" s="172" t="s">
        <v>2631</v>
      </c>
      <c r="G738" s="165" t="s">
        <v>21</v>
      </c>
      <c r="H738" s="165">
        <v>1</v>
      </c>
      <c r="I738" s="202" t="s">
        <v>3915</v>
      </c>
      <c r="J738" s="202" t="s">
        <v>3916</v>
      </c>
      <c r="K738" s="190">
        <v>76692</v>
      </c>
      <c r="L738" s="191">
        <v>92230</v>
      </c>
      <c r="M738" s="132">
        <f t="shared" si="105"/>
        <v>76692</v>
      </c>
      <c r="N738" s="132">
        <f t="shared" si="106"/>
        <v>84461</v>
      </c>
      <c r="O738" s="133">
        <f t="shared" si="107"/>
        <v>84461</v>
      </c>
      <c r="P738" s="134">
        <f t="shared" si="108"/>
        <v>84102.931934624008</v>
      </c>
      <c r="Q738" s="133">
        <f t="shared" si="101"/>
        <v>5493.5125830382876</v>
      </c>
      <c r="R738" s="135">
        <f t="shared" si="102"/>
        <v>6.5318918813776633E-2</v>
      </c>
      <c r="S738" s="133">
        <f t="shared" si="109"/>
        <v>76692</v>
      </c>
      <c r="T738" s="136">
        <f t="shared" si="103"/>
        <v>76700</v>
      </c>
      <c r="U738" s="54" t="str">
        <f t="shared" si="104"/>
        <v>MENOR VALOR</v>
      </c>
    </row>
    <row r="739" spans="1:21" ht="60">
      <c r="A739" s="147">
        <v>733</v>
      </c>
      <c r="B739" s="169"/>
      <c r="C739" s="170" t="s">
        <v>3599</v>
      </c>
      <c r="D739" s="172" t="s">
        <v>2632</v>
      </c>
      <c r="E739" s="170" t="s">
        <v>3599</v>
      </c>
      <c r="F739" s="172" t="s">
        <v>2632</v>
      </c>
      <c r="G739" s="165" t="s">
        <v>21</v>
      </c>
      <c r="H739" s="165">
        <v>1</v>
      </c>
      <c r="I739" s="202" t="s">
        <v>3915</v>
      </c>
      <c r="J739" s="202" t="s">
        <v>3916</v>
      </c>
      <c r="K739" s="190">
        <v>992508</v>
      </c>
      <c r="L739" s="191">
        <v>1192780</v>
      </c>
      <c r="M739" s="132">
        <f t="shared" si="105"/>
        <v>992508</v>
      </c>
      <c r="N739" s="132">
        <f t="shared" si="106"/>
        <v>1092644</v>
      </c>
      <c r="O739" s="133">
        <f t="shared" si="107"/>
        <v>1092644</v>
      </c>
      <c r="P739" s="134">
        <f t="shared" si="108"/>
        <v>1088045.8134839728</v>
      </c>
      <c r="Q739" s="133">
        <f t="shared" si="101"/>
        <v>70806.844640896117</v>
      </c>
      <c r="R739" s="135">
        <f t="shared" si="102"/>
        <v>6.5077080177505894E-2</v>
      </c>
      <c r="S739" s="133">
        <f t="shared" si="109"/>
        <v>992508</v>
      </c>
      <c r="T739" s="136">
        <f t="shared" si="103"/>
        <v>992500</v>
      </c>
      <c r="U739" s="54" t="str">
        <f t="shared" si="104"/>
        <v>MENOR VALOR</v>
      </c>
    </row>
    <row r="740" spans="1:21" ht="60">
      <c r="A740" s="147">
        <v>734</v>
      </c>
      <c r="B740" s="169"/>
      <c r="C740" s="170" t="s">
        <v>3600</v>
      </c>
      <c r="D740" s="172" t="s">
        <v>2633</v>
      </c>
      <c r="E740" s="170" t="s">
        <v>3600</v>
      </c>
      <c r="F740" s="172" t="s">
        <v>2633</v>
      </c>
      <c r="G740" s="165" t="s">
        <v>21</v>
      </c>
      <c r="H740" s="165">
        <v>1</v>
      </c>
      <c r="I740" s="202" t="s">
        <v>3915</v>
      </c>
      <c r="J740" s="202" t="s">
        <v>3916</v>
      </c>
      <c r="K740" s="190">
        <v>992508</v>
      </c>
      <c r="L740" s="191">
        <v>1192780</v>
      </c>
      <c r="M740" s="132">
        <f t="shared" si="105"/>
        <v>992508</v>
      </c>
      <c r="N740" s="132">
        <f t="shared" si="106"/>
        <v>1092644</v>
      </c>
      <c r="O740" s="133">
        <f t="shared" si="107"/>
        <v>1092644</v>
      </c>
      <c r="P740" s="134">
        <f t="shared" si="108"/>
        <v>1088045.8134839728</v>
      </c>
      <c r="Q740" s="133">
        <f t="shared" si="101"/>
        <v>70806.844640896117</v>
      </c>
      <c r="R740" s="135">
        <f t="shared" si="102"/>
        <v>6.5077080177505894E-2</v>
      </c>
      <c r="S740" s="133">
        <f t="shared" si="109"/>
        <v>992508</v>
      </c>
      <c r="T740" s="136">
        <f t="shared" si="103"/>
        <v>992500</v>
      </c>
      <c r="U740" s="54" t="str">
        <f t="shared" si="104"/>
        <v>MENOR VALOR</v>
      </c>
    </row>
    <row r="741" spans="1:21" ht="60">
      <c r="A741" s="147">
        <v>735</v>
      </c>
      <c r="B741" s="169"/>
      <c r="C741" s="170" t="s">
        <v>3601</v>
      </c>
      <c r="D741" s="172" t="s">
        <v>2634</v>
      </c>
      <c r="E741" s="170" t="s">
        <v>3601</v>
      </c>
      <c r="F741" s="172" t="s">
        <v>2634</v>
      </c>
      <c r="G741" s="165" t="s">
        <v>21</v>
      </c>
      <c r="H741" s="165">
        <v>1</v>
      </c>
      <c r="I741" s="202" t="s">
        <v>3915</v>
      </c>
      <c r="J741" s="202" t="s">
        <v>3916</v>
      </c>
      <c r="K741" s="190">
        <v>928884</v>
      </c>
      <c r="L741" s="191">
        <v>1116305</v>
      </c>
      <c r="M741" s="132">
        <f t="shared" si="105"/>
        <v>928884</v>
      </c>
      <c r="N741" s="132">
        <f t="shared" si="106"/>
        <v>1022594.5</v>
      </c>
      <c r="O741" s="133">
        <f t="shared" si="107"/>
        <v>1022594.5</v>
      </c>
      <c r="P741" s="134">
        <f t="shared" si="108"/>
        <v>1018291.6348571267</v>
      </c>
      <c r="Q741" s="133">
        <f t="shared" si="101"/>
        <v>66263.330018381967</v>
      </c>
      <c r="R741" s="135">
        <f t="shared" si="102"/>
        <v>6.5073037772405112E-2</v>
      </c>
      <c r="S741" s="133">
        <f t="shared" si="109"/>
        <v>928884</v>
      </c>
      <c r="T741" s="136">
        <f t="shared" si="103"/>
        <v>928900</v>
      </c>
      <c r="U741" s="54" t="str">
        <f t="shared" si="104"/>
        <v>MENOR VALOR</v>
      </c>
    </row>
    <row r="742" spans="1:21" ht="60">
      <c r="A742" s="147">
        <v>736</v>
      </c>
      <c r="B742" s="169"/>
      <c r="C742" s="170" t="s">
        <v>3602</v>
      </c>
      <c r="D742" s="172" t="s">
        <v>2635</v>
      </c>
      <c r="E742" s="170" t="s">
        <v>3602</v>
      </c>
      <c r="F742" s="172" t="s">
        <v>2635</v>
      </c>
      <c r="G742" s="165" t="s">
        <v>21</v>
      </c>
      <c r="H742" s="165">
        <v>1</v>
      </c>
      <c r="I742" s="202" t="s">
        <v>3915</v>
      </c>
      <c r="J742" s="202" t="s">
        <v>3916</v>
      </c>
      <c r="K742" s="190">
        <v>928884</v>
      </c>
      <c r="L742" s="191">
        <v>1116305</v>
      </c>
      <c r="M742" s="132">
        <f t="shared" si="105"/>
        <v>928884</v>
      </c>
      <c r="N742" s="132">
        <f t="shared" si="106"/>
        <v>1022594.5</v>
      </c>
      <c r="O742" s="133">
        <f t="shared" si="107"/>
        <v>1022594.5</v>
      </c>
      <c r="P742" s="134">
        <f t="shared" si="108"/>
        <v>1018291.6348571267</v>
      </c>
      <c r="Q742" s="133">
        <f t="shared" si="101"/>
        <v>66263.330018381967</v>
      </c>
      <c r="R742" s="135">
        <f t="shared" si="102"/>
        <v>6.5073037772405112E-2</v>
      </c>
      <c r="S742" s="133">
        <f t="shared" si="109"/>
        <v>928884</v>
      </c>
      <c r="T742" s="136">
        <f t="shared" si="103"/>
        <v>928900</v>
      </c>
      <c r="U742" s="54" t="str">
        <f t="shared" si="104"/>
        <v>MENOR VALOR</v>
      </c>
    </row>
    <row r="743" spans="1:21" ht="60">
      <c r="A743" s="147">
        <v>737</v>
      </c>
      <c r="B743" s="169"/>
      <c r="C743" s="170" t="s">
        <v>3603</v>
      </c>
      <c r="D743" s="172" t="s">
        <v>2636</v>
      </c>
      <c r="E743" s="170" t="s">
        <v>3603</v>
      </c>
      <c r="F743" s="172" t="s">
        <v>2636</v>
      </c>
      <c r="G743" s="165" t="s">
        <v>21</v>
      </c>
      <c r="H743" s="165">
        <v>1</v>
      </c>
      <c r="I743" s="202" t="s">
        <v>3915</v>
      </c>
      <c r="J743" s="202" t="s">
        <v>3916</v>
      </c>
      <c r="K743" s="190">
        <v>123420</v>
      </c>
      <c r="L743" s="191">
        <v>148350</v>
      </c>
      <c r="M743" s="132">
        <f t="shared" si="105"/>
        <v>123420</v>
      </c>
      <c r="N743" s="132">
        <f t="shared" si="106"/>
        <v>135885</v>
      </c>
      <c r="O743" s="133">
        <f t="shared" si="107"/>
        <v>135885</v>
      </c>
      <c r="P743" s="134">
        <f t="shared" si="108"/>
        <v>135312.07263211955</v>
      </c>
      <c r="Q743" s="133">
        <f t="shared" si="101"/>
        <v>8814.0860274903152</v>
      </c>
      <c r="R743" s="135">
        <f t="shared" si="102"/>
        <v>6.5138947737898162E-2</v>
      </c>
      <c r="S743" s="133">
        <f t="shared" si="109"/>
        <v>123420</v>
      </c>
      <c r="T743" s="136">
        <f t="shared" si="103"/>
        <v>123400</v>
      </c>
      <c r="U743" s="54" t="str">
        <f t="shared" si="104"/>
        <v>MENOR VALOR</v>
      </c>
    </row>
    <row r="744" spans="1:21" ht="60">
      <c r="A744" s="147">
        <v>738</v>
      </c>
      <c r="B744" s="169"/>
      <c r="C744" s="170" t="s">
        <v>3604</v>
      </c>
      <c r="D744" s="172" t="s">
        <v>2637</v>
      </c>
      <c r="E744" s="170" t="s">
        <v>3604</v>
      </c>
      <c r="F744" s="172" t="s">
        <v>2637</v>
      </c>
      <c r="G744" s="165" t="s">
        <v>21</v>
      </c>
      <c r="H744" s="165">
        <v>1</v>
      </c>
      <c r="I744" s="202" t="s">
        <v>3915</v>
      </c>
      <c r="J744" s="202" t="s">
        <v>3916</v>
      </c>
      <c r="K744" s="190">
        <v>123420</v>
      </c>
      <c r="L744" s="191">
        <v>148350</v>
      </c>
      <c r="M744" s="132">
        <f t="shared" si="105"/>
        <v>123420</v>
      </c>
      <c r="N744" s="132">
        <f t="shared" si="106"/>
        <v>135885</v>
      </c>
      <c r="O744" s="133">
        <f t="shared" si="107"/>
        <v>135885</v>
      </c>
      <c r="P744" s="134">
        <f t="shared" si="108"/>
        <v>135312.07263211955</v>
      </c>
      <c r="Q744" s="133">
        <f t="shared" si="101"/>
        <v>8814.0860274903152</v>
      </c>
      <c r="R744" s="135">
        <f t="shared" si="102"/>
        <v>6.5138947737898162E-2</v>
      </c>
      <c r="S744" s="133">
        <f t="shared" si="109"/>
        <v>123420</v>
      </c>
      <c r="T744" s="136">
        <f t="shared" si="103"/>
        <v>123400</v>
      </c>
      <c r="U744" s="54" t="str">
        <f t="shared" si="104"/>
        <v>MENOR VALOR</v>
      </c>
    </row>
    <row r="745" spans="1:21" ht="60">
      <c r="A745" s="147">
        <v>739</v>
      </c>
      <c r="B745" s="169"/>
      <c r="C745" s="170" t="s">
        <v>3605</v>
      </c>
      <c r="D745" s="172" t="s">
        <v>2638</v>
      </c>
      <c r="E745" s="170" t="s">
        <v>3605</v>
      </c>
      <c r="F745" s="172" t="s">
        <v>2638</v>
      </c>
      <c r="G745" s="165" t="s">
        <v>21</v>
      </c>
      <c r="H745" s="165">
        <v>1</v>
      </c>
      <c r="I745" s="202" t="s">
        <v>3915</v>
      </c>
      <c r="J745" s="202" t="s">
        <v>3916</v>
      </c>
      <c r="K745" s="190">
        <v>1067880</v>
      </c>
      <c r="L745" s="191">
        <v>1283400</v>
      </c>
      <c r="M745" s="132">
        <f t="shared" si="105"/>
        <v>1067880</v>
      </c>
      <c r="N745" s="132">
        <f t="shared" si="106"/>
        <v>1175640</v>
      </c>
      <c r="O745" s="133">
        <f t="shared" si="107"/>
        <v>1175640</v>
      </c>
      <c r="P745" s="134">
        <f t="shared" si="108"/>
        <v>1170690.9036974704</v>
      </c>
      <c r="Q745" s="133">
        <f t="shared" si="101"/>
        <v>76197.826740662364</v>
      </c>
      <c r="R745" s="135">
        <f t="shared" si="102"/>
        <v>6.5087912189290734E-2</v>
      </c>
      <c r="S745" s="133">
        <f t="shared" si="109"/>
        <v>1067880</v>
      </c>
      <c r="T745" s="136">
        <f t="shared" si="103"/>
        <v>1067900</v>
      </c>
      <c r="U745" s="54" t="str">
        <f t="shared" si="104"/>
        <v>MENOR VALOR</v>
      </c>
    </row>
    <row r="746" spans="1:21" ht="60">
      <c r="A746" s="147">
        <v>740</v>
      </c>
      <c r="B746" s="169"/>
      <c r="C746" s="170" t="s">
        <v>3606</v>
      </c>
      <c r="D746" s="172" t="s">
        <v>2639</v>
      </c>
      <c r="E746" s="170" t="s">
        <v>3606</v>
      </c>
      <c r="F746" s="172" t="s">
        <v>2639</v>
      </c>
      <c r="G746" s="165" t="s">
        <v>21</v>
      </c>
      <c r="H746" s="165">
        <v>1</v>
      </c>
      <c r="I746" s="202" t="s">
        <v>3915</v>
      </c>
      <c r="J746" s="202" t="s">
        <v>3916</v>
      </c>
      <c r="K746" s="190">
        <v>202620</v>
      </c>
      <c r="L746" s="191">
        <v>243570</v>
      </c>
      <c r="M746" s="132">
        <f t="shared" si="105"/>
        <v>202620</v>
      </c>
      <c r="N746" s="132">
        <f t="shared" si="106"/>
        <v>223095</v>
      </c>
      <c r="O746" s="133">
        <f t="shared" si="107"/>
        <v>223095</v>
      </c>
      <c r="P746" s="134">
        <f t="shared" si="108"/>
        <v>222153.44561811324</v>
      </c>
      <c r="Q746" s="133">
        <f t="shared" si="101"/>
        <v>14478.011344794561</v>
      </c>
      <c r="R746" s="135">
        <f t="shared" si="102"/>
        <v>6.5171221200334598E-2</v>
      </c>
      <c r="S746" s="133">
        <f t="shared" si="109"/>
        <v>202620</v>
      </c>
      <c r="T746" s="136">
        <f t="shared" si="103"/>
        <v>202600</v>
      </c>
      <c r="U746" s="54" t="str">
        <f t="shared" si="104"/>
        <v>MENOR VALOR</v>
      </c>
    </row>
    <row r="747" spans="1:21" ht="33">
      <c r="A747" s="147">
        <v>741</v>
      </c>
      <c r="B747" s="169"/>
      <c r="C747" s="170" t="s">
        <v>3607</v>
      </c>
      <c r="D747" s="172" t="s">
        <v>2640</v>
      </c>
      <c r="E747" s="170" t="s">
        <v>3607</v>
      </c>
      <c r="F747" s="172" t="s">
        <v>2640</v>
      </c>
      <c r="G747" s="165" t="s">
        <v>21</v>
      </c>
      <c r="H747" s="165">
        <v>1</v>
      </c>
      <c r="I747" s="209">
        <v>35200</v>
      </c>
      <c r="J747" s="204">
        <f>I747*(1+0.05)</f>
        <v>36960</v>
      </c>
      <c r="K747" s="190">
        <v>63624</v>
      </c>
      <c r="L747" s="191">
        <v>76475</v>
      </c>
      <c r="M747" s="132">
        <f t="shared" si="105"/>
        <v>36960</v>
      </c>
      <c r="N747" s="132">
        <f t="shared" si="106"/>
        <v>59019.666666666664</v>
      </c>
      <c r="O747" s="133">
        <f t="shared" si="107"/>
        <v>63624</v>
      </c>
      <c r="P747" s="134">
        <f t="shared" si="108"/>
        <v>56444.826080518185</v>
      </c>
      <c r="Q747" s="133">
        <f t="shared" si="101"/>
        <v>18854.295213558104</v>
      </c>
      <c r="R747" s="135">
        <f t="shared" si="102"/>
        <v>0.33403053074630029</v>
      </c>
      <c r="S747" s="133">
        <f t="shared" si="109"/>
        <v>56444.826080518185</v>
      </c>
      <c r="T747" s="136">
        <f t="shared" si="103"/>
        <v>56400</v>
      </c>
      <c r="U747" s="54" t="str">
        <f t="shared" si="104"/>
        <v>MEDIA GEOMETRICA</v>
      </c>
    </row>
    <row r="748" spans="1:21" ht="60">
      <c r="A748" s="147">
        <v>742</v>
      </c>
      <c r="B748" s="169"/>
      <c r="C748" s="170" t="s">
        <v>3608</v>
      </c>
      <c r="D748" s="172" t="s">
        <v>2641</v>
      </c>
      <c r="E748" s="170" t="s">
        <v>3608</v>
      </c>
      <c r="F748" s="172" t="s">
        <v>2641</v>
      </c>
      <c r="G748" s="165" t="s">
        <v>21</v>
      </c>
      <c r="H748" s="165">
        <v>1</v>
      </c>
      <c r="I748" s="202" t="s">
        <v>3915</v>
      </c>
      <c r="J748" s="202" t="s">
        <v>3916</v>
      </c>
      <c r="K748" s="190">
        <v>63624</v>
      </c>
      <c r="L748" s="191">
        <v>76475</v>
      </c>
      <c r="M748" s="132">
        <f t="shared" si="105"/>
        <v>63624</v>
      </c>
      <c r="N748" s="132">
        <f t="shared" si="106"/>
        <v>70049.5</v>
      </c>
      <c r="O748" s="133">
        <f t="shared" si="107"/>
        <v>70049.5</v>
      </c>
      <c r="P748" s="134">
        <f t="shared" si="108"/>
        <v>69754.178369471178</v>
      </c>
      <c r="Q748" s="133">
        <f t="shared" si="101"/>
        <v>4543.5146225141607</v>
      </c>
      <c r="R748" s="135">
        <f t="shared" si="102"/>
        <v>6.5136092614384355E-2</v>
      </c>
      <c r="S748" s="133">
        <f t="shared" si="109"/>
        <v>63624</v>
      </c>
      <c r="T748" s="136">
        <f t="shared" si="103"/>
        <v>63600</v>
      </c>
      <c r="U748" s="54" t="str">
        <f t="shared" si="104"/>
        <v>MENOR VALOR</v>
      </c>
    </row>
    <row r="749" spans="1:21" ht="60">
      <c r="A749" s="147">
        <v>743</v>
      </c>
      <c r="B749" s="169"/>
      <c r="C749" s="170" t="s">
        <v>3609</v>
      </c>
      <c r="D749" s="172" t="s">
        <v>2642</v>
      </c>
      <c r="E749" s="170" t="s">
        <v>3609</v>
      </c>
      <c r="F749" s="172" t="s">
        <v>2642</v>
      </c>
      <c r="G749" s="165" t="s">
        <v>21</v>
      </c>
      <c r="H749" s="165">
        <v>1</v>
      </c>
      <c r="I749" s="202" t="s">
        <v>3915</v>
      </c>
      <c r="J749" s="202" t="s">
        <v>3916</v>
      </c>
      <c r="K749" s="190">
        <v>63624</v>
      </c>
      <c r="L749" s="191">
        <v>76475</v>
      </c>
      <c r="M749" s="132">
        <f t="shared" si="105"/>
        <v>63624</v>
      </c>
      <c r="N749" s="132">
        <f t="shared" si="106"/>
        <v>70049.5</v>
      </c>
      <c r="O749" s="133">
        <f t="shared" si="107"/>
        <v>70049.5</v>
      </c>
      <c r="P749" s="134">
        <f t="shared" si="108"/>
        <v>69754.178369471178</v>
      </c>
      <c r="Q749" s="133">
        <f t="shared" si="101"/>
        <v>4543.5146225141607</v>
      </c>
      <c r="R749" s="135">
        <f t="shared" si="102"/>
        <v>6.5136092614384355E-2</v>
      </c>
      <c r="S749" s="133">
        <f t="shared" si="109"/>
        <v>63624</v>
      </c>
      <c r="T749" s="136">
        <f t="shared" si="103"/>
        <v>63600</v>
      </c>
      <c r="U749" s="54" t="str">
        <f t="shared" si="104"/>
        <v>MENOR VALOR</v>
      </c>
    </row>
    <row r="750" spans="1:21" ht="18">
      <c r="A750" s="147">
        <v>744</v>
      </c>
      <c r="B750" s="169"/>
      <c r="C750" s="170" t="s">
        <v>3610</v>
      </c>
      <c r="D750" s="172" t="s">
        <v>2643</v>
      </c>
      <c r="E750" s="170" t="s">
        <v>3610</v>
      </c>
      <c r="F750" s="172" t="s">
        <v>2643</v>
      </c>
      <c r="G750" s="165" t="s">
        <v>21</v>
      </c>
      <c r="H750" s="165">
        <v>1</v>
      </c>
      <c r="I750" s="209">
        <v>412500</v>
      </c>
      <c r="J750" s="204">
        <f>I750*(1+0.05)</f>
        <v>433125</v>
      </c>
      <c r="K750" s="190">
        <v>544500</v>
      </c>
      <c r="L750" s="191">
        <v>654465</v>
      </c>
      <c r="M750" s="132">
        <f t="shared" si="105"/>
        <v>433125</v>
      </c>
      <c r="N750" s="132">
        <f t="shared" si="106"/>
        <v>544030</v>
      </c>
      <c r="O750" s="133">
        <f t="shared" si="107"/>
        <v>544500</v>
      </c>
      <c r="P750" s="134">
        <f t="shared" si="108"/>
        <v>536412.86768923711</v>
      </c>
      <c r="Q750" s="133">
        <f t="shared" si="101"/>
        <v>78754.017754651737</v>
      </c>
      <c r="R750" s="135">
        <f t="shared" si="102"/>
        <v>0.1468160487907548</v>
      </c>
      <c r="S750" s="133">
        <f t="shared" si="109"/>
        <v>433125</v>
      </c>
      <c r="T750" s="136">
        <f t="shared" si="103"/>
        <v>433100</v>
      </c>
      <c r="U750" s="54" t="str">
        <f t="shared" si="104"/>
        <v>MENOR VALOR</v>
      </c>
    </row>
    <row r="751" spans="1:21" ht="60">
      <c r="A751" s="147">
        <v>745</v>
      </c>
      <c r="B751" s="169"/>
      <c r="C751" s="170" t="s">
        <v>3611</v>
      </c>
      <c r="D751" s="172" t="s">
        <v>2644</v>
      </c>
      <c r="E751" s="170" t="s">
        <v>3611</v>
      </c>
      <c r="F751" s="172" t="s">
        <v>2644</v>
      </c>
      <c r="G751" s="165" t="s">
        <v>21</v>
      </c>
      <c r="H751" s="165">
        <v>1</v>
      </c>
      <c r="I751" s="202" t="s">
        <v>3915</v>
      </c>
      <c r="J751" s="202" t="s">
        <v>3916</v>
      </c>
      <c r="K751" s="190">
        <v>602712</v>
      </c>
      <c r="L751" s="191">
        <v>724385</v>
      </c>
      <c r="M751" s="132">
        <f t="shared" si="105"/>
        <v>602712</v>
      </c>
      <c r="N751" s="132">
        <f t="shared" si="106"/>
        <v>663548.5</v>
      </c>
      <c r="O751" s="133">
        <f t="shared" si="107"/>
        <v>663548.5</v>
      </c>
      <c r="P751" s="134">
        <f t="shared" si="108"/>
        <v>660753.7605795369</v>
      </c>
      <c r="Q751" s="133">
        <f t="shared" si="101"/>
        <v>43017.901693655396</v>
      </c>
      <c r="R751" s="135">
        <f t="shared" si="102"/>
        <v>6.510428583247875E-2</v>
      </c>
      <c r="S751" s="133">
        <f t="shared" si="109"/>
        <v>602712</v>
      </c>
      <c r="T751" s="136">
        <f t="shared" si="103"/>
        <v>602700</v>
      </c>
      <c r="U751" s="54" t="str">
        <f t="shared" si="104"/>
        <v>MENOR VALOR</v>
      </c>
    </row>
    <row r="752" spans="1:21" ht="60">
      <c r="A752" s="147">
        <v>746</v>
      </c>
      <c r="B752" s="169"/>
      <c r="C752" s="170" t="s">
        <v>3612</v>
      </c>
      <c r="D752" s="172" t="s">
        <v>2645</v>
      </c>
      <c r="E752" s="170" t="s">
        <v>3612</v>
      </c>
      <c r="F752" s="172" t="s">
        <v>2645</v>
      </c>
      <c r="G752" s="165" t="s">
        <v>21</v>
      </c>
      <c r="H752" s="165">
        <v>1</v>
      </c>
      <c r="I752" s="202" t="s">
        <v>3915</v>
      </c>
      <c r="J752" s="202" t="s">
        <v>3916</v>
      </c>
      <c r="K752" s="190">
        <v>692340</v>
      </c>
      <c r="L752" s="191">
        <v>832025</v>
      </c>
      <c r="M752" s="132">
        <f t="shared" si="105"/>
        <v>692340</v>
      </c>
      <c r="N752" s="132">
        <f t="shared" si="106"/>
        <v>762182.5</v>
      </c>
      <c r="O752" s="133">
        <f t="shared" si="107"/>
        <v>762182.5</v>
      </c>
      <c r="P752" s="134">
        <f t="shared" si="108"/>
        <v>758975.74961259461</v>
      </c>
      <c r="Q752" s="133">
        <f t="shared" si="101"/>
        <v>49386.105365021445</v>
      </c>
      <c r="R752" s="135">
        <f t="shared" si="102"/>
        <v>6.5069411493357571E-2</v>
      </c>
      <c r="S752" s="133">
        <f t="shared" si="109"/>
        <v>692340</v>
      </c>
      <c r="T752" s="136">
        <f t="shared" si="103"/>
        <v>692300</v>
      </c>
      <c r="U752" s="54" t="str">
        <f t="shared" si="104"/>
        <v>MENOR VALOR</v>
      </c>
    </row>
    <row r="753" spans="1:28" ht="60">
      <c r="A753" s="147">
        <v>747</v>
      </c>
      <c r="B753" s="169"/>
      <c r="C753" s="170" t="s">
        <v>3613</v>
      </c>
      <c r="D753" s="172" t="s">
        <v>2646</v>
      </c>
      <c r="E753" s="170" t="s">
        <v>3613</v>
      </c>
      <c r="F753" s="172" t="s">
        <v>2646</v>
      </c>
      <c r="G753" s="165" t="s">
        <v>21</v>
      </c>
      <c r="H753" s="165">
        <v>1</v>
      </c>
      <c r="I753" s="202" t="s">
        <v>3915</v>
      </c>
      <c r="J753" s="202" t="s">
        <v>3916</v>
      </c>
      <c r="K753" s="190">
        <v>757416</v>
      </c>
      <c r="L753" s="191">
        <v>910225</v>
      </c>
      <c r="M753" s="132">
        <f t="shared" si="105"/>
        <v>757416</v>
      </c>
      <c r="N753" s="132">
        <f t="shared" si="106"/>
        <v>833820.5</v>
      </c>
      <c r="O753" s="133">
        <f t="shared" si="107"/>
        <v>833820.5</v>
      </c>
      <c r="P753" s="134">
        <f t="shared" si="108"/>
        <v>830312.57885208505</v>
      </c>
      <c r="Q753" s="133">
        <f t="shared" si="101"/>
        <v>54026.140063167571</v>
      </c>
      <c r="R753" s="135">
        <f t="shared" si="102"/>
        <v>6.5067230630010714E-2</v>
      </c>
      <c r="S753" s="133">
        <f t="shared" si="109"/>
        <v>757416</v>
      </c>
      <c r="T753" s="136">
        <f t="shared" si="103"/>
        <v>757400</v>
      </c>
      <c r="U753" s="54" t="str">
        <f t="shared" si="104"/>
        <v>MENOR VALOR</v>
      </c>
    </row>
    <row r="754" spans="1:28" ht="33">
      <c r="A754" s="147">
        <v>748</v>
      </c>
      <c r="B754" s="169"/>
      <c r="C754" s="170" t="s">
        <v>3614</v>
      </c>
      <c r="D754" s="172" t="s">
        <v>2647</v>
      </c>
      <c r="E754" s="170" t="s">
        <v>3614</v>
      </c>
      <c r="F754" s="172" t="s">
        <v>2647</v>
      </c>
      <c r="G754" s="165" t="s">
        <v>21</v>
      </c>
      <c r="H754" s="165">
        <v>1</v>
      </c>
      <c r="I754" s="209">
        <v>365800</v>
      </c>
      <c r="J754" s="204">
        <f>I754*(1+0.05)</f>
        <v>384090</v>
      </c>
      <c r="K754" s="190">
        <v>692340</v>
      </c>
      <c r="L754" s="191">
        <v>832025</v>
      </c>
      <c r="M754" s="132">
        <f t="shared" si="105"/>
        <v>384090</v>
      </c>
      <c r="N754" s="132">
        <f t="shared" si="106"/>
        <v>636151.66666666663</v>
      </c>
      <c r="O754" s="133">
        <f t="shared" si="107"/>
        <v>692340</v>
      </c>
      <c r="P754" s="134">
        <f t="shared" si="108"/>
        <v>604824.81311675941</v>
      </c>
      <c r="Q754" s="133">
        <f t="shared" si="101"/>
        <v>217965.66530075329</v>
      </c>
      <c r="R754" s="135">
        <f t="shared" si="102"/>
        <v>0.36037817988574444</v>
      </c>
      <c r="S754" s="133">
        <f t="shared" si="109"/>
        <v>604824.81311675941</v>
      </c>
      <c r="T754" s="136">
        <f t="shared" si="103"/>
        <v>604800</v>
      </c>
      <c r="U754" s="54" t="str">
        <f t="shared" si="104"/>
        <v>MEDIA GEOMETRICA</v>
      </c>
    </row>
    <row r="755" spans="1:28" ht="60">
      <c r="A755" s="147">
        <v>749</v>
      </c>
      <c r="B755" s="169"/>
      <c r="C755" s="170" t="s">
        <v>3615</v>
      </c>
      <c r="D755" s="172" t="s">
        <v>2648</v>
      </c>
      <c r="E755" s="170" t="s">
        <v>3615</v>
      </c>
      <c r="F755" s="172" t="s">
        <v>2648</v>
      </c>
      <c r="G755" s="165" t="s">
        <v>21</v>
      </c>
      <c r="H755" s="165">
        <v>1</v>
      </c>
      <c r="I755" s="202" t="s">
        <v>3915</v>
      </c>
      <c r="J755" s="202" t="s">
        <v>3916</v>
      </c>
      <c r="K755" s="190">
        <v>220836</v>
      </c>
      <c r="L755" s="191">
        <v>265420</v>
      </c>
      <c r="M755" s="132">
        <f t="shared" si="105"/>
        <v>220836</v>
      </c>
      <c r="N755" s="132">
        <f t="shared" si="106"/>
        <v>243128</v>
      </c>
      <c r="O755" s="133">
        <f t="shared" si="107"/>
        <v>243128</v>
      </c>
      <c r="P755" s="134">
        <f t="shared" si="108"/>
        <v>242103.88497502473</v>
      </c>
      <c r="Q755" s="133">
        <f t="shared" si="101"/>
        <v>15762.824366210518</v>
      </c>
      <c r="R755" s="135">
        <f t="shared" si="102"/>
        <v>6.5107688659504989E-2</v>
      </c>
      <c r="S755" s="133">
        <f t="shared" si="109"/>
        <v>220836</v>
      </c>
      <c r="T755" s="136">
        <f t="shared" si="103"/>
        <v>220800</v>
      </c>
      <c r="U755" s="54" t="str">
        <f t="shared" si="104"/>
        <v>MENOR VALOR</v>
      </c>
    </row>
    <row r="756" spans="1:28" ht="18">
      <c r="A756" s="147">
        <v>750</v>
      </c>
      <c r="B756" s="169"/>
      <c r="C756" s="170" t="s">
        <v>3616</v>
      </c>
      <c r="D756" s="172" t="s">
        <v>1590</v>
      </c>
      <c r="E756" s="170" t="s">
        <v>3616</v>
      </c>
      <c r="F756" s="172" t="s">
        <v>1590</v>
      </c>
      <c r="G756" s="165" t="s">
        <v>21</v>
      </c>
      <c r="H756" s="165">
        <v>1</v>
      </c>
      <c r="I756" s="209">
        <v>98200</v>
      </c>
      <c r="J756" s="204">
        <f>I756*(1+0.05)</f>
        <v>103110</v>
      </c>
      <c r="K756" s="190">
        <v>129624</v>
      </c>
      <c r="L756" s="191">
        <v>155825</v>
      </c>
      <c r="M756" s="132">
        <f t="shared" si="105"/>
        <v>103110</v>
      </c>
      <c r="N756" s="132">
        <f t="shared" si="106"/>
        <v>129519.66666666667</v>
      </c>
      <c r="O756" s="133">
        <f t="shared" si="107"/>
        <v>129624</v>
      </c>
      <c r="P756" s="134">
        <f t="shared" si="108"/>
        <v>127704.9644368896</v>
      </c>
      <c r="Q756" s="133">
        <f t="shared" si="101"/>
        <v>18748.229196380122</v>
      </c>
      <c r="R756" s="135">
        <f t="shared" si="102"/>
        <v>0.14680893009171381</v>
      </c>
      <c r="S756" s="133">
        <f t="shared" si="109"/>
        <v>103110</v>
      </c>
      <c r="T756" s="136">
        <f t="shared" si="103"/>
        <v>103100</v>
      </c>
      <c r="U756" s="54" t="str">
        <f t="shared" si="104"/>
        <v>MENOR VALOR</v>
      </c>
    </row>
    <row r="757" spans="1:28" ht="60">
      <c r="A757" s="147">
        <v>751</v>
      </c>
      <c r="B757" s="169"/>
      <c r="C757" s="170" t="s">
        <v>3617</v>
      </c>
      <c r="D757" s="172" t="s">
        <v>2649</v>
      </c>
      <c r="E757" s="170" t="s">
        <v>3617</v>
      </c>
      <c r="F757" s="172" t="s">
        <v>2649</v>
      </c>
      <c r="G757" s="165" t="s">
        <v>21</v>
      </c>
      <c r="H757" s="165">
        <v>1</v>
      </c>
      <c r="I757" s="202" t="s">
        <v>3915</v>
      </c>
      <c r="J757" s="202" t="s">
        <v>3916</v>
      </c>
      <c r="K757" s="190">
        <v>882024</v>
      </c>
      <c r="L757" s="191">
        <v>1060070</v>
      </c>
      <c r="M757" s="132">
        <f t="shared" si="105"/>
        <v>882024</v>
      </c>
      <c r="N757" s="132">
        <f t="shared" si="106"/>
        <v>971047</v>
      </c>
      <c r="O757" s="133">
        <f t="shared" si="107"/>
        <v>971047</v>
      </c>
      <c r="P757" s="134">
        <f t="shared" si="108"/>
        <v>966957.69384187635</v>
      </c>
      <c r="Q757" s="133">
        <f t="shared" si="101"/>
        <v>62948.766981570021</v>
      </c>
      <c r="R757" s="135">
        <f t="shared" si="102"/>
        <v>6.5099814999624833E-2</v>
      </c>
      <c r="S757" s="133">
        <f t="shared" si="109"/>
        <v>882024</v>
      </c>
      <c r="T757" s="136">
        <f t="shared" si="103"/>
        <v>882000</v>
      </c>
      <c r="U757" s="54" t="str">
        <f t="shared" si="104"/>
        <v>MENOR VALOR</v>
      </c>
    </row>
    <row r="758" spans="1:28" ht="60">
      <c r="A758" s="147">
        <v>752</v>
      </c>
      <c r="B758" s="169"/>
      <c r="C758" s="170" t="s">
        <v>3618</v>
      </c>
      <c r="D758" s="172" t="s">
        <v>2650</v>
      </c>
      <c r="E758" s="170" t="s">
        <v>3618</v>
      </c>
      <c r="F758" s="172" t="s">
        <v>2650</v>
      </c>
      <c r="G758" s="165" t="s">
        <v>21</v>
      </c>
      <c r="H758" s="165">
        <v>1</v>
      </c>
      <c r="I758" s="202" t="s">
        <v>3915</v>
      </c>
      <c r="J758" s="202" t="s">
        <v>3916</v>
      </c>
      <c r="K758" s="190">
        <v>692340</v>
      </c>
      <c r="L758" s="191">
        <v>832025</v>
      </c>
      <c r="M758" s="132">
        <f t="shared" si="105"/>
        <v>692340</v>
      </c>
      <c r="N758" s="132">
        <f t="shared" si="106"/>
        <v>762182.5</v>
      </c>
      <c r="O758" s="133">
        <f t="shared" si="107"/>
        <v>762182.5</v>
      </c>
      <c r="P758" s="134">
        <f t="shared" si="108"/>
        <v>758975.74961259461</v>
      </c>
      <c r="Q758" s="133">
        <f t="shared" si="101"/>
        <v>49386.105365021445</v>
      </c>
      <c r="R758" s="135">
        <f t="shared" si="102"/>
        <v>6.5069411493357571E-2</v>
      </c>
      <c r="S758" s="133">
        <f t="shared" si="109"/>
        <v>692340</v>
      </c>
      <c r="T758" s="136">
        <f t="shared" si="103"/>
        <v>692300</v>
      </c>
      <c r="U758" s="54" t="str">
        <f t="shared" si="104"/>
        <v>MENOR VALOR</v>
      </c>
    </row>
    <row r="759" spans="1:28" ht="60">
      <c r="A759" s="147">
        <v>753</v>
      </c>
      <c r="B759" s="169"/>
      <c r="C759" s="170" t="s">
        <v>3619</v>
      </c>
      <c r="D759" s="172" t="s">
        <v>2651</v>
      </c>
      <c r="E759" s="170" t="s">
        <v>3619</v>
      </c>
      <c r="F759" s="172" t="s">
        <v>2651</v>
      </c>
      <c r="G759" s="165" t="s">
        <v>21</v>
      </c>
      <c r="H759" s="165">
        <v>1</v>
      </c>
      <c r="I759" s="202" t="s">
        <v>3915</v>
      </c>
      <c r="J759" s="202" t="s">
        <v>3916</v>
      </c>
      <c r="K759" s="190">
        <v>151932</v>
      </c>
      <c r="L759" s="191">
        <v>182620</v>
      </c>
      <c r="M759" s="132">
        <f t="shared" si="105"/>
        <v>151932</v>
      </c>
      <c r="N759" s="132">
        <f t="shared" si="106"/>
        <v>167276</v>
      </c>
      <c r="O759" s="133">
        <f t="shared" si="107"/>
        <v>167276</v>
      </c>
      <c r="P759" s="134">
        <f t="shared" si="108"/>
        <v>166570.77126554947</v>
      </c>
      <c r="Q759" s="133">
        <f t="shared" si="101"/>
        <v>10849.846450526386</v>
      </c>
      <c r="R759" s="135">
        <f t="shared" si="102"/>
        <v>6.5136556480424809E-2</v>
      </c>
      <c r="S759" s="133">
        <f t="shared" si="109"/>
        <v>151932</v>
      </c>
      <c r="T759" s="136">
        <f t="shared" si="103"/>
        <v>151900</v>
      </c>
      <c r="U759" s="54" t="str">
        <f t="shared" si="104"/>
        <v>MENOR VALOR</v>
      </c>
      <c r="V759" s="8"/>
      <c r="X759" s="35"/>
      <c r="Y759" s="35"/>
      <c r="Z759" s="35"/>
      <c r="AA759" s="35"/>
      <c r="AB759" s="15"/>
    </row>
    <row r="760" spans="1:28" ht="60">
      <c r="A760" s="147">
        <v>754</v>
      </c>
      <c r="B760" s="169"/>
      <c r="C760" s="170" t="s">
        <v>3620</v>
      </c>
      <c r="D760" s="172" t="s">
        <v>2652</v>
      </c>
      <c r="E760" s="170" t="s">
        <v>3620</v>
      </c>
      <c r="F760" s="172" t="s">
        <v>2652</v>
      </c>
      <c r="G760" s="165" t="s">
        <v>21</v>
      </c>
      <c r="H760" s="165">
        <v>1</v>
      </c>
      <c r="I760" s="202" t="s">
        <v>3915</v>
      </c>
      <c r="J760" s="202" t="s">
        <v>3916</v>
      </c>
      <c r="K760" s="190">
        <v>80520</v>
      </c>
      <c r="L760" s="191">
        <v>96830</v>
      </c>
      <c r="M760" s="132">
        <f t="shared" si="105"/>
        <v>80520</v>
      </c>
      <c r="N760" s="132">
        <f t="shared" si="106"/>
        <v>88675</v>
      </c>
      <c r="O760" s="133">
        <f t="shared" si="107"/>
        <v>88675</v>
      </c>
      <c r="P760" s="134">
        <f t="shared" si="108"/>
        <v>88299.216304562971</v>
      </c>
      <c r="Q760" s="133">
        <f t="shared" si="101"/>
        <v>5766.4558005762947</v>
      </c>
      <c r="R760" s="135">
        <f t="shared" si="102"/>
        <v>6.5305854818535986E-2</v>
      </c>
      <c r="S760" s="133">
        <f t="shared" si="109"/>
        <v>80520</v>
      </c>
      <c r="T760" s="136">
        <f t="shared" si="103"/>
        <v>80500</v>
      </c>
      <c r="U760" s="54" t="str">
        <f t="shared" si="104"/>
        <v>MENOR VALOR</v>
      </c>
      <c r="V760" s="8"/>
      <c r="X760" s="35"/>
      <c r="Y760" s="35"/>
      <c r="Z760" s="35"/>
      <c r="AA760" s="35"/>
      <c r="AB760" s="15"/>
    </row>
    <row r="761" spans="1:28" ht="60">
      <c r="A761" s="147">
        <v>755</v>
      </c>
      <c r="B761" s="169"/>
      <c r="C761" s="170" t="s">
        <v>3621</v>
      </c>
      <c r="D761" s="172" t="s">
        <v>2653</v>
      </c>
      <c r="E761" s="170" t="s">
        <v>3621</v>
      </c>
      <c r="F761" s="172" t="s">
        <v>2653</v>
      </c>
      <c r="G761" s="165" t="s">
        <v>21</v>
      </c>
      <c r="H761" s="165">
        <v>1</v>
      </c>
      <c r="I761" s="202" t="s">
        <v>3915</v>
      </c>
      <c r="J761" s="202" t="s">
        <v>3916</v>
      </c>
      <c r="K761" s="190">
        <v>80520</v>
      </c>
      <c r="L761" s="191">
        <v>96830</v>
      </c>
      <c r="M761" s="132">
        <f t="shared" si="105"/>
        <v>80520</v>
      </c>
      <c r="N761" s="132">
        <f t="shared" si="106"/>
        <v>88675</v>
      </c>
      <c r="O761" s="133">
        <f t="shared" si="107"/>
        <v>88675</v>
      </c>
      <c r="P761" s="134">
        <f t="shared" si="108"/>
        <v>88299.216304562971</v>
      </c>
      <c r="Q761" s="133">
        <f t="shared" si="101"/>
        <v>5766.4558005762947</v>
      </c>
      <c r="R761" s="135">
        <f t="shared" si="102"/>
        <v>6.5305854818535986E-2</v>
      </c>
      <c r="S761" s="133">
        <f t="shared" si="109"/>
        <v>80520</v>
      </c>
      <c r="T761" s="136">
        <f t="shared" si="103"/>
        <v>80500</v>
      </c>
      <c r="U761" s="54" t="str">
        <f t="shared" si="104"/>
        <v>MENOR VALOR</v>
      </c>
      <c r="V761" s="8"/>
      <c r="X761" s="35"/>
      <c r="Y761" s="35"/>
      <c r="Z761" s="35"/>
      <c r="AA761" s="35"/>
      <c r="AB761" s="15"/>
    </row>
    <row r="762" spans="1:28" ht="60">
      <c r="A762" s="147">
        <v>756</v>
      </c>
      <c r="B762" s="169"/>
      <c r="C762" s="170" t="s">
        <v>3622</v>
      </c>
      <c r="D762" s="172" t="s">
        <v>2654</v>
      </c>
      <c r="E762" s="170" t="s">
        <v>3622</v>
      </c>
      <c r="F762" s="172" t="s">
        <v>2654</v>
      </c>
      <c r="G762" s="165" t="s">
        <v>21</v>
      </c>
      <c r="H762" s="165">
        <v>1</v>
      </c>
      <c r="I762" s="202" t="s">
        <v>3915</v>
      </c>
      <c r="J762" s="202" t="s">
        <v>3916</v>
      </c>
      <c r="K762" s="190">
        <v>336468</v>
      </c>
      <c r="L762" s="191">
        <v>404455</v>
      </c>
      <c r="M762" s="132">
        <f t="shared" si="105"/>
        <v>336468</v>
      </c>
      <c r="N762" s="132">
        <f t="shared" si="106"/>
        <v>370461.5</v>
      </c>
      <c r="O762" s="133">
        <f t="shared" si="107"/>
        <v>370461.5</v>
      </c>
      <c r="P762" s="134">
        <f t="shared" si="108"/>
        <v>368898.58354295697</v>
      </c>
      <c r="Q762" s="133">
        <f t="shared" si="101"/>
        <v>24037.034366264903</v>
      </c>
      <c r="R762" s="135">
        <f t="shared" si="102"/>
        <v>6.5158922908864658E-2</v>
      </c>
      <c r="S762" s="133">
        <f t="shared" si="109"/>
        <v>336468</v>
      </c>
      <c r="T762" s="136">
        <f t="shared" si="103"/>
        <v>336500</v>
      </c>
      <c r="U762" s="54" t="str">
        <f t="shared" si="104"/>
        <v>MENOR VALOR</v>
      </c>
    </row>
    <row r="763" spans="1:28" ht="60">
      <c r="A763" s="147">
        <v>757</v>
      </c>
      <c r="B763" s="169"/>
      <c r="C763" s="170" t="s">
        <v>3623</v>
      </c>
      <c r="D763" s="172" t="s">
        <v>2655</v>
      </c>
      <c r="E763" s="170" t="s">
        <v>3623</v>
      </c>
      <c r="F763" s="172" t="s">
        <v>2655</v>
      </c>
      <c r="G763" s="165" t="s">
        <v>21</v>
      </c>
      <c r="H763" s="165">
        <v>1</v>
      </c>
      <c r="I763" s="202" t="s">
        <v>3915</v>
      </c>
      <c r="J763" s="202" t="s">
        <v>3916</v>
      </c>
      <c r="K763" s="190">
        <v>763884</v>
      </c>
      <c r="L763" s="191">
        <v>918045</v>
      </c>
      <c r="M763" s="132">
        <f t="shared" si="105"/>
        <v>763884</v>
      </c>
      <c r="N763" s="132">
        <f t="shared" si="106"/>
        <v>840964.5</v>
      </c>
      <c r="O763" s="133">
        <f t="shared" si="107"/>
        <v>840964.5</v>
      </c>
      <c r="P763" s="134">
        <f t="shared" si="108"/>
        <v>837424.55587354256</v>
      </c>
      <c r="Q763" s="133">
        <f t="shared" si="101"/>
        <v>54504.144247249678</v>
      </c>
      <c r="R763" s="135">
        <f t="shared" si="102"/>
        <v>6.5085438282132507E-2</v>
      </c>
      <c r="S763" s="133">
        <f t="shared" si="109"/>
        <v>763884</v>
      </c>
      <c r="T763" s="136">
        <f t="shared" si="103"/>
        <v>763900</v>
      </c>
      <c r="U763" s="54" t="str">
        <f t="shared" si="104"/>
        <v>MENOR VALOR</v>
      </c>
    </row>
    <row r="764" spans="1:28" ht="60">
      <c r="A764" s="147">
        <v>758</v>
      </c>
      <c r="B764" s="169"/>
      <c r="C764" s="170" t="s">
        <v>3624</v>
      </c>
      <c r="D764" s="172" t="s">
        <v>2656</v>
      </c>
      <c r="E764" s="170" t="s">
        <v>3624</v>
      </c>
      <c r="F764" s="172" t="s">
        <v>2656</v>
      </c>
      <c r="G764" s="165" t="s">
        <v>21</v>
      </c>
      <c r="H764" s="165">
        <v>1</v>
      </c>
      <c r="I764" s="202" t="s">
        <v>3915</v>
      </c>
      <c r="J764" s="202" t="s">
        <v>3916</v>
      </c>
      <c r="K764" s="190">
        <v>1155396</v>
      </c>
      <c r="L764" s="191">
        <v>1388510</v>
      </c>
      <c r="M764" s="132">
        <f t="shared" si="105"/>
        <v>1155396</v>
      </c>
      <c r="N764" s="132">
        <f t="shared" si="106"/>
        <v>1271953</v>
      </c>
      <c r="O764" s="133">
        <f t="shared" si="107"/>
        <v>1271953</v>
      </c>
      <c r="P764" s="134">
        <f t="shared" si="108"/>
        <v>1266601.3184739703</v>
      </c>
      <c r="Q764" s="133">
        <f t="shared" si="101"/>
        <v>82418.245094760423</v>
      </c>
      <c r="R764" s="135">
        <f t="shared" si="102"/>
        <v>6.5070392626828913E-2</v>
      </c>
      <c r="S764" s="133">
        <f t="shared" si="109"/>
        <v>1155396</v>
      </c>
      <c r="T764" s="136">
        <f t="shared" si="103"/>
        <v>1155400</v>
      </c>
      <c r="U764" s="54" t="str">
        <f t="shared" si="104"/>
        <v>MENOR VALOR</v>
      </c>
    </row>
    <row r="765" spans="1:28" ht="60">
      <c r="A765" s="147">
        <v>759</v>
      </c>
      <c r="B765" s="169"/>
      <c r="C765" s="170" t="s">
        <v>3625</v>
      </c>
      <c r="D765" s="172" t="s">
        <v>2657</v>
      </c>
      <c r="E765" s="170" t="s">
        <v>3625</v>
      </c>
      <c r="F765" s="172" t="s">
        <v>2657</v>
      </c>
      <c r="G765" s="165" t="s">
        <v>21</v>
      </c>
      <c r="H765" s="165">
        <v>1</v>
      </c>
      <c r="I765" s="202" t="s">
        <v>3915</v>
      </c>
      <c r="J765" s="202" t="s">
        <v>3916</v>
      </c>
      <c r="K765" s="190">
        <v>337788</v>
      </c>
      <c r="L765" s="191">
        <v>405950</v>
      </c>
      <c r="M765" s="132">
        <f t="shared" si="105"/>
        <v>337788</v>
      </c>
      <c r="N765" s="132">
        <f t="shared" si="106"/>
        <v>371869</v>
      </c>
      <c r="O765" s="133">
        <f t="shared" si="107"/>
        <v>371869</v>
      </c>
      <c r="P765" s="134">
        <f t="shared" si="108"/>
        <v>370303.98134505656</v>
      </c>
      <c r="Q765" s="133">
        <f t="shared" si="101"/>
        <v>24098.906209618726</v>
      </c>
      <c r="R765" s="135">
        <f t="shared" si="102"/>
        <v>6.5078712149094858E-2</v>
      </c>
      <c r="S765" s="133">
        <f t="shared" si="109"/>
        <v>337788</v>
      </c>
      <c r="T765" s="136">
        <f t="shared" si="103"/>
        <v>337800</v>
      </c>
      <c r="U765" s="54" t="str">
        <f t="shared" si="104"/>
        <v>MENOR VALOR</v>
      </c>
    </row>
    <row r="766" spans="1:28" ht="178.5">
      <c r="A766" s="147">
        <v>760</v>
      </c>
      <c r="B766" s="169"/>
      <c r="C766" s="170" t="s">
        <v>3626</v>
      </c>
      <c r="D766" s="185" t="s">
        <v>2658</v>
      </c>
      <c r="E766" s="170" t="s">
        <v>3626</v>
      </c>
      <c r="F766" s="185" t="s">
        <v>2658</v>
      </c>
      <c r="G766" s="165" t="s">
        <v>21</v>
      </c>
      <c r="H766" s="165">
        <v>1</v>
      </c>
      <c r="I766" s="202" t="s">
        <v>3915</v>
      </c>
      <c r="J766" s="202" t="s">
        <v>3916</v>
      </c>
      <c r="K766" s="190">
        <v>596244</v>
      </c>
      <c r="L766" s="191">
        <v>716565</v>
      </c>
      <c r="M766" s="132">
        <f t="shared" si="105"/>
        <v>596244</v>
      </c>
      <c r="N766" s="132">
        <f t="shared" si="106"/>
        <v>656404.5</v>
      </c>
      <c r="O766" s="133">
        <f t="shared" si="107"/>
        <v>656404.5</v>
      </c>
      <c r="P766" s="134">
        <f t="shared" si="108"/>
        <v>653641.78405300865</v>
      </c>
      <c r="Q766" s="133">
        <f t="shared" si="101"/>
        <v>42539.897509573289</v>
      </c>
      <c r="R766" s="135">
        <f t="shared" si="102"/>
        <v>6.5081361913245456E-2</v>
      </c>
      <c r="S766" s="133">
        <f t="shared" si="109"/>
        <v>596244</v>
      </c>
      <c r="T766" s="136">
        <f t="shared" si="103"/>
        <v>596200</v>
      </c>
      <c r="U766" s="54" t="str">
        <f t="shared" si="104"/>
        <v>MENOR VALOR</v>
      </c>
    </row>
    <row r="767" spans="1:28" ht="18">
      <c r="A767" s="147">
        <v>761</v>
      </c>
      <c r="B767" s="169"/>
      <c r="C767" s="170" t="s">
        <v>3627</v>
      </c>
      <c r="D767" s="172" t="s">
        <v>2659</v>
      </c>
      <c r="E767" s="170" t="s">
        <v>3627</v>
      </c>
      <c r="F767" s="172" t="s">
        <v>2659</v>
      </c>
      <c r="G767" s="165" t="s">
        <v>21</v>
      </c>
      <c r="H767" s="165">
        <v>1</v>
      </c>
      <c r="I767" s="209">
        <v>9500</v>
      </c>
      <c r="J767" s="204">
        <f>I767*(1+0.05)</f>
        <v>9975</v>
      </c>
      <c r="K767" s="190">
        <v>15200</v>
      </c>
      <c r="L767" s="191">
        <v>18285</v>
      </c>
      <c r="M767" s="132">
        <f t="shared" si="105"/>
        <v>9975</v>
      </c>
      <c r="N767" s="132">
        <f t="shared" si="106"/>
        <v>14486.666666666666</v>
      </c>
      <c r="O767" s="133">
        <f t="shared" si="107"/>
        <v>15200</v>
      </c>
      <c r="P767" s="134">
        <f t="shared" si="108"/>
        <v>14048.08584080611</v>
      </c>
      <c r="Q767" s="133">
        <f t="shared" si="101"/>
        <v>3694.6329316997108</v>
      </c>
      <c r="R767" s="135">
        <f t="shared" si="102"/>
        <v>0.26299902873370429</v>
      </c>
      <c r="S767" s="133">
        <f t="shared" si="109"/>
        <v>9975</v>
      </c>
      <c r="T767" s="136">
        <f t="shared" si="103"/>
        <v>10000</v>
      </c>
      <c r="U767" s="54" t="str">
        <f t="shared" si="104"/>
        <v>MENOR VALOR</v>
      </c>
      <c r="V767" s="8"/>
      <c r="X767" s="35"/>
      <c r="Y767" s="35"/>
      <c r="Z767" s="35"/>
      <c r="AA767" s="35"/>
      <c r="AB767" s="15"/>
    </row>
    <row r="768" spans="1:28" ht="60">
      <c r="A768" s="147">
        <v>762</v>
      </c>
      <c r="B768" s="169"/>
      <c r="C768" s="170" t="s">
        <v>3628</v>
      </c>
      <c r="D768" s="172" t="s">
        <v>2660</v>
      </c>
      <c r="E768" s="170" t="s">
        <v>3628</v>
      </c>
      <c r="F768" s="172" t="s">
        <v>2660</v>
      </c>
      <c r="G768" s="165" t="s">
        <v>21</v>
      </c>
      <c r="H768" s="165">
        <v>1</v>
      </c>
      <c r="I768" s="202" t="s">
        <v>3915</v>
      </c>
      <c r="J768" s="202" t="s">
        <v>3916</v>
      </c>
      <c r="K768" s="190">
        <v>9280</v>
      </c>
      <c r="L768" s="191">
        <v>11270</v>
      </c>
      <c r="M768" s="132">
        <f t="shared" si="105"/>
        <v>9280</v>
      </c>
      <c r="N768" s="132">
        <f t="shared" si="106"/>
        <v>10275</v>
      </c>
      <c r="O768" s="133">
        <f t="shared" si="107"/>
        <v>10275</v>
      </c>
      <c r="P768" s="134">
        <f t="shared" si="108"/>
        <v>10226.710125939817</v>
      </c>
      <c r="Q768" s="133">
        <f t="shared" si="101"/>
        <v>703.57124728061478</v>
      </c>
      <c r="R768" s="135">
        <f t="shared" si="102"/>
        <v>6.8797417607058445E-2</v>
      </c>
      <c r="S768" s="133">
        <f t="shared" si="109"/>
        <v>9280</v>
      </c>
      <c r="T768" s="136">
        <f t="shared" si="103"/>
        <v>9300</v>
      </c>
      <c r="U768" s="54" t="str">
        <f t="shared" si="104"/>
        <v>MENOR VALOR</v>
      </c>
    </row>
    <row r="769" spans="1:21" ht="60">
      <c r="A769" s="147">
        <v>763</v>
      </c>
      <c r="B769" s="169"/>
      <c r="C769" s="170" t="s">
        <v>3629</v>
      </c>
      <c r="D769" s="176" t="s">
        <v>2661</v>
      </c>
      <c r="E769" s="170" t="s">
        <v>3629</v>
      </c>
      <c r="F769" s="176" t="s">
        <v>2661</v>
      </c>
      <c r="G769" s="165" t="s">
        <v>21</v>
      </c>
      <c r="H769" s="165">
        <v>1</v>
      </c>
      <c r="I769" s="202" t="s">
        <v>3915</v>
      </c>
      <c r="J769" s="202" t="s">
        <v>3916</v>
      </c>
      <c r="K769" s="190">
        <v>263736</v>
      </c>
      <c r="L769" s="191">
        <v>317055</v>
      </c>
      <c r="M769" s="132">
        <f t="shared" si="105"/>
        <v>263736</v>
      </c>
      <c r="N769" s="132">
        <f t="shared" si="106"/>
        <v>290395.5</v>
      </c>
      <c r="O769" s="133">
        <f t="shared" si="107"/>
        <v>290395.5</v>
      </c>
      <c r="P769" s="134">
        <f t="shared" si="108"/>
        <v>289169.18487280072</v>
      </c>
      <c r="Q769" s="133">
        <f t="shared" si="101"/>
        <v>18851.113233042764</v>
      </c>
      <c r="R769" s="135">
        <f t="shared" si="102"/>
        <v>6.5190601970036885E-2</v>
      </c>
      <c r="S769" s="133">
        <f t="shared" si="109"/>
        <v>263736</v>
      </c>
      <c r="T769" s="136">
        <f t="shared" si="103"/>
        <v>263700</v>
      </c>
      <c r="U769" s="54" t="str">
        <f t="shared" si="104"/>
        <v>MENOR VALOR</v>
      </c>
    </row>
    <row r="770" spans="1:21" ht="204">
      <c r="A770" s="147">
        <v>764</v>
      </c>
      <c r="B770" s="169"/>
      <c r="C770" s="170" t="s">
        <v>3630</v>
      </c>
      <c r="D770" s="179" t="s">
        <v>2662</v>
      </c>
      <c r="E770" s="170" t="s">
        <v>3630</v>
      </c>
      <c r="F770" s="179" t="s">
        <v>2662</v>
      </c>
      <c r="G770" s="165" t="s">
        <v>21</v>
      </c>
      <c r="H770" s="165">
        <v>1</v>
      </c>
      <c r="I770" s="202" t="s">
        <v>3915</v>
      </c>
      <c r="J770" s="202" t="s">
        <v>3916</v>
      </c>
      <c r="K770" s="190">
        <v>800184</v>
      </c>
      <c r="L770" s="191">
        <v>961630</v>
      </c>
      <c r="M770" s="132">
        <f t="shared" si="105"/>
        <v>800184</v>
      </c>
      <c r="N770" s="132">
        <f t="shared" si="106"/>
        <v>880907</v>
      </c>
      <c r="O770" s="133">
        <f t="shared" si="107"/>
        <v>880907</v>
      </c>
      <c r="P770" s="134">
        <f t="shared" si="108"/>
        <v>877200.62694916036</v>
      </c>
      <c r="Q770" s="133">
        <f t="shared" si="101"/>
        <v>57079.780697721675</v>
      </c>
      <c r="R770" s="135">
        <f t="shared" si="102"/>
        <v>6.5070382925102296E-2</v>
      </c>
      <c r="S770" s="133">
        <f t="shared" si="109"/>
        <v>800184</v>
      </c>
      <c r="T770" s="136">
        <f t="shared" si="103"/>
        <v>800200</v>
      </c>
      <c r="U770" s="54" t="str">
        <f t="shared" si="104"/>
        <v>MENOR VALOR</v>
      </c>
    </row>
    <row r="771" spans="1:21" ht="178.5">
      <c r="A771" s="147">
        <v>765</v>
      </c>
      <c r="B771" s="169"/>
      <c r="C771" s="170" t="s">
        <v>3631</v>
      </c>
      <c r="D771" s="180" t="s">
        <v>2663</v>
      </c>
      <c r="E771" s="170" t="s">
        <v>3631</v>
      </c>
      <c r="F771" s="180" t="s">
        <v>2663</v>
      </c>
      <c r="G771" s="165" t="s">
        <v>21</v>
      </c>
      <c r="H771" s="165">
        <v>1</v>
      </c>
      <c r="I771" s="202" t="s">
        <v>3915</v>
      </c>
      <c r="J771" s="202" t="s">
        <v>3916</v>
      </c>
      <c r="K771" s="190">
        <v>541728</v>
      </c>
      <c r="L771" s="191">
        <v>651130</v>
      </c>
      <c r="M771" s="132">
        <f t="shared" si="105"/>
        <v>541728</v>
      </c>
      <c r="N771" s="132">
        <f t="shared" si="106"/>
        <v>596429</v>
      </c>
      <c r="O771" s="133">
        <f t="shared" si="107"/>
        <v>596429</v>
      </c>
      <c r="P771" s="134">
        <f t="shared" si="108"/>
        <v>593915.27395748964</v>
      </c>
      <c r="Q771" s="133">
        <f t="shared" si="101"/>
        <v>38679.448037685339</v>
      </c>
      <c r="R771" s="135">
        <f t="shared" si="102"/>
        <v>6.5126205258115452E-2</v>
      </c>
      <c r="S771" s="133">
        <f t="shared" si="109"/>
        <v>541728</v>
      </c>
      <c r="T771" s="136">
        <f t="shared" si="103"/>
        <v>541700</v>
      </c>
      <c r="U771" s="54" t="str">
        <f t="shared" si="104"/>
        <v>MENOR VALOR</v>
      </c>
    </row>
    <row r="772" spans="1:21" ht="60">
      <c r="A772" s="147">
        <v>766</v>
      </c>
      <c r="B772" s="169"/>
      <c r="C772" s="170" t="s">
        <v>3632</v>
      </c>
      <c r="D772" s="172" t="s">
        <v>2664</v>
      </c>
      <c r="E772" s="170" t="s">
        <v>3632</v>
      </c>
      <c r="F772" s="172" t="s">
        <v>2664</v>
      </c>
      <c r="G772" s="165" t="s">
        <v>21</v>
      </c>
      <c r="H772" s="165">
        <v>1</v>
      </c>
      <c r="I772" s="202" t="s">
        <v>3915</v>
      </c>
      <c r="J772" s="202" t="s">
        <v>3916</v>
      </c>
      <c r="K772" s="190">
        <v>626208</v>
      </c>
      <c r="L772" s="191">
        <v>752560</v>
      </c>
      <c r="M772" s="132">
        <f t="shared" si="105"/>
        <v>626208</v>
      </c>
      <c r="N772" s="132">
        <f t="shared" si="106"/>
        <v>689384</v>
      </c>
      <c r="O772" s="133">
        <f t="shared" si="107"/>
        <v>689384</v>
      </c>
      <c r="P772" s="134">
        <f t="shared" si="108"/>
        <v>686483.13342718047</v>
      </c>
      <c r="Q772" s="133">
        <f t="shared" si="101"/>
        <v>44672.178008241324</v>
      </c>
      <c r="R772" s="135">
        <f t="shared" si="102"/>
        <v>6.5073962975930821E-2</v>
      </c>
      <c r="S772" s="133">
        <f t="shared" si="109"/>
        <v>626208</v>
      </c>
      <c r="T772" s="136">
        <f t="shared" si="103"/>
        <v>626200</v>
      </c>
      <c r="U772" s="54" t="str">
        <f t="shared" si="104"/>
        <v>MENOR VALOR</v>
      </c>
    </row>
    <row r="773" spans="1:21" ht="60">
      <c r="A773" s="147">
        <v>767</v>
      </c>
      <c r="B773" s="169"/>
      <c r="C773" s="170" t="s">
        <v>3633</v>
      </c>
      <c r="D773" s="172" t="s">
        <v>2665</v>
      </c>
      <c r="E773" s="170" t="s">
        <v>3633</v>
      </c>
      <c r="F773" s="172" t="s">
        <v>2665</v>
      </c>
      <c r="G773" s="165" t="s">
        <v>21</v>
      </c>
      <c r="H773" s="165">
        <v>1</v>
      </c>
      <c r="I773" s="202" t="s">
        <v>3915</v>
      </c>
      <c r="J773" s="202" t="s">
        <v>3916</v>
      </c>
      <c r="K773" s="190">
        <v>922284</v>
      </c>
      <c r="L773" s="191">
        <v>1108370</v>
      </c>
      <c r="M773" s="132">
        <f t="shared" si="105"/>
        <v>922284</v>
      </c>
      <c r="N773" s="132">
        <f t="shared" si="106"/>
        <v>1015327</v>
      </c>
      <c r="O773" s="133">
        <f t="shared" si="107"/>
        <v>1015327</v>
      </c>
      <c r="P773" s="134">
        <f t="shared" si="108"/>
        <v>1011054.8536454389</v>
      </c>
      <c r="Q773" s="133">
        <f t="shared" si="101"/>
        <v>65791.336241939935</v>
      </c>
      <c r="R773" s="135">
        <f t="shared" si="102"/>
        <v>6.5071975080999836E-2</v>
      </c>
      <c r="S773" s="133">
        <f t="shared" si="109"/>
        <v>922284</v>
      </c>
      <c r="T773" s="136">
        <f t="shared" si="103"/>
        <v>922300</v>
      </c>
      <c r="U773" s="54" t="str">
        <f t="shared" si="104"/>
        <v>MENOR VALOR</v>
      </c>
    </row>
    <row r="774" spans="1:21" ht="18">
      <c r="A774" s="147">
        <v>768</v>
      </c>
      <c r="B774" s="169"/>
      <c r="C774" s="170" t="s">
        <v>3634</v>
      </c>
      <c r="D774" s="172" t="s">
        <v>2666</v>
      </c>
      <c r="E774" s="170" t="s">
        <v>3634</v>
      </c>
      <c r="F774" s="172" t="s">
        <v>2666</v>
      </c>
      <c r="G774" s="165" t="s">
        <v>21</v>
      </c>
      <c r="H774" s="165">
        <v>1</v>
      </c>
      <c r="I774" s="209">
        <v>285000</v>
      </c>
      <c r="J774" s="204">
        <f>I774*(1+0.05)</f>
        <v>299250</v>
      </c>
      <c r="K774" s="190">
        <v>439032</v>
      </c>
      <c r="L774" s="191">
        <v>527620</v>
      </c>
      <c r="M774" s="132">
        <f t="shared" si="105"/>
        <v>299250</v>
      </c>
      <c r="N774" s="132">
        <f t="shared" si="106"/>
        <v>421967.33333333331</v>
      </c>
      <c r="O774" s="133">
        <f t="shared" si="107"/>
        <v>439032</v>
      </c>
      <c r="P774" s="134">
        <f t="shared" si="108"/>
        <v>410787.47644109081</v>
      </c>
      <c r="Q774" s="133">
        <f t="shared" si="101"/>
        <v>98840.800087817988</v>
      </c>
      <c r="R774" s="135">
        <f t="shared" si="102"/>
        <v>0.24061298300556225</v>
      </c>
      <c r="S774" s="133">
        <f t="shared" si="109"/>
        <v>299250</v>
      </c>
      <c r="T774" s="136">
        <f t="shared" si="103"/>
        <v>299300</v>
      </c>
      <c r="U774" s="54" t="str">
        <f t="shared" si="104"/>
        <v>MENOR VALOR</v>
      </c>
    </row>
    <row r="775" spans="1:21" ht="60">
      <c r="A775" s="147">
        <v>769</v>
      </c>
      <c r="B775" s="169"/>
      <c r="C775" s="170" t="s">
        <v>3635</v>
      </c>
      <c r="D775" s="172" t="s">
        <v>2667</v>
      </c>
      <c r="E775" s="170" t="s">
        <v>3635</v>
      </c>
      <c r="F775" s="172" t="s">
        <v>2667</v>
      </c>
      <c r="G775" s="165" t="s">
        <v>21</v>
      </c>
      <c r="H775" s="165">
        <v>1</v>
      </c>
      <c r="I775" s="202" t="s">
        <v>3915</v>
      </c>
      <c r="J775" s="202" t="s">
        <v>3916</v>
      </c>
      <c r="K775" s="190">
        <v>331320</v>
      </c>
      <c r="L775" s="191">
        <v>398245</v>
      </c>
      <c r="M775" s="132">
        <f t="shared" si="105"/>
        <v>331320</v>
      </c>
      <c r="N775" s="132">
        <f t="shared" si="106"/>
        <v>364782.5</v>
      </c>
      <c r="O775" s="133">
        <f t="shared" si="107"/>
        <v>364782.5</v>
      </c>
      <c r="P775" s="134">
        <f t="shared" si="108"/>
        <v>363244.45405263931</v>
      </c>
      <c r="Q775" s="133">
        <f t="shared" ref="Q775:Q838" si="110">STDEVA(O775,M775)</f>
        <v>23661.560665454846</v>
      </c>
      <c r="R775" s="135">
        <f t="shared" ref="R775:R838" si="111">Q775/P775*100%</f>
        <v>6.5139496010105491E-2</v>
      </c>
      <c r="S775" s="133">
        <f t="shared" si="109"/>
        <v>331320</v>
      </c>
      <c r="T775" s="136">
        <f t="shared" ref="T775:T838" si="112">+ROUND(S775,-2)</f>
        <v>331300</v>
      </c>
      <c r="U775" s="54" t="str">
        <f t="shared" ref="U775:U838" si="113">IF(R775&lt;=$R$1,"MENOR VALOR","MEDIA GEOMETRICA")</f>
        <v>MENOR VALOR</v>
      </c>
    </row>
    <row r="776" spans="1:21" ht="60">
      <c r="A776" s="147">
        <v>770</v>
      </c>
      <c r="B776" s="169"/>
      <c r="C776" s="170" t="s">
        <v>3636</v>
      </c>
      <c r="D776" s="172" t="s">
        <v>2668</v>
      </c>
      <c r="E776" s="170" t="s">
        <v>3636</v>
      </c>
      <c r="F776" s="172" t="s">
        <v>2668</v>
      </c>
      <c r="G776" s="165" t="s">
        <v>21</v>
      </c>
      <c r="H776" s="165">
        <v>1</v>
      </c>
      <c r="I776" s="202" t="s">
        <v>3915</v>
      </c>
      <c r="J776" s="202" t="s">
        <v>3916</v>
      </c>
      <c r="K776" s="190">
        <v>123420</v>
      </c>
      <c r="L776" s="191">
        <v>148350</v>
      </c>
      <c r="M776" s="132">
        <f t="shared" ref="M776:M839" si="114">MIN(J776,K776,L776)</f>
        <v>123420</v>
      </c>
      <c r="N776" s="132">
        <f t="shared" ref="N776:N839" si="115">AVERAGE(J776,K776,L776)</f>
        <v>135885</v>
      </c>
      <c r="O776" s="133">
        <f t="shared" ref="O776:O839" si="116">MEDIAN(J776,K776,L776)</f>
        <v>135885</v>
      </c>
      <c r="P776" s="134">
        <f t="shared" ref="P776:P839" si="117">GEOMEAN(J776,K776,L776)</f>
        <v>135312.07263211955</v>
      </c>
      <c r="Q776" s="133">
        <f t="shared" si="110"/>
        <v>8814.0860274903152</v>
      </c>
      <c r="R776" s="135">
        <f t="shared" si="111"/>
        <v>6.5138947737898162E-2</v>
      </c>
      <c r="S776" s="133">
        <f t="shared" ref="S776:S839" si="118">IF(R776&lt;=$R$1,M776,P776)</f>
        <v>123420</v>
      </c>
      <c r="T776" s="136">
        <f t="shared" si="112"/>
        <v>123400</v>
      </c>
      <c r="U776" s="54" t="str">
        <f t="shared" si="113"/>
        <v>MENOR VALOR</v>
      </c>
    </row>
    <row r="777" spans="1:21" ht="60">
      <c r="A777" s="147">
        <v>771</v>
      </c>
      <c r="B777" s="169"/>
      <c r="C777" s="170" t="s">
        <v>3637</v>
      </c>
      <c r="D777" s="172" t="s">
        <v>2669</v>
      </c>
      <c r="E777" s="170" t="s">
        <v>3637</v>
      </c>
      <c r="F777" s="172" t="s">
        <v>2669</v>
      </c>
      <c r="G777" s="165" t="s">
        <v>21</v>
      </c>
      <c r="H777" s="165">
        <v>1</v>
      </c>
      <c r="I777" s="202" t="s">
        <v>3915</v>
      </c>
      <c r="J777" s="202" t="s">
        <v>3916</v>
      </c>
      <c r="K777" s="190">
        <v>1828200</v>
      </c>
      <c r="L777" s="191">
        <v>2197075</v>
      </c>
      <c r="M777" s="132">
        <f t="shared" si="114"/>
        <v>1828200</v>
      </c>
      <c r="N777" s="132">
        <f t="shared" si="115"/>
        <v>2012637.5</v>
      </c>
      <c r="O777" s="133">
        <f t="shared" si="116"/>
        <v>2012637.5</v>
      </c>
      <c r="P777" s="134">
        <f t="shared" si="117"/>
        <v>2004168.7840598656</v>
      </c>
      <c r="Q777" s="133">
        <f t="shared" si="110"/>
        <v>130417.00695509386</v>
      </c>
      <c r="R777" s="135">
        <f t="shared" si="111"/>
        <v>6.5072866114053912E-2</v>
      </c>
      <c r="S777" s="133">
        <f t="shared" si="118"/>
        <v>1828200</v>
      </c>
      <c r="T777" s="136">
        <f t="shared" si="112"/>
        <v>1828200</v>
      </c>
      <c r="U777" s="54" t="str">
        <f t="shared" si="113"/>
        <v>MENOR VALOR</v>
      </c>
    </row>
    <row r="778" spans="1:21" ht="60">
      <c r="A778" s="147">
        <v>772</v>
      </c>
      <c r="B778" s="169"/>
      <c r="C778" s="170" t="s">
        <v>3638</v>
      </c>
      <c r="D778" s="172" t="s">
        <v>2670</v>
      </c>
      <c r="E778" s="170" t="s">
        <v>3638</v>
      </c>
      <c r="F778" s="172" t="s">
        <v>2670</v>
      </c>
      <c r="G778" s="165" t="s">
        <v>21</v>
      </c>
      <c r="H778" s="165">
        <v>1</v>
      </c>
      <c r="I778" s="202" t="s">
        <v>3915</v>
      </c>
      <c r="J778" s="202" t="s">
        <v>3916</v>
      </c>
      <c r="K778" s="190">
        <v>57156</v>
      </c>
      <c r="L778" s="191">
        <v>68770</v>
      </c>
      <c r="M778" s="132">
        <f t="shared" si="114"/>
        <v>57156</v>
      </c>
      <c r="N778" s="132">
        <f t="shared" si="115"/>
        <v>62963</v>
      </c>
      <c r="O778" s="133">
        <f t="shared" si="116"/>
        <v>62963</v>
      </c>
      <c r="P778" s="134">
        <f t="shared" si="117"/>
        <v>62694.64187631986</v>
      </c>
      <c r="Q778" s="133">
        <f t="shared" si="110"/>
        <v>4106.1690783502818</v>
      </c>
      <c r="R778" s="135">
        <f t="shared" si="111"/>
        <v>6.549473695775597E-2</v>
      </c>
      <c r="S778" s="133">
        <f t="shared" si="118"/>
        <v>57156</v>
      </c>
      <c r="T778" s="136">
        <f t="shared" si="112"/>
        <v>57200</v>
      </c>
      <c r="U778" s="54" t="str">
        <f t="shared" si="113"/>
        <v>MENOR VALOR</v>
      </c>
    </row>
    <row r="779" spans="1:21" ht="60">
      <c r="A779" s="147">
        <v>773</v>
      </c>
      <c r="B779" s="169"/>
      <c r="C779" s="170" t="s">
        <v>3639</v>
      </c>
      <c r="D779" s="172" t="s">
        <v>2671</v>
      </c>
      <c r="E779" s="170" t="s">
        <v>3639</v>
      </c>
      <c r="F779" s="172" t="s">
        <v>2671</v>
      </c>
      <c r="G779" s="165" t="s">
        <v>21</v>
      </c>
      <c r="H779" s="165">
        <v>1</v>
      </c>
      <c r="I779" s="202" t="s">
        <v>3915</v>
      </c>
      <c r="J779" s="202" t="s">
        <v>3916</v>
      </c>
      <c r="K779" s="190">
        <v>153252</v>
      </c>
      <c r="L779" s="191">
        <v>184230</v>
      </c>
      <c r="M779" s="132">
        <f t="shared" si="114"/>
        <v>153252</v>
      </c>
      <c r="N779" s="132">
        <f t="shared" si="115"/>
        <v>168741</v>
      </c>
      <c r="O779" s="133">
        <f t="shared" si="116"/>
        <v>168741</v>
      </c>
      <c r="P779" s="134">
        <f t="shared" si="117"/>
        <v>168028.61649135841</v>
      </c>
      <c r="Q779" s="133">
        <f t="shared" si="110"/>
        <v>10952.376933798434</v>
      </c>
      <c r="R779" s="135">
        <f t="shared" si="111"/>
        <v>6.51816170512938E-2</v>
      </c>
      <c r="S779" s="133">
        <f t="shared" si="118"/>
        <v>153252</v>
      </c>
      <c r="T779" s="136">
        <f t="shared" si="112"/>
        <v>153300</v>
      </c>
      <c r="U779" s="54" t="str">
        <f t="shared" si="113"/>
        <v>MENOR VALOR</v>
      </c>
    </row>
    <row r="780" spans="1:21" ht="60">
      <c r="A780" s="147">
        <v>774</v>
      </c>
      <c r="B780" s="169"/>
      <c r="C780" s="170" t="s">
        <v>3640</v>
      </c>
      <c r="D780" s="172" t="s">
        <v>2672</v>
      </c>
      <c r="E780" s="170" t="s">
        <v>3640</v>
      </c>
      <c r="F780" s="172" t="s">
        <v>2672</v>
      </c>
      <c r="G780" s="165" t="s">
        <v>21</v>
      </c>
      <c r="H780" s="165">
        <v>1</v>
      </c>
      <c r="I780" s="202" t="s">
        <v>3915</v>
      </c>
      <c r="J780" s="202" t="s">
        <v>3916</v>
      </c>
      <c r="K780" s="190">
        <v>129888</v>
      </c>
      <c r="L780" s="191">
        <v>156170</v>
      </c>
      <c r="M780" s="132">
        <f t="shared" si="114"/>
        <v>129888</v>
      </c>
      <c r="N780" s="132">
        <f t="shared" si="115"/>
        <v>143029</v>
      </c>
      <c r="O780" s="133">
        <f t="shared" si="116"/>
        <v>143029</v>
      </c>
      <c r="P780" s="134">
        <f t="shared" si="117"/>
        <v>142424.04628432659</v>
      </c>
      <c r="Q780" s="133">
        <f t="shared" si="110"/>
        <v>9292.0902115724202</v>
      </c>
      <c r="R780" s="135">
        <f t="shared" si="111"/>
        <v>6.5242425376837443E-2</v>
      </c>
      <c r="S780" s="133">
        <f t="shared" si="118"/>
        <v>129888</v>
      </c>
      <c r="T780" s="136">
        <f t="shared" si="112"/>
        <v>129900</v>
      </c>
      <c r="U780" s="54" t="str">
        <f t="shared" si="113"/>
        <v>MENOR VALOR</v>
      </c>
    </row>
    <row r="781" spans="1:21" ht="60">
      <c r="A781" s="147">
        <v>775</v>
      </c>
      <c r="B781" s="169"/>
      <c r="C781" s="170" t="s">
        <v>3641</v>
      </c>
      <c r="D781" s="172" t="s">
        <v>2673</v>
      </c>
      <c r="E781" s="170" t="s">
        <v>3641</v>
      </c>
      <c r="F781" s="172" t="s">
        <v>2673</v>
      </c>
      <c r="G781" s="165" t="s">
        <v>21</v>
      </c>
      <c r="H781" s="165">
        <v>1</v>
      </c>
      <c r="I781" s="202" t="s">
        <v>3915</v>
      </c>
      <c r="J781" s="202" t="s">
        <v>3916</v>
      </c>
      <c r="K781" s="190">
        <v>129888</v>
      </c>
      <c r="L781" s="191">
        <v>156170</v>
      </c>
      <c r="M781" s="132">
        <f t="shared" si="114"/>
        <v>129888</v>
      </c>
      <c r="N781" s="132">
        <f t="shared" si="115"/>
        <v>143029</v>
      </c>
      <c r="O781" s="133">
        <f t="shared" si="116"/>
        <v>143029</v>
      </c>
      <c r="P781" s="134">
        <f t="shared" si="117"/>
        <v>142424.04628432659</v>
      </c>
      <c r="Q781" s="133">
        <f t="shared" si="110"/>
        <v>9292.0902115724202</v>
      </c>
      <c r="R781" s="135">
        <f t="shared" si="111"/>
        <v>6.5242425376837443E-2</v>
      </c>
      <c r="S781" s="133">
        <f t="shared" si="118"/>
        <v>129888</v>
      </c>
      <c r="T781" s="136">
        <f t="shared" si="112"/>
        <v>129900</v>
      </c>
      <c r="U781" s="54" t="str">
        <f t="shared" si="113"/>
        <v>MENOR VALOR</v>
      </c>
    </row>
    <row r="782" spans="1:21" ht="60">
      <c r="A782" s="147">
        <v>776</v>
      </c>
      <c r="B782" s="169"/>
      <c r="C782" s="170" t="s">
        <v>3642</v>
      </c>
      <c r="D782" s="172" t="s">
        <v>2674</v>
      </c>
      <c r="E782" s="170" t="s">
        <v>3642</v>
      </c>
      <c r="F782" s="172" t="s">
        <v>2674</v>
      </c>
      <c r="G782" s="165" t="s">
        <v>21</v>
      </c>
      <c r="H782" s="165">
        <v>1</v>
      </c>
      <c r="I782" s="202" t="s">
        <v>3915</v>
      </c>
      <c r="J782" s="202" t="s">
        <v>3916</v>
      </c>
      <c r="K782" s="190">
        <v>129888</v>
      </c>
      <c r="L782" s="191">
        <v>156170</v>
      </c>
      <c r="M782" s="132">
        <f t="shared" si="114"/>
        <v>129888</v>
      </c>
      <c r="N782" s="132">
        <f t="shared" si="115"/>
        <v>143029</v>
      </c>
      <c r="O782" s="133">
        <f t="shared" si="116"/>
        <v>143029</v>
      </c>
      <c r="P782" s="134">
        <f t="shared" si="117"/>
        <v>142424.04628432659</v>
      </c>
      <c r="Q782" s="133">
        <f t="shared" si="110"/>
        <v>9292.0902115724202</v>
      </c>
      <c r="R782" s="135">
        <f t="shared" si="111"/>
        <v>6.5242425376837443E-2</v>
      </c>
      <c r="S782" s="133">
        <f t="shared" si="118"/>
        <v>129888</v>
      </c>
      <c r="T782" s="136">
        <f t="shared" si="112"/>
        <v>129900</v>
      </c>
      <c r="U782" s="54" t="str">
        <f t="shared" si="113"/>
        <v>MENOR VALOR</v>
      </c>
    </row>
    <row r="783" spans="1:21" ht="60">
      <c r="A783" s="147">
        <v>777</v>
      </c>
      <c r="B783" s="169"/>
      <c r="C783" s="170" t="s">
        <v>3643</v>
      </c>
      <c r="D783" s="172" t="s">
        <v>1662</v>
      </c>
      <c r="E783" s="170" t="s">
        <v>3643</v>
      </c>
      <c r="F783" s="172" t="s">
        <v>1662</v>
      </c>
      <c r="G783" s="165" t="s">
        <v>21</v>
      </c>
      <c r="H783" s="165">
        <v>1</v>
      </c>
      <c r="I783" s="202" t="s">
        <v>3915</v>
      </c>
      <c r="J783" s="202" t="s">
        <v>3916</v>
      </c>
      <c r="K783" s="190">
        <v>57156</v>
      </c>
      <c r="L783" s="191">
        <v>68770</v>
      </c>
      <c r="M783" s="132">
        <f t="shared" si="114"/>
        <v>57156</v>
      </c>
      <c r="N783" s="132">
        <f t="shared" si="115"/>
        <v>62963</v>
      </c>
      <c r="O783" s="133">
        <f t="shared" si="116"/>
        <v>62963</v>
      </c>
      <c r="P783" s="134">
        <f t="shared" si="117"/>
        <v>62694.64187631986</v>
      </c>
      <c r="Q783" s="133">
        <f t="shared" si="110"/>
        <v>4106.1690783502818</v>
      </c>
      <c r="R783" s="135">
        <f t="shared" si="111"/>
        <v>6.549473695775597E-2</v>
      </c>
      <c r="S783" s="133">
        <f t="shared" si="118"/>
        <v>57156</v>
      </c>
      <c r="T783" s="136">
        <f t="shared" si="112"/>
        <v>57200</v>
      </c>
      <c r="U783" s="54" t="str">
        <f t="shared" si="113"/>
        <v>MENOR VALOR</v>
      </c>
    </row>
    <row r="784" spans="1:21" ht="60">
      <c r="A784" s="147">
        <v>778</v>
      </c>
      <c r="B784" s="169"/>
      <c r="C784" s="170" t="s">
        <v>3644</v>
      </c>
      <c r="D784" s="172" t="s">
        <v>2675</v>
      </c>
      <c r="E784" s="170" t="s">
        <v>3644</v>
      </c>
      <c r="F784" s="172" t="s">
        <v>2675</v>
      </c>
      <c r="G784" s="165" t="s">
        <v>21</v>
      </c>
      <c r="H784" s="165">
        <v>1</v>
      </c>
      <c r="I784" s="202" t="s">
        <v>3915</v>
      </c>
      <c r="J784" s="202" t="s">
        <v>3916</v>
      </c>
      <c r="K784" s="190">
        <v>57156</v>
      </c>
      <c r="L784" s="191">
        <v>68770</v>
      </c>
      <c r="M784" s="132">
        <f t="shared" si="114"/>
        <v>57156</v>
      </c>
      <c r="N784" s="132">
        <f t="shared" si="115"/>
        <v>62963</v>
      </c>
      <c r="O784" s="133">
        <f t="shared" si="116"/>
        <v>62963</v>
      </c>
      <c r="P784" s="134">
        <f t="shared" si="117"/>
        <v>62694.64187631986</v>
      </c>
      <c r="Q784" s="133">
        <f t="shared" si="110"/>
        <v>4106.1690783502818</v>
      </c>
      <c r="R784" s="135">
        <f t="shared" si="111"/>
        <v>6.549473695775597E-2</v>
      </c>
      <c r="S784" s="133">
        <f t="shared" si="118"/>
        <v>57156</v>
      </c>
      <c r="T784" s="136">
        <f t="shared" si="112"/>
        <v>57200</v>
      </c>
      <c r="U784" s="54" t="str">
        <f t="shared" si="113"/>
        <v>MENOR VALOR</v>
      </c>
    </row>
    <row r="785" spans="1:28" ht="60">
      <c r="A785" s="147">
        <v>779</v>
      </c>
      <c r="B785" s="169"/>
      <c r="C785" s="170" t="s">
        <v>3645</v>
      </c>
      <c r="D785" s="172" t="s">
        <v>2676</v>
      </c>
      <c r="E785" s="170" t="s">
        <v>3645</v>
      </c>
      <c r="F785" s="172" t="s">
        <v>2676</v>
      </c>
      <c r="G785" s="165" t="s">
        <v>21</v>
      </c>
      <c r="H785" s="165">
        <v>1</v>
      </c>
      <c r="I785" s="202" t="s">
        <v>3915</v>
      </c>
      <c r="J785" s="202" t="s">
        <v>3916</v>
      </c>
      <c r="K785" s="190">
        <v>151932</v>
      </c>
      <c r="L785" s="191">
        <v>182620</v>
      </c>
      <c r="M785" s="132">
        <f t="shared" si="114"/>
        <v>151932</v>
      </c>
      <c r="N785" s="132">
        <f t="shared" si="115"/>
        <v>167276</v>
      </c>
      <c r="O785" s="133">
        <f t="shared" si="116"/>
        <v>167276</v>
      </c>
      <c r="P785" s="134">
        <f t="shared" si="117"/>
        <v>166570.77126554947</v>
      </c>
      <c r="Q785" s="133">
        <f t="shared" si="110"/>
        <v>10849.846450526386</v>
      </c>
      <c r="R785" s="135">
        <f t="shared" si="111"/>
        <v>6.5136556480424809E-2</v>
      </c>
      <c r="S785" s="133">
        <f t="shared" si="118"/>
        <v>151932</v>
      </c>
      <c r="T785" s="136">
        <f t="shared" si="112"/>
        <v>151900</v>
      </c>
      <c r="U785" s="54" t="str">
        <f t="shared" si="113"/>
        <v>MENOR VALOR</v>
      </c>
    </row>
    <row r="786" spans="1:28" ht="60">
      <c r="A786" s="147">
        <v>780</v>
      </c>
      <c r="B786" s="169"/>
      <c r="C786" s="170" t="s">
        <v>3646</v>
      </c>
      <c r="D786" s="172" t="s">
        <v>2677</v>
      </c>
      <c r="E786" s="170" t="s">
        <v>3646</v>
      </c>
      <c r="F786" s="172" t="s">
        <v>2677</v>
      </c>
      <c r="G786" s="165" t="s">
        <v>21</v>
      </c>
      <c r="H786" s="165">
        <v>1</v>
      </c>
      <c r="I786" s="202" t="s">
        <v>3915</v>
      </c>
      <c r="J786" s="202" t="s">
        <v>3916</v>
      </c>
      <c r="K786" s="190">
        <v>1031448</v>
      </c>
      <c r="L786" s="191">
        <v>1239585</v>
      </c>
      <c r="M786" s="132">
        <f t="shared" si="114"/>
        <v>1031448</v>
      </c>
      <c r="N786" s="132">
        <f t="shared" si="115"/>
        <v>1135516.5</v>
      </c>
      <c r="O786" s="133">
        <f t="shared" si="116"/>
        <v>1135516.5</v>
      </c>
      <c r="P786" s="134">
        <f t="shared" si="117"/>
        <v>1130737.5774599516</v>
      </c>
      <c r="Q786" s="133">
        <f t="shared" si="110"/>
        <v>73587.542057912215</v>
      </c>
      <c r="R786" s="135">
        <f t="shared" si="111"/>
        <v>6.5079239891555243E-2</v>
      </c>
      <c r="S786" s="133">
        <f t="shared" si="118"/>
        <v>1031448</v>
      </c>
      <c r="T786" s="136">
        <f t="shared" si="112"/>
        <v>1031400</v>
      </c>
      <c r="U786" s="54" t="str">
        <f t="shared" si="113"/>
        <v>MENOR VALOR</v>
      </c>
    </row>
    <row r="787" spans="1:28" ht="191.25">
      <c r="A787" s="147">
        <v>781</v>
      </c>
      <c r="B787" s="169"/>
      <c r="C787" s="170" t="s">
        <v>3647</v>
      </c>
      <c r="D787" s="180" t="s">
        <v>2678</v>
      </c>
      <c r="E787" s="170" t="s">
        <v>3647</v>
      </c>
      <c r="F787" s="180" t="s">
        <v>2678</v>
      </c>
      <c r="G787" s="165" t="s">
        <v>21</v>
      </c>
      <c r="H787" s="165">
        <v>1</v>
      </c>
      <c r="I787" s="202" t="s">
        <v>3915</v>
      </c>
      <c r="J787" s="202" t="s">
        <v>3916</v>
      </c>
      <c r="K787" s="190">
        <v>1290036</v>
      </c>
      <c r="L787" s="191">
        <v>1550315</v>
      </c>
      <c r="M787" s="132">
        <f t="shared" si="114"/>
        <v>1290036</v>
      </c>
      <c r="N787" s="132">
        <f t="shared" si="115"/>
        <v>1420175.5</v>
      </c>
      <c r="O787" s="133">
        <f t="shared" si="116"/>
        <v>1420175.5</v>
      </c>
      <c r="P787" s="134">
        <f t="shared" si="117"/>
        <v>1414200.1843232804</v>
      </c>
      <c r="Q787" s="133">
        <f t="shared" si="110"/>
        <v>92022.522950226703</v>
      </c>
      <c r="R787" s="135">
        <f t="shared" si="111"/>
        <v>6.5070365546770939E-2</v>
      </c>
      <c r="S787" s="133">
        <f t="shared" si="118"/>
        <v>1290036</v>
      </c>
      <c r="T787" s="136">
        <f t="shared" si="112"/>
        <v>1290000</v>
      </c>
      <c r="U787" s="54" t="str">
        <f t="shared" si="113"/>
        <v>MENOR VALOR</v>
      </c>
    </row>
    <row r="788" spans="1:28" ht="267.75">
      <c r="A788" s="147">
        <v>782</v>
      </c>
      <c r="B788" s="169"/>
      <c r="C788" s="170" t="s">
        <v>3648</v>
      </c>
      <c r="D788" s="179" t="s">
        <v>2679</v>
      </c>
      <c r="E788" s="170" t="s">
        <v>3648</v>
      </c>
      <c r="F788" s="179" t="s">
        <v>2679</v>
      </c>
      <c r="G788" s="165" t="s">
        <v>21</v>
      </c>
      <c r="H788" s="165">
        <v>1</v>
      </c>
      <c r="I788" s="202" t="s">
        <v>3915</v>
      </c>
      <c r="J788" s="202" t="s">
        <v>3916</v>
      </c>
      <c r="K788" s="190">
        <v>64944</v>
      </c>
      <c r="L788" s="191">
        <v>78085</v>
      </c>
      <c r="M788" s="132">
        <f t="shared" si="114"/>
        <v>64944</v>
      </c>
      <c r="N788" s="132">
        <f t="shared" si="115"/>
        <v>71514.5</v>
      </c>
      <c r="O788" s="133">
        <f t="shared" si="116"/>
        <v>71514.5</v>
      </c>
      <c r="P788" s="134">
        <f t="shared" si="117"/>
        <v>71212.023142163293</v>
      </c>
      <c r="Q788" s="133">
        <f t="shared" si="110"/>
        <v>4646.0451057862101</v>
      </c>
      <c r="R788" s="135">
        <f t="shared" si="111"/>
        <v>6.5242425376837443E-2</v>
      </c>
      <c r="S788" s="133">
        <f t="shared" si="118"/>
        <v>64944</v>
      </c>
      <c r="T788" s="136">
        <f t="shared" si="112"/>
        <v>64900</v>
      </c>
      <c r="U788" s="54" t="str">
        <f t="shared" si="113"/>
        <v>MENOR VALOR</v>
      </c>
    </row>
    <row r="789" spans="1:28" ht="60">
      <c r="A789" s="147">
        <v>783</v>
      </c>
      <c r="B789" s="169"/>
      <c r="C789" s="170" t="s">
        <v>3649</v>
      </c>
      <c r="D789" s="175" t="s">
        <v>2680</v>
      </c>
      <c r="E789" s="170" t="s">
        <v>3649</v>
      </c>
      <c r="F789" s="175" t="s">
        <v>2680</v>
      </c>
      <c r="G789" s="165" t="s">
        <v>21</v>
      </c>
      <c r="H789" s="165">
        <v>1</v>
      </c>
      <c r="I789" s="202" t="s">
        <v>3915</v>
      </c>
      <c r="J789" s="202" t="s">
        <v>3916</v>
      </c>
      <c r="K789" s="190">
        <v>778140</v>
      </c>
      <c r="L789" s="191">
        <v>935180</v>
      </c>
      <c r="M789" s="132">
        <f t="shared" si="114"/>
        <v>778140</v>
      </c>
      <c r="N789" s="132">
        <f t="shared" si="115"/>
        <v>856660</v>
      </c>
      <c r="O789" s="133">
        <f t="shared" si="116"/>
        <v>856660</v>
      </c>
      <c r="P789" s="134">
        <f t="shared" si="117"/>
        <v>853053.90521349828</v>
      </c>
      <c r="Q789" s="133">
        <f t="shared" si="110"/>
        <v>55522.024458767708</v>
      </c>
      <c r="R789" s="135">
        <f t="shared" si="111"/>
        <v>6.5086185198193217E-2</v>
      </c>
      <c r="S789" s="133">
        <f t="shared" si="118"/>
        <v>778140</v>
      </c>
      <c r="T789" s="136">
        <f t="shared" si="112"/>
        <v>778100</v>
      </c>
      <c r="U789" s="54" t="str">
        <f t="shared" si="113"/>
        <v>MENOR VALOR</v>
      </c>
    </row>
    <row r="790" spans="1:28" ht="60">
      <c r="A790" s="147">
        <v>784</v>
      </c>
      <c r="B790" s="169"/>
      <c r="C790" s="170" t="s">
        <v>3650</v>
      </c>
      <c r="D790" s="172" t="s">
        <v>2681</v>
      </c>
      <c r="E790" s="170" t="s">
        <v>3650</v>
      </c>
      <c r="F790" s="172" t="s">
        <v>2681</v>
      </c>
      <c r="G790" s="165" t="s">
        <v>21</v>
      </c>
      <c r="H790" s="165">
        <v>1</v>
      </c>
      <c r="I790" s="202" t="s">
        <v>3915</v>
      </c>
      <c r="J790" s="202" t="s">
        <v>3916</v>
      </c>
      <c r="K790" s="190">
        <v>215688</v>
      </c>
      <c r="L790" s="191">
        <v>259210</v>
      </c>
      <c r="M790" s="132">
        <f t="shared" si="114"/>
        <v>215688</v>
      </c>
      <c r="N790" s="132">
        <f t="shared" si="115"/>
        <v>237449</v>
      </c>
      <c r="O790" s="133">
        <f t="shared" si="116"/>
        <v>237449</v>
      </c>
      <c r="P790" s="134">
        <f t="shared" si="117"/>
        <v>236449.75466259211</v>
      </c>
      <c r="Q790" s="133">
        <f t="shared" si="110"/>
        <v>15387.350665400461</v>
      </c>
      <c r="R790" s="135">
        <f t="shared" si="111"/>
        <v>6.5076619290038287E-2</v>
      </c>
      <c r="S790" s="133">
        <f t="shared" si="118"/>
        <v>215688</v>
      </c>
      <c r="T790" s="136">
        <f t="shared" si="112"/>
        <v>215700</v>
      </c>
      <c r="U790" s="54" t="str">
        <f t="shared" si="113"/>
        <v>MENOR VALOR</v>
      </c>
      <c r="V790" s="8"/>
      <c r="X790" s="35"/>
      <c r="Y790" s="35"/>
      <c r="Z790" s="35"/>
      <c r="AA790" s="35"/>
      <c r="AB790" s="15"/>
    </row>
    <row r="791" spans="1:28" ht="60">
      <c r="A791" s="147">
        <v>785</v>
      </c>
      <c r="B791" s="169"/>
      <c r="C791" s="170" t="s">
        <v>3651</v>
      </c>
      <c r="D791" s="172" t="s">
        <v>2682</v>
      </c>
      <c r="E791" s="170" t="s">
        <v>3651</v>
      </c>
      <c r="F791" s="172" t="s">
        <v>2682</v>
      </c>
      <c r="G791" s="165" t="s">
        <v>21</v>
      </c>
      <c r="H791" s="165">
        <v>1</v>
      </c>
      <c r="I791" s="202" t="s">
        <v>3915</v>
      </c>
      <c r="J791" s="202" t="s">
        <v>3916</v>
      </c>
      <c r="K791" s="190">
        <v>9280</v>
      </c>
      <c r="L791" s="191">
        <v>11270</v>
      </c>
      <c r="M791" s="132">
        <f t="shared" si="114"/>
        <v>9280</v>
      </c>
      <c r="N791" s="132">
        <f t="shared" si="115"/>
        <v>10275</v>
      </c>
      <c r="O791" s="133">
        <f t="shared" si="116"/>
        <v>10275</v>
      </c>
      <c r="P791" s="134">
        <f t="shared" si="117"/>
        <v>10226.710125939817</v>
      </c>
      <c r="Q791" s="133">
        <f t="shared" si="110"/>
        <v>703.57124728061478</v>
      </c>
      <c r="R791" s="135">
        <f t="shared" si="111"/>
        <v>6.8797417607058445E-2</v>
      </c>
      <c r="S791" s="133">
        <f t="shared" si="118"/>
        <v>9280</v>
      </c>
      <c r="T791" s="136">
        <f t="shared" si="112"/>
        <v>9300</v>
      </c>
      <c r="U791" s="54" t="str">
        <f t="shared" si="113"/>
        <v>MENOR VALOR</v>
      </c>
    </row>
    <row r="792" spans="1:28" ht="60">
      <c r="A792" s="147">
        <v>786</v>
      </c>
      <c r="B792" s="169"/>
      <c r="C792" s="170" t="s">
        <v>3652</v>
      </c>
      <c r="D792" s="172" t="s">
        <v>2683</v>
      </c>
      <c r="E792" s="170" t="s">
        <v>3652</v>
      </c>
      <c r="F792" s="172" t="s">
        <v>2683</v>
      </c>
      <c r="G792" s="165" t="s">
        <v>21</v>
      </c>
      <c r="H792" s="165">
        <v>1</v>
      </c>
      <c r="I792" s="202" t="s">
        <v>3915</v>
      </c>
      <c r="J792" s="202" t="s">
        <v>3916</v>
      </c>
      <c r="K792" s="190">
        <v>165000</v>
      </c>
      <c r="L792" s="191">
        <v>198375</v>
      </c>
      <c r="M792" s="132">
        <f t="shared" si="114"/>
        <v>165000</v>
      </c>
      <c r="N792" s="132">
        <f t="shared" si="115"/>
        <v>181687.5</v>
      </c>
      <c r="O792" s="133">
        <f t="shared" si="116"/>
        <v>181687.5</v>
      </c>
      <c r="P792" s="134">
        <f t="shared" si="117"/>
        <v>180919.52630935115</v>
      </c>
      <c r="Q792" s="133">
        <f t="shared" si="110"/>
        <v>11799.844411050512</v>
      </c>
      <c r="R792" s="135">
        <f t="shared" si="111"/>
        <v>6.5221508433944073E-2</v>
      </c>
      <c r="S792" s="133">
        <f t="shared" si="118"/>
        <v>165000</v>
      </c>
      <c r="T792" s="136">
        <f t="shared" si="112"/>
        <v>165000</v>
      </c>
      <c r="U792" s="54" t="str">
        <f t="shared" si="113"/>
        <v>MENOR VALOR</v>
      </c>
    </row>
    <row r="793" spans="1:28" ht="60">
      <c r="A793" s="147">
        <v>787</v>
      </c>
      <c r="B793" s="169"/>
      <c r="C793" s="170" t="s">
        <v>3653</v>
      </c>
      <c r="D793" s="172" t="s">
        <v>2684</v>
      </c>
      <c r="E793" s="170" t="s">
        <v>3653</v>
      </c>
      <c r="F793" s="172" t="s">
        <v>2684</v>
      </c>
      <c r="G793" s="165" t="s">
        <v>21</v>
      </c>
      <c r="H793" s="165">
        <v>1</v>
      </c>
      <c r="I793" s="202" t="s">
        <v>3915</v>
      </c>
      <c r="J793" s="202" t="s">
        <v>3916</v>
      </c>
      <c r="K793" s="190">
        <v>112992</v>
      </c>
      <c r="L793" s="191">
        <v>135815</v>
      </c>
      <c r="M793" s="132">
        <f t="shared" si="114"/>
        <v>112992</v>
      </c>
      <c r="N793" s="132">
        <f t="shared" si="115"/>
        <v>124403.5</v>
      </c>
      <c r="O793" s="133">
        <f t="shared" si="116"/>
        <v>124403.5</v>
      </c>
      <c r="P793" s="134">
        <f t="shared" si="117"/>
        <v>123879.00742256534</v>
      </c>
      <c r="Q793" s="133">
        <f t="shared" si="110"/>
        <v>8069.1490335102872</v>
      </c>
      <c r="R793" s="135">
        <f t="shared" si="111"/>
        <v>6.513734006590402E-2</v>
      </c>
      <c r="S793" s="133">
        <f t="shared" si="118"/>
        <v>112992</v>
      </c>
      <c r="T793" s="136">
        <f t="shared" si="112"/>
        <v>113000</v>
      </c>
      <c r="U793" s="54" t="str">
        <f t="shared" si="113"/>
        <v>MENOR VALOR</v>
      </c>
    </row>
    <row r="794" spans="1:28" ht="60">
      <c r="A794" s="147">
        <v>788</v>
      </c>
      <c r="B794" s="169"/>
      <c r="C794" s="170" t="s">
        <v>3654</v>
      </c>
      <c r="D794" s="172" t="s">
        <v>2685</v>
      </c>
      <c r="E794" s="170" t="s">
        <v>3654</v>
      </c>
      <c r="F794" s="172" t="s">
        <v>2685</v>
      </c>
      <c r="G794" s="165" t="s">
        <v>21</v>
      </c>
      <c r="H794" s="165">
        <v>1</v>
      </c>
      <c r="I794" s="202" t="s">
        <v>3915</v>
      </c>
      <c r="J794" s="202" t="s">
        <v>3916</v>
      </c>
      <c r="K794" s="190">
        <v>112992</v>
      </c>
      <c r="L794" s="191">
        <v>135815</v>
      </c>
      <c r="M794" s="132">
        <f t="shared" si="114"/>
        <v>112992</v>
      </c>
      <c r="N794" s="132">
        <f t="shared" si="115"/>
        <v>124403.5</v>
      </c>
      <c r="O794" s="133">
        <f t="shared" si="116"/>
        <v>124403.5</v>
      </c>
      <c r="P794" s="134">
        <f t="shared" si="117"/>
        <v>123879.00742256534</v>
      </c>
      <c r="Q794" s="133">
        <f t="shared" si="110"/>
        <v>8069.1490335102872</v>
      </c>
      <c r="R794" s="135">
        <f t="shared" si="111"/>
        <v>6.513734006590402E-2</v>
      </c>
      <c r="S794" s="133">
        <f t="shared" si="118"/>
        <v>112992</v>
      </c>
      <c r="T794" s="136">
        <f t="shared" si="112"/>
        <v>113000</v>
      </c>
      <c r="U794" s="54" t="str">
        <f t="shared" si="113"/>
        <v>MENOR VALOR</v>
      </c>
    </row>
    <row r="795" spans="1:28" ht="60">
      <c r="A795" s="147">
        <v>789</v>
      </c>
      <c r="B795" s="169"/>
      <c r="C795" s="170" t="s">
        <v>3655</v>
      </c>
      <c r="D795" s="172" t="s">
        <v>2686</v>
      </c>
      <c r="E795" s="170" t="s">
        <v>3655</v>
      </c>
      <c r="F795" s="172" t="s">
        <v>2686</v>
      </c>
      <c r="G795" s="165" t="s">
        <v>21</v>
      </c>
      <c r="H795" s="165">
        <v>1</v>
      </c>
      <c r="I795" s="202" t="s">
        <v>3915</v>
      </c>
      <c r="J795" s="202" t="s">
        <v>3916</v>
      </c>
      <c r="K795" s="190">
        <v>172788</v>
      </c>
      <c r="L795" s="191">
        <v>207690</v>
      </c>
      <c r="M795" s="132">
        <f t="shared" si="114"/>
        <v>172788</v>
      </c>
      <c r="N795" s="132">
        <f t="shared" si="115"/>
        <v>190239</v>
      </c>
      <c r="O795" s="133">
        <f t="shared" si="116"/>
        <v>190239</v>
      </c>
      <c r="P795" s="134">
        <f t="shared" si="117"/>
        <v>189436.90168496739</v>
      </c>
      <c r="Q795" s="133">
        <f t="shared" si="110"/>
        <v>12339.720438486442</v>
      </c>
      <c r="R795" s="135">
        <f t="shared" si="111"/>
        <v>6.5138947737898148E-2</v>
      </c>
      <c r="S795" s="133">
        <f t="shared" si="118"/>
        <v>172788</v>
      </c>
      <c r="T795" s="136">
        <f t="shared" si="112"/>
        <v>172800</v>
      </c>
      <c r="U795" s="54" t="str">
        <f t="shared" si="113"/>
        <v>MENOR VALOR</v>
      </c>
    </row>
    <row r="796" spans="1:28" ht="60">
      <c r="A796" s="147">
        <v>790</v>
      </c>
      <c r="B796" s="169"/>
      <c r="C796" s="170" t="s">
        <v>3656</v>
      </c>
      <c r="D796" s="172" t="s">
        <v>2687</v>
      </c>
      <c r="E796" s="170" t="s">
        <v>3656</v>
      </c>
      <c r="F796" s="172" t="s">
        <v>2687</v>
      </c>
      <c r="G796" s="165" t="s">
        <v>21</v>
      </c>
      <c r="H796" s="165">
        <v>1</v>
      </c>
      <c r="I796" s="202" t="s">
        <v>3915</v>
      </c>
      <c r="J796" s="202" t="s">
        <v>3916</v>
      </c>
      <c r="K796" s="190">
        <v>795036</v>
      </c>
      <c r="L796" s="191">
        <v>955535</v>
      </c>
      <c r="M796" s="132">
        <f t="shared" si="114"/>
        <v>795036</v>
      </c>
      <c r="N796" s="132">
        <f t="shared" si="115"/>
        <v>875285.5</v>
      </c>
      <c r="O796" s="133">
        <f t="shared" si="116"/>
        <v>875285.5</v>
      </c>
      <c r="P796" s="134">
        <f t="shared" si="117"/>
        <v>871598.94691308576</v>
      </c>
      <c r="Q796" s="133">
        <f t="shared" si="110"/>
        <v>56744.965636829846</v>
      </c>
      <c r="R796" s="135">
        <f t="shared" si="111"/>
        <v>6.5104444925962429E-2</v>
      </c>
      <c r="S796" s="133">
        <f t="shared" si="118"/>
        <v>795036</v>
      </c>
      <c r="T796" s="136">
        <f t="shared" si="112"/>
        <v>795000</v>
      </c>
      <c r="U796" s="54" t="str">
        <f t="shared" si="113"/>
        <v>MENOR VALOR</v>
      </c>
    </row>
    <row r="797" spans="1:28" ht="60">
      <c r="A797" s="147">
        <v>791</v>
      </c>
      <c r="B797" s="169"/>
      <c r="C797" s="170" t="s">
        <v>3657</v>
      </c>
      <c r="D797" s="172" t="s">
        <v>2688</v>
      </c>
      <c r="E797" s="170" t="s">
        <v>3657</v>
      </c>
      <c r="F797" s="172" t="s">
        <v>2688</v>
      </c>
      <c r="G797" s="165" t="s">
        <v>21</v>
      </c>
      <c r="H797" s="165">
        <v>1</v>
      </c>
      <c r="I797" s="202" t="s">
        <v>3915</v>
      </c>
      <c r="J797" s="202" t="s">
        <v>3916</v>
      </c>
      <c r="K797" s="190">
        <v>166320</v>
      </c>
      <c r="L797" s="191">
        <v>199985</v>
      </c>
      <c r="M797" s="132">
        <f t="shared" si="114"/>
        <v>166320</v>
      </c>
      <c r="N797" s="132">
        <f t="shared" si="115"/>
        <v>183152.5</v>
      </c>
      <c r="O797" s="133">
        <f t="shared" si="116"/>
        <v>183152.5</v>
      </c>
      <c r="P797" s="134">
        <f t="shared" si="117"/>
        <v>182377.37030673516</v>
      </c>
      <c r="Q797" s="133">
        <f t="shared" si="110"/>
        <v>11902.374894322562</v>
      </c>
      <c r="R797" s="135">
        <f t="shared" si="111"/>
        <v>6.5262345181884715E-2</v>
      </c>
      <c r="S797" s="133">
        <f t="shared" si="118"/>
        <v>166320</v>
      </c>
      <c r="T797" s="136">
        <f t="shared" si="112"/>
        <v>166300</v>
      </c>
      <c r="U797" s="54" t="str">
        <f t="shared" si="113"/>
        <v>MENOR VALOR</v>
      </c>
    </row>
    <row r="798" spans="1:28" ht="33">
      <c r="A798" s="147">
        <v>792</v>
      </c>
      <c r="B798" s="169"/>
      <c r="C798" s="170" t="s">
        <v>3658</v>
      </c>
      <c r="D798" s="172" t="s">
        <v>2689</v>
      </c>
      <c r="E798" s="170" t="s">
        <v>3658</v>
      </c>
      <c r="F798" s="172" t="s">
        <v>2689</v>
      </c>
      <c r="G798" s="165" t="s">
        <v>21</v>
      </c>
      <c r="H798" s="165">
        <v>1</v>
      </c>
      <c r="I798" s="209">
        <v>62500</v>
      </c>
      <c r="J798" s="204">
        <f>I798*(1+0.05)</f>
        <v>65625</v>
      </c>
      <c r="K798" s="190">
        <v>110484</v>
      </c>
      <c r="L798" s="191">
        <v>132825</v>
      </c>
      <c r="M798" s="132">
        <f t="shared" si="114"/>
        <v>65625</v>
      </c>
      <c r="N798" s="132">
        <f t="shared" si="115"/>
        <v>102978</v>
      </c>
      <c r="O798" s="133">
        <f t="shared" si="116"/>
        <v>110484</v>
      </c>
      <c r="P798" s="134">
        <f t="shared" si="117"/>
        <v>98752.820866916809</v>
      </c>
      <c r="Q798" s="133">
        <f t="shared" si="110"/>
        <v>31720.103097247335</v>
      </c>
      <c r="R798" s="135">
        <f t="shared" si="111"/>
        <v>0.32120705837856112</v>
      </c>
      <c r="S798" s="133">
        <f t="shared" si="118"/>
        <v>98752.820866916809</v>
      </c>
      <c r="T798" s="136">
        <f t="shared" si="112"/>
        <v>98800</v>
      </c>
      <c r="U798" s="54" t="str">
        <f t="shared" si="113"/>
        <v>MEDIA GEOMETRICA</v>
      </c>
    </row>
    <row r="799" spans="1:28" ht="60">
      <c r="A799" s="147">
        <v>793</v>
      </c>
      <c r="B799" s="169"/>
      <c r="C799" s="170" t="s">
        <v>3659</v>
      </c>
      <c r="D799" s="172" t="s">
        <v>2690</v>
      </c>
      <c r="E799" s="170" t="s">
        <v>3659</v>
      </c>
      <c r="F799" s="172" t="s">
        <v>2690</v>
      </c>
      <c r="G799" s="165" t="s">
        <v>21</v>
      </c>
      <c r="H799" s="165">
        <v>1</v>
      </c>
      <c r="I799" s="202" t="s">
        <v>3915</v>
      </c>
      <c r="J799" s="202" t="s">
        <v>3916</v>
      </c>
      <c r="K799" s="190">
        <v>239052</v>
      </c>
      <c r="L799" s="191">
        <v>287385</v>
      </c>
      <c r="M799" s="132">
        <f t="shared" si="114"/>
        <v>239052</v>
      </c>
      <c r="N799" s="132">
        <f t="shared" si="115"/>
        <v>263218.5</v>
      </c>
      <c r="O799" s="133">
        <f t="shared" si="116"/>
        <v>263218.5</v>
      </c>
      <c r="P799" s="134">
        <f t="shared" si="117"/>
        <v>262106.77026738549</v>
      </c>
      <c r="Q799" s="133">
        <f t="shared" si="110"/>
        <v>17088.2960275447</v>
      </c>
      <c r="R799" s="135">
        <f t="shared" si="111"/>
        <v>6.5195935267571503E-2</v>
      </c>
      <c r="S799" s="133">
        <f t="shared" si="118"/>
        <v>239052</v>
      </c>
      <c r="T799" s="136">
        <f t="shared" si="112"/>
        <v>239100</v>
      </c>
      <c r="U799" s="54" t="str">
        <f t="shared" si="113"/>
        <v>MENOR VALOR</v>
      </c>
    </row>
    <row r="800" spans="1:28" ht="60">
      <c r="A800" s="147">
        <v>794</v>
      </c>
      <c r="B800" s="169"/>
      <c r="C800" s="170" t="s">
        <v>3660</v>
      </c>
      <c r="D800" s="172" t="s">
        <v>2691</v>
      </c>
      <c r="E800" s="170" t="s">
        <v>3660</v>
      </c>
      <c r="F800" s="172" t="s">
        <v>2691</v>
      </c>
      <c r="G800" s="165" t="s">
        <v>21</v>
      </c>
      <c r="H800" s="165">
        <v>1</v>
      </c>
      <c r="I800" s="202" t="s">
        <v>3915</v>
      </c>
      <c r="J800" s="202" t="s">
        <v>3916</v>
      </c>
      <c r="K800" s="190">
        <v>115632</v>
      </c>
      <c r="L800" s="191">
        <v>139035</v>
      </c>
      <c r="M800" s="132">
        <f t="shared" si="114"/>
        <v>115632</v>
      </c>
      <c r="N800" s="132">
        <f t="shared" si="115"/>
        <v>127333.5</v>
      </c>
      <c r="O800" s="133">
        <f t="shared" si="116"/>
        <v>127333.5</v>
      </c>
      <c r="P800" s="134">
        <f t="shared" si="117"/>
        <v>126794.69673452435</v>
      </c>
      <c r="Q800" s="133">
        <f t="shared" si="110"/>
        <v>8274.2100000543851</v>
      </c>
      <c r="R800" s="135">
        <f t="shared" si="111"/>
        <v>6.5256751371695482E-2</v>
      </c>
      <c r="S800" s="133">
        <f t="shared" si="118"/>
        <v>115632</v>
      </c>
      <c r="T800" s="136">
        <f t="shared" si="112"/>
        <v>115600</v>
      </c>
      <c r="U800" s="54" t="str">
        <f t="shared" si="113"/>
        <v>MENOR VALOR</v>
      </c>
    </row>
    <row r="801" spans="1:21" ht="60">
      <c r="A801" s="147">
        <v>795</v>
      </c>
      <c r="B801" s="169"/>
      <c r="C801" s="170" t="s">
        <v>3661</v>
      </c>
      <c r="D801" s="172" t="s">
        <v>2692</v>
      </c>
      <c r="E801" s="170" t="s">
        <v>3661</v>
      </c>
      <c r="F801" s="172" t="s">
        <v>2692</v>
      </c>
      <c r="G801" s="165" t="s">
        <v>21</v>
      </c>
      <c r="H801" s="165">
        <v>1</v>
      </c>
      <c r="I801" s="202" t="s">
        <v>3915</v>
      </c>
      <c r="J801" s="202" t="s">
        <v>3916</v>
      </c>
      <c r="K801" s="190">
        <v>115632</v>
      </c>
      <c r="L801" s="191">
        <v>139035</v>
      </c>
      <c r="M801" s="132">
        <f t="shared" si="114"/>
        <v>115632</v>
      </c>
      <c r="N801" s="132">
        <f t="shared" si="115"/>
        <v>127333.5</v>
      </c>
      <c r="O801" s="133">
        <f t="shared" si="116"/>
        <v>127333.5</v>
      </c>
      <c r="P801" s="134">
        <f t="shared" si="117"/>
        <v>126794.69673452435</v>
      </c>
      <c r="Q801" s="133">
        <f t="shared" si="110"/>
        <v>8274.2100000543851</v>
      </c>
      <c r="R801" s="135">
        <f t="shared" si="111"/>
        <v>6.5256751371695482E-2</v>
      </c>
      <c r="S801" s="133">
        <f t="shared" si="118"/>
        <v>115632</v>
      </c>
      <c r="T801" s="136">
        <f t="shared" si="112"/>
        <v>115600</v>
      </c>
      <c r="U801" s="54" t="str">
        <f t="shared" si="113"/>
        <v>MENOR VALOR</v>
      </c>
    </row>
    <row r="802" spans="1:21" ht="60">
      <c r="A802" s="147">
        <v>796</v>
      </c>
      <c r="B802" s="169"/>
      <c r="C802" s="170" t="s">
        <v>3662</v>
      </c>
      <c r="D802" s="172" t="s">
        <v>2693</v>
      </c>
      <c r="E802" s="170" t="s">
        <v>3662</v>
      </c>
      <c r="F802" s="172" t="s">
        <v>2693</v>
      </c>
      <c r="G802" s="165" t="s">
        <v>21</v>
      </c>
      <c r="H802" s="165">
        <v>1</v>
      </c>
      <c r="I802" s="202" t="s">
        <v>3915</v>
      </c>
      <c r="J802" s="202" t="s">
        <v>3916</v>
      </c>
      <c r="K802" s="190">
        <v>115632</v>
      </c>
      <c r="L802" s="191">
        <v>139035</v>
      </c>
      <c r="M802" s="132">
        <f t="shared" si="114"/>
        <v>115632</v>
      </c>
      <c r="N802" s="132">
        <f t="shared" si="115"/>
        <v>127333.5</v>
      </c>
      <c r="O802" s="133">
        <f t="shared" si="116"/>
        <v>127333.5</v>
      </c>
      <c r="P802" s="134">
        <f t="shared" si="117"/>
        <v>126794.69673452435</v>
      </c>
      <c r="Q802" s="133">
        <f t="shared" si="110"/>
        <v>8274.2100000543851</v>
      </c>
      <c r="R802" s="135">
        <f t="shared" si="111"/>
        <v>6.5256751371695482E-2</v>
      </c>
      <c r="S802" s="133">
        <f t="shared" si="118"/>
        <v>115632</v>
      </c>
      <c r="T802" s="136">
        <f t="shared" si="112"/>
        <v>115600</v>
      </c>
      <c r="U802" s="54" t="str">
        <f t="shared" si="113"/>
        <v>MENOR VALOR</v>
      </c>
    </row>
    <row r="803" spans="1:21" ht="60">
      <c r="A803" s="147">
        <v>797</v>
      </c>
      <c r="B803" s="169"/>
      <c r="C803" s="170" t="s">
        <v>3663</v>
      </c>
      <c r="D803" s="172" t="s">
        <v>2694</v>
      </c>
      <c r="E803" s="170" t="s">
        <v>3663</v>
      </c>
      <c r="F803" s="172" t="s">
        <v>2694</v>
      </c>
      <c r="G803" s="165" t="s">
        <v>21</v>
      </c>
      <c r="H803" s="165">
        <v>1</v>
      </c>
      <c r="I803" s="202" t="s">
        <v>3915</v>
      </c>
      <c r="J803" s="202" t="s">
        <v>3916</v>
      </c>
      <c r="K803" s="190">
        <v>177936</v>
      </c>
      <c r="L803" s="191">
        <v>213900</v>
      </c>
      <c r="M803" s="132">
        <f t="shared" si="114"/>
        <v>177936</v>
      </c>
      <c r="N803" s="132">
        <f t="shared" si="115"/>
        <v>195918</v>
      </c>
      <c r="O803" s="133">
        <f t="shared" si="116"/>
        <v>195918</v>
      </c>
      <c r="P803" s="134">
        <f t="shared" si="117"/>
        <v>195091.03105986188</v>
      </c>
      <c r="Q803" s="133">
        <f t="shared" si="110"/>
        <v>12715.194139296498</v>
      </c>
      <c r="R803" s="135">
        <f t="shared" si="111"/>
        <v>6.5175698084218733E-2</v>
      </c>
      <c r="S803" s="133">
        <f t="shared" si="118"/>
        <v>177936</v>
      </c>
      <c r="T803" s="136">
        <f t="shared" si="112"/>
        <v>177900</v>
      </c>
      <c r="U803" s="54" t="str">
        <f t="shared" si="113"/>
        <v>MENOR VALOR</v>
      </c>
    </row>
    <row r="804" spans="1:21" ht="60">
      <c r="A804" s="147">
        <v>798</v>
      </c>
      <c r="B804" s="169"/>
      <c r="C804" s="170" t="s">
        <v>3664</v>
      </c>
      <c r="D804" s="172" t="s">
        <v>2695</v>
      </c>
      <c r="E804" s="170" t="s">
        <v>3664</v>
      </c>
      <c r="F804" s="172" t="s">
        <v>2695</v>
      </c>
      <c r="G804" s="165" t="s">
        <v>21</v>
      </c>
      <c r="H804" s="165">
        <v>1</v>
      </c>
      <c r="I804" s="202" t="s">
        <v>3915</v>
      </c>
      <c r="J804" s="202" t="s">
        <v>3916</v>
      </c>
      <c r="K804" s="190">
        <v>306636</v>
      </c>
      <c r="L804" s="191">
        <v>368575</v>
      </c>
      <c r="M804" s="132">
        <f t="shared" si="114"/>
        <v>306636</v>
      </c>
      <c r="N804" s="132">
        <f t="shared" si="115"/>
        <v>337605.5</v>
      </c>
      <c r="O804" s="133">
        <f t="shared" si="116"/>
        <v>337605.5</v>
      </c>
      <c r="P804" s="134">
        <f t="shared" si="117"/>
        <v>336182.03952620667</v>
      </c>
      <c r="Q804" s="133">
        <f t="shared" si="110"/>
        <v>21898.743459956782</v>
      </c>
      <c r="R804" s="135">
        <f t="shared" si="111"/>
        <v>6.5139540145629019E-2</v>
      </c>
      <c r="S804" s="133">
        <f t="shared" si="118"/>
        <v>306636</v>
      </c>
      <c r="T804" s="136">
        <f t="shared" si="112"/>
        <v>306600</v>
      </c>
      <c r="U804" s="54" t="str">
        <f t="shared" si="113"/>
        <v>MENOR VALOR</v>
      </c>
    </row>
    <row r="805" spans="1:21" ht="60">
      <c r="A805" s="147">
        <v>799</v>
      </c>
      <c r="B805" s="169"/>
      <c r="C805" s="170" t="s">
        <v>3665</v>
      </c>
      <c r="D805" s="172" t="s">
        <v>2696</v>
      </c>
      <c r="E805" s="170" t="s">
        <v>3665</v>
      </c>
      <c r="F805" s="172" t="s">
        <v>2696</v>
      </c>
      <c r="G805" s="165" t="s">
        <v>21</v>
      </c>
      <c r="H805" s="165">
        <v>1</v>
      </c>
      <c r="I805" s="202" t="s">
        <v>3915</v>
      </c>
      <c r="J805" s="202" t="s">
        <v>3916</v>
      </c>
      <c r="K805" s="190">
        <v>1156188</v>
      </c>
      <c r="L805" s="191">
        <v>1389545</v>
      </c>
      <c r="M805" s="132">
        <f t="shared" si="114"/>
        <v>1156188</v>
      </c>
      <c r="N805" s="132">
        <f t="shared" si="115"/>
        <v>1272866.5</v>
      </c>
      <c r="O805" s="133">
        <f t="shared" si="116"/>
        <v>1272866.5</v>
      </c>
      <c r="P805" s="134">
        <f t="shared" si="117"/>
        <v>1267507.496806232</v>
      </c>
      <c r="Q805" s="133">
        <f t="shared" si="110"/>
        <v>82504.158568674582</v>
      </c>
      <c r="R805" s="135">
        <f t="shared" si="111"/>
        <v>6.5091653324782867E-2</v>
      </c>
      <c r="S805" s="133">
        <f t="shared" si="118"/>
        <v>1156188</v>
      </c>
      <c r="T805" s="136">
        <f t="shared" si="112"/>
        <v>1156200</v>
      </c>
      <c r="U805" s="54" t="str">
        <f t="shared" si="113"/>
        <v>MENOR VALOR</v>
      </c>
    </row>
    <row r="806" spans="1:21" ht="60">
      <c r="A806" s="147">
        <v>800</v>
      </c>
      <c r="B806" s="169"/>
      <c r="C806" s="170" t="s">
        <v>3666</v>
      </c>
      <c r="D806" s="172" t="s">
        <v>2697</v>
      </c>
      <c r="E806" s="170" t="s">
        <v>3666</v>
      </c>
      <c r="F806" s="172" t="s">
        <v>2697</v>
      </c>
      <c r="G806" s="165" t="s">
        <v>21</v>
      </c>
      <c r="H806" s="165">
        <v>1</v>
      </c>
      <c r="I806" s="202" t="s">
        <v>3915</v>
      </c>
      <c r="J806" s="202" t="s">
        <v>3916</v>
      </c>
      <c r="K806" s="190">
        <v>1186020</v>
      </c>
      <c r="L806" s="191">
        <v>1425310</v>
      </c>
      <c r="M806" s="132">
        <f t="shared" si="114"/>
        <v>1186020</v>
      </c>
      <c r="N806" s="132">
        <f t="shared" si="115"/>
        <v>1305665</v>
      </c>
      <c r="O806" s="133">
        <f t="shared" si="116"/>
        <v>1305665</v>
      </c>
      <c r="P806" s="134">
        <f t="shared" si="117"/>
        <v>1300171.5910601954</v>
      </c>
      <c r="Q806" s="133">
        <f t="shared" si="110"/>
        <v>84601.790835064472</v>
      </c>
      <c r="R806" s="135">
        <f t="shared" si="111"/>
        <v>6.506971188785772E-2</v>
      </c>
      <c r="S806" s="133">
        <f t="shared" si="118"/>
        <v>1186020</v>
      </c>
      <c r="T806" s="136">
        <f t="shared" si="112"/>
        <v>1186000</v>
      </c>
      <c r="U806" s="54" t="str">
        <f t="shared" si="113"/>
        <v>MENOR VALOR</v>
      </c>
    </row>
    <row r="807" spans="1:21" ht="60">
      <c r="A807" s="147">
        <v>801</v>
      </c>
      <c r="B807" s="169"/>
      <c r="C807" s="170" t="s">
        <v>3667</v>
      </c>
      <c r="D807" s="172" t="s">
        <v>2698</v>
      </c>
      <c r="E807" s="170" t="s">
        <v>3667</v>
      </c>
      <c r="F807" s="172" t="s">
        <v>2698</v>
      </c>
      <c r="G807" s="165" t="s">
        <v>21</v>
      </c>
      <c r="H807" s="165">
        <v>1</v>
      </c>
      <c r="I807" s="202" t="s">
        <v>3915</v>
      </c>
      <c r="J807" s="202" t="s">
        <v>3916</v>
      </c>
      <c r="K807" s="190">
        <v>215688</v>
      </c>
      <c r="L807" s="191">
        <v>259210</v>
      </c>
      <c r="M807" s="132">
        <f t="shared" si="114"/>
        <v>215688</v>
      </c>
      <c r="N807" s="132">
        <f t="shared" si="115"/>
        <v>237449</v>
      </c>
      <c r="O807" s="133">
        <f t="shared" si="116"/>
        <v>237449</v>
      </c>
      <c r="P807" s="134">
        <f t="shared" si="117"/>
        <v>236449.75466259211</v>
      </c>
      <c r="Q807" s="133">
        <f t="shared" si="110"/>
        <v>15387.350665400461</v>
      </c>
      <c r="R807" s="135">
        <f t="shared" si="111"/>
        <v>6.5076619290038287E-2</v>
      </c>
      <c r="S807" s="133">
        <f t="shared" si="118"/>
        <v>215688</v>
      </c>
      <c r="T807" s="136">
        <f t="shared" si="112"/>
        <v>215700</v>
      </c>
      <c r="U807" s="54" t="str">
        <f t="shared" si="113"/>
        <v>MENOR VALOR</v>
      </c>
    </row>
    <row r="808" spans="1:21" ht="60">
      <c r="A808" s="147">
        <v>802</v>
      </c>
      <c r="B808" s="169"/>
      <c r="C808" s="170" t="s">
        <v>3668</v>
      </c>
      <c r="D808" s="172" t="s">
        <v>2699</v>
      </c>
      <c r="E808" s="170" t="s">
        <v>3668</v>
      </c>
      <c r="F808" s="172" t="s">
        <v>2699</v>
      </c>
      <c r="G808" s="165" t="s">
        <v>21</v>
      </c>
      <c r="H808" s="165">
        <v>1</v>
      </c>
      <c r="I808" s="202" t="s">
        <v>3915</v>
      </c>
      <c r="J808" s="202" t="s">
        <v>3916</v>
      </c>
      <c r="K808" s="190">
        <v>988020</v>
      </c>
      <c r="L808" s="191">
        <v>1187375</v>
      </c>
      <c r="M808" s="132">
        <f t="shared" si="114"/>
        <v>988020</v>
      </c>
      <c r="N808" s="132">
        <f t="shared" si="115"/>
        <v>1087697.5</v>
      </c>
      <c r="O808" s="133">
        <f t="shared" si="116"/>
        <v>1087697.5</v>
      </c>
      <c r="P808" s="134">
        <f t="shared" si="117"/>
        <v>1083120.6061653523</v>
      </c>
      <c r="Q808" s="133">
        <f t="shared" si="110"/>
        <v>70482.63618172209</v>
      </c>
      <c r="R808" s="135">
        <f t="shared" si="111"/>
        <v>6.5073673033750792E-2</v>
      </c>
      <c r="S808" s="133">
        <f t="shared" si="118"/>
        <v>988020</v>
      </c>
      <c r="T808" s="136">
        <f t="shared" si="112"/>
        <v>988000</v>
      </c>
      <c r="U808" s="54" t="str">
        <f t="shared" si="113"/>
        <v>MENOR VALOR</v>
      </c>
    </row>
    <row r="809" spans="1:21" ht="60">
      <c r="A809" s="147">
        <v>803</v>
      </c>
      <c r="B809" s="169"/>
      <c r="C809" s="170" t="s">
        <v>3669</v>
      </c>
      <c r="D809" s="172" t="s">
        <v>2700</v>
      </c>
      <c r="E809" s="170" t="s">
        <v>3669</v>
      </c>
      <c r="F809" s="172" t="s">
        <v>2700</v>
      </c>
      <c r="G809" s="165" t="s">
        <v>21</v>
      </c>
      <c r="H809" s="165">
        <v>1</v>
      </c>
      <c r="I809" s="202" t="s">
        <v>3915</v>
      </c>
      <c r="J809" s="202" t="s">
        <v>3916</v>
      </c>
      <c r="K809" s="190">
        <v>207900</v>
      </c>
      <c r="L809" s="191">
        <v>249895</v>
      </c>
      <c r="M809" s="132">
        <f t="shared" si="114"/>
        <v>207900</v>
      </c>
      <c r="N809" s="132">
        <f t="shared" si="115"/>
        <v>228897.5</v>
      </c>
      <c r="O809" s="133">
        <f t="shared" si="116"/>
        <v>228897.5</v>
      </c>
      <c r="P809" s="134">
        <f t="shared" si="117"/>
        <v>227932.38142045547</v>
      </c>
      <c r="Q809" s="133">
        <f t="shared" si="110"/>
        <v>14847.474637964531</v>
      </c>
      <c r="R809" s="135">
        <f t="shared" si="111"/>
        <v>6.5139821491954394E-2</v>
      </c>
      <c r="S809" s="133">
        <f t="shared" si="118"/>
        <v>207900</v>
      </c>
      <c r="T809" s="136">
        <f t="shared" si="112"/>
        <v>207900</v>
      </c>
      <c r="U809" s="54" t="str">
        <f t="shared" si="113"/>
        <v>MENOR VALOR</v>
      </c>
    </row>
    <row r="810" spans="1:21" ht="60">
      <c r="A810" s="147">
        <v>804</v>
      </c>
      <c r="B810" s="169"/>
      <c r="C810" s="170" t="s">
        <v>3670</v>
      </c>
      <c r="D810" s="172" t="s">
        <v>1908</v>
      </c>
      <c r="E810" s="170" t="s">
        <v>3670</v>
      </c>
      <c r="F810" s="172" t="s">
        <v>1908</v>
      </c>
      <c r="G810" s="165" t="s">
        <v>21</v>
      </c>
      <c r="H810" s="165">
        <v>1</v>
      </c>
      <c r="I810" s="202" t="s">
        <v>3915</v>
      </c>
      <c r="J810" s="202" t="s">
        <v>3916</v>
      </c>
      <c r="K810" s="190">
        <v>211728</v>
      </c>
      <c r="L810" s="191">
        <v>254495</v>
      </c>
      <c r="M810" s="132">
        <f t="shared" si="114"/>
        <v>211728</v>
      </c>
      <c r="N810" s="132">
        <f t="shared" si="115"/>
        <v>233111.5</v>
      </c>
      <c r="O810" s="133">
        <f t="shared" si="116"/>
        <v>233111.5</v>
      </c>
      <c r="P810" s="134">
        <f t="shared" si="117"/>
        <v>232128.66552840904</v>
      </c>
      <c r="Q810" s="133">
        <f t="shared" si="110"/>
        <v>15120.417855502539</v>
      </c>
      <c r="R810" s="135">
        <f t="shared" si="111"/>
        <v>6.5138089779144606E-2</v>
      </c>
      <c r="S810" s="133">
        <f t="shared" si="118"/>
        <v>211728</v>
      </c>
      <c r="T810" s="136">
        <f t="shared" si="112"/>
        <v>211700</v>
      </c>
      <c r="U810" s="54" t="str">
        <f t="shared" si="113"/>
        <v>MENOR VALOR</v>
      </c>
    </row>
    <row r="811" spans="1:21" ht="60">
      <c r="A811" s="147">
        <v>805</v>
      </c>
      <c r="B811" s="169"/>
      <c r="C811" s="170" t="s">
        <v>3671</v>
      </c>
      <c r="D811" s="172" t="s">
        <v>2701</v>
      </c>
      <c r="E811" s="170" t="s">
        <v>3671</v>
      </c>
      <c r="F811" s="172" t="s">
        <v>2701</v>
      </c>
      <c r="G811" s="165" t="s">
        <v>21</v>
      </c>
      <c r="H811" s="165">
        <v>1</v>
      </c>
      <c r="I811" s="202" t="s">
        <v>3915</v>
      </c>
      <c r="J811" s="202" t="s">
        <v>3916</v>
      </c>
      <c r="K811" s="190">
        <v>211728</v>
      </c>
      <c r="L811" s="191">
        <v>254495</v>
      </c>
      <c r="M811" s="132">
        <f t="shared" si="114"/>
        <v>211728</v>
      </c>
      <c r="N811" s="132">
        <f t="shared" si="115"/>
        <v>233111.5</v>
      </c>
      <c r="O811" s="133">
        <f t="shared" si="116"/>
        <v>233111.5</v>
      </c>
      <c r="P811" s="134">
        <f t="shared" si="117"/>
        <v>232128.66552840904</v>
      </c>
      <c r="Q811" s="133">
        <f t="shared" si="110"/>
        <v>15120.417855502539</v>
      </c>
      <c r="R811" s="135">
        <f t="shared" si="111"/>
        <v>6.5138089779144606E-2</v>
      </c>
      <c r="S811" s="133">
        <f t="shared" si="118"/>
        <v>211728</v>
      </c>
      <c r="T811" s="136">
        <f t="shared" si="112"/>
        <v>211700</v>
      </c>
      <c r="U811" s="54" t="str">
        <f t="shared" si="113"/>
        <v>MENOR VALOR</v>
      </c>
    </row>
    <row r="812" spans="1:21" ht="60">
      <c r="A812" s="147">
        <v>806</v>
      </c>
      <c r="B812" s="169"/>
      <c r="C812" s="170" t="s">
        <v>3672</v>
      </c>
      <c r="D812" s="172" t="s">
        <v>2702</v>
      </c>
      <c r="E812" s="170" t="s">
        <v>3672</v>
      </c>
      <c r="F812" s="172" t="s">
        <v>2702</v>
      </c>
      <c r="G812" s="165" t="s">
        <v>21</v>
      </c>
      <c r="H812" s="165">
        <v>1</v>
      </c>
      <c r="I812" s="202" t="s">
        <v>3915</v>
      </c>
      <c r="J812" s="202" t="s">
        <v>3916</v>
      </c>
      <c r="K812" s="190">
        <v>617100</v>
      </c>
      <c r="L812" s="191">
        <v>741635</v>
      </c>
      <c r="M812" s="132">
        <f t="shared" si="114"/>
        <v>617100</v>
      </c>
      <c r="N812" s="132">
        <f t="shared" si="115"/>
        <v>679367.5</v>
      </c>
      <c r="O812" s="133">
        <f t="shared" si="116"/>
        <v>679367.5</v>
      </c>
      <c r="P812" s="134">
        <f t="shared" si="117"/>
        <v>676507.9145878487</v>
      </c>
      <c r="Q812" s="133">
        <f t="shared" si="110"/>
        <v>44029.771497533351</v>
      </c>
      <c r="R812" s="135">
        <f t="shared" si="111"/>
        <v>6.5083897095805254E-2</v>
      </c>
      <c r="S812" s="133">
        <f t="shared" si="118"/>
        <v>617100</v>
      </c>
      <c r="T812" s="136">
        <f t="shared" si="112"/>
        <v>617100</v>
      </c>
      <c r="U812" s="54" t="str">
        <f t="shared" si="113"/>
        <v>MENOR VALOR</v>
      </c>
    </row>
    <row r="813" spans="1:21" ht="60">
      <c r="A813" s="147">
        <v>807</v>
      </c>
      <c r="B813" s="169"/>
      <c r="C813" s="170" t="s">
        <v>3673</v>
      </c>
      <c r="D813" s="172" t="s">
        <v>2703</v>
      </c>
      <c r="E813" s="170" t="s">
        <v>3673</v>
      </c>
      <c r="F813" s="172" t="s">
        <v>2703</v>
      </c>
      <c r="G813" s="165" t="s">
        <v>21</v>
      </c>
      <c r="H813" s="165">
        <v>1</v>
      </c>
      <c r="I813" s="202" t="s">
        <v>3915</v>
      </c>
      <c r="J813" s="202" t="s">
        <v>3916</v>
      </c>
      <c r="K813" s="190">
        <v>783288</v>
      </c>
      <c r="L813" s="191">
        <v>941390</v>
      </c>
      <c r="M813" s="132">
        <f t="shared" si="114"/>
        <v>783288</v>
      </c>
      <c r="N813" s="132">
        <f t="shared" si="115"/>
        <v>862339</v>
      </c>
      <c r="O813" s="133">
        <f t="shared" si="116"/>
        <v>862339</v>
      </c>
      <c r="P813" s="134">
        <f t="shared" si="117"/>
        <v>858708.03555108304</v>
      </c>
      <c r="Q813" s="133">
        <f t="shared" si="110"/>
        <v>55897.498159577772</v>
      </c>
      <c r="R813" s="135">
        <f t="shared" si="111"/>
        <v>6.5094881898601409E-2</v>
      </c>
      <c r="S813" s="133">
        <f t="shared" si="118"/>
        <v>783288</v>
      </c>
      <c r="T813" s="136">
        <f t="shared" si="112"/>
        <v>783300</v>
      </c>
      <c r="U813" s="54" t="str">
        <f t="shared" si="113"/>
        <v>MENOR VALOR</v>
      </c>
    </row>
    <row r="814" spans="1:21" ht="60">
      <c r="A814" s="147">
        <v>808</v>
      </c>
      <c r="B814" s="169"/>
      <c r="C814" s="170" t="s">
        <v>3674</v>
      </c>
      <c r="D814" s="172" t="s">
        <v>2704</v>
      </c>
      <c r="E814" s="170" t="s">
        <v>3674</v>
      </c>
      <c r="F814" s="172" t="s">
        <v>2704</v>
      </c>
      <c r="G814" s="165" t="s">
        <v>21</v>
      </c>
      <c r="H814" s="165">
        <v>1</v>
      </c>
      <c r="I814" s="202" t="s">
        <v>3915</v>
      </c>
      <c r="J814" s="202" t="s">
        <v>3916</v>
      </c>
      <c r="K814" s="190">
        <v>237732</v>
      </c>
      <c r="L814" s="191">
        <v>285775</v>
      </c>
      <c r="M814" s="132">
        <f t="shared" si="114"/>
        <v>237732</v>
      </c>
      <c r="N814" s="132">
        <f t="shared" si="115"/>
        <v>261753.5</v>
      </c>
      <c r="O814" s="133">
        <f t="shared" si="116"/>
        <v>261753.5</v>
      </c>
      <c r="P814" s="134">
        <f t="shared" si="117"/>
        <v>260648.92537664529</v>
      </c>
      <c r="Q814" s="133">
        <f t="shared" si="110"/>
        <v>16985.76554427265</v>
      </c>
      <c r="R814" s="135">
        <f t="shared" si="111"/>
        <v>6.5167218778008476E-2</v>
      </c>
      <c r="S814" s="133">
        <f t="shared" si="118"/>
        <v>237732</v>
      </c>
      <c r="T814" s="136">
        <f t="shared" si="112"/>
        <v>237700</v>
      </c>
      <c r="U814" s="54" t="str">
        <f t="shared" si="113"/>
        <v>MENOR VALOR</v>
      </c>
    </row>
    <row r="815" spans="1:21" ht="60">
      <c r="A815" s="147">
        <v>809</v>
      </c>
      <c r="B815" s="169"/>
      <c r="C815" s="170" t="s">
        <v>3675</v>
      </c>
      <c r="D815" s="172" t="s">
        <v>2705</v>
      </c>
      <c r="E815" s="170" t="s">
        <v>3675</v>
      </c>
      <c r="F815" s="172" t="s">
        <v>2705</v>
      </c>
      <c r="G815" s="165" t="s">
        <v>21</v>
      </c>
      <c r="H815" s="165">
        <v>1</v>
      </c>
      <c r="I815" s="202" t="s">
        <v>3915</v>
      </c>
      <c r="J815" s="202" t="s">
        <v>3916</v>
      </c>
      <c r="K815" s="190">
        <v>231264</v>
      </c>
      <c r="L815" s="191">
        <v>277955</v>
      </c>
      <c r="M815" s="132">
        <f t="shared" si="114"/>
        <v>231264</v>
      </c>
      <c r="N815" s="132">
        <f t="shared" si="115"/>
        <v>254609.5</v>
      </c>
      <c r="O815" s="133">
        <f t="shared" si="116"/>
        <v>254609.5</v>
      </c>
      <c r="P815" s="134">
        <f t="shared" si="117"/>
        <v>253536.95020647385</v>
      </c>
      <c r="Q815" s="133">
        <f t="shared" si="110"/>
        <v>16507.761360190547</v>
      </c>
      <c r="R815" s="135">
        <f t="shared" si="111"/>
        <v>6.5109883773339775E-2</v>
      </c>
      <c r="S815" s="133">
        <f t="shared" si="118"/>
        <v>231264</v>
      </c>
      <c r="T815" s="136">
        <f t="shared" si="112"/>
        <v>231300</v>
      </c>
      <c r="U815" s="54" t="str">
        <f t="shared" si="113"/>
        <v>MENOR VALOR</v>
      </c>
    </row>
    <row r="816" spans="1:21" ht="60">
      <c r="A816" s="147">
        <v>810</v>
      </c>
      <c r="B816" s="169"/>
      <c r="C816" s="170" t="s">
        <v>3676</v>
      </c>
      <c r="D816" s="172" t="s">
        <v>2706</v>
      </c>
      <c r="E816" s="170" t="s">
        <v>3676</v>
      </c>
      <c r="F816" s="172" t="s">
        <v>2706</v>
      </c>
      <c r="G816" s="165" t="s">
        <v>21</v>
      </c>
      <c r="H816" s="165">
        <v>1</v>
      </c>
      <c r="I816" s="202" t="s">
        <v>3915</v>
      </c>
      <c r="J816" s="202" t="s">
        <v>3916</v>
      </c>
      <c r="K816" s="190">
        <v>1228920</v>
      </c>
      <c r="L816" s="191">
        <v>1476945</v>
      </c>
      <c r="M816" s="132">
        <f t="shared" si="114"/>
        <v>1228920</v>
      </c>
      <c r="N816" s="132">
        <f t="shared" si="115"/>
        <v>1352932.5</v>
      </c>
      <c r="O816" s="133">
        <f t="shared" si="116"/>
        <v>1352932.5</v>
      </c>
      <c r="P816" s="134">
        <f t="shared" si="117"/>
        <v>1347236.8943136912</v>
      </c>
      <c r="Q816" s="133">
        <f t="shared" si="110"/>
        <v>87690.079701896728</v>
      </c>
      <c r="R816" s="135">
        <f t="shared" si="111"/>
        <v>6.5088834838187656E-2</v>
      </c>
      <c r="S816" s="133">
        <f t="shared" si="118"/>
        <v>1228920</v>
      </c>
      <c r="T816" s="136">
        <f t="shared" si="112"/>
        <v>1228900</v>
      </c>
      <c r="U816" s="54" t="str">
        <f t="shared" si="113"/>
        <v>MENOR VALOR</v>
      </c>
    </row>
    <row r="817" spans="1:28" ht="60">
      <c r="A817" s="147">
        <v>811</v>
      </c>
      <c r="B817" s="169"/>
      <c r="C817" s="170" t="s">
        <v>3677</v>
      </c>
      <c r="D817" s="172" t="s">
        <v>2707</v>
      </c>
      <c r="E817" s="170" t="s">
        <v>3677</v>
      </c>
      <c r="F817" s="172" t="s">
        <v>2707</v>
      </c>
      <c r="G817" s="165" t="s">
        <v>21</v>
      </c>
      <c r="H817" s="165">
        <v>1</v>
      </c>
      <c r="I817" s="202" t="s">
        <v>3915</v>
      </c>
      <c r="J817" s="202" t="s">
        <v>3916</v>
      </c>
      <c r="K817" s="190">
        <v>859980</v>
      </c>
      <c r="L817" s="191">
        <v>1033505</v>
      </c>
      <c r="M817" s="132">
        <f t="shared" si="114"/>
        <v>859980</v>
      </c>
      <c r="N817" s="132">
        <f t="shared" si="115"/>
        <v>946742.5</v>
      </c>
      <c r="O817" s="133">
        <f t="shared" si="116"/>
        <v>946742.5</v>
      </c>
      <c r="P817" s="134">
        <f t="shared" si="117"/>
        <v>942758.52152075502</v>
      </c>
      <c r="Q817" s="133">
        <f t="shared" si="110"/>
        <v>61350.352102697827</v>
      </c>
      <c r="R817" s="135">
        <f t="shared" si="111"/>
        <v>6.5075362038344811E-2</v>
      </c>
      <c r="S817" s="133">
        <f t="shared" si="118"/>
        <v>859980</v>
      </c>
      <c r="T817" s="136">
        <f t="shared" si="112"/>
        <v>860000</v>
      </c>
      <c r="U817" s="54" t="str">
        <f t="shared" si="113"/>
        <v>MENOR VALOR</v>
      </c>
      <c r="V817" s="8"/>
      <c r="X817" s="35"/>
      <c r="Y817" s="35"/>
      <c r="Z817" s="35"/>
      <c r="AA817" s="35"/>
      <c r="AB817" s="15"/>
    </row>
    <row r="818" spans="1:28" ht="60">
      <c r="A818" s="147">
        <v>812</v>
      </c>
      <c r="B818" s="169"/>
      <c r="C818" s="170" t="s">
        <v>3678</v>
      </c>
      <c r="D818" s="172" t="s">
        <v>2708</v>
      </c>
      <c r="E818" s="170" t="s">
        <v>3678</v>
      </c>
      <c r="F818" s="172" t="s">
        <v>2708</v>
      </c>
      <c r="G818" s="165" t="s">
        <v>21</v>
      </c>
      <c r="H818" s="165">
        <v>1</v>
      </c>
      <c r="I818" s="202" t="s">
        <v>3915</v>
      </c>
      <c r="J818" s="202" t="s">
        <v>3916</v>
      </c>
      <c r="K818" s="190">
        <v>110484</v>
      </c>
      <c r="L818" s="191">
        <v>132825</v>
      </c>
      <c r="M818" s="132">
        <f t="shared" si="114"/>
        <v>110484</v>
      </c>
      <c r="N818" s="132">
        <f t="shared" si="115"/>
        <v>121654.5</v>
      </c>
      <c r="O818" s="133">
        <f t="shared" si="116"/>
        <v>121654.5</v>
      </c>
      <c r="P818" s="134">
        <f t="shared" si="117"/>
        <v>121140.5683493354</v>
      </c>
      <c r="Q818" s="133">
        <f t="shared" si="110"/>
        <v>7898.7362992443295</v>
      </c>
      <c r="R818" s="135">
        <f t="shared" si="111"/>
        <v>6.5203064562703639E-2</v>
      </c>
      <c r="S818" s="133">
        <f t="shared" si="118"/>
        <v>110484</v>
      </c>
      <c r="T818" s="136">
        <f t="shared" si="112"/>
        <v>110500</v>
      </c>
      <c r="U818" s="54" t="str">
        <f t="shared" si="113"/>
        <v>MENOR VALOR</v>
      </c>
    </row>
    <row r="819" spans="1:28" ht="60">
      <c r="A819" s="147">
        <v>813</v>
      </c>
      <c r="B819" s="169"/>
      <c r="C819" s="170" t="s">
        <v>3679</v>
      </c>
      <c r="D819" s="172" t="s">
        <v>2709</v>
      </c>
      <c r="E819" s="170" t="s">
        <v>3679</v>
      </c>
      <c r="F819" s="172" t="s">
        <v>2709</v>
      </c>
      <c r="G819" s="165" t="s">
        <v>21</v>
      </c>
      <c r="H819" s="165">
        <v>1</v>
      </c>
      <c r="I819" s="202" t="s">
        <v>3915</v>
      </c>
      <c r="J819" s="202" t="s">
        <v>3916</v>
      </c>
      <c r="K819" s="190">
        <v>110484</v>
      </c>
      <c r="L819" s="191">
        <v>132825</v>
      </c>
      <c r="M819" s="132">
        <f t="shared" si="114"/>
        <v>110484</v>
      </c>
      <c r="N819" s="132">
        <f t="shared" si="115"/>
        <v>121654.5</v>
      </c>
      <c r="O819" s="133">
        <f t="shared" si="116"/>
        <v>121654.5</v>
      </c>
      <c r="P819" s="134">
        <f t="shared" si="117"/>
        <v>121140.5683493354</v>
      </c>
      <c r="Q819" s="133">
        <f t="shared" si="110"/>
        <v>7898.7362992443295</v>
      </c>
      <c r="R819" s="135">
        <f t="shared" si="111"/>
        <v>6.5203064562703639E-2</v>
      </c>
      <c r="S819" s="133">
        <f t="shared" si="118"/>
        <v>110484</v>
      </c>
      <c r="T819" s="136">
        <f t="shared" si="112"/>
        <v>110500</v>
      </c>
      <c r="U819" s="54" t="str">
        <f t="shared" si="113"/>
        <v>MENOR VALOR</v>
      </c>
    </row>
    <row r="820" spans="1:28" ht="60">
      <c r="A820" s="147">
        <v>814</v>
      </c>
      <c r="B820" s="169"/>
      <c r="C820" s="170" t="s">
        <v>3680</v>
      </c>
      <c r="D820" s="172" t="s">
        <v>1740</v>
      </c>
      <c r="E820" s="170" t="s">
        <v>3680</v>
      </c>
      <c r="F820" s="172" t="s">
        <v>1740</v>
      </c>
      <c r="G820" s="165" t="s">
        <v>21</v>
      </c>
      <c r="H820" s="165">
        <v>1</v>
      </c>
      <c r="I820" s="202" t="s">
        <v>3915</v>
      </c>
      <c r="J820" s="202" t="s">
        <v>3916</v>
      </c>
      <c r="K820" s="190">
        <v>20724</v>
      </c>
      <c r="L820" s="191">
        <v>24955</v>
      </c>
      <c r="M820" s="132">
        <f t="shared" si="114"/>
        <v>20724</v>
      </c>
      <c r="N820" s="132">
        <f t="shared" si="115"/>
        <v>22839.5</v>
      </c>
      <c r="O820" s="133">
        <f t="shared" si="116"/>
        <v>22839.5</v>
      </c>
      <c r="P820" s="134">
        <f t="shared" si="117"/>
        <v>22741.315265393074</v>
      </c>
      <c r="Q820" s="133">
        <f t="shared" si="110"/>
        <v>1495.8843956001413</v>
      </c>
      <c r="R820" s="135">
        <f t="shared" si="111"/>
        <v>6.5778270875850572E-2</v>
      </c>
      <c r="S820" s="133">
        <f t="shared" si="118"/>
        <v>20724</v>
      </c>
      <c r="T820" s="136">
        <f t="shared" si="112"/>
        <v>20700</v>
      </c>
      <c r="U820" s="54" t="str">
        <f t="shared" si="113"/>
        <v>MENOR VALOR</v>
      </c>
    </row>
    <row r="821" spans="1:28" ht="33">
      <c r="A821" s="147">
        <v>815</v>
      </c>
      <c r="B821" s="169"/>
      <c r="C821" s="170" t="s">
        <v>3681</v>
      </c>
      <c r="D821" s="172" t="s">
        <v>2710</v>
      </c>
      <c r="E821" s="170" t="s">
        <v>3681</v>
      </c>
      <c r="F821" s="172" t="s">
        <v>2710</v>
      </c>
      <c r="G821" s="165" t="s">
        <v>21</v>
      </c>
      <c r="H821" s="165">
        <v>1</v>
      </c>
      <c r="I821" s="209">
        <v>10900</v>
      </c>
      <c r="J821" s="204">
        <f>I821*(1+0.05)</f>
        <v>11445</v>
      </c>
      <c r="K821" s="190">
        <v>23892</v>
      </c>
      <c r="L821" s="191">
        <v>28750</v>
      </c>
      <c r="M821" s="132">
        <f t="shared" si="114"/>
        <v>11445</v>
      </c>
      <c r="N821" s="132">
        <f t="shared" si="115"/>
        <v>21362.333333333332</v>
      </c>
      <c r="O821" s="133">
        <f t="shared" si="116"/>
        <v>23892</v>
      </c>
      <c r="P821" s="134">
        <f t="shared" si="117"/>
        <v>19883.921994032415</v>
      </c>
      <c r="Q821" s="133">
        <f t="shared" si="110"/>
        <v>8801.3581054289571</v>
      </c>
      <c r="R821" s="135">
        <f t="shared" si="111"/>
        <v>0.44263692585750591</v>
      </c>
      <c r="S821" s="133">
        <f t="shared" si="118"/>
        <v>19883.921994032415</v>
      </c>
      <c r="T821" s="136">
        <f t="shared" si="112"/>
        <v>19900</v>
      </c>
      <c r="U821" s="54" t="str">
        <f t="shared" si="113"/>
        <v>MEDIA GEOMETRICA</v>
      </c>
      <c r="V821" s="8"/>
      <c r="X821" s="35"/>
      <c r="Y821" s="35"/>
      <c r="Z821" s="35"/>
      <c r="AA821" s="35"/>
      <c r="AB821" s="15"/>
    </row>
    <row r="822" spans="1:28" ht="18">
      <c r="A822" s="147">
        <v>816</v>
      </c>
      <c r="B822" s="169"/>
      <c r="C822" s="170" t="s">
        <v>3682</v>
      </c>
      <c r="D822" s="172" t="s">
        <v>1739</v>
      </c>
      <c r="E822" s="170" t="s">
        <v>3682</v>
      </c>
      <c r="F822" s="172" t="s">
        <v>1739</v>
      </c>
      <c r="G822" s="165" t="s">
        <v>21</v>
      </c>
      <c r="H822" s="165">
        <v>1</v>
      </c>
      <c r="I822" s="209">
        <v>47900</v>
      </c>
      <c r="J822" s="204">
        <f>I822*(1+0.05)</f>
        <v>50295</v>
      </c>
      <c r="K822" s="190">
        <v>63228</v>
      </c>
      <c r="L822" s="191">
        <v>76015</v>
      </c>
      <c r="M822" s="132">
        <f t="shared" si="114"/>
        <v>50295</v>
      </c>
      <c r="N822" s="132">
        <f t="shared" si="115"/>
        <v>63179.333333333336</v>
      </c>
      <c r="O822" s="133">
        <f t="shared" si="116"/>
        <v>63228</v>
      </c>
      <c r="P822" s="134">
        <f t="shared" si="117"/>
        <v>62293.756221762225</v>
      </c>
      <c r="Q822" s="133">
        <f t="shared" si="110"/>
        <v>9145.012001085619</v>
      </c>
      <c r="R822" s="135">
        <f t="shared" si="111"/>
        <v>0.1468046326911143</v>
      </c>
      <c r="S822" s="133">
        <f t="shared" si="118"/>
        <v>50295</v>
      </c>
      <c r="T822" s="136">
        <f t="shared" si="112"/>
        <v>50300</v>
      </c>
      <c r="U822" s="54" t="str">
        <f t="shared" si="113"/>
        <v>MENOR VALOR</v>
      </c>
    </row>
    <row r="823" spans="1:28" ht="60">
      <c r="A823" s="147">
        <v>817</v>
      </c>
      <c r="B823" s="169"/>
      <c r="C823" s="170" t="s">
        <v>3683</v>
      </c>
      <c r="D823" s="172" t="s">
        <v>2711</v>
      </c>
      <c r="E823" s="170" t="s">
        <v>3683</v>
      </c>
      <c r="F823" s="172" t="s">
        <v>2711</v>
      </c>
      <c r="G823" s="165" t="s">
        <v>21</v>
      </c>
      <c r="H823" s="165">
        <v>1</v>
      </c>
      <c r="I823" s="202" t="s">
        <v>3915</v>
      </c>
      <c r="J823" s="202" t="s">
        <v>3916</v>
      </c>
      <c r="K823" s="190">
        <v>74052</v>
      </c>
      <c r="L823" s="191">
        <v>89010</v>
      </c>
      <c r="M823" s="132">
        <f t="shared" si="114"/>
        <v>74052</v>
      </c>
      <c r="N823" s="132">
        <f t="shared" si="115"/>
        <v>81531</v>
      </c>
      <c r="O823" s="133">
        <f t="shared" si="116"/>
        <v>81531</v>
      </c>
      <c r="P823" s="134">
        <f t="shared" si="117"/>
        <v>81187.243579271744</v>
      </c>
      <c r="Q823" s="133">
        <f t="shared" si="110"/>
        <v>5288.4516164941888</v>
      </c>
      <c r="R823" s="135">
        <f t="shared" si="111"/>
        <v>6.5138947737898148E-2</v>
      </c>
      <c r="S823" s="133">
        <f t="shared" si="118"/>
        <v>74052</v>
      </c>
      <c r="T823" s="136">
        <f t="shared" si="112"/>
        <v>74100</v>
      </c>
      <c r="U823" s="54" t="str">
        <f t="shared" si="113"/>
        <v>MENOR VALOR</v>
      </c>
    </row>
    <row r="824" spans="1:28" ht="60">
      <c r="A824" s="147">
        <v>818</v>
      </c>
      <c r="B824" s="169"/>
      <c r="C824" s="170" t="s">
        <v>3684</v>
      </c>
      <c r="D824" s="172" t="s">
        <v>2712</v>
      </c>
      <c r="E824" s="170" t="s">
        <v>3684</v>
      </c>
      <c r="F824" s="172" t="s">
        <v>2712</v>
      </c>
      <c r="G824" s="165" t="s">
        <v>21</v>
      </c>
      <c r="H824" s="165">
        <v>1</v>
      </c>
      <c r="I824" s="202" t="s">
        <v>3915</v>
      </c>
      <c r="J824" s="202" t="s">
        <v>3916</v>
      </c>
      <c r="K824" s="190">
        <v>1074348</v>
      </c>
      <c r="L824" s="191">
        <v>1291105</v>
      </c>
      <c r="M824" s="132">
        <f t="shared" si="114"/>
        <v>1074348</v>
      </c>
      <c r="N824" s="132">
        <f t="shared" si="115"/>
        <v>1182726.5</v>
      </c>
      <c r="O824" s="133">
        <f t="shared" si="116"/>
        <v>1182726.5</v>
      </c>
      <c r="P824" s="134">
        <f t="shared" si="117"/>
        <v>1177750.4296496776</v>
      </c>
      <c r="Q824" s="133">
        <f t="shared" si="110"/>
        <v>76635.172284826243</v>
      </c>
      <c r="R824" s="135">
        <f t="shared" si="111"/>
        <v>6.5069110021570023E-2</v>
      </c>
      <c r="S824" s="133">
        <f t="shared" si="118"/>
        <v>1074348</v>
      </c>
      <c r="T824" s="136">
        <f t="shared" si="112"/>
        <v>1074300</v>
      </c>
      <c r="U824" s="54" t="str">
        <f t="shared" si="113"/>
        <v>MENOR VALOR</v>
      </c>
    </row>
    <row r="825" spans="1:28" ht="60">
      <c r="A825" s="147">
        <v>819</v>
      </c>
      <c r="B825" s="169"/>
      <c r="C825" s="170" t="s">
        <v>3685</v>
      </c>
      <c r="D825" s="172" t="s">
        <v>2713</v>
      </c>
      <c r="E825" s="170" t="s">
        <v>3685</v>
      </c>
      <c r="F825" s="172" t="s">
        <v>2713</v>
      </c>
      <c r="G825" s="165" t="s">
        <v>21</v>
      </c>
      <c r="H825" s="165">
        <v>1</v>
      </c>
      <c r="I825" s="202" t="s">
        <v>3915</v>
      </c>
      <c r="J825" s="202" t="s">
        <v>3916</v>
      </c>
      <c r="K825" s="190">
        <v>270204</v>
      </c>
      <c r="L825" s="191">
        <v>324760</v>
      </c>
      <c r="M825" s="132">
        <f t="shared" si="114"/>
        <v>270204</v>
      </c>
      <c r="N825" s="132">
        <f t="shared" si="115"/>
        <v>297482</v>
      </c>
      <c r="O825" s="133">
        <f t="shared" si="116"/>
        <v>297482</v>
      </c>
      <c r="P825" s="134">
        <f t="shared" si="117"/>
        <v>296228.71407073288</v>
      </c>
      <c r="Q825" s="133">
        <f t="shared" si="110"/>
        <v>19288.458777206644</v>
      </c>
      <c r="R825" s="135">
        <f t="shared" si="111"/>
        <v>6.5113400089233026E-2</v>
      </c>
      <c r="S825" s="133">
        <f t="shared" si="118"/>
        <v>270204</v>
      </c>
      <c r="T825" s="136">
        <f t="shared" si="112"/>
        <v>270200</v>
      </c>
      <c r="U825" s="54" t="str">
        <f t="shared" si="113"/>
        <v>MENOR VALOR</v>
      </c>
    </row>
    <row r="826" spans="1:28" ht="60">
      <c r="A826" s="147">
        <v>820</v>
      </c>
      <c r="B826" s="169"/>
      <c r="C826" s="170" t="s">
        <v>3686</v>
      </c>
      <c r="D826" s="172" t="s">
        <v>2714</v>
      </c>
      <c r="E826" s="170" t="s">
        <v>3686</v>
      </c>
      <c r="F826" s="172" t="s">
        <v>2714</v>
      </c>
      <c r="G826" s="165" t="s">
        <v>21</v>
      </c>
      <c r="H826" s="165">
        <v>1</v>
      </c>
      <c r="I826" s="202" t="s">
        <v>3915</v>
      </c>
      <c r="J826" s="202" t="s">
        <v>3916</v>
      </c>
      <c r="K826" s="190">
        <v>270204</v>
      </c>
      <c r="L826" s="191">
        <v>324760</v>
      </c>
      <c r="M826" s="132">
        <f t="shared" si="114"/>
        <v>270204</v>
      </c>
      <c r="N826" s="132">
        <f t="shared" si="115"/>
        <v>297482</v>
      </c>
      <c r="O826" s="133">
        <f t="shared" si="116"/>
        <v>297482</v>
      </c>
      <c r="P826" s="134">
        <f t="shared" si="117"/>
        <v>296228.71407073288</v>
      </c>
      <c r="Q826" s="133">
        <f t="shared" si="110"/>
        <v>19288.458777206644</v>
      </c>
      <c r="R826" s="135">
        <f t="shared" si="111"/>
        <v>6.5113400089233026E-2</v>
      </c>
      <c r="S826" s="133">
        <f t="shared" si="118"/>
        <v>270204</v>
      </c>
      <c r="T826" s="136">
        <f t="shared" si="112"/>
        <v>270200</v>
      </c>
      <c r="U826" s="54" t="str">
        <f t="shared" si="113"/>
        <v>MENOR VALOR</v>
      </c>
    </row>
    <row r="827" spans="1:28" ht="33">
      <c r="A827" s="147">
        <v>821</v>
      </c>
      <c r="B827" s="169"/>
      <c r="C827" s="170" t="s">
        <v>3687</v>
      </c>
      <c r="D827" s="172" t="s">
        <v>2715</v>
      </c>
      <c r="E827" s="170" t="s">
        <v>3687</v>
      </c>
      <c r="F827" s="172" t="s">
        <v>2715</v>
      </c>
      <c r="G827" s="165" t="s">
        <v>21</v>
      </c>
      <c r="H827" s="165">
        <v>1</v>
      </c>
      <c r="I827" s="209">
        <v>98500</v>
      </c>
      <c r="J827" s="204">
        <f>I827*(1+0.05)</f>
        <v>103425</v>
      </c>
      <c r="K827" s="190">
        <v>171468</v>
      </c>
      <c r="L827" s="191">
        <v>206080</v>
      </c>
      <c r="M827" s="132">
        <f t="shared" si="114"/>
        <v>103425</v>
      </c>
      <c r="N827" s="132">
        <f t="shared" si="115"/>
        <v>160324.33333333334</v>
      </c>
      <c r="O827" s="133">
        <f t="shared" si="116"/>
        <v>171468</v>
      </c>
      <c r="P827" s="134">
        <f t="shared" si="117"/>
        <v>154033.37070767596</v>
      </c>
      <c r="Q827" s="133">
        <f t="shared" si="110"/>
        <v>48113.666712276252</v>
      </c>
      <c r="R827" s="135">
        <f t="shared" si="111"/>
        <v>0.31235872130323122</v>
      </c>
      <c r="S827" s="133">
        <f t="shared" si="118"/>
        <v>154033.37070767596</v>
      </c>
      <c r="T827" s="136">
        <f t="shared" si="112"/>
        <v>154000</v>
      </c>
      <c r="U827" s="54" t="str">
        <f t="shared" si="113"/>
        <v>MEDIA GEOMETRICA</v>
      </c>
    </row>
    <row r="828" spans="1:28" ht="60">
      <c r="A828" s="147">
        <v>822</v>
      </c>
      <c r="B828" s="169"/>
      <c r="C828" s="170" t="s">
        <v>3688</v>
      </c>
      <c r="D828" s="172" t="s">
        <v>2716</v>
      </c>
      <c r="E828" s="170" t="s">
        <v>3688</v>
      </c>
      <c r="F828" s="172" t="s">
        <v>2716</v>
      </c>
      <c r="G828" s="165" t="s">
        <v>21</v>
      </c>
      <c r="H828" s="165">
        <v>1</v>
      </c>
      <c r="I828" s="202" t="s">
        <v>3915</v>
      </c>
      <c r="J828" s="202" t="s">
        <v>3916</v>
      </c>
      <c r="K828" s="190">
        <v>214368</v>
      </c>
      <c r="L828" s="191">
        <v>257715</v>
      </c>
      <c r="M828" s="132">
        <f t="shared" si="114"/>
        <v>214368</v>
      </c>
      <c r="N828" s="132">
        <f t="shared" si="115"/>
        <v>236041.5</v>
      </c>
      <c r="O828" s="133">
        <f t="shared" si="116"/>
        <v>236041.5</v>
      </c>
      <c r="P828" s="134">
        <f t="shared" si="117"/>
        <v>235044.35564378055</v>
      </c>
      <c r="Q828" s="133">
        <f t="shared" si="110"/>
        <v>15325.478822046638</v>
      </c>
      <c r="R828" s="135">
        <f t="shared" si="111"/>
        <v>6.5202496695019707E-2</v>
      </c>
      <c r="S828" s="133">
        <f t="shared" si="118"/>
        <v>214368</v>
      </c>
      <c r="T828" s="136">
        <f t="shared" si="112"/>
        <v>214400</v>
      </c>
      <c r="U828" s="54" t="str">
        <f t="shared" si="113"/>
        <v>MENOR VALOR</v>
      </c>
    </row>
    <row r="829" spans="1:28" ht="60">
      <c r="A829" s="147">
        <v>823</v>
      </c>
      <c r="B829" s="169"/>
      <c r="C829" s="170" t="s">
        <v>3689</v>
      </c>
      <c r="D829" s="172" t="s">
        <v>2717</v>
      </c>
      <c r="E829" s="170" t="s">
        <v>3689</v>
      </c>
      <c r="F829" s="172" t="s">
        <v>2717</v>
      </c>
      <c r="G829" s="165" t="s">
        <v>21</v>
      </c>
      <c r="H829" s="165">
        <v>1</v>
      </c>
      <c r="I829" s="202" t="s">
        <v>3915</v>
      </c>
      <c r="J829" s="202" t="s">
        <v>3916</v>
      </c>
      <c r="K829" s="190">
        <v>214368</v>
      </c>
      <c r="L829" s="191">
        <v>257715</v>
      </c>
      <c r="M829" s="132">
        <f t="shared" si="114"/>
        <v>214368</v>
      </c>
      <c r="N829" s="132">
        <f t="shared" si="115"/>
        <v>236041.5</v>
      </c>
      <c r="O829" s="133">
        <f t="shared" si="116"/>
        <v>236041.5</v>
      </c>
      <c r="P829" s="134">
        <f t="shared" si="117"/>
        <v>235044.35564378055</v>
      </c>
      <c r="Q829" s="133">
        <f t="shared" si="110"/>
        <v>15325.478822046638</v>
      </c>
      <c r="R829" s="135">
        <f t="shared" si="111"/>
        <v>6.5202496695019707E-2</v>
      </c>
      <c r="S829" s="133">
        <f t="shared" si="118"/>
        <v>214368</v>
      </c>
      <c r="T829" s="136">
        <f t="shared" si="112"/>
        <v>214400</v>
      </c>
      <c r="U829" s="54" t="str">
        <f t="shared" si="113"/>
        <v>MENOR VALOR</v>
      </c>
    </row>
    <row r="830" spans="1:28" ht="60">
      <c r="A830" s="147">
        <v>824</v>
      </c>
      <c r="B830" s="169"/>
      <c r="C830" s="170" t="s">
        <v>3690</v>
      </c>
      <c r="D830" s="172" t="s">
        <v>2718</v>
      </c>
      <c r="E830" s="170" t="s">
        <v>3690</v>
      </c>
      <c r="F830" s="172" t="s">
        <v>2718</v>
      </c>
      <c r="G830" s="165" t="s">
        <v>21</v>
      </c>
      <c r="H830" s="165">
        <v>1</v>
      </c>
      <c r="I830" s="202" t="s">
        <v>3915</v>
      </c>
      <c r="J830" s="202" t="s">
        <v>3916</v>
      </c>
      <c r="K830" s="190">
        <v>142956</v>
      </c>
      <c r="L830" s="191">
        <v>171810</v>
      </c>
      <c r="M830" s="132">
        <f t="shared" si="114"/>
        <v>142956</v>
      </c>
      <c r="N830" s="132">
        <f t="shared" si="115"/>
        <v>157383</v>
      </c>
      <c r="O830" s="133">
        <f t="shared" si="116"/>
        <v>157383</v>
      </c>
      <c r="P830" s="134">
        <f t="shared" si="117"/>
        <v>156720.3571971427</v>
      </c>
      <c r="Q830" s="133">
        <f t="shared" si="110"/>
        <v>10201.429532178321</v>
      </c>
      <c r="R830" s="135">
        <f t="shared" si="111"/>
        <v>6.5093199853709316E-2</v>
      </c>
      <c r="S830" s="133">
        <f t="shared" si="118"/>
        <v>142956</v>
      </c>
      <c r="T830" s="136">
        <f t="shared" si="112"/>
        <v>143000</v>
      </c>
      <c r="U830" s="54" t="str">
        <f t="shared" si="113"/>
        <v>MENOR VALOR</v>
      </c>
      <c r="V830" s="8"/>
      <c r="X830" s="35"/>
      <c r="Y830" s="35"/>
      <c r="Z830" s="35"/>
      <c r="AA830" s="35"/>
      <c r="AB830" s="15"/>
    </row>
    <row r="831" spans="1:28" ht="18">
      <c r="A831" s="147">
        <v>825</v>
      </c>
      <c r="B831" s="169"/>
      <c r="C831" s="170" t="s">
        <v>3691</v>
      </c>
      <c r="D831" s="172" t="s">
        <v>1773</v>
      </c>
      <c r="E831" s="170" t="s">
        <v>3691</v>
      </c>
      <c r="F831" s="172" t="s">
        <v>1773</v>
      </c>
      <c r="G831" s="165" t="s">
        <v>21</v>
      </c>
      <c r="H831" s="165">
        <v>1</v>
      </c>
      <c r="I831" s="209">
        <v>67400</v>
      </c>
      <c r="J831" s="204">
        <f>I831*(1+0.05)</f>
        <v>70770</v>
      </c>
      <c r="K831" s="190">
        <v>88968</v>
      </c>
      <c r="L831" s="191">
        <v>106950</v>
      </c>
      <c r="M831" s="132">
        <f t="shared" si="114"/>
        <v>70770</v>
      </c>
      <c r="N831" s="132">
        <f t="shared" si="115"/>
        <v>88896</v>
      </c>
      <c r="O831" s="133">
        <f t="shared" si="116"/>
        <v>88968</v>
      </c>
      <c r="P831" s="134">
        <f t="shared" si="117"/>
        <v>87650.54162114342</v>
      </c>
      <c r="Q831" s="133">
        <f t="shared" si="110"/>
        <v>12867.929204032791</v>
      </c>
      <c r="R831" s="135">
        <f t="shared" si="111"/>
        <v>0.14680946593179678</v>
      </c>
      <c r="S831" s="133">
        <f t="shared" si="118"/>
        <v>70770</v>
      </c>
      <c r="T831" s="136">
        <f t="shared" si="112"/>
        <v>70800</v>
      </c>
      <c r="U831" s="54" t="str">
        <f t="shared" si="113"/>
        <v>MENOR VALOR</v>
      </c>
      <c r="V831" s="8"/>
      <c r="X831" s="35"/>
      <c r="Y831" s="35"/>
      <c r="Z831" s="35"/>
      <c r="AA831" s="35"/>
      <c r="AB831" s="15"/>
    </row>
    <row r="832" spans="1:28" ht="60">
      <c r="A832" s="147">
        <v>826</v>
      </c>
      <c r="B832" s="169"/>
      <c r="C832" s="170" t="s">
        <v>3692</v>
      </c>
      <c r="D832" s="172" t="s">
        <v>2719</v>
      </c>
      <c r="E832" s="170" t="s">
        <v>3692</v>
      </c>
      <c r="F832" s="172" t="s">
        <v>2719</v>
      </c>
      <c r="G832" s="165" t="s">
        <v>21</v>
      </c>
      <c r="H832" s="165">
        <v>1</v>
      </c>
      <c r="I832" s="202" t="s">
        <v>3915</v>
      </c>
      <c r="J832" s="202" t="s">
        <v>3916</v>
      </c>
      <c r="K832" s="190">
        <v>363792</v>
      </c>
      <c r="L832" s="191">
        <v>437230</v>
      </c>
      <c r="M832" s="132">
        <f t="shared" si="114"/>
        <v>363792</v>
      </c>
      <c r="N832" s="132">
        <f t="shared" si="115"/>
        <v>400511</v>
      </c>
      <c r="O832" s="133">
        <f t="shared" si="116"/>
        <v>400511</v>
      </c>
      <c r="P832" s="134">
        <f t="shared" si="117"/>
        <v>398824.24219197111</v>
      </c>
      <c r="Q832" s="133">
        <f t="shared" si="110"/>
        <v>25964.253898388837</v>
      </c>
      <c r="R832" s="135">
        <f t="shared" si="111"/>
        <v>6.5101995193890788E-2</v>
      </c>
      <c r="S832" s="133">
        <f t="shared" si="118"/>
        <v>363792</v>
      </c>
      <c r="T832" s="136">
        <f t="shared" si="112"/>
        <v>363800</v>
      </c>
      <c r="U832" s="54" t="str">
        <f t="shared" si="113"/>
        <v>MENOR VALOR</v>
      </c>
    </row>
    <row r="833" spans="1:28" ht="18">
      <c r="A833" s="147">
        <v>827</v>
      </c>
      <c r="B833" s="169"/>
      <c r="C833" s="170" t="s">
        <v>3693</v>
      </c>
      <c r="D833" s="172" t="s">
        <v>1763</v>
      </c>
      <c r="E833" s="170" t="s">
        <v>3693</v>
      </c>
      <c r="F833" s="172" t="s">
        <v>1763</v>
      </c>
      <c r="G833" s="165" t="s">
        <v>21</v>
      </c>
      <c r="H833" s="165">
        <v>1</v>
      </c>
      <c r="I833" s="209">
        <v>59900</v>
      </c>
      <c r="J833" s="204">
        <f>I833*(1+0.05)</f>
        <v>62895</v>
      </c>
      <c r="K833" s="190">
        <v>79068</v>
      </c>
      <c r="L833" s="191">
        <v>95105</v>
      </c>
      <c r="M833" s="132">
        <f t="shared" si="114"/>
        <v>62895</v>
      </c>
      <c r="N833" s="132">
        <f t="shared" si="115"/>
        <v>79022.666666666672</v>
      </c>
      <c r="O833" s="133">
        <f t="shared" si="116"/>
        <v>79068</v>
      </c>
      <c r="P833" s="134">
        <f t="shared" si="117"/>
        <v>77912.428554540777</v>
      </c>
      <c r="Q833" s="133">
        <f t="shared" si="110"/>
        <v>11436.037972130032</v>
      </c>
      <c r="R833" s="135">
        <f t="shared" si="111"/>
        <v>0.14678066367966569</v>
      </c>
      <c r="S833" s="133">
        <f t="shared" si="118"/>
        <v>62895</v>
      </c>
      <c r="T833" s="136">
        <f t="shared" si="112"/>
        <v>62900</v>
      </c>
      <c r="U833" s="54" t="str">
        <f t="shared" si="113"/>
        <v>MENOR VALOR</v>
      </c>
    </row>
    <row r="834" spans="1:28" ht="60">
      <c r="A834" s="147">
        <v>828</v>
      </c>
      <c r="B834" s="169"/>
      <c r="C834" s="170" t="s">
        <v>3694</v>
      </c>
      <c r="D834" s="172" t="s">
        <v>1764</v>
      </c>
      <c r="E834" s="170" t="s">
        <v>3694</v>
      </c>
      <c r="F834" s="172" t="s">
        <v>1764</v>
      </c>
      <c r="G834" s="165" t="s">
        <v>21</v>
      </c>
      <c r="H834" s="165">
        <v>1</v>
      </c>
      <c r="I834" s="202" t="s">
        <v>3915</v>
      </c>
      <c r="J834" s="202" t="s">
        <v>3916</v>
      </c>
      <c r="K834" s="190">
        <v>60324</v>
      </c>
      <c r="L834" s="191">
        <v>72565</v>
      </c>
      <c r="M834" s="132">
        <f t="shared" si="114"/>
        <v>60324</v>
      </c>
      <c r="N834" s="132">
        <f t="shared" si="115"/>
        <v>66444.5</v>
      </c>
      <c r="O834" s="133">
        <f t="shared" si="116"/>
        <v>66444.5</v>
      </c>
      <c r="P834" s="134">
        <f t="shared" si="117"/>
        <v>66162.006166681487</v>
      </c>
      <c r="Q834" s="133">
        <f t="shared" si="110"/>
        <v>4327.8470542522646</v>
      </c>
      <c r="R834" s="135">
        <f t="shared" si="111"/>
        <v>6.5412875228558653E-2</v>
      </c>
      <c r="S834" s="133">
        <f t="shared" si="118"/>
        <v>60324</v>
      </c>
      <c r="T834" s="136">
        <f t="shared" si="112"/>
        <v>60300</v>
      </c>
      <c r="U834" s="54" t="str">
        <f t="shared" si="113"/>
        <v>MENOR VALOR</v>
      </c>
    </row>
    <row r="835" spans="1:28" ht="60">
      <c r="A835" s="147">
        <v>829</v>
      </c>
      <c r="B835" s="169"/>
      <c r="C835" s="170" t="s">
        <v>3695</v>
      </c>
      <c r="D835" s="172" t="s">
        <v>2720</v>
      </c>
      <c r="E835" s="170" t="s">
        <v>3695</v>
      </c>
      <c r="F835" s="172" t="s">
        <v>2720</v>
      </c>
      <c r="G835" s="165" t="s">
        <v>21</v>
      </c>
      <c r="H835" s="165">
        <v>1</v>
      </c>
      <c r="I835" s="202" t="s">
        <v>3915</v>
      </c>
      <c r="J835" s="202" t="s">
        <v>3916</v>
      </c>
      <c r="K835" s="190">
        <v>202620</v>
      </c>
      <c r="L835" s="191">
        <v>243570</v>
      </c>
      <c r="M835" s="132">
        <f t="shared" si="114"/>
        <v>202620</v>
      </c>
      <c r="N835" s="132">
        <f t="shared" si="115"/>
        <v>223095</v>
      </c>
      <c r="O835" s="133">
        <f t="shared" si="116"/>
        <v>223095</v>
      </c>
      <c r="P835" s="134">
        <f t="shared" si="117"/>
        <v>222153.44561811324</v>
      </c>
      <c r="Q835" s="133">
        <f t="shared" si="110"/>
        <v>14478.011344794561</v>
      </c>
      <c r="R835" s="135">
        <f t="shared" si="111"/>
        <v>6.5171221200334598E-2</v>
      </c>
      <c r="S835" s="133">
        <f t="shared" si="118"/>
        <v>202620</v>
      </c>
      <c r="T835" s="136">
        <f t="shared" si="112"/>
        <v>202600</v>
      </c>
      <c r="U835" s="54" t="str">
        <f t="shared" si="113"/>
        <v>MENOR VALOR</v>
      </c>
      <c r="V835" s="8"/>
      <c r="X835" s="35"/>
      <c r="Y835" s="35"/>
      <c r="Z835" s="35"/>
      <c r="AA835" s="35"/>
      <c r="AB835" s="15"/>
    </row>
    <row r="836" spans="1:28" ht="60">
      <c r="A836" s="147">
        <v>830</v>
      </c>
      <c r="B836" s="169"/>
      <c r="C836" s="170" t="s">
        <v>3696</v>
      </c>
      <c r="D836" s="172" t="s">
        <v>2721</v>
      </c>
      <c r="E836" s="170" t="s">
        <v>3696</v>
      </c>
      <c r="F836" s="172" t="s">
        <v>2721</v>
      </c>
      <c r="G836" s="165" t="s">
        <v>21</v>
      </c>
      <c r="H836" s="165">
        <v>1</v>
      </c>
      <c r="I836" s="202" t="s">
        <v>3915</v>
      </c>
      <c r="J836" s="202" t="s">
        <v>3916</v>
      </c>
      <c r="K836" s="190">
        <v>821040</v>
      </c>
      <c r="L836" s="191">
        <v>986700</v>
      </c>
      <c r="M836" s="132">
        <f t="shared" si="114"/>
        <v>821040</v>
      </c>
      <c r="N836" s="132">
        <f t="shared" si="115"/>
        <v>903870</v>
      </c>
      <c r="O836" s="133">
        <f t="shared" si="116"/>
        <v>903870</v>
      </c>
      <c r="P836" s="134">
        <f t="shared" si="117"/>
        <v>900066.75752412947</v>
      </c>
      <c r="Q836" s="133">
        <f t="shared" si="110"/>
        <v>58569.654685681729</v>
      </c>
      <c r="R836" s="135">
        <f t="shared" si="111"/>
        <v>6.5072567335775156E-2</v>
      </c>
      <c r="S836" s="133">
        <f t="shared" si="118"/>
        <v>821040</v>
      </c>
      <c r="T836" s="136">
        <f t="shared" si="112"/>
        <v>821000</v>
      </c>
      <c r="U836" s="54" t="str">
        <f t="shared" si="113"/>
        <v>MENOR VALOR</v>
      </c>
      <c r="V836" s="8"/>
      <c r="X836" s="35"/>
      <c r="Y836" s="35"/>
      <c r="Z836" s="35"/>
      <c r="AA836" s="35"/>
      <c r="AB836" s="15"/>
    </row>
    <row r="837" spans="1:28" ht="60">
      <c r="A837" s="147">
        <v>831</v>
      </c>
      <c r="B837" s="169"/>
      <c r="C837" s="170" t="s">
        <v>3697</v>
      </c>
      <c r="D837" s="172" t="s">
        <v>2722</v>
      </c>
      <c r="E837" s="170" t="s">
        <v>3697</v>
      </c>
      <c r="F837" s="172" t="s">
        <v>2722</v>
      </c>
      <c r="G837" s="165" t="s">
        <v>21</v>
      </c>
      <c r="H837" s="165">
        <v>1</v>
      </c>
      <c r="I837" s="202" t="s">
        <v>3915</v>
      </c>
      <c r="J837" s="202" t="s">
        <v>3916</v>
      </c>
      <c r="K837" s="190">
        <v>821040</v>
      </c>
      <c r="L837" s="191">
        <v>986700</v>
      </c>
      <c r="M837" s="132">
        <f t="shared" si="114"/>
        <v>821040</v>
      </c>
      <c r="N837" s="132">
        <f t="shared" si="115"/>
        <v>903870</v>
      </c>
      <c r="O837" s="133">
        <f t="shared" si="116"/>
        <v>903870</v>
      </c>
      <c r="P837" s="134">
        <f t="shared" si="117"/>
        <v>900066.75752412947</v>
      </c>
      <c r="Q837" s="133">
        <f t="shared" si="110"/>
        <v>58569.654685681729</v>
      </c>
      <c r="R837" s="135">
        <f t="shared" si="111"/>
        <v>6.5072567335775156E-2</v>
      </c>
      <c r="S837" s="133">
        <f t="shared" si="118"/>
        <v>821040</v>
      </c>
      <c r="T837" s="136">
        <f t="shared" si="112"/>
        <v>821000</v>
      </c>
      <c r="U837" s="54" t="str">
        <f t="shared" si="113"/>
        <v>MENOR VALOR</v>
      </c>
      <c r="V837" s="8"/>
      <c r="X837" s="35"/>
      <c r="Y837" s="35"/>
      <c r="Z837" s="35"/>
      <c r="AA837" s="35"/>
      <c r="AB837" s="15"/>
    </row>
    <row r="838" spans="1:28" ht="60">
      <c r="A838" s="147">
        <v>832</v>
      </c>
      <c r="B838" s="169"/>
      <c r="C838" s="170" t="s">
        <v>3698</v>
      </c>
      <c r="D838" s="172" t="s">
        <v>2723</v>
      </c>
      <c r="E838" s="170" t="s">
        <v>3698</v>
      </c>
      <c r="F838" s="172" t="s">
        <v>2723</v>
      </c>
      <c r="G838" s="165" t="s">
        <v>21</v>
      </c>
      <c r="H838" s="165">
        <v>1</v>
      </c>
      <c r="I838" s="202" t="s">
        <v>3915</v>
      </c>
      <c r="J838" s="202" t="s">
        <v>3916</v>
      </c>
      <c r="K838" s="190">
        <v>146784</v>
      </c>
      <c r="L838" s="191">
        <v>176410</v>
      </c>
      <c r="M838" s="132">
        <f t="shared" si="114"/>
        <v>146784</v>
      </c>
      <c r="N838" s="132">
        <f t="shared" si="115"/>
        <v>161597</v>
      </c>
      <c r="O838" s="133">
        <f t="shared" si="116"/>
        <v>161597</v>
      </c>
      <c r="P838" s="134">
        <f t="shared" si="117"/>
        <v>160916.64127740177</v>
      </c>
      <c r="Q838" s="133">
        <f t="shared" si="110"/>
        <v>10474.372749716329</v>
      </c>
      <c r="R838" s="135">
        <f t="shared" si="111"/>
        <v>6.5091917570288552E-2</v>
      </c>
      <c r="S838" s="133">
        <f t="shared" si="118"/>
        <v>146784</v>
      </c>
      <c r="T838" s="136">
        <f t="shared" si="112"/>
        <v>146800</v>
      </c>
      <c r="U838" s="54" t="str">
        <f t="shared" si="113"/>
        <v>MENOR VALOR</v>
      </c>
    </row>
    <row r="839" spans="1:28" ht="18">
      <c r="A839" s="147">
        <v>833</v>
      </c>
      <c r="B839" s="169"/>
      <c r="C839" s="170" t="s">
        <v>3699</v>
      </c>
      <c r="D839" s="172" t="s">
        <v>2724</v>
      </c>
      <c r="E839" s="170" t="s">
        <v>3699</v>
      </c>
      <c r="F839" s="172" t="s">
        <v>2724</v>
      </c>
      <c r="G839" s="165" t="s">
        <v>21</v>
      </c>
      <c r="H839" s="165">
        <v>1</v>
      </c>
      <c r="I839" s="209">
        <v>140100</v>
      </c>
      <c r="J839" s="204">
        <f>I839*(1+0.05)</f>
        <v>147105</v>
      </c>
      <c r="K839" s="190">
        <v>227304</v>
      </c>
      <c r="L839" s="191">
        <v>273240</v>
      </c>
      <c r="M839" s="132">
        <f t="shared" si="114"/>
        <v>147105</v>
      </c>
      <c r="N839" s="132">
        <f t="shared" si="115"/>
        <v>215883</v>
      </c>
      <c r="O839" s="133">
        <f t="shared" si="116"/>
        <v>227304</v>
      </c>
      <c r="P839" s="134">
        <f t="shared" si="117"/>
        <v>209054.53661262934</v>
      </c>
      <c r="Q839" s="133">
        <f t="shared" ref="Q839:Q902" si="119">STDEVA(O839,M839)</f>
        <v>56709.256744379927</v>
      </c>
      <c r="R839" s="135">
        <f t="shared" ref="R839:R902" si="120">Q839/P839*100%</f>
        <v>0.27126537248727672</v>
      </c>
      <c r="S839" s="133">
        <f t="shared" si="118"/>
        <v>147105</v>
      </c>
      <c r="T839" s="136">
        <f t="shared" ref="T839:T902" si="121">+ROUND(S839,-2)</f>
        <v>147100</v>
      </c>
      <c r="U839" s="54" t="str">
        <f t="shared" ref="U839:U902" si="122">IF(R839&lt;=$R$1,"MENOR VALOR","MEDIA GEOMETRICA")</f>
        <v>MENOR VALOR</v>
      </c>
    </row>
    <row r="840" spans="1:28" ht="18">
      <c r="A840" s="147">
        <v>834</v>
      </c>
      <c r="B840" s="169"/>
      <c r="C840" s="170" t="s">
        <v>3700</v>
      </c>
      <c r="D840" s="172" t="s">
        <v>2725</v>
      </c>
      <c r="E840" s="170" t="s">
        <v>3700</v>
      </c>
      <c r="F840" s="172" t="s">
        <v>2725</v>
      </c>
      <c r="G840" s="165" t="s">
        <v>21</v>
      </c>
      <c r="H840" s="165">
        <v>1</v>
      </c>
      <c r="I840" s="209">
        <v>48500</v>
      </c>
      <c r="J840" s="204">
        <f>I840*(1+0.05)</f>
        <v>50925</v>
      </c>
      <c r="K840" s="190">
        <v>64020</v>
      </c>
      <c r="L840" s="191">
        <v>77050</v>
      </c>
      <c r="M840" s="132">
        <f t="shared" ref="M840:M903" si="123">MIN(J840,K840,L840)</f>
        <v>50925</v>
      </c>
      <c r="N840" s="132">
        <f t="shared" ref="N840:N903" si="124">AVERAGE(J840,K840,L840)</f>
        <v>63998.333333333336</v>
      </c>
      <c r="O840" s="133">
        <f t="shared" ref="O840:O903" si="125">MEDIAN(J840,K840,L840)</f>
        <v>64020</v>
      </c>
      <c r="P840" s="134">
        <f t="shared" ref="P840:P903" si="126">GEOMEAN(J840,K840,L840)</f>
        <v>63096.671558144568</v>
      </c>
      <c r="Q840" s="133">
        <f t="shared" si="119"/>
        <v>9259.563299637839</v>
      </c>
      <c r="R840" s="135">
        <f t="shared" si="120"/>
        <v>0.14675200879819797</v>
      </c>
      <c r="S840" s="133">
        <f t="shared" ref="S840:S903" si="127">IF(R840&lt;=$R$1,M840,P840)</f>
        <v>50925</v>
      </c>
      <c r="T840" s="136">
        <f t="shared" si="121"/>
        <v>50900</v>
      </c>
      <c r="U840" s="54" t="str">
        <f t="shared" si="122"/>
        <v>MENOR VALOR</v>
      </c>
    </row>
    <row r="841" spans="1:28" ht="18">
      <c r="A841" s="147">
        <v>835</v>
      </c>
      <c r="B841" s="169"/>
      <c r="C841" s="170" t="s">
        <v>3701</v>
      </c>
      <c r="D841" s="172" t="s">
        <v>2726</v>
      </c>
      <c r="E841" s="170" t="s">
        <v>3701</v>
      </c>
      <c r="F841" s="172" t="s">
        <v>2726</v>
      </c>
      <c r="G841" s="165" t="s">
        <v>21</v>
      </c>
      <c r="H841" s="165">
        <v>1</v>
      </c>
      <c r="I841" s="209">
        <v>28500</v>
      </c>
      <c r="J841" s="204">
        <f>I841*(1+0.05)</f>
        <v>29925</v>
      </c>
      <c r="K841" s="190">
        <v>37620</v>
      </c>
      <c r="L841" s="191">
        <v>45310</v>
      </c>
      <c r="M841" s="132">
        <f t="shared" si="123"/>
        <v>29925</v>
      </c>
      <c r="N841" s="132">
        <f t="shared" si="124"/>
        <v>37618.333333333336</v>
      </c>
      <c r="O841" s="133">
        <f t="shared" si="125"/>
        <v>37620</v>
      </c>
      <c r="P841" s="134">
        <f t="shared" si="126"/>
        <v>37086.484770102543</v>
      </c>
      <c r="Q841" s="133">
        <f t="shared" si="119"/>
        <v>5441.1866812304834</v>
      </c>
      <c r="R841" s="135">
        <f t="shared" si="120"/>
        <v>0.14671616129056597</v>
      </c>
      <c r="S841" s="133">
        <f t="shared" si="127"/>
        <v>29925</v>
      </c>
      <c r="T841" s="136">
        <f t="shared" si="121"/>
        <v>29900</v>
      </c>
      <c r="U841" s="54" t="str">
        <f t="shared" si="122"/>
        <v>MENOR VALOR</v>
      </c>
    </row>
    <row r="842" spans="1:28" ht="60">
      <c r="A842" s="147">
        <v>836</v>
      </c>
      <c r="B842" s="169"/>
      <c r="C842" s="170" t="s">
        <v>3702</v>
      </c>
      <c r="D842" s="172" t="s">
        <v>2727</v>
      </c>
      <c r="E842" s="170" t="s">
        <v>3702</v>
      </c>
      <c r="F842" s="172" t="s">
        <v>2727</v>
      </c>
      <c r="G842" s="165" t="s">
        <v>21</v>
      </c>
      <c r="H842" s="165">
        <v>1</v>
      </c>
      <c r="I842" s="202" t="s">
        <v>3915</v>
      </c>
      <c r="J842" s="202" t="s">
        <v>3916</v>
      </c>
      <c r="K842" s="190">
        <v>362472</v>
      </c>
      <c r="L842" s="191">
        <v>435620</v>
      </c>
      <c r="M842" s="132">
        <f t="shared" si="123"/>
        <v>362472</v>
      </c>
      <c r="N842" s="132">
        <f t="shared" si="124"/>
        <v>399046</v>
      </c>
      <c r="O842" s="133">
        <f t="shared" si="125"/>
        <v>399046</v>
      </c>
      <c r="P842" s="134">
        <f t="shared" si="126"/>
        <v>397366.3959622152</v>
      </c>
      <c r="Q842" s="133">
        <f t="shared" si="119"/>
        <v>25861.72341511679</v>
      </c>
      <c r="R842" s="135">
        <f t="shared" si="120"/>
        <v>6.5082814445074341E-2</v>
      </c>
      <c r="S842" s="133">
        <f t="shared" si="127"/>
        <v>362472</v>
      </c>
      <c r="T842" s="136">
        <f t="shared" si="121"/>
        <v>362500</v>
      </c>
      <c r="U842" s="54" t="str">
        <f t="shared" si="122"/>
        <v>MENOR VALOR</v>
      </c>
    </row>
    <row r="843" spans="1:28" ht="60">
      <c r="A843" s="147">
        <v>837</v>
      </c>
      <c r="B843" s="169"/>
      <c r="C843" s="170" t="s">
        <v>3703</v>
      </c>
      <c r="D843" s="176" t="s">
        <v>2728</v>
      </c>
      <c r="E843" s="170" t="s">
        <v>3703</v>
      </c>
      <c r="F843" s="176" t="s">
        <v>2728</v>
      </c>
      <c r="G843" s="165" t="s">
        <v>21</v>
      </c>
      <c r="H843" s="165">
        <v>1</v>
      </c>
      <c r="I843" s="202" t="s">
        <v>3915</v>
      </c>
      <c r="J843" s="202" t="s">
        <v>3916</v>
      </c>
      <c r="K843" s="190">
        <v>177936</v>
      </c>
      <c r="L843" s="191">
        <v>213900</v>
      </c>
      <c r="M843" s="132">
        <f t="shared" si="123"/>
        <v>177936</v>
      </c>
      <c r="N843" s="132">
        <f t="shared" si="124"/>
        <v>195918</v>
      </c>
      <c r="O843" s="133">
        <f t="shared" si="125"/>
        <v>195918</v>
      </c>
      <c r="P843" s="134">
        <f t="shared" si="126"/>
        <v>195091.03105986188</v>
      </c>
      <c r="Q843" s="133">
        <f t="shared" si="119"/>
        <v>12715.194139296498</v>
      </c>
      <c r="R843" s="135">
        <f t="shared" si="120"/>
        <v>6.5175698084218733E-2</v>
      </c>
      <c r="S843" s="133">
        <f t="shared" si="127"/>
        <v>177936</v>
      </c>
      <c r="T843" s="136">
        <f t="shared" si="121"/>
        <v>177900</v>
      </c>
      <c r="U843" s="54" t="str">
        <f t="shared" si="122"/>
        <v>MENOR VALOR</v>
      </c>
    </row>
    <row r="844" spans="1:28" ht="267.75">
      <c r="A844" s="147">
        <v>838</v>
      </c>
      <c r="B844" s="169"/>
      <c r="C844" s="170" t="s">
        <v>3704</v>
      </c>
      <c r="D844" s="179" t="s">
        <v>2729</v>
      </c>
      <c r="E844" s="170" t="s">
        <v>3704</v>
      </c>
      <c r="F844" s="179" t="s">
        <v>2729</v>
      </c>
      <c r="G844" s="165" t="s">
        <v>21</v>
      </c>
      <c r="H844" s="165">
        <v>1</v>
      </c>
      <c r="I844" s="202" t="s">
        <v>3915</v>
      </c>
      <c r="J844" s="202" t="s">
        <v>3916</v>
      </c>
      <c r="K844" s="190">
        <v>333828</v>
      </c>
      <c r="L844" s="191">
        <v>401235</v>
      </c>
      <c r="M844" s="132">
        <f t="shared" si="123"/>
        <v>333828</v>
      </c>
      <c r="N844" s="132">
        <f t="shared" si="124"/>
        <v>367531.5</v>
      </c>
      <c r="O844" s="133">
        <f t="shared" si="125"/>
        <v>367531.5</v>
      </c>
      <c r="P844" s="134">
        <f t="shared" si="126"/>
        <v>365982.89246903331</v>
      </c>
      <c r="Q844" s="133">
        <f t="shared" si="119"/>
        <v>23831.973399720806</v>
      </c>
      <c r="R844" s="135">
        <f t="shared" si="120"/>
        <v>6.5117725145410407E-2</v>
      </c>
      <c r="S844" s="133">
        <f t="shared" si="127"/>
        <v>333828</v>
      </c>
      <c r="T844" s="136">
        <f t="shared" si="121"/>
        <v>333800</v>
      </c>
      <c r="U844" s="54" t="str">
        <f t="shared" si="122"/>
        <v>MENOR VALOR</v>
      </c>
    </row>
    <row r="845" spans="1:28" ht="60">
      <c r="A845" s="147">
        <v>839</v>
      </c>
      <c r="B845" s="169"/>
      <c r="C845" s="170" t="s">
        <v>3705</v>
      </c>
      <c r="D845" s="175" t="s">
        <v>2730</v>
      </c>
      <c r="E845" s="170" t="s">
        <v>3705</v>
      </c>
      <c r="F845" s="175" t="s">
        <v>2730</v>
      </c>
      <c r="G845" s="165" t="s">
        <v>21</v>
      </c>
      <c r="H845" s="165">
        <v>1</v>
      </c>
      <c r="I845" s="202" t="s">
        <v>3915</v>
      </c>
      <c r="J845" s="202" t="s">
        <v>3916</v>
      </c>
      <c r="K845" s="190">
        <v>85800</v>
      </c>
      <c r="L845" s="191">
        <v>103155</v>
      </c>
      <c r="M845" s="132">
        <f t="shared" si="123"/>
        <v>85800</v>
      </c>
      <c r="N845" s="132">
        <f t="shared" si="124"/>
        <v>94477.5</v>
      </c>
      <c r="O845" s="133">
        <f t="shared" si="125"/>
        <v>94477.5</v>
      </c>
      <c r="P845" s="134">
        <f t="shared" si="126"/>
        <v>94078.153680862597</v>
      </c>
      <c r="Q845" s="133">
        <f t="shared" si="119"/>
        <v>6135.9190937462663</v>
      </c>
      <c r="R845" s="135">
        <f t="shared" si="120"/>
        <v>6.5221508433944073E-2</v>
      </c>
      <c r="S845" s="133">
        <f t="shared" si="127"/>
        <v>85800</v>
      </c>
      <c r="T845" s="136">
        <f t="shared" si="121"/>
        <v>85800</v>
      </c>
      <c r="U845" s="54" t="str">
        <f t="shared" si="122"/>
        <v>MENOR VALOR</v>
      </c>
      <c r="V845" s="8"/>
      <c r="X845" s="35"/>
      <c r="Y845" s="35"/>
      <c r="Z845" s="35"/>
      <c r="AA845" s="35"/>
      <c r="AB845" s="15"/>
    </row>
    <row r="846" spans="1:28" ht="60">
      <c r="A846" s="147">
        <v>840</v>
      </c>
      <c r="B846" s="169"/>
      <c r="C846" s="170" t="s">
        <v>3706</v>
      </c>
      <c r="D846" s="172" t="s">
        <v>2731</v>
      </c>
      <c r="E846" s="170" t="s">
        <v>3706</v>
      </c>
      <c r="F846" s="172" t="s">
        <v>2731</v>
      </c>
      <c r="G846" s="165" t="s">
        <v>21</v>
      </c>
      <c r="H846" s="165">
        <v>1</v>
      </c>
      <c r="I846" s="202" t="s">
        <v>3915</v>
      </c>
      <c r="J846" s="202" t="s">
        <v>3916</v>
      </c>
      <c r="K846" s="190">
        <v>151932</v>
      </c>
      <c r="L846" s="191">
        <v>182620</v>
      </c>
      <c r="M846" s="132">
        <f t="shared" si="123"/>
        <v>151932</v>
      </c>
      <c r="N846" s="132">
        <f t="shared" si="124"/>
        <v>167276</v>
      </c>
      <c r="O846" s="133">
        <f t="shared" si="125"/>
        <v>167276</v>
      </c>
      <c r="P846" s="134">
        <f t="shared" si="126"/>
        <v>166570.77126554947</v>
      </c>
      <c r="Q846" s="133">
        <f t="shared" si="119"/>
        <v>10849.846450526386</v>
      </c>
      <c r="R846" s="135">
        <f t="shared" si="120"/>
        <v>6.5136556480424809E-2</v>
      </c>
      <c r="S846" s="133">
        <f t="shared" si="127"/>
        <v>151932</v>
      </c>
      <c r="T846" s="136">
        <f t="shared" si="121"/>
        <v>151900</v>
      </c>
      <c r="U846" s="54" t="str">
        <f t="shared" si="122"/>
        <v>MENOR VALOR</v>
      </c>
    </row>
    <row r="847" spans="1:28" ht="18">
      <c r="A847" s="147">
        <v>841</v>
      </c>
      <c r="B847" s="169"/>
      <c r="C847" s="170" t="s">
        <v>3707</v>
      </c>
      <c r="D847" s="172" t="s">
        <v>2732</v>
      </c>
      <c r="E847" s="170" t="s">
        <v>3707</v>
      </c>
      <c r="F847" s="172" t="s">
        <v>2732</v>
      </c>
      <c r="G847" s="165" t="s">
        <v>21</v>
      </c>
      <c r="H847" s="165">
        <v>1</v>
      </c>
      <c r="I847" s="209">
        <v>125000</v>
      </c>
      <c r="J847" s="204">
        <f>I847*(1+0.05)</f>
        <v>131250</v>
      </c>
      <c r="K847" s="190">
        <v>194832</v>
      </c>
      <c r="L847" s="191">
        <v>234140</v>
      </c>
      <c r="M847" s="132">
        <f t="shared" si="123"/>
        <v>131250</v>
      </c>
      <c r="N847" s="132">
        <f t="shared" si="124"/>
        <v>186740.66666666666</v>
      </c>
      <c r="O847" s="133">
        <f t="shared" si="125"/>
        <v>194832</v>
      </c>
      <c r="P847" s="134">
        <f t="shared" si="126"/>
        <v>181584.34547064124</v>
      </c>
      <c r="Q847" s="133">
        <f t="shared" si="119"/>
        <v>44959.263361403064</v>
      </c>
      <c r="R847" s="135">
        <f t="shared" si="120"/>
        <v>0.24759437959739833</v>
      </c>
      <c r="S847" s="133">
        <f t="shared" si="127"/>
        <v>131250</v>
      </c>
      <c r="T847" s="136">
        <f t="shared" si="121"/>
        <v>131300</v>
      </c>
      <c r="U847" s="54" t="str">
        <f t="shared" si="122"/>
        <v>MENOR VALOR</v>
      </c>
      <c r="V847" s="8"/>
      <c r="X847" s="35"/>
      <c r="Y847" s="35"/>
      <c r="Z847" s="35"/>
      <c r="AA847" s="35"/>
      <c r="AB847" s="15"/>
    </row>
    <row r="848" spans="1:28" ht="60">
      <c r="A848" s="147">
        <v>842</v>
      </c>
      <c r="B848" s="169"/>
      <c r="C848" s="170" t="s">
        <v>3708</v>
      </c>
      <c r="D848" s="172" t="s">
        <v>2733</v>
      </c>
      <c r="E848" s="170" t="s">
        <v>3708</v>
      </c>
      <c r="F848" s="172" t="s">
        <v>2733</v>
      </c>
      <c r="G848" s="165" t="s">
        <v>21</v>
      </c>
      <c r="H848" s="165">
        <v>1</v>
      </c>
      <c r="I848" s="202" t="s">
        <v>3915</v>
      </c>
      <c r="J848" s="202" t="s">
        <v>3916</v>
      </c>
      <c r="K848" s="190">
        <v>274164</v>
      </c>
      <c r="L848" s="191">
        <v>329590</v>
      </c>
      <c r="M848" s="132">
        <f t="shared" si="123"/>
        <v>274164</v>
      </c>
      <c r="N848" s="132">
        <f t="shared" si="124"/>
        <v>301877</v>
      </c>
      <c r="O848" s="133">
        <f t="shared" si="125"/>
        <v>301877</v>
      </c>
      <c r="P848" s="134">
        <f t="shared" si="126"/>
        <v>300602.25009137904</v>
      </c>
      <c r="Q848" s="133">
        <f t="shared" si="119"/>
        <v>19596.050227022792</v>
      </c>
      <c r="R848" s="135">
        <f t="shared" si="120"/>
        <v>6.5189299884035656E-2</v>
      </c>
      <c r="S848" s="133">
        <f t="shared" si="127"/>
        <v>274164</v>
      </c>
      <c r="T848" s="136">
        <f t="shared" si="121"/>
        <v>274200</v>
      </c>
      <c r="U848" s="54" t="str">
        <f t="shared" si="122"/>
        <v>MENOR VALOR</v>
      </c>
      <c r="V848" s="8"/>
      <c r="X848" s="35"/>
      <c r="Y848" s="35"/>
      <c r="Z848" s="35"/>
      <c r="AA848" s="35"/>
      <c r="AB848" s="15"/>
    </row>
    <row r="849" spans="1:21" ht="33">
      <c r="A849" s="147">
        <v>843</v>
      </c>
      <c r="B849" s="169"/>
      <c r="C849" s="170" t="s">
        <v>3709</v>
      </c>
      <c r="D849" s="172" t="s">
        <v>2734</v>
      </c>
      <c r="E849" s="170" t="s">
        <v>3709</v>
      </c>
      <c r="F849" s="172" t="s">
        <v>2734</v>
      </c>
      <c r="G849" s="165" t="s">
        <v>21</v>
      </c>
      <c r="H849" s="165">
        <v>1</v>
      </c>
      <c r="I849" s="209">
        <v>71500</v>
      </c>
      <c r="J849" s="204">
        <f>I849*(1+0.05)</f>
        <v>75075</v>
      </c>
      <c r="K849" s="190">
        <v>126060</v>
      </c>
      <c r="L849" s="191">
        <v>151570</v>
      </c>
      <c r="M849" s="132">
        <f t="shared" si="123"/>
        <v>75075</v>
      </c>
      <c r="N849" s="132">
        <f t="shared" si="124"/>
        <v>117568.33333333333</v>
      </c>
      <c r="O849" s="133">
        <f t="shared" si="125"/>
        <v>126060</v>
      </c>
      <c r="P849" s="134">
        <f t="shared" si="126"/>
        <v>112779.10179586834</v>
      </c>
      <c r="Q849" s="133">
        <f t="shared" si="119"/>
        <v>36051.839238796128</v>
      </c>
      <c r="R849" s="135">
        <f t="shared" si="120"/>
        <v>0.319667728016228</v>
      </c>
      <c r="S849" s="133">
        <f t="shared" si="127"/>
        <v>112779.10179586834</v>
      </c>
      <c r="T849" s="136">
        <f t="shared" si="121"/>
        <v>112800</v>
      </c>
      <c r="U849" s="54" t="str">
        <f t="shared" si="122"/>
        <v>MEDIA GEOMETRICA</v>
      </c>
    </row>
    <row r="850" spans="1:21" ht="60">
      <c r="A850" s="147">
        <v>844</v>
      </c>
      <c r="B850" s="169"/>
      <c r="C850" s="170" t="s">
        <v>3710</v>
      </c>
      <c r="D850" s="172" t="s">
        <v>2735</v>
      </c>
      <c r="E850" s="170" t="s">
        <v>3710</v>
      </c>
      <c r="F850" s="172" t="s">
        <v>2735</v>
      </c>
      <c r="G850" s="165" t="s">
        <v>21</v>
      </c>
      <c r="H850" s="165">
        <v>1</v>
      </c>
      <c r="I850" s="202" t="s">
        <v>3915</v>
      </c>
      <c r="J850" s="202" t="s">
        <v>3916</v>
      </c>
      <c r="K850" s="190">
        <v>100056</v>
      </c>
      <c r="L850" s="191">
        <v>120290</v>
      </c>
      <c r="M850" s="132">
        <f t="shared" si="123"/>
        <v>100056</v>
      </c>
      <c r="N850" s="132">
        <f t="shared" si="124"/>
        <v>110173</v>
      </c>
      <c r="O850" s="133">
        <f t="shared" si="125"/>
        <v>110173</v>
      </c>
      <c r="P850" s="134">
        <f t="shared" si="126"/>
        <v>109707.50311624087</v>
      </c>
      <c r="Q850" s="133">
        <f t="shared" si="119"/>
        <v>7153.7993052643014</v>
      </c>
      <c r="R850" s="135">
        <f t="shared" si="120"/>
        <v>6.5207931108271375E-2</v>
      </c>
      <c r="S850" s="133">
        <f t="shared" si="127"/>
        <v>100056</v>
      </c>
      <c r="T850" s="136">
        <f t="shared" si="121"/>
        <v>100100</v>
      </c>
      <c r="U850" s="54" t="str">
        <f t="shared" si="122"/>
        <v>MENOR VALOR</v>
      </c>
    </row>
    <row r="851" spans="1:21" ht="60">
      <c r="A851" s="147">
        <v>845</v>
      </c>
      <c r="B851" s="169"/>
      <c r="C851" s="170" t="s">
        <v>3711</v>
      </c>
      <c r="D851" s="172" t="s">
        <v>2736</v>
      </c>
      <c r="E851" s="170" t="s">
        <v>3711</v>
      </c>
      <c r="F851" s="172" t="s">
        <v>2736</v>
      </c>
      <c r="G851" s="165" t="s">
        <v>21</v>
      </c>
      <c r="H851" s="165">
        <v>1</v>
      </c>
      <c r="I851" s="202" t="s">
        <v>3915</v>
      </c>
      <c r="J851" s="202" t="s">
        <v>3916</v>
      </c>
      <c r="K851" s="190">
        <v>40260</v>
      </c>
      <c r="L851" s="191">
        <v>48415</v>
      </c>
      <c r="M851" s="132">
        <f t="shared" si="123"/>
        <v>40260</v>
      </c>
      <c r="N851" s="132">
        <f t="shared" si="124"/>
        <v>44337.5</v>
      </c>
      <c r="O851" s="133">
        <f t="shared" si="125"/>
        <v>44337.5</v>
      </c>
      <c r="P851" s="134">
        <f t="shared" si="126"/>
        <v>44149.608152281486</v>
      </c>
      <c r="Q851" s="133">
        <f t="shared" si="119"/>
        <v>2883.2279002881473</v>
      </c>
      <c r="R851" s="135">
        <f t="shared" si="120"/>
        <v>6.5305854818535986E-2</v>
      </c>
      <c r="S851" s="133">
        <f t="shared" si="127"/>
        <v>40260</v>
      </c>
      <c r="T851" s="136">
        <f t="shared" si="121"/>
        <v>40300</v>
      </c>
      <c r="U851" s="54" t="str">
        <f t="shared" si="122"/>
        <v>MENOR VALOR</v>
      </c>
    </row>
    <row r="852" spans="1:21" ht="18">
      <c r="A852" s="147">
        <v>846</v>
      </c>
      <c r="B852" s="169"/>
      <c r="C852" s="170" t="s">
        <v>3712</v>
      </c>
      <c r="D852" s="172" t="s">
        <v>2737</v>
      </c>
      <c r="E852" s="170" t="s">
        <v>3712</v>
      </c>
      <c r="F852" s="172" t="s">
        <v>2737</v>
      </c>
      <c r="G852" s="165" t="s">
        <v>21</v>
      </c>
      <c r="H852" s="165">
        <v>1</v>
      </c>
      <c r="I852" s="209">
        <v>28500</v>
      </c>
      <c r="J852" s="204">
        <f>I852*(1+0.05)</f>
        <v>29925</v>
      </c>
      <c r="K852" s="190">
        <v>37620</v>
      </c>
      <c r="L852" s="191">
        <v>45310</v>
      </c>
      <c r="M852" s="132">
        <f t="shared" si="123"/>
        <v>29925</v>
      </c>
      <c r="N852" s="132">
        <f t="shared" si="124"/>
        <v>37618.333333333336</v>
      </c>
      <c r="O852" s="133">
        <f t="shared" si="125"/>
        <v>37620</v>
      </c>
      <c r="P852" s="134">
        <f t="shared" si="126"/>
        <v>37086.484770102543</v>
      </c>
      <c r="Q852" s="133">
        <f t="shared" si="119"/>
        <v>5441.1866812304834</v>
      </c>
      <c r="R852" s="135">
        <f t="shared" si="120"/>
        <v>0.14671616129056597</v>
      </c>
      <c r="S852" s="133">
        <f t="shared" si="127"/>
        <v>29925</v>
      </c>
      <c r="T852" s="136">
        <f t="shared" si="121"/>
        <v>29900</v>
      </c>
      <c r="U852" s="54" t="str">
        <f t="shared" si="122"/>
        <v>MENOR VALOR</v>
      </c>
    </row>
    <row r="853" spans="1:21" ht="18">
      <c r="A853" s="147">
        <v>847</v>
      </c>
      <c r="B853" s="169"/>
      <c r="C853" s="170" t="s">
        <v>3713</v>
      </c>
      <c r="D853" s="172" t="s">
        <v>2738</v>
      </c>
      <c r="E853" s="170" t="s">
        <v>3713</v>
      </c>
      <c r="F853" s="172" t="s">
        <v>2738</v>
      </c>
      <c r="G853" s="165" t="s">
        <v>21</v>
      </c>
      <c r="H853" s="165">
        <v>1</v>
      </c>
      <c r="I853" s="209">
        <v>12500</v>
      </c>
      <c r="J853" s="204">
        <f>I853*(1+0.05)</f>
        <v>13125</v>
      </c>
      <c r="K853" s="190">
        <v>20000</v>
      </c>
      <c r="L853" s="191">
        <v>24035</v>
      </c>
      <c r="M853" s="132">
        <f t="shared" si="123"/>
        <v>13125</v>
      </c>
      <c r="N853" s="132">
        <f t="shared" si="124"/>
        <v>19053.333333333332</v>
      </c>
      <c r="O853" s="133">
        <f t="shared" si="125"/>
        <v>20000</v>
      </c>
      <c r="P853" s="134">
        <f t="shared" si="126"/>
        <v>18478.121201491835</v>
      </c>
      <c r="Q853" s="133">
        <f t="shared" si="119"/>
        <v>4861.3591206575138</v>
      </c>
      <c r="R853" s="135">
        <f t="shared" si="120"/>
        <v>0.26308730566530925</v>
      </c>
      <c r="S853" s="133">
        <f t="shared" si="127"/>
        <v>13125</v>
      </c>
      <c r="T853" s="136">
        <f t="shared" si="121"/>
        <v>13100</v>
      </c>
      <c r="U853" s="54" t="str">
        <f t="shared" si="122"/>
        <v>MENOR VALOR</v>
      </c>
    </row>
    <row r="854" spans="1:21" ht="33">
      <c r="A854" s="147">
        <v>848</v>
      </c>
      <c r="B854" s="169"/>
      <c r="C854" s="170" t="s">
        <v>3714</v>
      </c>
      <c r="D854" s="172" t="s">
        <v>2739</v>
      </c>
      <c r="E854" s="170" t="s">
        <v>3714</v>
      </c>
      <c r="F854" s="172" t="s">
        <v>2739</v>
      </c>
      <c r="G854" s="165" t="s">
        <v>21</v>
      </c>
      <c r="H854" s="165">
        <v>1</v>
      </c>
      <c r="I854" s="209">
        <v>8500</v>
      </c>
      <c r="J854" s="204">
        <f>I854*(1+0.05)</f>
        <v>8925</v>
      </c>
      <c r="K854" s="190">
        <v>20480</v>
      </c>
      <c r="L854" s="191">
        <v>24725</v>
      </c>
      <c r="M854" s="132">
        <f t="shared" si="123"/>
        <v>8925</v>
      </c>
      <c r="N854" s="132">
        <f t="shared" si="124"/>
        <v>18043.333333333332</v>
      </c>
      <c r="O854" s="133">
        <f t="shared" si="125"/>
        <v>20480</v>
      </c>
      <c r="P854" s="134">
        <f t="shared" si="126"/>
        <v>16533.247195758882</v>
      </c>
      <c r="Q854" s="133">
        <f t="shared" si="119"/>
        <v>8170.6188566105566</v>
      </c>
      <c r="R854" s="135">
        <f t="shared" si="120"/>
        <v>0.49419323136392035</v>
      </c>
      <c r="S854" s="133">
        <f t="shared" si="127"/>
        <v>16533.247195758882</v>
      </c>
      <c r="T854" s="136">
        <f t="shared" si="121"/>
        <v>16500</v>
      </c>
      <c r="U854" s="54" t="str">
        <f t="shared" si="122"/>
        <v>MEDIA GEOMETRICA</v>
      </c>
    </row>
    <row r="855" spans="1:21" ht="18">
      <c r="A855" s="147">
        <v>849</v>
      </c>
      <c r="B855" s="169"/>
      <c r="C855" s="170" t="s">
        <v>3715</v>
      </c>
      <c r="D855" s="172" t="s">
        <v>2740</v>
      </c>
      <c r="E855" s="170" t="s">
        <v>3715</v>
      </c>
      <c r="F855" s="172" t="s">
        <v>2740</v>
      </c>
      <c r="G855" s="165" t="s">
        <v>21</v>
      </c>
      <c r="H855" s="165">
        <v>1</v>
      </c>
      <c r="I855" s="209">
        <v>8500</v>
      </c>
      <c r="J855" s="204">
        <f>I855*(1+0.05)</f>
        <v>8925</v>
      </c>
      <c r="K855" s="190">
        <v>13600</v>
      </c>
      <c r="L855" s="191">
        <v>16445</v>
      </c>
      <c r="M855" s="132">
        <f t="shared" si="123"/>
        <v>8925</v>
      </c>
      <c r="N855" s="132">
        <f t="shared" si="124"/>
        <v>12990</v>
      </c>
      <c r="O855" s="133">
        <f t="shared" si="125"/>
        <v>13600</v>
      </c>
      <c r="P855" s="134">
        <f t="shared" si="126"/>
        <v>12591.003277815618</v>
      </c>
      <c r="Q855" s="133">
        <f t="shared" si="119"/>
        <v>3305.7242020471099</v>
      </c>
      <c r="R855" s="135">
        <f t="shared" si="120"/>
        <v>0.26254652858930966</v>
      </c>
      <c r="S855" s="133">
        <f t="shared" si="127"/>
        <v>8925</v>
      </c>
      <c r="T855" s="136">
        <f t="shared" si="121"/>
        <v>8900</v>
      </c>
      <c r="U855" s="54" t="str">
        <f t="shared" si="122"/>
        <v>MENOR VALOR</v>
      </c>
    </row>
    <row r="856" spans="1:21" ht="60">
      <c r="A856" s="147">
        <v>850</v>
      </c>
      <c r="B856" s="169"/>
      <c r="C856" s="170" t="s">
        <v>3716</v>
      </c>
      <c r="D856" s="172" t="s">
        <v>2741</v>
      </c>
      <c r="E856" s="170" t="s">
        <v>3716</v>
      </c>
      <c r="F856" s="172" t="s">
        <v>2741</v>
      </c>
      <c r="G856" s="165" t="s">
        <v>21</v>
      </c>
      <c r="H856" s="165">
        <v>1</v>
      </c>
      <c r="I856" s="202" t="s">
        <v>3915</v>
      </c>
      <c r="J856" s="202" t="s">
        <v>3916</v>
      </c>
      <c r="K856" s="190">
        <v>194832</v>
      </c>
      <c r="L856" s="191">
        <v>234140</v>
      </c>
      <c r="M856" s="132">
        <f t="shared" si="123"/>
        <v>194832</v>
      </c>
      <c r="N856" s="132">
        <f t="shared" si="124"/>
        <v>214486</v>
      </c>
      <c r="O856" s="133">
        <f t="shared" si="125"/>
        <v>214486</v>
      </c>
      <c r="P856" s="134">
        <f t="shared" si="126"/>
        <v>213583.62409136145</v>
      </c>
      <c r="Q856" s="133">
        <f t="shared" si="119"/>
        <v>13897.476677440405</v>
      </c>
      <c r="R856" s="135">
        <f t="shared" si="120"/>
        <v>6.5068081584268328E-2</v>
      </c>
      <c r="S856" s="133">
        <f t="shared" si="127"/>
        <v>194832</v>
      </c>
      <c r="T856" s="136">
        <f t="shared" si="121"/>
        <v>194800</v>
      </c>
      <c r="U856" s="54" t="str">
        <f t="shared" si="122"/>
        <v>MENOR VALOR</v>
      </c>
    </row>
    <row r="857" spans="1:21" ht="60">
      <c r="A857" s="147">
        <v>851</v>
      </c>
      <c r="B857" s="169"/>
      <c r="C857" s="170" t="s">
        <v>3717</v>
      </c>
      <c r="D857" s="172" t="s">
        <v>1684</v>
      </c>
      <c r="E857" s="170" t="s">
        <v>3717</v>
      </c>
      <c r="F857" s="172" t="s">
        <v>1684</v>
      </c>
      <c r="G857" s="165" t="s">
        <v>21</v>
      </c>
      <c r="H857" s="165">
        <v>1</v>
      </c>
      <c r="I857" s="202" t="s">
        <v>3915</v>
      </c>
      <c r="J857" s="202" t="s">
        <v>3916</v>
      </c>
      <c r="K857" s="190">
        <v>109164</v>
      </c>
      <c r="L857" s="191">
        <v>131215</v>
      </c>
      <c r="M857" s="132">
        <f t="shared" si="123"/>
        <v>109164</v>
      </c>
      <c r="N857" s="132">
        <f t="shared" si="124"/>
        <v>120189.5</v>
      </c>
      <c r="O857" s="133">
        <f t="shared" si="125"/>
        <v>120189.5</v>
      </c>
      <c r="P857" s="134">
        <f t="shared" si="126"/>
        <v>119682.72331460376</v>
      </c>
      <c r="Q857" s="133">
        <f t="shared" si="119"/>
        <v>7796.2058159722801</v>
      </c>
      <c r="R857" s="135">
        <f t="shared" si="120"/>
        <v>6.5140611778015764E-2</v>
      </c>
      <c r="S857" s="133">
        <f t="shared" si="127"/>
        <v>109164</v>
      </c>
      <c r="T857" s="136">
        <f t="shared" si="121"/>
        <v>109200</v>
      </c>
      <c r="U857" s="54" t="str">
        <f t="shared" si="122"/>
        <v>MENOR VALOR</v>
      </c>
    </row>
    <row r="858" spans="1:21" ht="60">
      <c r="A858" s="147">
        <v>852</v>
      </c>
      <c r="B858" s="169"/>
      <c r="C858" s="170" t="s">
        <v>3718</v>
      </c>
      <c r="D858" s="172" t="s">
        <v>2742</v>
      </c>
      <c r="E858" s="170" t="s">
        <v>3718</v>
      </c>
      <c r="F858" s="172" t="s">
        <v>2742</v>
      </c>
      <c r="G858" s="165" t="s">
        <v>21</v>
      </c>
      <c r="H858" s="165">
        <v>1</v>
      </c>
      <c r="I858" s="202" t="s">
        <v>3915</v>
      </c>
      <c r="J858" s="202" t="s">
        <v>3916</v>
      </c>
      <c r="K858" s="190">
        <v>1036596</v>
      </c>
      <c r="L858" s="191">
        <v>1245795</v>
      </c>
      <c r="M858" s="132">
        <f t="shared" si="123"/>
        <v>1036596</v>
      </c>
      <c r="N858" s="132">
        <f t="shared" si="124"/>
        <v>1141195.5</v>
      </c>
      <c r="O858" s="133">
        <f t="shared" si="125"/>
        <v>1141195.5</v>
      </c>
      <c r="P858" s="134">
        <f t="shared" si="126"/>
        <v>1136391.7079158928</v>
      </c>
      <c r="Q858" s="133">
        <f t="shared" si="119"/>
        <v>73963.015758722278</v>
      </c>
      <c r="R858" s="135">
        <f t="shared" si="120"/>
        <v>6.5085846054234384E-2</v>
      </c>
      <c r="S858" s="133">
        <f t="shared" si="127"/>
        <v>1036596</v>
      </c>
      <c r="T858" s="136">
        <f t="shared" si="121"/>
        <v>1036600</v>
      </c>
      <c r="U858" s="54" t="str">
        <f t="shared" si="122"/>
        <v>MENOR VALOR</v>
      </c>
    </row>
    <row r="859" spans="1:21" ht="60">
      <c r="A859" s="147">
        <v>853</v>
      </c>
      <c r="B859" s="169"/>
      <c r="C859" s="170" t="s">
        <v>3719</v>
      </c>
      <c r="D859" s="172" t="s">
        <v>2743</v>
      </c>
      <c r="E859" s="170" t="s">
        <v>3719</v>
      </c>
      <c r="F859" s="172" t="s">
        <v>2743</v>
      </c>
      <c r="G859" s="165" t="s">
        <v>21</v>
      </c>
      <c r="H859" s="165">
        <v>1</v>
      </c>
      <c r="I859" s="202" t="s">
        <v>3915</v>
      </c>
      <c r="J859" s="202" t="s">
        <v>3916</v>
      </c>
      <c r="K859" s="190">
        <v>27324</v>
      </c>
      <c r="L859" s="191">
        <v>32890</v>
      </c>
      <c r="M859" s="132">
        <f t="shared" si="123"/>
        <v>27324</v>
      </c>
      <c r="N859" s="132">
        <f t="shared" si="124"/>
        <v>30107</v>
      </c>
      <c r="O859" s="133">
        <f t="shared" si="125"/>
        <v>30107</v>
      </c>
      <c r="P859" s="134">
        <f t="shared" si="126"/>
        <v>29978.098005043616</v>
      </c>
      <c r="Q859" s="133">
        <f t="shared" si="119"/>
        <v>1967.8781720421619</v>
      </c>
      <c r="R859" s="135">
        <f t="shared" si="120"/>
        <v>6.5643863453614684E-2</v>
      </c>
      <c r="S859" s="133">
        <f t="shared" si="127"/>
        <v>27324</v>
      </c>
      <c r="T859" s="136">
        <f t="shared" si="121"/>
        <v>27300</v>
      </c>
      <c r="U859" s="54" t="str">
        <f t="shared" si="122"/>
        <v>MENOR VALOR</v>
      </c>
    </row>
    <row r="860" spans="1:21" ht="60">
      <c r="A860" s="147">
        <v>854</v>
      </c>
      <c r="B860" s="169"/>
      <c r="C860" s="170" t="s">
        <v>3720</v>
      </c>
      <c r="D860" s="172" t="s">
        <v>2744</v>
      </c>
      <c r="E860" s="170" t="s">
        <v>3720</v>
      </c>
      <c r="F860" s="172" t="s">
        <v>2744</v>
      </c>
      <c r="G860" s="165" t="s">
        <v>21</v>
      </c>
      <c r="H860" s="165">
        <v>1</v>
      </c>
      <c r="I860" s="202" t="s">
        <v>3915</v>
      </c>
      <c r="J860" s="202" t="s">
        <v>3916</v>
      </c>
      <c r="K860" s="190">
        <v>241692</v>
      </c>
      <c r="L860" s="191">
        <v>290490</v>
      </c>
      <c r="M860" s="132">
        <f t="shared" si="123"/>
        <v>241692</v>
      </c>
      <c r="N860" s="132">
        <f t="shared" si="124"/>
        <v>266091</v>
      </c>
      <c r="O860" s="133">
        <f t="shared" si="125"/>
        <v>266091</v>
      </c>
      <c r="P860" s="134">
        <f t="shared" si="126"/>
        <v>264970.01543570927</v>
      </c>
      <c r="Q860" s="133">
        <f t="shared" si="119"/>
        <v>17252.698354170574</v>
      </c>
      <c r="R860" s="135">
        <f t="shared" si="120"/>
        <v>6.5111889455871902E-2</v>
      </c>
      <c r="S860" s="133">
        <f t="shared" si="127"/>
        <v>241692</v>
      </c>
      <c r="T860" s="136">
        <f t="shared" si="121"/>
        <v>241700</v>
      </c>
      <c r="U860" s="54" t="str">
        <f t="shared" si="122"/>
        <v>MENOR VALOR</v>
      </c>
    </row>
    <row r="861" spans="1:21" ht="33">
      <c r="A861" s="147">
        <v>855</v>
      </c>
      <c r="B861" s="169"/>
      <c r="C861" s="170" t="s">
        <v>3721</v>
      </c>
      <c r="D861" s="172" t="s">
        <v>2745</v>
      </c>
      <c r="E861" s="170" t="s">
        <v>3721</v>
      </c>
      <c r="F861" s="172" t="s">
        <v>2745</v>
      </c>
      <c r="G861" s="165" t="s">
        <v>21</v>
      </c>
      <c r="H861" s="165">
        <v>1</v>
      </c>
      <c r="I861" s="209">
        <v>55000</v>
      </c>
      <c r="J861" s="204">
        <f>I861*(1+0.05)</f>
        <v>57750</v>
      </c>
      <c r="K861" s="190">
        <v>112992</v>
      </c>
      <c r="L861" s="191">
        <v>135815</v>
      </c>
      <c r="M861" s="132">
        <f t="shared" si="123"/>
        <v>57750</v>
      </c>
      <c r="N861" s="132">
        <f t="shared" si="124"/>
        <v>102185.66666666667</v>
      </c>
      <c r="O861" s="133">
        <f t="shared" si="125"/>
        <v>112992</v>
      </c>
      <c r="P861" s="134">
        <f t="shared" si="126"/>
        <v>96054.077955995352</v>
      </c>
      <c r="Q861" s="133">
        <f t="shared" si="119"/>
        <v>39061.992806307258</v>
      </c>
      <c r="R861" s="135">
        <f t="shared" si="120"/>
        <v>0.40666667816230023</v>
      </c>
      <c r="S861" s="133">
        <f t="shared" si="127"/>
        <v>96054.077955995352</v>
      </c>
      <c r="T861" s="136">
        <f t="shared" si="121"/>
        <v>96100</v>
      </c>
      <c r="U861" s="54" t="str">
        <f t="shared" si="122"/>
        <v>MEDIA GEOMETRICA</v>
      </c>
    </row>
    <row r="862" spans="1:21" ht="60">
      <c r="A862" s="147">
        <v>856</v>
      </c>
      <c r="B862" s="169"/>
      <c r="C862" s="170" t="s">
        <v>3722</v>
      </c>
      <c r="D862" s="172" t="s">
        <v>2746</v>
      </c>
      <c r="E862" s="170" t="s">
        <v>3722</v>
      </c>
      <c r="F862" s="172" t="s">
        <v>2746</v>
      </c>
      <c r="G862" s="165" t="s">
        <v>21</v>
      </c>
      <c r="H862" s="165">
        <v>1</v>
      </c>
      <c r="I862" s="202" t="s">
        <v>3915</v>
      </c>
      <c r="J862" s="202" t="s">
        <v>3916</v>
      </c>
      <c r="K862" s="190">
        <v>112992</v>
      </c>
      <c r="L862" s="191">
        <v>135815</v>
      </c>
      <c r="M862" s="132">
        <f t="shared" si="123"/>
        <v>112992</v>
      </c>
      <c r="N862" s="132">
        <f t="shared" si="124"/>
        <v>124403.5</v>
      </c>
      <c r="O862" s="133">
        <f t="shared" si="125"/>
        <v>124403.5</v>
      </c>
      <c r="P862" s="134">
        <f t="shared" si="126"/>
        <v>123879.00742256534</v>
      </c>
      <c r="Q862" s="133">
        <f t="shared" si="119"/>
        <v>8069.1490335102872</v>
      </c>
      <c r="R862" s="135">
        <f t="shared" si="120"/>
        <v>6.513734006590402E-2</v>
      </c>
      <c r="S862" s="133">
        <f t="shared" si="127"/>
        <v>112992</v>
      </c>
      <c r="T862" s="136">
        <f t="shared" si="121"/>
        <v>113000</v>
      </c>
      <c r="U862" s="54" t="str">
        <f t="shared" si="122"/>
        <v>MENOR VALOR</v>
      </c>
    </row>
    <row r="863" spans="1:21" ht="60">
      <c r="A863" s="147">
        <v>857</v>
      </c>
      <c r="B863" s="169"/>
      <c r="C863" s="170" t="s">
        <v>3723</v>
      </c>
      <c r="D863" s="172" t="s">
        <v>2747</v>
      </c>
      <c r="E863" s="170" t="s">
        <v>3723</v>
      </c>
      <c r="F863" s="172" t="s">
        <v>2747</v>
      </c>
      <c r="G863" s="165" t="s">
        <v>21</v>
      </c>
      <c r="H863" s="165">
        <v>1</v>
      </c>
      <c r="I863" s="202" t="s">
        <v>3915</v>
      </c>
      <c r="J863" s="202" t="s">
        <v>3916</v>
      </c>
      <c r="K863" s="190">
        <v>133848</v>
      </c>
      <c r="L863" s="191">
        <v>160885</v>
      </c>
      <c r="M863" s="132">
        <f t="shared" si="123"/>
        <v>133848</v>
      </c>
      <c r="N863" s="132">
        <f t="shared" si="124"/>
        <v>147366.5</v>
      </c>
      <c r="O863" s="133">
        <f t="shared" si="125"/>
        <v>147366.5</v>
      </c>
      <c r="P863" s="134">
        <f t="shared" si="126"/>
        <v>146745.13784108829</v>
      </c>
      <c r="Q863" s="133">
        <f t="shared" si="119"/>
        <v>9559.0230214703424</v>
      </c>
      <c r="R863" s="135">
        <f t="shared" si="120"/>
        <v>6.5140304899382079E-2</v>
      </c>
      <c r="S863" s="133">
        <f t="shared" si="127"/>
        <v>133848</v>
      </c>
      <c r="T863" s="136">
        <f t="shared" si="121"/>
        <v>133800</v>
      </c>
      <c r="U863" s="54" t="str">
        <f t="shared" si="122"/>
        <v>MENOR VALOR</v>
      </c>
    </row>
    <row r="864" spans="1:21" ht="60">
      <c r="A864" s="147">
        <v>858</v>
      </c>
      <c r="B864" s="169"/>
      <c r="C864" s="170" t="s">
        <v>3724</v>
      </c>
      <c r="D864" s="172" t="s">
        <v>2748</v>
      </c>
      <c r="E864" s="170" t="s">
        <v>3724</v>
      </c>
      <c r="F864" s="172" t="s">
        <v>2748</v>
      </c>
      <c r="G864" s="165" t="s">
        <v>21</v>
      </c>
      <c r="H864" s="165">
        <v>1</v>
      </c>
      <c r="I864" s="202" t="s">
        <v>3915</v>
      </c>
      <c r="J864" s="202" t="s">
        <v>3916</v>
      </c>
      <c r="K864" s="190">
        <v>847044</v>
      </c>
      <c r="L864" s="191">
        <v>1017980</v>
      </c>
      <c r="M864" s="132">
        <f t="shared" si="123"/>
        <v>847044</v>
      </c>
      <c r="N864" s="132">
        <f t="shared" si="124"/>
        <v>932512</v>
      </c>
      <c r="O864" s="133">
        <f t="shared" si="125"/>
        <v>932512</v>
      </c>
      <c r="P864" s="134">
        <f t="shared" si="126"/>
        <v>928587.01860407239</v>
      </c>
      <c r="Q864" s="133">
        <f t="shared" si="119"/>
        <v>60435.00237445184</v>
      </c>
      <c r="R864" s="135">
        <f t="shared" si="120"/>
        <v>6.508275601925026E-2</v>
      </c>
      <c r="S864" s="133">
        <f t="shared" si="127"/>
        <v>847044</v>
      </c>
      <c r="T864" s="136">
        <f t="shared" si="121"/>
        <v>847000</v>
      </c>
      <c r="U864" s="54" t="str">
        <f t="shared" si="122"/>
        <v>MENOR VALOR</v>
      </c>
    </row>
    <row r="865" spans="1:28" ht="60">
      <c r="A865" s="147">
        <v>859</v>
      </c>
      <c r="B865" s="169"/>
      <c r="C865" s="170" t="s">
        <v>3725</v>
      </c>
      <c r="D865" s="172" t="s">
        <v>2749</v>
      </c>
      <c r="E865" s="170" t="s">
        <v>3725</v>
      </c>
      <c r="F865" s="172" t="s">
        <v>2749</v>
      </c>
      <c r="G865" s="165" t="s">
        <v>21</v>
      </c>
      <c r="H865" s="165">
        <v>1</v>
      </c>
      <c r="I865" s="202" t="s">
        <v>3915</v>
      </c>
      <c r="J865" s="202" t="s">
        <v>3916</v>
      </c>
      <c r="K865" s="190">
        <v>72732</v>
      </c>
      <c r="L865" s="191">
        <v>87515</v>
      </c>
      <c r="M865" s="132">
        <f t="shared" si="123"/>
        <v>72732</v>
      </c>
      <c r="N865" s="132">
        <f t="shared" si="124"/>
        <v>80123.5</v>
      </c>
      <c r="O865" s="133">
        <f t="shared" si="125"/>
        <v>80123.5</v>
      </c>
      <c r="P865" s="134">
        <f t="shared" si="126"/>
        <v>79781.833646513798</v>
      </c>
      <c r="Q865" s="133">
        <f t="shared" si="119"/>
        <v>5226.5797731403663</v>
      </c>
      <c r="R865" s="135">
        <f t="shared" si="120"/>
        <v>6.5510900592954099E-2</v>
      </c>
      <c r="S865" s="133">
        <f t="shared" si="127"/>
        <v>72732</v>
      </c>
      <c r="T865" s="136">
        <f t="shared" si="121"/>
        <v>72700</v>
      </c>
      <c r="U865" s="54" t="str">
        <f t="shared" si="122"/>
        <v>MENOR VALOR</v>
      </c>
    </row>
    <row r="866" spans="1:28" ht="60">
      <c r="A866" s="147">
        <v>860</v>
      </c>
      <c r="B866" s="169"/>
      <c r="C866" s="170" t="s">
        <v>3726</v>
      </c>
      <c r="D866" s="172" t="s">
        <v>2750</v>
      </c>
      <c r="E866" s="170" t="s">
        <v>3726</v>
      </c>
      <c r="F866" s="172" t="s">
        <v>2750</v>
      </c>
      <c r="G866" s="165" t="s">
        <v>21</v>
      </c>
      <c r="H866" s="165">
        <v>1</v>
      </c>
      <c r="I866" s="202" t="s">
        <v>3915</v>
      </c>
      <c r="J866" s="202" t="s">
        <v>3916</v>
      </c>
      <c r="K866" s="190">
        <v>20988</v>
      </c>
      <c r="L866" s="191">
        <v>25300</v>
      </c>
      <c r="M866" s="132">
        <f t="shared" si="123"/>
        <v>20988</v>
      </c>
      <c r="N866" s="132">
        <f t="shared" si="124"/>
        <v>23144</v>
      </c>
      <c r="O866" s="133">
        <f t="shared" si="125"/>
        <v>23144</v>
      </c>
      <c r="P866" s="134">
        <f t="shared" si="126"/>
        <v>23043.359130126839</v>
      </c>
      <c r="Q866" s="133">
        <f t="shared" si="119"/>
        <v>1524.5222202381965</v>
      </c>
      <c r="R866" s="135">
        <f t="shared" si="120"/>
        <v>6.6158853473972865E-2</v>
      </c>
      <c r="S866" s="133">
        <f t="shared" si="127"/>
        <v>20988</v>
      </c>
      <c r="T866" s="136">
        <f t="shared" si="121"/>
        <v>21000</v>
      </c>
      <c r="U866" s="54" t="str">
        <f t="shared" si="122"/>
        <v>MENOR VALOR</v>
      </c>
    </row>
    <row r="867" spans="1:28" ht="60">
      <c r="A867" s="147">
        <v>861</v>
      </c>
      <c r="B867" s="169"/>
      <c r="C867" s="170" t="s">
        <v>3727</v>
      </c>
      <c r="D867" s="172" t="s">
        <v>2751</v>
      </c>
      <c r="E867" s="170" t="s">
        <v>3727</v>
      </c>
      <c r="F867" s="172" t="s">
        <v>2751</v>
      </c>
      <c r="G867" s="165" t="s">
        <v>21</v>
      </c>
      <c r="H867" s="165">
        <v>1</v>
      </c>
      <c r="I867" s="202" t="s">
        <v>3915</v>
      </c>
      <c r="J867" s="202" t="s">
        <v>3916</v>
      </c>
      <c r="K867" s="190">
        <v>28380</v>
      </c>
      <c r="L867" s="191">
        <v>34155</v>
      </c>
      <c r="M867" s="132">
        <f t="shared" si="123"/>
        <v>28380</v>
      </c>
      <c r="N867" s="132">
        <f t="shared" si="124"/>
        <v>31267.5</v>
      </c>
      <c r="O867" s="133">
        <f t="shared" si="125"/>
        <v>31267.5</v>
      </c>
      <c r="P867" s="134">
        <f t="shared" si="126"/>
        <v>31133.886683162447</v>
      </c>
      <c r="Q867" s="133">
        <f t="shared" si="119"/>
        <v>2041.770830676156</v>
      </c>
      <c r="R867" s="135">
        <f t="shared" si="120"/>
        <v>6.5580338601937821E-2</v>
      </c>
      <c r="S867" s="133">
        <f t="shared" si="127"/>
        <v>28380</v>
      </c>
      <c r="T867" s="136">
        <f t="shared" si="121"/>
        <v>28400</v>
      </c>
      <c r="U867" s="54" t="str">
        <f t="shared" si="122"/>
        <v>MENOR VALOR</v>
      </c>
    </row>
    <row r="868" spans="1:28" ht="60">
      <c r="A868" s="147">
        <v>862</v>
      </c>
      <c r="B868" s="169"/>
      <c r="C868" s="170" t="s">
        <v>3728</v>
      </c>
      <c r="D868" s="172" t="s">
        <v>2752</v>
      </c>
      <c r="E868" s="170" t="s">
        <v>3728</v>
      </c>
      <c r="F868" s="172" t="s">
        <v>2752</v>
      </c>
      <c r="G868" s="165" t="s">
        <v>21</v>
      </c>
      <c r="H868" s="165">
        <v>1</v>
      </c>
      <c r="I868" s="202" t="s">
        <v>3915</v>
      </c>
      <c r="J868" s="202" t="s">
        <v>3916</v>
      </c>
      <c r="K868" s="190">
        <v>34980</v>
      </c>
      <c r="L868" s="191">
        <v>42090</v>
      </c>
      <c r="M868" s="132">
        <f t="shared" si="123"/>
        <v>34980</v>
      </c>
      <c r="N868" s="132">
        <f t="shared" si="124"/>
        <v>38535</v>
      </c>
      <c r="O868" s="133">
        <f t="shared" si="125"/>
        <v>38535</v>
      </c>
      <c r="P868" s="134">
        <f t="shared" si="126"/>
        <v>38370.668485185401</v>
      </c>
      <c r="Q868" s="133">
        <f t="shared" si="119"/>
        <v>2513.7646071181766</v>
      </c>
      <c r="R868" s="135">
        <f t="shared" si="120"/>
        <v>6.5512661268560396E-2</v>
      </c>
      <c r="S868" s="133">
        <f t="shared" si="127"/>
        <v>34980</v>
      </c>
      <c r="T868" s="136">
        <f t="shared" si="121"/>
        <v>35000</v>
      </c>
      <c r="U868" s="54" t="str">
        <f t="shared" si="122"/>
        <v>MENOR VALOR</v>
      </c>
    </row>
    <row r="869" spans="1:28" ht="60">
      <c r="A869" s="147">
        <v>863</v>
      </c>
      <c r="B869" s="169"/>
      <c r="C869" s="170" t="s">
        <v>3729</v>
      </c>
      <c r="D869" s="172" t="s">
        <v>2753</v>
      </c>
      <c r="E869" s="170" t="s">
        <v>3729</v>
      </c>
      <c r="F869" s="172" t="s">
        <v>2753</v>
      </c>
      <c r="G869" s="165" t="s">
        <v>21</v>
      </c>
      <c r="H869" s="165">
        <v>1</v>
      </c>
      <c r="I869" s="202" t="s">
        <v>3915</v>
      </c>
      <c r="J869" s="202" t="s">
        <v>3916</v>
      </c>
      <c r="K869" s="190">
        <v>34980</v>
      </c>
      <c r="L869" s="191">
        <v>42090</v>
      </c>
      <c r="M869" s="132">
        <f t="shared" si="123"/>
        <v>34980</v>
      </c>
      <c r="N869" s="132">
        <f t="shared" si="124"/>
        <v>38535</v>
      </c>
      <c r="O869" s="133">
        <f t="shared" si="125"/>
        <v>38535</v>
      </c>
      <c r="P869" s="134">
        <f t="shared" si="126"/>
        <v>38370.668485185401</v>
      </c>
      <c r="Q869" s="133">
        <f t="shared" si="119"/>
        <v>2513.7646071181766</v>
      </c>
      <c r="R869" s="135">
        <f t="shared" si="120"/>
        <v>6.5512661268560396E-2</v>
      </c>
      <c r="S869" s="133">
        <f t="shared" si="127"/>
        <v>34980</v>
      </c>
      <c r="T869" s="136">
        <f t="shared" si="121"/>
        <v>35000</v>
      </c>
      <c r="U869" s="54" t="str">
        <f t="shared" si="122"/>
        <v>MENOR VALOR</v>
      </c>
    </row>
    <row r="870" spans="1:28" ht="60">
      <c r="A870" s="147">
        <v>864</v>
      </c>
      <c r="B870" s="169"/>
      <c r="C870" s="170" t="s">
        <v>3730</v>
      </c>
      <c r="D870" s="176" t="s">
        <v>2754</v>
      </c>
      <c r="E870" s="170" t="s">
        <v>3730</v>
      </c>
      <c r="F870" s="176" t="s">
        <v>2754</v>
      </c>
      <c r="G870" s="165" t="s">
        <v>21</v>
      </c>
      <c r="H870" s="165">
        <v>1</v>
      </c>
      <c r="I870" s="202" t="s">
        <v>3915</v>
      </c>
      <c r="J870" s="202" t="s">
        <v>3916</v>
      </c>
      <c r="K870" s="190">
        <v>41976</v>
      </c>
      <c r="L870" s="191">
        <v>50485</v>
      </c>
      <c r="M870" s="132">
        <f t="shared" si="123"/>
        <v>41976</v>
      </c>
      <c r="N870" s="132">
        <f t="shared" si="124"/>
        <v>46230.5</v>
      </c>
      <c r="O870" s="133">
        <f t="shared" si="125"/>
        <v>46230.5</v>
      </c>
      <c r="P870" s="134">
        <f t="shared" si="126"/>
        <v>46034.317199237354</v>
      </c>
      <c r="Q870" s="133">
        <f t="shared" si="119"/>
        <v>3008.3858005581665</v>
      </c>
      <c r="R870" s="135">
        <f t="shared" si="120"/>
        <v>6.535093781314967E-2</v>
      </c>
      <c r="S870" s="133">
        <f t="shared" si="127"/>
        <v>41976</v>
      </c>
      <c r="T870" s="136">
        <f t="shared" si="121"/>
        <v>42000</v>
      </c>
      <c r="U870" s="54" t="str">
        <f t="shared" si="122"/>
        <v>MENOR VALOR</v>
      </c>
    </row>
    <row r="871" spans="1:28" ht="204">
      <c r="A871" s="147">
        <v>865</v>
      </c>
      <c r="B871" s="169"/>
      <c r="C871" s="170" t="s">
        <v>3731</v>
      </c>
      <c r="D871" s="179" t="s">
        <v>2755</v>
      </c>
      <c r="E871" s="170" t="s">
        <v>3731</v>
      </c>
      <c r="F871" s="179" t="s">
        <v>2755</v>
      </c>
      <c r="G871" s="165" t="s">
        <v>21</v>
      </c>
      <c r="H871" s="165">
        <v>1</v>
      </c>
      <c r="I871" s="202" t="s">
        <v>3915</v>
      </c>
      <c r="J871" s="202" t="s">
        <v>3916</v>
      </c>
      <c r="K871" s="190">
        <v>41976</v>
      </c>
      <c r="L871" s="191">
        <v>50485</v>
      </c>
      <c r="M871" s="132">
        <f t="shared" si="123"/>
        <v>41976</v>
      </c>
      <c r="N871" s="132">
        <f t="shared" si="124"/>
        <v>46230.5</v>
      </c>
      <c r="O871" s="133">
        <f t="shared" si="125"/>
        <v>46230.5</v>
      </c>
      <c r="P871" s="134">
        <f t="shared" si="126"/>
        <v>46034.317199237354</v>
      </c>
      <c r="Q871" s="133">
        <f t="shared" si="119"/>
        <v>3008.3858005581665</v>
      </c>
      <c r="R871" s="135">
        <f t="shared" si="120"/>
        <v>6.535093781314967E-2</v>
      </c>
      <c r="S871" s="133">
        <f t="shared" si="127"/>
        <v>41976</v>
      </c>
      <c r="T871" s="136">
        <f t="shared" si="121"/>
        <v>42000</v>
      </c>
      <c r="U871" s="54" t="str">
        <f t="shared" si="122"/>
        <v>MENOR VALOR</v>
      </c>
    </row>
    <row r="872" spans="1:28" ht="204">
      <c r="A872" s="147">
        <v>866</v>
      </c>
      <c r="B872" s="169"/>
      <c r="C872" s="170" t="s">
        <v>3732</v>
      </c>
      <c r="D872" s="180" t="s">
        <v>2756</v>
      </c>
      <c r="E872" s="170" t="s">
        <v>3732</v>
      </c>
      <c r="F872" s="180" t="s">
        <v>2756</v>
      </c>
      <c r="G872" s="165" t="s">
        <v>21</v>
      </c>
      <c r="H872" s="165">
        <v>1</v>
      </c>
      <c r="I872" s="202" t="s">
        <v>3915</v>
      </c>
      <c r="J872" s="202" t="s">
        <v>3916</v>
      </c>
      <c r="K872" s="190">
        <v>48972</v>
      </c>
      <c r="L872" s="191">
        <v>58880</v>
      </c>
      <c r="M872" s="132">
        <f t="shared" si="123"/>
        <v>48972</v>
      </c>
      <c r="N872" s="132">
        <f t="shared" si="124"/>
        <v>53926</v>
      </c>
      <c r="O872" s="133">
        <f t="shared" si="125"/>
        <v>53926</v>
      </c>
      <c r="P872" s="134">
        <f t="shared" si="126"/>
        <v>53697.964207221114</v>
      </c>
      <c r="Q872" s="133">
        <f t="shared" si="119"/>
        <v>3503.0069939981563</v>
      </c>
      <c r="R872" s="135">
        <f t="shared" si="120"/>
        <v>6.5235378020664037E-2</v>
      </c>
      <c r="S872" s="133">
        <f t="shared" si="127"/>
        <v>48972</v>
      </c>
      <c r="T872" s="136">
        <f t="shared" si="121"/>
        <v>49000</v>
      </c>
      <c r="U872" s="54" t="str">
        <f t="shared" si="122"/>
        <v>MENOR VALOR</v>
      </c>
    </row>
    <row r="873" spans="1:28" ht="204">
      <c r="A873" s="147">
        <v>867</v>
      </c>
      <c r="B873" s="169"/>
      <c r="C873" s="170" t="s">
        <v>3733</v>
      </c>
      <c r="D873" s="179" t="s">
        <v>2757</v>
      </c>
      <c r="E873" s="170" t="s">
        <v>3733</v>
      </c>
      <c r="F873" s="179" t="s">
        <v>2757</v>
      </c>
      <c r="G873" s="165" t="s">
        <v>21</v>
      </c>
      <c r="H873" s="165">
        <v>1</v>
      </c>
      <c r="I873" s="202" t="s">
        <v>3915</v>
      </c>
      <c r="J873" s="202" t="s">
        <v>3916</v>
      </c>
      <c r="K873" s="190">
        <v>48972</v>
      </c>
      <c r="L873" s="191">
        <v>58880</v>
      </c>
      <c r="M873" s="132">
        <f t="shared" si="123"/>
        <v>48972</v>
      </c>
      <c r="N873" s="132">
        <f t="shared" si="124"/>
        <v>53926</v>
      </c>
      <c r="O873" s="133">
        <f t="shared" si="125"/>
        <v>53926</v>
      </c>
      <c r="P873" s="134">
        <f t="shared" si="126"/>
        <v>53697.964207221114</v>
      </c>
      <c r="Q873" s="133">
        <f t="shared" si="119"/>
        <v>3503.0069939981563</v>
      </c>
      <c r="R873" s="135">
        <f t="shared" si="120"/>
        <v>6.5235378020664037E-2</v>
      </c>
      <c r="S873" s="133">
        <f t="shared" si="127"/>
        <v>48972</v>
      </c>
      <c r="T873" s="136">
        <f t="shared" si="121"/>
        <v>49000</v>
      </c>
      <c r="U873" s="54" t="str">
        <f t="shared" si="122"/>
        <v>MENOR VALOR</v>
      </c>
    </row>
    <row r="874" spans="1:28" ht="216.75">
      <c r="A874" s="147">
        <v>868</v>
      </c>
      <c r="B874" s="169"/>
      <c r="C874" s="170" t="s">
        <v>3734</v>
      </c>
      <c r="D874" s="180" t="s">
        <v>2758</v>
      </c>
      <c r="E874" s="170" t="s">
        <v>3734</v>
      </c>
      <c r="F874" s="180" t="s">
        <v>2758</v>
      </c>
      <c r="G874" s="165" t="s">
        <v>21</v>
      </c>
      <c r="H874" s="165">
        <v>1</v>
      </c>
      <c r="I874" s="202" t="s">
        <v>3915</v>
      </c>
      <c r="J874" s="202" t="s">
        <v>3916</v>
      </c>
      <c r="K874" s="190">
        <v>55968</v>
      </c>
      <c r="L874" s="191">
        <v>67275</v>
      </c>
      <c r="M874" s="132">
        <f t="shared" si="123"/>
        <v>55968</v>
      </c>
      <c r="N874" s="132">
        <f t="shared" si="124"/>
        <v>61621.5</v>
      </c>
      <c r="O874" s="133">
        <f t="shared" si="125"/>
        <v>61621.5</v>
      </c>
      <c r="P874" s="134">
        <f t="shared" si="126"/>
        <v>61361.610148365566</v>
      </c>
      <c r="Q874" s="133">
        <f t="shared" si="119"/>
        <v>3997.6281874381466</v>
      </c>
      <c r="R874" s="135">
        <f t="shared" si="120"/>
        <v>6.514868462174192E-2</v>
      </c>
      <c r="S874" s="133">
        <f t="shared" si="127"/>
        <v>55968</v>
      </c>
      <c r="T874" s="136">
        <f t="shared" si="121"/>
        <v>56000</v>
      </c>
      <c r="U874" s="54" t="str">
        <f t="shared" si="122"/>
        <v>MENOR VALOR</v>
      </c>
    </row>
    <row r="875" spans="1:28" ht="60">
      <c r="A875" s="147">
        <v>869</v>
      </c>
      <c r="B875" s="169"/>
      <c r="C875" s="170" t="s">
        <v>3735</v>
      </c>
      <c r="D875" s="172" t="s">
        <v>2759</v>
      </c>
      <c r="E875" s="170" t="s">
        <v>3735</v>
      </c>
      <c r="F875" s="172" t="s">
        <v>2759</v>
      </c>
      <c r="G875" s="165" t="s">
        <v>21</v>
      </c>
      <c r="H875" s="165">
        <v>1</v>
      </c>
      <c r="I875" s="202" t="s">
        <v>3915</v>
      </c>
      <c r="J875" s="202" t="s">
        <v>3916</v>
      </c>
      <c r="K875" s="190">
        <v>55968</v>
      </c>
      <c r="L875" s="191">
        <v>67275</v>
      </c>
      <c r="M875" s="132">
        <f t="shared" si="123"/>
        <v>55968</v>
      </c>
      <c r="N875" s="132">
        <f t="shared" si="124"/>
        <v>61621.5</v>
      </c>
      <c r="O875" s="133">
        <f t="shared" si="125"/>
        <v>61621.5</v>
      </c>
      <c r="P875" s="134">
        <f t="shared" si="126"/>
        <v>61361.610148365566</v>
      </c>
      <c r="Q875" s="133">
        <f t="shared" si="119"/>
        <v>3997.6281874381466</v>
      </c>
      <c r="R875" s="135">
        <f t="shared" si="120"/>
        <v>6.514868462174192E-2</v>
      </c>
      <c r="S875" s="133">
        <f t="shared" si="127"/>
        <v>55968</v>
      </c>
      <c r="T875" s="136">
        <f t="shared" si="121"/>
        <v>56000</v>
      </c>
      <c r="U875" s="54" t="str">
        <f t="shared" si="122"/>
        <v>MENOR VALOR</v>
      </c>
      <c r="V875" s="8"/>
      <c r="X875" s="35"/>
      <c r="Y875" s="35"/>
      <c r="Z875" s="35"/>
      <c r="AA875" s="35"/>
      <c r="AB875" s="15"/>
    </row>
    <row r="876" spans="1:28" ht="60">
      <c r="A876" s="147">
        <v>870</v>
      </c>
      <c r="B876" s="169"/>
      <c r="C876" s="170" t="s">
        <v>3736</v>
      </c>
      <c r="D876" s="172" t="s">
        <v>2760</v>
      </c>
      <c r="E876" s="170" t="s">
        <v>3736</v>
      </c>
      <c r="F876" s="172" t="s">
        <v>2760</v>
      </c>
      <c r="G876" s="165" t="s">
        <v>21</v>
      </c>
      <c r="H876" s="165">
        <v>1</v>
      </c>
      <c r="I876" s="202" t="s">
        <v>3915</v>
      </c>
      <c r="J876" s="202" t="s">
        <v>3916</v>
      </c>
      <c r="K876" s="190">
        <v>20064</v>
      </c>
      <c r="L876" s="191">
        <v>24150</v>
      </c>
      <c r="M876" s="132">
        <f t="shared" si="123"/>
        <v>20064</v>
      </c>
      <c r="N876" s="132">
        <f t="shared" si="124"/>
        <v>22107</v>
      </c>
      <c r="O876" s="133">
        <f t="shared" si="125"/>
        <v>22107</v>
      </c>
      <c r="P876" s="134">
        <f t="shared" si="126"/>
        <v>22012.396507422811</v>
      </c>
      <c r="Q876" s="133">
        <f t="shared" si="119"/>
        <v>1444.6191539641165</v>
      </c>
      <c r="R876" s="135">
        <f t="shared" si="120"/>
        <v>6.5627527356095727E-2</v>
      </c>
      <c r="S876" s="133">
        <f t="shared" si="127"/>
        <v>20064</v>
      </c>
      <c r="T876" s="136">
        <f t="shared" si="121"/>
        <v>20100</v>
      </c>
      <c r="U876" s="54" t="str">
        <f t="shared" si="122"/>
        <v>MENOR VALOR</v>
      </c>
    </row>
    <row r="877" spans="1:28" ht="33">
      <c r="A877" s="147">
        <v>871</v>
      </c>
      <c r="B877" s="169"/>
      <c r="C877" s="170" t="s">
        <v>3737</v>
      </c>
      <c r="D877" s="172" t="s">
        <v>2761</v>
      </c>
      <c r="E877" s="170" t="s">
        <v>3737</v>
      </c>
      <c r="F877" s="172" t="s">
        <v>2761</v>
      </c>
      <c r="G877" s="165" t="s">
        <v>21</v>
      </c>
      <c r="H877" s="165">
        <v>1</v>
      </c>
      <c r="I877" s="209">
        <v>6500</v>
      </c>
      <c r="J877" s="204">
        <f>I877*(1+0.05)</f>
        <v>6825</v>
      </c>
      <c r="K877" s="190">
        <v>15840</v>
      </c>
      <c r="L877" s="191">
        <v>19090</v>
      </c>
      <c r="M877" s="132">
        <f t="shared" si="123"/>
        <v>6825</v>
      </c>
      <c r="N877" s="132">
        <f t="shared" si="124"/>
        <v>13918.333333333334</v>
      </c>
      <c r="O877" s="133">
        <f t="shared" si="125"/>
        <v>15840</v>
      </c>
      <c r="P877" s="134">
        <f t="shared" si="126"/>
        <v>12731.744670514167</v>
      </c>
      <c r="Q877" s="133">
        <f t="shared" si="119"/>
        <v>6374.5676323967264</v>
      </c>
      <c r="R877" s="135">
        <f t="shared" si="120"/>
        <v>0.50068296194784523</v>
      </c>
      <c r="S877" s="133">
        <f t="shared" si="127"/>
        <v>12731.744670514167</v>
      </c>
      <c r="T877" s="136">
        <f t="shared" si="121"/>
        <v>12700</v>
      </c>
      <c r="U877" s="54" t="str">
        <f t="shared" si="122"/>
        <v>MEDIA GEOMETRICA</v>
      </c>
    </row>
    <row r="878" spans="1:28" ht="60">
      <c r="A878" s="147">
        <v>872</v>
      </c>
      <c r="B878" s="169"/>
      <c r="C878" s="170" t="s">
        <v>3738</v>
      </c>
      <c r="D878" s="172" t="s">
        <v>2761</v>
      </c>
      <c r="E878" s="170" t="s">
        <v>3738</v>
      </c>
      <c r="F878" s="172" t="s">
        <v>2761</v>
      </c>
      <c r="G878" s="165" t="s">
        <v>21</v>
      </c>
      <c r="H878" s="165">
        <v>1</v>
      </c>
      <c r="I878" s="202" t="s">
        <v>3915</v>
      </c>
      <c r="J878" s="202" t="s">
        <v>3916</v>
      </c>
      <c r="K878" s="190">
        <v>15840</v>
      </c>
      <c r="L878" s="191">
        <v>19090</v>
      </c>
      <c r="M878" s="132">
        <f t="shared" si="123"/>
        <v>15840</v>
      </c>
      <c r="N878" s="132">
        <f t="shared" si="124"/>
        <v>17465</v>
      </c>
      <c r="O878" s="133">
        <f t="shared" si="125"/>
        <v>17465</v>
      </c>
      <c r="P878" s="134">
        <f t="shared" si="126"/>
        <v>17389.238051162563</v>
      </c>
      <c r="Q878" s="133">
        <f t="shared" si="119"/>
        <v>1149.0485194281398</v>
      </c>
      <c r="R878" s="135">
        <f t="shared" si="120"/>
        <v>6.6078140747019093E-2</v>
      </c>
      <c r="S878" s="133">
        <f t="shared" si="127"/>
        <v>15840</v>
      </c>
      <c r="T878" s="136">
        <f t="shared" si="121"/>
        <v>15800</v>
      </c>
      <c r="U878" s="54" t="str">
        <f t="shared" si="122"/>
        <v>MENOR VALOR</v>
      </c>
    </row>
    <row r="879" spans="1:28" ht="60">
      <c r="A879" s="147">
        <v>873</v>
      </c>
      <c r="B879" s="169"/>
      <c r="C879" s="170" t="s">
        <v>3739</v>
      </c>
      <c r="D879" s="172" t="s">
        <v>2762</v>
      </c>
      <c r="E879" s="170" t="s">
        <v>3739</v>
      </c>
      <c r="F879" s="172" t="s">
        <v>2762</v>
      </c>
      <c r="G879" s="165" t="s">
        <v>21</v>
      </c>
      <c r="H879" s="165">
        <v>1</v>
      </c>
      <c r="I879" s="202" t="s">
        <v>3915</v>
      </c>
      <c r="J879" s="202" t="s">
        <v>3916</v>
      </c>
      <c r="K879" s="190">
        <v>928884</v>
      </c>
      <c r="L879" s="191">
        <v>1116305</v>
      </c>
      <c r="M879" s="132">
        <f t="shared" si="123"/>
        <v>928884</v>
      </c>
      <c r="N879" s="132">
        <f t="shared" si="124"/>
        <v>1022594.5</v>
      </c>
      <c r="O879" s="133">
        <f t="shared" si="125"/>
        <v>1022594.5</v>
      </c>
      <c r="P879" s="134">
        <f t="shared" si="126"/>
        <v>1018291.6348571267</v>
      </c>
      <c r="Q879" s="133">
        <f t="shared" si="119"/>
        <v>66263.330018381967</v>
      </c>
      <c r="R879" s="135">
        <f t="shared" si="120"/>
        <v>6.5073037772405112E-2</v>
      </c>
      <c r="S879" s="133">
        <f t="shared" si="127"/>
        <v>928884</v>
      </c>
      <c r="T879" s="136">
        <f t="shared" si="121"/>
        <v>928900</v>
      </c>
      <c r="U879" s="54" t="str">
        <f t="shared" si="122"/>
        <v>MENOR VALOR</v>
      </c>
    </row>
    <row r="880" spans="1:28" ht="60">
      <c r="A880" s="147">
        <v>874</v>
      </c>
      <c r="B880" s="169"/>
      <c r="C880" s="170" t="s">
        <v>3740</v>
      </c>
      <c r="D880" s="172" t="s">
        <v>2763</v>
      </c>
      <c r="E880" s="170" t="s">
        <v>3740</v>
      </c>
      <c r="F880" s="172" t="s">
        <v>2763</v>
      </c>
      <c r="G880" s="165" t="s">
        <v>21</v>
      </c>
      <c r="H880" s="165">
        <v>1</v>
      </c>
      <c r="I880" s="202" t="s">
        <v>3915</v>
      </c>
      <c r="J880" s="202" t="s">
        <v>3916</v>
      </c>
      <c r="K880" s="190">
        <v>218196</v>
      </c>
      <c r="L880" s="191">
        <v>262315</v>
      </c>
      <c r="M880" s="132">
        <f t="shared" si="123"/>
        <v>218196</v>
      </c>
      <c r="N880" s="132">
        <f t="shared" si="124"/>
        <v>240255.5</v>
      </c>
      <c r="O880" s="133">
        <f t="shared" si="125"/>
        <v>240255.5</v>
      </c>
      <c r="P880" s="134">
        <f t="shared" si="126"/>
        <v>239240.63981690069</v>
      </c>
      <c r="Q880" s="133">
        <f t="shared" si="119"/>
        <v>15598.422039584646</v>
      </c>
      <c r="R880" s="135">
        <f t="shared" si="120"/>
        <v>6.519971711964434E-2</v>
      </c>
      <c r="S880" s="133">
        <f t="shared" si="127"/>
        <v>218196</v>
      </c>
      <c r="T880" s="136">
        <f t="shared" si="121"/>
        <v>218200</v>
      </c>
      <c r="U880" s="54" t="str">
        <f t="shared" si="122"/>
        <v>MENOR VALOR</v>
      </c>
    </row>
    <row r="881" spans="1:28" ht="60">
      <c r="A881" s="147">
        <v>875</v>
      </c>
      <c r="B881" s="169"/>
      <c r="C881" s="170" t="s">
        <v>3741</v>
      </c>
      <c r="D881" s="172" t="s">
        <v>2764</v>
      </c>
      <c r="E881" s="170" t="s">
        <v>3741</v>
      </c>
      <c r="F881" s="172" t="s">
        <v>2764</v>
      </c>
      <c r="G881" s="165" t="s">
        <v>21</v>
      </c>
      <c r="H881" s="165">
        <v>1</v>
      </c>
      <c r="I881" s="202" t="s">
        <v>3915</v>
      </c>
      <c r="J881" s="202" t="s">
        <v>3916</v>
      </c>
      <c r="K881" s="190">
        <v>843084</v>
      </c>
      <c r="L881" s="191">
        <v>1013265</v>
      </c>
      <c r="M881" s="132">
        <f t="shared" si="123"/>
        <v>843084</v>
      </c>
      <c r="N881" s="132">
        <f t="shared" si="124"/>
        <v>928174.5</v>
      </c>
      <c r="O881" s="133">
        <f t="shared" si="125"/>
        <v>928174.5</v>
      </c>
      <c r="P881" s="134">
        <f t="shared" si="126"/>
        <v>924265.92994657112</v>
      </c>
      <c r="Q881" s="133">
        <f t="shared" si="119"/>
        <v>60168.069564553924</v>
      </c>
      <c r="R881" s="135">
        <f t="shared" si="120"/>
        <v>6.5098222941131295E-2</v>
      </c>
      <c r="S881" s="133">
        <f t="shared" si="127"/>
        <v>843084</v>
      </c>
      <c r="T881" s="136">
        <f t="shared" si="121"/>
        <v>843100</v>
      </c>
      <c r="U881" s="54" t="str">
        <f t="shared" si="122"/>
        <v>MENOR VALOR</v>
      </c>
    </row>
    <row r="882" spans="1:28" ht="60">
      <c r="A882" s="147">
        <v>876</v>
      </c>
      <c r="B882" s="169"/>
      <c r="C882" s="170" t="s">
        <v>3742</v>
      </c>
      <c r="D882" s="172" t="s">
        <v>2765</v>
      </c>
      <c r="E882" s="170" t="s">
        <v>3742</v>
      </c>
      <c r="F882" s="172" t="s">
        <v>2765</v>
      </c>
      <c r="G882" s="165" t="s">
        <v>21</v>
      </c>
      <c r="H882" s="165">
        <v>1</v>
      </c>
      <c r="I882" s="202" t="s">
        <v>3915</v>
      </c>
      <c r="J882" s="202" t="s">
        <v>3916</v>
      </c>
      <c r="K882" s="190">
        <v>14400</v>
      </c>
      <c r="L882" s="191">
        <v>17365</v>
      </c>
      <c r="M882" s="132">
        <f t="shared" si="123"/>
        <v>14400</v>
      </c>
      <c r="N882" s="132">
        <f t="shared" si="124"/>
        <v>15882.5</v>
      </c>
      <c r="O882" s="133">
        <f t="shared" si="125"/>
        <v>15882.5</v>
      </c>
      <c r="P882" s="134">
        <f t="shared" si="126"/>
        <v>15813.15907717367</v>
      </c>
      <c r="Q882" s="133">
        <f t="shared" si="119"/>
        <v>1048.2858031090568</v>
      </c>
      <c r="R882" s="135">
        <f t="shared" si="120"/>
        <v>6.6291991245586074E-2</v>
      </c>
      <c r="S882" s="133">
        <f t="shared" si="127"/>
        <v>14400</v>
      </c>
      <c r="T882" s="136">
        <f t="shared" si="121"/>
        <v>14400</v>
      </c>
      <c r="U882" s="54" t="str">
        <f t="shared" si="122"/>
        <v>MENOR VALOR</v>
      </c>
      <c r="V882" s="8"/>
      <c r="X882" s="35"/>
      <c r="Y882" s="35"/>
      <c r="Z882" s="35"/>
      <c r="AA882" s="35"/>
      <c r="AB882" s="15"/>
    </row>
    <row r="883" spans="1:28" ht="18">
      <c r="A883" s="147">
        <v>877</v>
      </c>
      <c r="B883" s="169"/>
      <c r="C883" s="170" t="s">
        <v>3743</v>
      </c>
      <c r="D883" s="172" t="s">
        <v>2766</v>
      </c>
      <c r="E883" s="170" t="s">
        <v>3743</v>
      </c>
      <c r="F883" s="172" t="s">
        <v>2766</v>
      </c>
      <c r="G883" s="165" t="s">
        <v>21</v>
      </c>
      <c r="H883" s="165">
        <v>1</v>
      </c>
      <c r="I883" s="209">
        <v>9500</v>
      </c>
      <c r="J883" s="204">
        <f>I883*(1+0.05)</f>
        <v>9975</v>
      </c>
      <c r="K883" s="190">
        <v>15200</v>
      </c>
      <c r="L883" s="191">
        <v>18285</v>
      </c>
      <c r="M883" s="132">
        <f t="shared" si="123"/>
        <v>9975</v>
      </c>
      <c r="N883" s="132">
        <f t="shared" si="124"/>
        <v>14486.666666666666</v>
      </c>
      <c r="O883" s="133">
        <f t="shared" si="125"/>
        <v>15200</v>
      </c>
      <c r="P883" s="134">
        <f t="shared" si="126"/>
        <v>14048.08584080611</v>
      </c>
      <c r="Q883" s="133">
        <f t="shared" si="119"/>
        <v>3694.6329316997108</v>
      </c>
      <c r="R883" s="135">
        <f t="shared" si="120"/>
        <v>0.26299902873370429</v>
      </c>
      <c r="S883" s="133">
        <f t="shared" si="127"/>
        <v>9975</v>
      </c>
      <c r="T883" s="136">
        <f t="shared" si="121"/>
        <v>10000</v>
      </c>
      <c r="U883" s="54" t="str">
        <f t="shared" si="122"/>
        <v>MENOR VALOR</v>
      </c>
      <c r="V883" s="8"/>
      <c r="X883" s="35"/>
      <c r="Y883" s="35"/>
      <c r="Z883" s="35"/>
      <c r="AA883" s="35"/>
      <c r="AB883" s="15"/>
    </row>
    <row r="884" spans="1:28" ht="60">
      <c r="A884" s="147">
        <v>878</v>
      </c>
      <c r="B884" s="169"/>
      <c r="C884" s="170" t="s">
        <v>3744</v>
      </c>
      <c r="D884" s="172" t="s">
        <v>1646</v>
      </c>
      <c r="E884" s="170" t="s">
        <v>3744</v>
      </c>
      <c r="F884" s="172" t="s">
        <v>1646</v>
      </c>
      <c r="G884" s="165" t="s">
        <v>21</v>
      </c>
      <c r="H884" s="165">
        <v>1</v>
      </c>
      <c r="I884" s="202" t="s">
        <v>3915</v>
      </c>
      <c r="J884" s="202" t="s">
        <v>3916</v>
      </c>
      <c r="K884" s="190">
        <v>7200</v>
      </c>
      <c r="L884" s="191">
        <v>8740</v>
      </c>
      <c r="M884" s="132">
        <f t="shared" si="123"/>
        <v>7200</v>
      </c>
      <c r="N884" s="132">
        <f t="shared" si="124"/>
        <v>7970</v>
      </c>
      <c r="O884" s="133">
        <f t="shared" si="125"/>
        <v>7970</v>
      </c>
      <c r="P884" s="134">
        <f t="shared" si="126"/>
        <v>7932.7170628984368</v>
      </c>
      <c r="Q884" s="133">
        <f t="shared" si="119"/>
        <v>544.47222151364156</v>
      </c>
      <c r="R884" s="135">
        <f t="shared" si="120"/>
        <v>6.8636284036922859E-2</v>
      </c>
      <c r="S884" s="133">
        <f t="shared" si="127"/>
        <v>7200</v>
      </c>
      <c r="T884" s="136">
        <f t="shared" si="121"/>
        <v>7200</v>
      </c>
      <c r="U884" s="54" t="str">
        <f t="shared" si="122"/>
        <v>MENOR VALOR</v>
      </c>
      <c r="V884" s="8"/>
      <c r="X884" s="35"/>
      <c r="Y884" s="35"/>
      <c r="Z884" s="35"/>
      <c r="AA884" s="35"/>
      <c r="AB884" s="15"/>
    </row>
    <row r="885" spans="1:28" ht="18">
      <c r="A885" s="147">
        <v>879</v>
      </c>
      <c r="B885" s="169"/>
      <c r="C885" s="170" t="s">
        <v>3745</v>
      </c>
      <c r="D885" s="172" t="s">
        <v>1647</v>
      </c>
      <c r="E885" s="170" t="s">
        <v>3745</v>
      </c>
      <c r="F885" s="172" t="s">
        <v>1647</v>
      </c>
      <c r="G885" s="165" t="s">
        <v>21</v>
      </c>
      <c r="H885" s="165">
        <v>1</v>
      </c>
      <c r="I885" s="209">
        <v>7500</v>
      </c>
      <c r="J885" s="204">
        <f>I885*(1+0.05)</f>
        <v>7875</v>
      </c>
      <c r="K885" s="190">
        <v>12000</v>
      </c>
      <c r="L885" s="191">
        <v>14490</v>
      </c>
      <c r="M885" s="132">
        <f t="shared" si="123"/>
        <v>7875</v>
      </c>
      <c r="N885" s="132">
        <f t="shared" si="124"/>
        <v>11455</v>
      </c>
      <c r="O885" s="133">
        <f t="shared" si="125"/>
        <v>12000</v>
      </c>
      <c r="P885" s="134">
        <f t="shared" si="126"/>
        <v>11104.527006639199</v>
      </c>
      <c r="Q885" s="133">
        <f t="shared" si="119"/>
        <v>2916.8154723945086</v>
      </c>
      <c r="R885" s="135">
        <f t="shared" si="120"/>
        <v>0.26266904215286224</v>
      </c>
      <c r="S885" s="133">
        <f t="shared" si="127"/>
        <v>7875</v>
      </c>
      <c r="T885" s="136">
        <f t="shared" si="121"/>
        <v>7900</v>
      </c>
      <c r="U885" s="54" t="str">
        <f t="shared" si="122"/>
        <v>MENOR VALOR</v>
      </c>
      <c r="V885" s="8"/>
      <c r="X885" s="35"/>
      <c r="Y885" s="35"/>
      <c r="Z885" s="35"/>
      <c r="AA885" s="35"/>
      <c r="AB885" s="15"/>
    </row>
    <row r="886" spans="1:28" ht="18">
      <c r="A886" s="147">
        <v>880</v>
      </c>
      <c r="B886" s="169"/>
      <c r="C886" s="170" t="s">
        <v>3746</v>
      </c>
      <c r="D886" s="172" t="s">
        <v>1649</v>
      </c>
      <c r="E886" s="170" t="s">
        <v>3746</v>
      </c>
      <c r="F886" s="172" t="s">
        <v>1649</v>
      </c>
      <c r="G886" s="165" t="s">
        <v>21</v>
      </c>
      <c r="H886" s="165">
        <v>1</v>
      </c>
      <c r="I886" s="209">
        <v>14200</v>
      </c>
      <c r="J886" s="204">
        <f>I886*(1+0.05)</f>
        <v>14910</v>
      </c>
      <c r="K886" s="190">
        <v>22720</v>
      </c>
      <c r="L886" s="191">
        <v>27370</v>
      </c>
      <c r="M886" s="132">
        <f t="shared" si="123"/>
        <v>14910</v>
      </c>
      <c r="N886" s="132">
        <f t="shared" si="124"/>
        <v>21666.666666666668</v>
      </c>
      <c r="O886" s="133">
        <f t="shared" si="125"/>
        <v>22720</v>
      </c>
      <c r="P886" s="134">
        <f t="shared" si="126"/>
        <v>21008.107092060345</v>
      </c>
      <c r="Q886" s="133">
        <f t="shared" si="119"/>
        <v>5522.5039610669364</v>
      </c>
      <c r="R886" s="135">
        <f t="shared" si="120"/>
        <v>0.26287489571842826</v>
      </c>
      <c r="S886" s="133">
        <f t="shared" si="127"/>
        <v>14910</v>
      </c>
      <c r="T886" s="136">
        <f t="shared" si="121"/>
        <v>14900</v>
      </c>
      <c r="U886" s="54" t="str">
        <f t="shared" si="122"/>
        <v>MENOR VALOR</v>
      </c>
    </row>
    <row r="887" spans="1:28" ht="18">
      <c r="A887" s="147">
        <v>881</v>
      </c>
      <c r="B887" s="169"/>
      <c r="C887" s="170" t="s">
        <v>3747</v>
      </c>
      <c r="D887" s="172" t="s">
        <v>1648</v>
      </c>
      <c r="E887" s="170" t="s">
        <v>3747</v>
      </c>
      <c r="F887" s="172" t="s">
        <v>1648</v>
      </c>
      <c r="G887" s="165" t="s">
        <v>21</v>
      </c>
      <c r="H887" s="165">
        <v>1</v>
      </c>
      <c r="I887" s="209">
        <v>11700</v>
      </c>
      <c r="J887" s="204">
        <f>I887*(1+0.05)</f>
        <v>12285</v>
      </c>
      <c r="K887" s="190">
        <v>18720</v>
      </c>
      <c r="L887" s="191">
        <v>22540</v>
      </c>
      <c r="M887" s="132">
        <f t="shared" si="123"/>
        <v>12285</v>
      </c>
      <c r="N887" s="132">
        <f t="shared" si="124"/>
        <v>17848.333333333332</v>
      </c>
      <c r="O887" s="133">
        <f t="shared" si="125"/>
        <v>18720</v>
      </c>
      <c r="P887" s="134">
        <f t="shared" si="126"/>
        <v>17306.595331335706</v>
      </c>
      <c r="Q887" s="133">
        <f t="shared" si="119"/>
        <v>4550.2321369354331</v>
      </c>
      <c r="R887" s="135">
        <f t="shared" si="120"/>
        <v>0.26291896527427794</v>
      </c>
      <c r="S887" s="133">
        <f t="shared" si="127"/>
        <v>12285</v>
      </c>
      <c r="T887" s="136">
        <f t="shared" si="121"/>
        <v>12300</v>
      </c>
      <c r="U887" s="54" t="str">
        <f t="shared" si="122"/>
        <v>MENOR VALOR</v>
      </c>
    </row>
    <row r="888" spans="1:28" ht="60">
      <c r="A888" s="147">
        <v>882</v>
      </c>
      <c r="B888" s="169"/>
      <c r="C888" s="170" t="s">
        <v>3748</v>
      </c>
      <c r="D888" s="172" t="s">
        <v>2767</v>
      </c>
      <c r="E888" s="170" t="s">
        <v>3748</v>
      </c>
      <c r="F888" s="172" t="s">
        <v>2767</v>
      </c>
      <c r="G888" s="165" t="s">
        <v>21</v>
      </c>
      <c r="H888" s="165">
        <v>1</v>
      </c>
      <c r="I888" s="202" t="s">
        <v>3915</v>
      </c>
      <c r="J888" s="202" t="s">
        <v>3916</v>
      </c>
      <c r="K888" s="190">
        <v>20000</v>
      </c>
      <c r="L888" s="191">
        <v>24035</v>
      </c>
      <c r="M888" s="132">
        <f t="shared" si="123"/>
        <v>20000</v>
      </c>
      <c r="N888" s="132">
        <f t="shared" si="124"/>
        <v>22017.5</v>
      </c>
      <c r="O888" s="133">
        <f t="shared" si="125"/>
        <v>22017.5</v>
      </c>
      <c r="P888" s="134">
        <f t="shared" si="126"/>
        <v>21924.871721403524</v>
      </c>
      <c r="Q888" s="133">
        <f t="shared" si="119"/>
        <v>1426.5879310438597</v>
      </c>
      <c r="R888" s="135">
        <f t="shared" si="120"/>
        <v>6.5067105028997471E-2</v>
      </c>
      <c r="S888" s="133">
        <f t="shared" si="127"/>
        <v>20000</v>
      </c>
      <c r="T888" s="136">
        <f t="shared" si="121"/>
        <v>20000</v>
      </c>
      <c r="U888" s="54" t="str">
        <f t="shared" si="122"/>
        <v>MENOR VALOR</v>
      </c>
    </row>
    <row r="889" spans="1:28" ht="60">
      <c r="A889" s="147">
        <v>883</v>
      </c>
      <c r="B889" s="169"/>
      <c r="C889" s="170" t="s">
        <v>3749</v>
      </c>
      <c r="D889" s="172" t="s">
        <v>2768</v>
      </c>
      <c r="E889" s="170" t="s">
        <v>3749</v>
      </c>
      <c r="F889" s="172" t="s">
        <v>2768</v>
      </c>
      <c r="G889" s="165" t="s">
        <v>21</v>
      </c>
      <c r="H889" s="165">
        <v>1</v>
      </c>
      <c r="I889" s="202" t="s">
        <v>3915</v>
      </c>
      <c r="J889" s="202" t="s">
        <v>3916</v>
      </c>
      <c r="K889" s="190">
        <v>445632</v>
      </c>
      <c r="L889" s="191">
        <v>535555</v>
      </c>
      <c r="M889" s="132">
        <f t="shared" si="123"/>
        <v>445632</v>
      </c>
      <c r="N889" s="132">
        <f t="shared" si="124"/>
        <v>490593.5</v>
      </c>
      <c r="O889" s="133">
        <f t="shared" si="125"/>
        <v>490593.5</v>
      </c>
      <c r="P889" s="134">
        <f t="shared" si="126"/>
        <v>488528.85867674183</v>
      </c>
      <c r="Q889" s="133">
        <f t="shared" si="119"/>
        <v>31792.581542318956</v>
      </c>
      <c r="R889" s="135">
        <f t="shared" si="120"/>
        <v>6.5078205673323425E-2</v>
      </c>
      <c r="S889" s="133">
        <f t="shared" si="127"/>
        <v>445632</v>
      </c>
      <c r="T889" s="136">
        <f t="shared" si="121"/>
        <v>445600</v>
      </c>
      <c r="U889" s="54" t="str">
        <f t="shared" si="122"/>
        <v>MENOR VALOR</v>
      </c>
    </row>
    <row r="890" spans="1:28" ht="33">
      <c r="A890" s="147">
        <v>884</v>
      </c>
      <c r="B890" s="169"/>
      <c r="C890" s="170" t="s">
        <v>3750</v>
      </c>
      <c r="D890" s="172" t="s">
        <v>2769</v>
      </c>
      <c r="E890" s="170" t="s">
        <v>3750</v>
      </c>
      <c r="F890" s="172" t="s">
        <v>2769</v>
      </c>
      <c r="G890" s="165" t="s">
        <v>21</v>
      </c>
      <c r="H890" s="165">
        <v>1</v>
      </c>
      <c r="I890" s="209">
        <v>85200</v>
      </c>
      <c r="J890" s="204">
        <f>I890*(1+0.05)</f>
        <v>89460</v>
      </c>
      <c r="K890" s="190">
        <v>149424</v>
      </c>
      <c r="L890" s="191">
        <v>179630</v>
      </c>
      <c r="M890" s="132">
        <f t="shared" si="123"/>
        <v>89460</v>
      </c>
      <c r="N890" s="132">
        <f t="shared" si="124"/>
        <v>139504.66666666666</v>
      </c>
      <c r="O890" s="133">
        <f t="shared" si="125"/>
        <v>149424</v>
      </c>
      <c r="P890" s="134">
        <f t="shared" si="126"/>
        <v>133908.8788490383</v>
      </c>
      <c r="Q890" s="133">
        <f t="shared" si="119"/>
        <v>42400.951027070136</v>
      </c>
      <c r="R890" s="135">
        <f t="shared" si="120"/>
        <v>0.31664032580595869</v>
      </c>
      <c r="S890" s="133">
        <f t="shared" si="127"/>
        <v>133908.8788490383</v>
      </c>
      <c r="T890" s="136">
        <f t="shared" si="121"/>
        <v>133900</v>
      </c>
      <c r="U890" s="54" t="str">
        <f t="shared" si="122"/>
        <v>MEDIA GEOMETRICA</v>
      </c>
    </row>
    <row r="891" spans="1:28" ht="18">
      <c r="A891" s="147">
        <v>885</v>
      </c>
      <c r="B891" s="169"/>
      <c r="C891" s="170" t="s">
        <v>3751</v>
      </c>
      <c r="D891" s="172" t="s">
        <v>2770</v>
      </c>
      <c r="E891" s="170" t="s">
        <v>3751</v>
      </c>
      <c r="F891" s="172" t="s">
        <v>2770</v>
      </c>
      <c r="G891" s="165" t="s">
        <v>21</v>
      </c>
      <c r="H891" s="165">
        <v>1</v>
      </c>
      <c r="I891" s="209">
        <v>74200</v>
      </c>
      <c r="J891" s="204">
        <f>I891*(1+0.05)</f>
        <v>77910</v>
      </c>
      <c r="K891" s="190">
        <v>122100</v>
      </c>
      <c r="L891" s="191">
        <v>146740</v>
      </c>
      <c r="M891" s="132">
        <f t="shared" si="123"/>
        <v>77910</v>
      </c>
      <c r="N891" s="132">
        <f t="shared" si="124"/>
        <v>115583.33333333333</v>
      </c>
      <c r="O891" s="133">
        <f t="shared" si="125"/>
        <v>122100</v>
      </c>
      <c r="P891" s="134">
        <f t="shared" si="126"/>
        <v>111759.84591656273</v>
      </c>
      <c r="Q891" s="133">
        <f t="shared" si="119"/>
        <v>31247.048660633536</v>
      </c>
      <c r="R891" s="135">
        <f t="shared" si="120"/>
        <v>0.27959101414618848</v>
      </c>
      <c r="S891" s="133">
        <f t="shared" si="127"/>
        <v>77910</v>
      </c>
      <c r="T891" s="136">
        <f t="shared" si="121"/>
        <v>77900</v>
      </c>
      <c r="U891" s="54" t="str">
        <f t="shared" si="122"/>
        <v>MENOR VALOR</v>
      </c>
    </row>
    <row r="892" spans="1:28" ht="60">
      <c r="A892" s="147">
        <v>886</v>
      </c>
      <c r="B892" s="169"/>
      <c r="C892" s="170" t="s">
        <v>3752</v>
      </c>
      <c r="D892" s="172" t="s">
        <v>2771</v>
      </c>
      <c r="E892" s="170" t="s">
        <v>3752</v>
      </c>
      <c r="F892" s="172" t="s">
        <v>2771</v>
      </c>
      <c r="G892" s="165" t="s">
        <v>21</v>
      </c>
      <c r="H892" s="165">
        <v>1</v>
      </c>
      <c r="I892" s="202" t="s">
        <v>3915</v>
      </c>
      <c r="J892" s="202" t="s">
        <v>3916</v>
      </c>
      <c r="K892" s="190">
        <v>209088</v>
      </c>
      <c r="L892" s="191">
        <v>251275</v>
      </c>
      <c r="M892" s="132">
        <f t="shared" si="123"/>
        <v>209088</v>
      </c>
      <c r="N892" s="132">
        <f t="shared" si="124"/>
        <v>230181.5</v>
      </c>
      <c r="O892" s="133">
        <f t="shared" si="125"/>
        <v>230181.5</v>
      </c>
      <c r="P892" s="134">
        <f t="shared" si="126"/>
        <v>229212.97345481996</v>
      </c>
      <c r="Q892" s="133">
        <f t="shared" si="119"/>
        <v>14915.35688895844</v>
      </c>
      <c r="R892" s="135">
        <f t="shared" si="120"/>
        <v>6.5072044850456062E-2</v>
      </c>
      <c r="S892" s="133">
        <f t="shared" si="127"/>
        <v>209088</v>
      </c>
      <c r="T892" s="136">
        <f t="shared" si="121"/>
        <v>209100</v>
      </c>
      <c r="U892" s="54" t="str">
        <f t="shared" si="122"/>
        <v>MENOR VALOR</v>
      </c>
    </row>
    <row r="893" spans="1:28" ht="60">
      <c r="A893" s="147">
        <v>887</v>
      </c>
      <c r="B893" s="169"/>
      <c r="C893" s="170" t="s">
        <v>3753</v>
      </c>
      <c r="D893" s="172" t="s">
        <v>2772</v>
      </c>
      <c r="E893" s="170" t="s">
        <v>3753</v>
      </c>
      <c r="F893" s="172" t="s">
        <v>2772</v>
      </c>
      <c r="G893" s="165" t="s">
        <v>21</v>
      </c>
      <c r="H893" s="165">
        <v>1</v>
      </c>
      <c r="I893" s="202" t="s">
        <v>3915</v>
      </c>
      <c r="J893" s="202" t="s">
        <v>3916</v>
      </c>
      <c r="K893" s="190">
        <v>29832</v>
      </c>
      <c r="L893" s="191">
        <v>35880</v>
      </c>
      <c r="M893" s="132">
        <f t="shared" si="123"/>
        <v>29832</v>
      </c>
      <c r="N893" s="132">
        <f t="shared" si="124"/>
        <v>32856</v>
      </c>
      <c r="O893" s="133">
        <f t="shared" si="125"/>
        <v>32856</v>
      </c>
      <c r="P893" s="134">
        <f t="shared" si="126"/>
        <v>32716.542604621292</v>
      </c>
      <c r="Q893" s="133">
        <f t="shared" si="119"/>
        <v>2138.2909063081197</v>
      </c>
      <c r="R893" s="135">
        <f t="shared" si="120"/>
        <v>6.5358095204292185E-2</v>
      </c>
      <c r="S893" s="133">
        <f t="shared" si="127"/>
        <v>29832</v>
      </c>
      <c r="T893" s="136">
        <f t="shared" si="121"/>
        <v>29800</v>
      </c>
      <c r="U893" s="54" t="str">
        <f t="shared" si="122"/>
        <v>MENOR VALOR</v>
      </c>
    </row>
    <row r="894" spans="1:28" ht="60">
      <c r="A894" s="147">
        <v>888</v>
      </c>
      <c r="B894" s="169"/>
      <c r="C894" s="170" t="s">
        <v>3754</v>
      </c>
      <c r="D894" s="172" t="s">
        <v>2773</v>
      </c>
      <c r="E894" s="170" t="s">
        <v>3754</v>
      </c>
      <c r="F894" s="172" t="s">
        <v>2773</v>
      </c>
      <c r="G894" s="165" t="s">
        <v>21</v>
      </c>
      <c r="H894" s="165">
        <v>1</v>
      </c>
      <c r="I894" s="202" t="s">
        <v>3915</v>
      </c>
      <c r="J894" s="202" t="s">
        <v>3916</v>
      </c>
      <c r="K894" s="190">
        <v>194832</v>
      </c>
      <c r="L894" s="191">
        <v>234140</v>
      </c>
      <c r="M894" s="132">
        <f t="shared" si="123"/>
        <v>194832</v>
      </c>
      <c r="N894" s="132">
        <f t="shared" si="124"/>
        <v>214486</v>
      </c>
      <c r="O894" s="133">
        <f t="shared" si="125"/>
        <v>214486</v>
      </c>
      <c r="P894" s="134">
        <f t="shared" si="126"/>
        <v>213583.62409136145</v>
      </c>
      <c r="Q894" s="133">
        <f t="shared" si="119"/>
        <v>13897.476677440405</v>
      </c>
      <c r="R894" s="135">
        <f t="shared" si="120"/>
        <v>6.5068081584268328E-2</v>
      </c>
      <c r="S894" s="133">
        <f t="shared" si="127"/>
        <v>194832</v>
      </c>
      <c r="T894" s="136">
        <f t="shared" si="121"/>
        <v>194800</v>
      </c>
      <c r="U894" s="54" t="str">
        <f t="shared" si="122"/>
        <v>MENOR VALOR</v>
      </c>
    </row>
    <row r="895" spans="1:28" ht="60">
      <c r="A895" s="147">
        <v>889</v>
      </c>
      <c r="B895" s="169"/>
      <c r="C895" s="170" t="s">
        <v>3755</v>
      </c>
      <c r="D895" s="172" t="s">
        <v>2774</v>
      </c>
      <c r="E895" s="170" t="s">
        <v>3755</v>
      </c>
      <c r="F895" s="172" t="s">
        <v>2774</v>
      </c>
      <c r="G895" s="165" t="s">
        <v>21</v>
      </c>
      <c r="H895" s="165">
        <v>1</v>
      </c>
      <c r="I895" s="202" t="s">
        <v>3915</v>
      </c>
      <c r="J895" s="202" t="s">
        <v>3916</v>
      </c>
      <c r="K895" s="190">
        <v>159720</v>
      </c>
      <c r="L895" s="191">
        <v>192050</v>
      </c>
      <c r="M895" s="132">
        <f t="shared" si="123"/>
        <v>159720</v>
      </c>
      <c r="N895" s="132">
        <f t="shared" si="124"/>
        <v>175885</v>
      </c>
      <c r="O895" s="133">
        <f t="shared" si="125"/>
        <v>175885</v>
      </c>
      <c r="P895" s="134">
        <f t="shared" si="126"/>
        <v>175140.58924190016</v>
      </c>
      <c r="Q895" s="133">
        <f t="shared" si="119"/>
        <v>11430.381117880541</v>
      </c>
      <c r="R895" s="135">
        <f t="shared" si="120"/>
        <v>6.5264032554402121E-2</v>
      </c>
      <c r="S895" s="133">
        <f t="shared" si="127"/>
        <v>159720</v>
      </c>
      <c r="T895" s="136">
        <f t="shared" si="121"/>
        <v>159700</v>
      </c>
      <c r="U895" s="54" t="str">
        <f t="shared" si="122"/>
        <v>MENOR VALOR</v>
      </c>
    </row>
    <row r="896" spans="1:28" ht="60">
      <c r="A896" s="147">
        <v>890</v>
      </c>
      <c r="B896" s="169"/>
      <c r="C896" s="170" t="s">
        <v>3756</v>
      </c>
      <c r="D896" s="172" t="s">
        <v>1909</v>
      </c>
      <c r="E896" s="170" t="s">
        <v>3756</v>
      </c>
      <c r="F896" s="172" t="s">
        <v>1909</v>
      </c>
      <c r="G896" s="165" t="s">
        <v>21</v>
      </c>
      <c r="H896" s="165">
        <v>1</v>
      </c>
      <c r="I896" s="202" t="s">
        <v>3915</v>
      </c>
      <c r="J896" s="202" t="s">
        <v>3916</v>
      </c>
      <c r="K896" s="190">
        <v>55836</v>
      </c>
      <c r="L896" s="191">
        <v>67160</v>
      </c>
      <c r="M896" s="132">
        <f t="shared" si="123"/>
        <v>55836</v>
      </c>
      <c r="N896" s="132">
        <f t="shared" si="124"/>
        <v>61498</v>
      </c>
      <c r="O896" s="133">
        <f t="shared" si="125"/>
        <v>61498</v>
      </c>
      <c r="P896" s="134">
        <f t="shared" si="126"/>
        <v>61236.800700232532</v>
      </c>
      <c r="Q896" s="133">
        <f t="shared" si="119"/>
        <v>4003.6385950782319</v>
      </c>
      <c r="R896" s="135">
        <f t="shared" si="120"/>
        <v>6.5379617310135363E-2</v>
      </c>
      <c r="S896" s="133">
        <f t="shared" si="127"/>
        <v>55836</v>
      </c>
      <c r="T896" s="136">
        <f t="shared" si="121"/>
        <v>55800</v>
      </c>
      <c r="U896" s="54" t="str">
        <f t="shared" si="122"/>
        <v>MENOR VALOR</v>
      </c>
    </row>
    <row r="897" spans="1:28" ht="60">
      <c r="A897" s="147">
        <v>891</v>
      </c>
      <c r="B897" s="169"/>
      <c r="C897" s="170" t="s">
        <v>3757</v>
      </c>
      <c r="D897" s="172" t="s">
        <v>2775</v>
      </c>
      <c r="E897" s="170" t="s">
        <v>3757</v>
      </c>
      <c r="F897" s="172" t="s">
        <v>2775</v>
      </c>
      <c r="G897" s="165" t="s">
        <v>21</v>
      </c>
      <c r="H897" s="165">
        <v>1</v>
      </c>
      <c r="I897" s="202" t="s">
        <v>3915</v>
      </c>
      <c r="J897" s="202" t="s">
        <v>3916</v>
      </c>
      <c r="K897" s="190">
        <v>76692</v>
      </c>
      <c r="L897" s="191">
        <v>92230</v>
      </c>
      <c r="M897" s="132">
        <f t="shared" si="123"/>
        <v>76692</v>
      </c>
      <c r="N897" s="132">
        <f t="shared" si="124"/>
        <v>84461</v>
      </c>
      <c r="O897" s="133">
        <f t="shared" si="125"/>
        <v>84461</v>
      </c>
      <c r="P897" s="134">
        <f t="shared" si="126"/>
        <v>84102.931934624008</v>
      </c>
      <c r="Q897" s="133">
        <f t="shared" si="119"/>
        <v>5493.5125830382876</v>
      </c>
      <c r="R897" s="135">
        <f t="shared" si="120"/>
        <v>6.5318918813776633E-2</v>
      </c>
      <c r="S897" s="133">
        <f t="shared" si="127"/>
        <v>76692</v>
      </c>
      <c r="T897" s="136">
        <f t="shared" si="121"/>
        <v>76700</v>
      </c>
      <c r="U897" s="54" t="str">
        <f t="shared" si="122"/>
        <v>MENOR VALOR</v>
      </c>
    </row>
    <row r="898" spans="1:28" ht="60">
      <c r="A898" s="147">
        <v>892</v>
      </c>
      <c r="B898" s="169"/>
      <c r="C898" s="170" t="s">
        <v>3758</v>
      </c>
      <c r="D898" s="172" t="s">
        <v>2776</v>
      </c>
      <c r="E898" s="170" t="s">
        <v>3758</v>
      </c>
      <c r="F898" s="172" t="s">
        <v>2776</v>
      </c>
      <c r="G898" s="165" t="s">
        <v>21</v>
      </c>
      <c r="H898" s="165">
        <v>1</v>
      </c>
      <c r="I898" s="202" t="s">
        <v>3915</v>
      </c>
      <c r="J898" s="202" t="s">
        <v>3916</v>
      </c>
      <c r="K898" s="190">
        <v>76692</v>
      </c>
      <c r="L898" s="191">
        <v>92230</v>
      </c>
      <c r="M898" s="132">
        <f t="shared" si="123"/>
        <v>76692</v>
      </c>
      <c r="N898" s="132">
        <f t="shared" si="124"/>
        <v>84461</v>
      </c>
      <c r="O898" s="133">
        <f t="shared" si="125"/>
        <v>84461</v>
      </c>
      <c r="P898" s="134">
        <f t="shared" si="126"/>
        <v>84102.931934624008</v>
      </c>
      <c r="Q898" s="133">
        <f t="shared" si="119"/>
        <v>5493.5125830382876</v>
      </c>
      <c r="R898" s="135">
        <f t="shared" si="120"/>
        <v>6.5318918813776633E-2</v>
      </c>
      <c r="S898" s="133">
        <f t="shared" si="127"/>
        <v>76692</v>
      </c>
      <c r="T898" s="136">
        <f t="shared" si="121"/>
        <v>76700</v>
      </c>
      <c r="U898" s="54" t="str">
        <f t="shared" si="122"/>
        <v>MENOR VALOR</v>
      </c>
      <c r="V898" s="8"/>
      <c r="X898" s="35"/>
      <c r="Y898" s="35"/>
      <c r="Z898" s="35"/>
      <c r="AA898" s="35"/>
      <c r="AB898" s="15"/>
    </row>
    <row r="899" spans="1:28" ht="18">
      <c r="A899" s="147">
        <v>893</v>
      </c>
      <c r="B899" s="169"/>
      <c r="C899" s="170" t="s">
        <v>3759</v>
      </c>
      <c r="D899" s="172" t="s">
        <v>1864</v>
      </c>
      <c r="E899" s="170" t="s">
        <v>3759</v>
      </c>
      <c r="F899" s="172" t="s">
        <v>1864</v>
      </c>
      <c r="G899" s="165" t="s">
        <v>21</v>
      </c>
      <c r="H899" s="165">
        <v>1</v>
      </c>
      <c r="I899" s="209">
        <v>54200</v>
      </c>
      <c r="J899" s="204">
        <f>I899*(1+0.05)</f>
        <v>56910</v>
      </c>
      <c r="K899" s="190">
        <v>71544</v>
      </c>
      <c r="L899" s="191">
        <v>86020</v>
      </c>
      <c r="M899" s="132">
        <f t="shared" si="123"/>
        <v>56910</v>
      </c>
      <c r="N899" s="132">
        <f t="shared" si="124"/>
        <v>71491.333333333328</v>
      </c>
      <c r="O899" s="133">
        <f t="shared" si="125"/>
        <v>71544</v>
      </c>
      <c r="P899" s="134">
        <f t="shared" si="126"/>
        <v>70488.84814776195</v>
      </c>
      <c r="Q899" s="133">
        <f t="shared" si="119"/>
        <v>10347.800635883936</v>
      </c>
      <c r="R899" s="135">
        <f t="shared" si="120"/>
        <v>0.14680053523065667</v>
      </c>
      <c r="S899" s="133">
        <f t="shared" si="127"/>
        <v>56910</v>
      </c>
      <c r="T899" s="136">
        <f t="shared" si="121"/>
        <v>56900</v>
      </c>
      <c r="U899" s="54" t="str">
        <f t="shared" si="122"/>
        <v>MENOR VALOR</v>
      </c>
      <c r="V899" s="8"/>
      <c r="X899" s="35"/>
      <c r="Y899" s="35"/>
      <c r="Z899" s="35"/>
      <c r="AA899" s="35"/>
      <c r="AB899" s="15"/>
    </row>
    <row r="900" spans="1:28" ht="18">
      <c r="A900" s="147">
        <v>894</v>
      </c>
      <c r="B900" s="169"/>
      <c r="C900" s="170" t="s">
        <v>3760</v>
      </c>
      <c r="D900" s="172" t="s">
        <v>1865</v>
      </c>
      <c r="E900" s="170" t="s">
        <v>3760</v>
      </c>
      <c r="F900" s="172" t="s">
        <v>1865</v>
      </c>
      <c r="G900" s="165" t="s">
        <v>21</v>
      </c>
      <c r="H900" s="165">
        <v>1</v>
      </c>
      <c r="I900" s="209">
        <v>54200</v>
      </c>
      <c r="J900" s="204">
        <f>I900*(1+0.05)</f>
        <v>56910</v>
      </c>
      <c r="K900" s="190">
        <v>71544</v>
      </c>
      <c r="L900" s="191">
        <v>86020</v>
      </c>
      <c r="M900" s="132">
        <f t="shared" si="123"/>
        <v>56910</v>
      </c>
      <c r="N900" s="132">
        <f t="shared" si="124"/>
        <v>71491.333333333328</v>
      </c>
      <c r="O900" s="133">
        <f t="shared" si="125"/>
        <v>71544</v>
      </c>
      <c r="P900" s="134">
        <f t="shared" si="126"/>
        <v>70488.84814776195</v>
      </c>
      <c r="Q900" s="133">
        <f t="shared" si="119"/>
        <v>10347.800635883936</v>
      </c>
      <c r="R900" s="135">
        <f t="shared" si="120"/>
        <v>0.14680053523065667</v>
      </c>
      <c r="S900" s="133">
        <f t="shared" si="127"/>
        <v>56910</v>
      </c>
      <c r="T900" s="136">
        <f t="shared" si="121"/>
        <v>56900</v>
      </c>
      <c r="U900" s="54" t="str">
        <f t="shared" si="122"/>
        <v>MENOR VALOR</v>
      </c>
      <c r="V900" s="8"/>
      <c r="X900" s="35"/>
      <c r="Y900" s="35"/>
      <c r="Z900" s="35"/>
      <c r="AA900" s="35"/>
      <c r="AB900" s="15"/>
    </row>
    <row r="901" spans="1:28" ht="18">
      <c r="A901" s="147">
        <v>895</v>
      </c>
      <c r="B901" s="169"/>
      <c r="C901" s="170" t="s">
        <v>3761</v>
      </c>
      <c r="D901" s="172" t="s">
        <v>1866</v>
      </c>
      <c r="E901" s="170" t="s">
        <v>3761</v>
      </c>
      <c r="F901" s="172" t="s">
        <v>1866</v>
      </c>
      <c r="G901" s="165" t="s">
        <v>21</v>
      </c>
      <c r="H901" s="165">
        <v>1</v>
      </c>
      <c r="I901" s="209">
        <v>59200</v>
      </c>
      <c r="J901" s="204">
        <f>I901*(1+0.05)</f>
        <v>62160</v>
      </c>
      <c r="K901" s="190">
        <v>78144</v>
      </c>
      <c r="L901" s="191">
        <v>93955</v>
      </c>
      <c r="M901" s="132">
        <f t="shared" si="123"/>
        <v>62160</v>
      </c>
      <c r="N901" s="132">
        <f t="shared" si="124"/>
        <v>78086.333333333328</v>
      </c>
      <c r="O901" s="133">
        <f t="shared" si="125"/>
        <v>78144</v>
      </c>
      <c r="P901" s="134">
        <f t="shared" si="126"/>
        <v>76991.393503865591</v>
      </c>
      <c r="Q901" s="133">
        <f t="shared" si="119"/>
        <v>11302.394790485776</v>
      </c>
      <c r="R901" s="135">
        <f t="shared" si="120"/>
        <v>0.1468007562419078</v>
      </c>
      <c r="S901" s="133">
        <f t="shared" si="127"/>
        <v>62160</v>
      </c>
      <c r="T901" s="136">
        <f t="shared" si="121"/>
        <v>62200</v>
      </c>
      <c r="U901" s="54" t="str">
        <f t="shared" si="122"/>
        <v>MENOR VALOR</v>
      </c>
    </row>
    <row r="902" spans="1:28" ht="18">
      <c r="A902" s="147">
        <v>896</v>
      </c>
      <c r="B902" s="169"/>
      <c r="C902" s="170" t="s">
        <v>3762</v>
      </c>
      <c r="D902" s="172" t="s">
        <v>1867</v>
      </c>
      <c r="E902" s="170" t="s">
        <v>3762</v>
      </c>
      <c r="F902" s="172" t="s">
        <v>1867</v>
      </c>
      <c r="G902" s="165" t="s">
        <v>21</v>
      </c>
      <c r="H902" s="165">
        <v>1</v>
      </c>
      <c r="I902" s="209">
        <v>54200</v>
      </c>
      <c r="J902" s="204">
        <f>I902*(1+0.05)</f>
        <v>56910</v>
      </c>
      <c r="K902" s="190">
        <v>71544</v>
      </c>
      <c r="L902" s="191">
        <v>86020</v>
      </c>
      <c r="M902" s="132">
        <f t="shared" si="123"/>
        <v>56910</v>
      </c>
      <c r="N902" s="132">
        <f t="shared" si="124"/>
        <v>71491.333333333328</v>
      </c>
      <c r="O902" s="133">
        <f t="shared" si="125"/>
        <v>71544</v>
      </c>
      <c r="P902" s="134">
        <f t="shared" si="126"/>
        <v>70488.84814776195</v>
      </c>
      <c r="Q902" s="133">
        <f t="shared" si="119"/>
        <v>10347.800635883936</v>
      </c>
      <c r="R902" s="135">
        <f t="shared" si="120"/>
        <v>0.14680053523065667</v>
      </c>
      <c r="S902" s="133">
        <f t="shared" si="127"/>
        <v>56910</v>
      </c>
      <c r="T902" s="136">
        <f t="shared" si="121"/>
        <v>56900</v>
      </c>
      <c r="U902" s="54" t="str">
        <f t="shared" si="122"/>
        <v>MENOR VALOR</v>
      </c>
      <c r="V902" s="8"/>
      <c r="X902" s="35"/>
      <c r="Y902" s="35"/>
      <c r="Z902" s="35"/>
      <c r="AA902" s="35"/>
      <c r="AB902" s="15"/>
    </row>
    <row r="903" spans="1:28" ht="60">
      <c r="A903" s="147">
        <v>897</v>
      </c>
      <c r="B903" s="169"/>
      <c r="C903" s="170" t="s">
        <v>3763</v>
      </c>
      <c r="D903" s="172" t="s">
        <v>2777</v>
      </c>
      <c r="E903" s="170" t="s">
        <v>3763</v>
      </c>
      <c r="F903" s="172" t="s">
        <v>2777</v>
      </c>
      <c r="G903" s="165" t="s">
        <v>21</v>
      </c>
      <c r="H903" s="165">
        <v>1</v>
      </c>
      <c r="I903" s="202" t="s">
        <v>3915</v>
      </c>
      <c r="J903" s="202" t="s">
        <v>3916</v>
      </c>
      <c r="K903" s="190">
        <v>66000</v>
      </c>
      <c r="L903" s="191">
        <v>79350</v>
      </c>
      <c r="M903" s="132">
        <f t="shared" si="123"/>
        <v>66000</v>
      </c>
      <c r="N903" s="132">
        <f t="shared" si="124"/>
        <v>72675</v>
      </c>
      <c r="O903" s="133">
        <f t="shared" si="125"/>
        <v>72675</v>
      </c>
      <c r="P903" s="134">
        <f t="shared" si="126"/>
        <v>72367.810523740452</v>
      </c>
      <c r="Q903" s="133">
        <f t="shared" ref="Q903:Q966" si="128">STDEVA(O903,M903)</f>
        <v>4719.937764420205</v>
      </c>
      <c r="R903" s="135">
        <f t="shared" ref="R903:R966" si="129">Q903/P903*100%</f>
        <v>6.5221508433944073E-2</v>
      </c>
      <c r="S903" s="133">
        <f t="shared" si="127"/>
        <v>66000</v>
      </c>
      <c r="T903" s="136">
        <f t="shared" ref="T903:T966" si="130">+ROUND(S903,-2)</f>
        <v>66000</v>
      </c>
      <c r="U903" s="54" t="str">
        <f t="shared" ref="U903:U966" si="131">IF(R903&lt;=$R$1,"MENOR VALOR","MEDIA GEOMETRICA")</f>
        <v>MENOR VALOR</v>
      </c>
      <c r="V903" s="8"/>
      <c r="X903" s="35"/>
      <c r="Y903" s="35"/>
      <c r="Z903" s="35"/>
      <c r="AA903" s="35"/>
      <c r="AB903" s="15"/>
    </row>
    <row r="904" spans="1:28" ht="60">
      <c r="A904" s="147">
        <v>898</v>
      </c>
      <c r="B904" s="169"/>
      <c r="C904" s="170" t="s">
        <v>3764</v>
      </c>
      <c r="D904" s="172" t="s">
        <v>2778</v>
      </c>
      <c r="E904" s="170" t="s">
        <v>3764</v>
      </c>
      <c r="F904" s="172" t="s">
        <v>2778</v>
      </c>
      <c r="G904" s="165" t="s">
        <v>21</v>
      </c>
      <c r="H904" s="165">
        <v>1</v>
      </c>
      <c r="I904" s="202" t="s">
        <v>3915</v>
      </c>
      <c r="J904" s="202" t="s">
        <v>3916</v>
      </c>
      <c r="K904" s="190">
        <v>166320</v>
      </c>
      <c r="L904" s="191">
        <v>199985</v>
      </c>
      <c r="M904" s="132">
        <f t="shared" ref="M904:M967" si="132">MIN(J904,K904,L904)</f>
        <v>166320</v>
      </c>
      <c r="N904" s="132">
        <f t="shared" ref="N904:N967" si="133">AVERAGE(J904,K904,L904)</f>
        <v>183152.5</v>
      </c>
      <c r="O904" s="133">
        <f t="shared" ref="O904:O967" si="134">MEDIAN(J904,K904,L904)</f>
        <v>183152.5</v>
      </c>
      <c r="P904" s="134">
        <f t="shared" ref="P904:P967" si="135">GEOMEAN(J904,K904,L904)</f>
        <v>182377.37030673516</v>
      </c>
      <c r="Q904" s="133">
        <f t="shared" si="128"/>
        <v>11902.374894322562</v>
      </c>
      <c r="R904" s="135">
        <f t="shared" si="129"/>
        <v>6.5262345181884715E-2</v>
      </c>
      <c r="S904" s="133">
        <f t="shared" ref="S904:S967" si="136">IF(R904&lt;=$R$1,M904,P904)</f>
        <v>166320</v>
      </c>
      <c r="T904" s="136">
        <f t="shared" si="130"/>
        <v>166300</v>
      </c>
      <c r="U904" s="54" t="str">
        <f t="shared" si="131"/>
        <v>MENOR VALOR</v>
      </c>
      <c r="V904" s="8"/>
      <c r="X904" s="35"/>
      <c r="Y904" s="35"/>
      <c r="Z904" s="35"/>
      <c r="AA904" s="35"/>
      <c r="AB904" s="15"/>
    </row>
    <row r="905" spans="1:28" ht="60">
      <c r="A905" s="147">
        <v>899</v>
      </c>
      <c r="B905" s="169"/>
      <c r="C905" s="170" t="s">
        <v>3765</v>
      </c>
      <c r="D905" s="172" t="s">
        <v>2779</v>
      </c>
      <c r="E905" s="170" t="s">
        <v>3765</v>
      </c>
      <c r="F905" s="172" t="s">
        <v>2779</v>
      </c>
      <c r="G905" s="165" t="s">
        <v>21</v>
      </c>
      <c r="H905" s="165">
        <v>1</v>
      </c>
      <c r="I905" s="202" t="s">
        <v>3915</v>
      </c>
      <c r="J905" s="202" t="s">
        <v>3916</v>
      </c>
      <c r="K905" s="190">
        <v>166320</v>
      </c>
      <c r="L905" s="191">
        <v>199985</v>
      </c>
      <c r="M905" s="132">
        <f t="shared" si="132"/>
        <v>166320</v>
      </c>
      <c r="N905" s="132">
        <f t="shared" si="133"/>
        <v>183152.5</v>
      </c>
      <c r="O905" s="133">
        <f t="shared" si="134"/>
        <v>183152.5</v>
      </c>
      <c r="P905" s="134">
        <f t="shared" si="135"/>
        <v>182377.37030673516</v>
      </c>
      <c r="Q905" s="133">
        <f t="shared" si="128"/>
        <v>11902.374894322562</v>
      </c>
      <c r="R905" s="135">
        <f t="shared" si="129"/>
        <v>6.5262345181884715E-2</v>
      </c>
      <c r="S905" s="133">
        <f t="shared" si="136"/>
        <v>166320</v>
      </c>
      <c r="T905" s="136">
        <f t="shared" si="130"/>
        <v>166300</v>
      </c>
      <c r="U905" s="54" t="str">
        <f t="shared" si="131"/>
        <v>MENOR VALOR</v>
      </c>
    </row>
    <row r="906" spans="1:28" ht="60">
      <c r="A906" s="147">
        <v>900</v>
      </c>
      <c r="B906" s="169"/>
      <c r="C906" s="170" t="s">
        <v>3766</v>
      </c>
      <c r="D906" s="172" t="s">
        <v>2780</v>
      </c>
      <c r="E906" s="170" t="s">
        <v>3766</v>
      </c>
      <c r="F906" s="172" t="s">
        <v>2780</v>
      </c>
      <c r="G906" s="165" t="s">
        <v>21</v>
      </c>
      <c r="H906" s="165">
        <v>1</v>
      </c>
      <c r="I906" s="202" t="s">
        <v>3915</v>
      </c>
      <c r="J906" s="202" t="s">
        <v>3916</v>
      </c>
      <c r="K906" s="190">
        <v>235092</v>
      </c>
      <c r="L906" s="191">
        <v>282555</v>
      </c>
      <c r="M906" s="132">
        <f t="shared" si="132"/>
        <v>235092</v>
      </c>
      <c r="N906" s="132">
        <f t="shared" si="133"/>
        <v>258823.5</v>
      </c>
      <c r="O906" s="133">
        <f t="shared" si="134"/>
        <v>258823.5</v>
      </c>
      <c r="P906" s="134">
        <f t="shared" si="135"/>
        <v>257733.23429468696</v>
      </c>
      <c r="Q906" s="133">
        <f t="shared" si="128"/>
        <v>16780.704577728553</v>
      </c>
      <c r="R906" s="135">
        <f t="shared" si="129"/>
        <v>6.5108811533951552E-2</v>
      </c>
      <c r="S906" s="133">
        <f t="shared" si="136"/>
        <v>235092</v>
      </c>
      <c r="T906" s="136">
        <f t="shared" si="130"/>
        <v>235100</v>
      </c>
      <c r="U906" s="54" t="str">
        <f t="shared" si="131"/>
        <v>MENOR VALOR</v>
      </c>
    </row>
    <row r="907" spans="1:28" ht="60">
      <c r="A907" s="147">
        <v>901</v>
      </c>
      <c r="B907" s="169"/>
      <c r="C907" s="170" t="s">
        <v>3767</v>
      </c>
      <c r="D907" s="172" t="s">
        <v>2781</v>
      </c>
      <c r="E907" s="170" t="s">
        <v>3767</v>
      </c>
      <c r="F907" s="172" t="s">
        <v>2781</v>
      </c>
      <c r="G907" s="165" t="s">
        <v>21</v>
      </c>
      <c r="H907" s="165">
        <v>1</v>
      </c>
      <c r="I907" s="202" t="s">
        <v>3915</v>
      </c>
      <c r="J907" s="202" t="s">
        <v>3916</v>
      </c>
      <c r="K907" s="190">
        <v>115632</v>
      </c>
      <c r="L907" s="191">
        <v>139035</v>
      </c>
      <c r="M907" s="132">
        <f t="shared" si="132"/>
        <v>115632</v>
      </c>
      <c r="N907" s="132">
        <f t="shared" si="133"/>
        <v>127333.5</v>
      </c>
      <c r="O907" s="133">
        <f t="shared" si="134"/>
        <v>127333.5</v>
      </c>
      <c r="P907" s="134">
        <f t="shared" si="135"/>
        <v>126794.69673452435</v>
      </c>
      <c r="Q907" s="133">
        <f t="shared" si="128"/>
        <v>8274.2100000543851</v>
      </c>
      <c r="R907" s="135">
        <f t="shared" si="129"/>
        <v>6.5256751371695482E-2</v>
      </c>
      <c r="S907" s="133">
        <f t="shared" si="136"/>
        <v>115632</v>
      </c>
      <c r="T907" s="136">
        <f t="shared" si="130"/>
        <v>115600</v>
      </c>
      <c r="U907" s="54" t="str">
        <f t="shared" si="131"/>
        <v>MENOR VALOR</v>
      </c>
      <c r="V907" s="8"/>
      <c r="X907" s="35"/>
      <c r="Y907" s="35"/>
      <c r="Z907" s="35"/>
      <c r="AA907" s="35"/>
      <c r="AB907" s="15"/>
    </row>
    <row r="908" spans="1:28" ht="33">
      <c r="A908" s="147">
        <v>902</v>
      </c>
      <c r="B908" s="169"/>
      <c r="C908" s="170" t="s">
        <v>3768</v>
      </c>
      <c r="D908" s="172" t="s">
        <v>2782</v>
      </c>
      <c r="E908" s="170" t="s">
        <v>3768</v>
      </c>
      <c r="F908" s="172" t="s">
        <v>2782</v>
      </c>
      <c r="G908" s="165" t="s">
        <v>21</v>
      </c>
      <c r="H908" s="165">
        <v>1</v>
      </c>
      <c r="I908" s="209">
        <v>12500</v>
      </c>
      <c r="J908" s="204">
        <f>I908*(1+0.05)</f>
        <v>13125</v>
      </c>
      <c r="K908" s="190">
        <v>27588</v>
      </c>
      <c r="L908" s="191">
        <v>33235</v>
      </c>
      <c r="M908" s="132">
        <f t="shared" si="132"/>
        <v>13125</v>
      </c>
      <c r="N908" s="132">
        <f t="shared" si="133"/>
        <v>24649.333333333332</v>
      </c>
      <c r="O908" s="133">
        <f t="shared" si="134"/>
        <v>27588</v>
      </c>
      <c r="P908" s="134">
        <f t="shared" si="135"/>
        <v>22915.978397106785</v>
      </c>
      <c r="Q908" s="133">
        <f t="shared" si="128"/>
        <v>10226.885376301037</v>
      </c>
      <c r="R908" s="135">
        <f t="shared" si="129"/>
        <v>0.44627749245880832</v>
      </c>
      <c r="S908" s="133">
        <f t="shared" si="136"/>
        <v>22915.978397106785</v>
      </c>
      <c r="T908" s="136">
        <f t="shared" si="130"/>
        <v>22900</v>
      </c>
      <c r="U908" s="54" t="str">
        <f t="shared" si="131"/>
        <v>MEDIA GEOMETRICA</v>
      </c>
      <c r="V908" s="8"/>
      <c r="X908" s="35"/>
      <c r="Y908" s="35"/>
      <c r="Z908" s="35"/>
      <c r="AA908" s="35"/>
      <c r="AB908" s="15"/>
    </row>
    <row r="909" spans="1:28" ht="33">
      <c r="A909" s="147">
        <v>903</v>
      </c>
      <c r="B909" s="169"/>
      <c r="C909" s="170" t="s">
        <v>3769</v>
      </c>
      <c r="D909" s="172" t="s">
        <v>1970</v>
      </c>
      <c r="E909" s="170" t="s">
        <v>3769</v>
      </c>
      <c r="F909" s="172" t="s">
        <v>1970</v>
      </c>
      <c r="G909" s="165" t="s">
        <v>21</v>
      </c>
      <c r="H909" s="165">
        <v>1</v>
      </c>
      <c r="I909" s="209">
        <v>12100</v>
      </c>
      <c r="J909" s="204">
        <f>I909*(1+0.05)</f>
        <v>12705</v>
      </c>
      <c r="K909" s="190">
        <v>27588</v>
      </c>
      <c r="L909" s="191">
        <v>33235</v>
      </c>
      <c r="M909" s="132">
        <f t="shared" si="132"/>
        <v>12705</v>
      </c>
      <c r="N909" s="132">
        <f t="shared" si="133"/>
        <v>24509.333333333332</v>
      </c>
      <c r="O909" s="133">
        <f t="shared" si="134"/>
        <v>27588</v>
      </c>
      <c r="P909" s="134">
        <f t="shared" si="135"/>
        <v>22668.886599937672</v>
      </c>
      <c r="Q909" s="133">
        <f t="shared" si="128"/>
        <v>10523.870224399387</v>
      </c>
      <c r="R909" s="135">
        <f t="shared" si="129"/>
        <v>0.46424292512135651</v>
      </c>
      <c r="S909" s="133">
        <f t="shared" si="136"/>
        <v>22668.886599937672</v>
      </c>
      <c r="T909" s="136">
        <f t="shared" si="130"/>
        <v>22700</v>
      </c>
      <c r="U909" s="54" t="str">
        <f t="shared" si="131"/>
        <v>MEDIA GEOMETRICA</v>
      </c>
    </row>
    <row r="910" spans="1:28" ht="60">
      <c r="A910" s="147">
        <v>904</v>
      </c>
      <c r="B910" s="169"/>
      <c r="C910" s="170" t="s">
        <v>3770</v>
      </c>
      <c r="D910" s="172" t="s">
        <v>2783</v>
      </c>
      <c r="E910" s="170" t="s">
        <v>3770</v>
      </c>
      <c r="F910" s="172" t="s">
        <v>2783</v>
      </c>
      <c r="G910" s="165" t="s">
        <v>21</v>
      </c>
      <c r="H910" s="165">
        <v>1</v>
      </c>
      <c r="I910" s="202" t="s">
        <v>3915</v>
      </c>
      <c r="J910" s="202" t="s">
        <v>3916</v>
      </c>
      <c r="K910" s="190">
        <v>27588</v>
      </c>
      <c r="L910" s="191">
        <v>33235</v>
      </c>
      <c r="M910" s="132">
        <f t="shared" si="132"/>
        <v>27588</v>
      </c>
      <c r="N910" s="132">
        <f t="shared" si="133"/>
        <v>30411.5</v>
      </c>
      <c r="O910" s="133">
        <f t="shared" si="134"/>
        <v>30411.5</v>
      </c>
      <c r="P910" s="134">
        <f t="shared" si="135"/>
        <v>30280.14497983786</v>
      </c>
      <c r="Q910" s="133">
        <f t="shared" si="128"/>
        <v>1996.5159966802169</v>
      </c>
      <c r="R910" s="135">
        <f t="shared" si="129"/>
        <v>6.5934822901594553E-2</v>
      </c>
      <c r="S910" s="133">
        <f t="shared" si="136"/>
        <v>27588</v>
      </c>
      <c r="T910" s="136">
        <f t="shared" si="130"/>
        <v>27600</v>
      </c>
      <c r="U910" s="54" t="str">
        <f t="shared" si="131"/>
        <v>MENOR VALOR</v>
      </c>
    </row>
    <row r="911" spans="1:28" ht="60">
      <c r="A911" s="147">
        <v>905</v>
      </c>
      <c r="B911" s="169"/>
      <c r="C911" s="170" t="s">
        <v>3771</v>
      </c>
      <c r="D911" s="172" t="s">
        <v>2784</v>
      </c>
      <c r="E911" s="170" t="s">
        <v>3771</v>
      </c>
      <c r="F911" s="172" t="s">
        <v>2784</v>
      </c>
      <c r="G911" s="165" t="s">
        <v>21</v>
      </c>
      <c r="H911" s="165">
        <v>1</v>
      </c>
      <c r="I911" s="202" t="s">
        <v>3915</v>
      </c>
      <c r="J911" s="202" t="s">
        <v>3916</v>
      </c>
      <c r="K911" s="190">
        <v>27588</v>
      </c>
      <c r="L911" s="191">
        <v>33235</v>
      </c>
      <c r="M911" s="132">
        <f t="shared" si="132"/>
        <v>27588</v>
      </c>
      <c r="N911" s="132">
        <f t="shared" si="133"/>
        <v>30411.5</v>
      </c>
      <c r="O911" s="133">
        <f t="shared" si="134"/>
        <v>30411.5</v>
      </c>
      <c r="P911" s="134">
        <f t="shared" si="135"/>
        <v>30280.14497983786</v>
      </c>
      <c r="Q911" s="133">
        <f t="shared" si="128"/>
        <v>1996.5159966802169</v>
      </c>
      <c r="R911" s="135">
        <f t="shared" si="129"/>
        <v>6.5934822901594553E-2</v>
      </c>
      <c r="S911" s="133">
        <f t="shared" si="136"/>
        <v>27588</v>
      </c>
      <c r="T911" s="136">
        <f t="shared" si="130"/>
        <v>27600</v>
      </c>
      <c r="U911" s="54" t="str">
        <f t="shared" si="131"/>
        <v>MENOR VALOR</v>
      </c>
    </row>
    <row r="912" spans="1:28" ht="60">
      <c r="A912" s="147">
        <v>906</v>
      </c>
      <c r="B912" s="169"/>
      <c r="C912" s="170" t="s">
        <v>3772</v>
      </c>
      <c r="D912" s="172" t="s">
        <v>2785</v>
      </c>
      <c r="E912" s="170" t="s">
        <v>3772</v>
      </c>
      <c r="F912" s="172" t="s">
        <v>2785</v>
      </c>
      <c r="G912" s="165" t="s">
        <v>21</v>
      </c>
      <c r="H912" s="165">
        <v>1</v>
      </c>
      <c r="I912" s="202" t="s">
        <v>3915</v>
      </c>
      <c r="J912" s="202" t="s">
        <v>3916</v>
      </c>
      <c r="K912" s="190">
        <v>89628</v>
      </c>
      <c r="L912" s="191">
        <v>107755</v>
      </c>
      <c r="M912" s="132">
        <f t="shared" si="132"/>
        <v>89628</v>
      </c>
      <c r="N912" s="132">
        <f t="shared" si="133"/>
        <v>98691.5</v>
      </c>
      <c r="O912" s="133">
        <f t="shared" si="134"/>
        <v>98691.5</v>
      </c>
      <c r="P912" s="134">
        <f t="shared" si="135"/>
        <v>98274.437876794793</v>
      </c>
      <c r="Q912" s="133">
        <f t="shared" si="128"/>
        <v>6408.8623112842733</v>
      </c>
      <c r="R912" s="135">
        <f t="shared" si="129"/>
        <v>6.5213929987765165E-2</v>
      </c>
      <c r="S912" s="133">
        <f t="shared" si="136"/>
        <v>89628</v>
      </c>
      <c r="T912" s="136">
        <f t="shared" si="130"/>
        <v>89600</v>
      </c>
      <c r="U912" s="54" t="str">
        <f t="shared" si="131"/>
        <v>MENOR VALOR</v>
      </c>
    </row>
    <row r="913" spans="1:28" ht="60">
      <c r="A913" s="147">
        <v>907</v>
      </c>
      <c r="B913" s="169"/>
      <c r="C913" s="170" t="s">
        <v>3773</v>
      </c>
      <c r="D913" s="172" t="s">
        <v>2786</v>
      </c>
      <c r="E913" s="170" t="s">
        <v>3773</v>
      </c>
      <c r="F913" s="172" t="s">
        <v>2786</v>
      </c>
      <c r="G913" s="165" t="s">
        <v>21</v>
      </c>
      <c r="H913" s="165">
        <v>1</v>
      </c>
      <c r="I913" s="202" t="s">
        <v>3915</v>
      </c>
      <c r="J913" s="202" t="s">
        <v>3916</v>
      </c>
      <c r="K913" s="190">
        <v>102564</v>
      </c>
      <c r="L913" s="191">
        <v>123280</v>
      </c>
      <c r="M913" s="132">
        <f t="shared" si="132"/>
        <v>102564</v>
      </c>
      <c r="N913" s="132">
        <f t="shared" si="133"/>
        <v>112922</v>
      </c>
      <c r="O913" s="133">
        <f t="shared" si="134"/>
        <v>112922</v>
      </c>
      <c r="P913" s="134">
        <f t="shared" si="135"/>
        <v>112445.94221224704</v>
      </c>
      <c r="Q913" s="133">
        <f t="shared" si="128"/>
        <v>7324.2120395302591</v>
      </c>
      <c r="R913" s="135">
        <f t="shared" si="129"/>
        <v>6.5135405470705759E-2</v>
      </c>
      <c r="S913" s="133">
        <f t="shared" si="136"/>
        <v>102564</v>
      </c>
      <c r="T913" s="136">
        <f t="shared" si="130"/>
        <v>102600</v>
      </c>
      <c r="U913" s="54" t="str">
        <f t="shared" si="131"/>
        <v>MENOR VALOR</v>
      </c>
    </row>
    <row r="914" spans="1:28" ht="60">
      <c r="A914" s="147">
        <v>908</v>
      </c>
      <c r="B914" s="169"/>
      <c r="C914" s="170" t="s">
        <v>3774</v>
      </c>
      <c r="D914" s="172" t="s">
        <v>2787</v>
      </c>
      <c r="E914" s="170" t="s">
        <v>3774</v>
      </c>
      <c r="F914" s="172" t="s">
        <v>2787</v>
      </c>
      <c r="G914" s="165" t="s">
        <v>21</v>
      </c>
      <c r="H914" s="165">
        <v>1</v>
      </c>
      <c r="I914" s="202" t="s">
        <v>3915</v>
      </c>
      <c r="J914" s="202" t="s">
        <v>3916</v>
      </c>
      <c r="K914" s="190">
        <v>102564</v>
      </c>
      <c r="L914" s="191">
        <v>123280</v>
      </c>
      <c r="M914" s="132">
        <f t="shared" si="132"/>
        <v>102564</v>
      </c>
      <c r="N914" s="132">
        <f t="shared" si="133"/>
        <v>112922</v>
      </c>
      <c r="O914" s="133">
        <f t="shared" si="134"/>
        <v>112922</v>
      </c>
      <c r="P914" s="134">
        <f t="shared" si="135"/>
        <v>112445.94221224704</v>
      </c>
      <c r="Q914" s="133">
        <f t="shared" si="128"/>
        <v>7324.2120395302591</v>
      </c>
      <c r="R914" s="135">
        <f t="shared" si="129"/>
        <v>6.5135405470705759E-2</v>
      </c>
      <c r="S914" s="133">
        <f t="shared" si="136"/>
        <v>102564</v>
      </c>
      <c r="T914" s="136">
        <f t="shared" si="130"/>
        <v>102600</v>
      </c>
      <c r="U914" s="54" t="str">
        <f t="shared" si="131"/>
        <v>MENOR VALOR</v>
      </c>
    </row>
    <row r="915" spans="1:28" ht="18">
      <c r="A915" s="147">
        <v>909</v>
      </c>
      <c r="B915" s="169"/>
      <c r="C915" s="170" t="s">
        <v>3775</v>
      </c>
      <c r="D915" s="172" t="s">
        <v>1883</v>
      </c>
      <c r="E915" s="170" t="s">
        <v>3775</v>
      </c>
      <c r="F915" s="172" t="s">
        <v>1883</v>
      </c>
      <c r="G915" s="165" t="s">
        <v>21</v>
      </c>
      <c r="H915" s="165">
        <v>1</v>
      </c>
      <c r="I915" s="209">
        <v>87200</v>
      </c>
      <c r="J915" s="204">
        <f>I915*(1+0.05)</f>
        <v>91560</v>
      </c>
      <c r="K915" s="190">
        <v>115104</v>
      </c>
      <c r="L915" s="191">
        <v>138345</v>
      </c>
      <c r="M915" s="132">
        <f t="shared" si="132"/>
        <v>91560</v>
      </c>
      <c r="N915" s="132">
        <f t="shared" si="133"/>
        <v>115003</v>
      </c>
      <c r="O915" s="133">
        <f t="shared" si="134"/>
        <v>115104</v>
      </c>
      <c r="P915" s="134">
        <f t="shared" si="135"/>
        <v>113393.08107501965</v>
      </c>
      <c r="Q915" s="133">
        <f t="shared" si="128"/>
        <v>16648.122056256074</v>
      </c>
      <c r="R915" s="135">
        <f t="shared" si="129"/>
        <v>0.14681779433475181</v>
      </c>
      <c r="S915" s="133">
        <f t="shared" si="136"/>
        <v>91560</v>
      </c>
      <c r="T915" s="136">
        <f t="shared" si="130"/>
        <v>91600</v>
      </c>
      <c r="U915" s="54" t="str">
        <f t="shared" si="131"/>
        <v>MENOR VALOR</v>
      </c>
    </row>
    <row r="916" spans="1:28" ht="60">
      <c r="A916" s="147">
        <v>910</v>
      </c>
      <c r="B916" s="169"/>
      <c r="C916" s="170" t="s">
        <v>3776</v>
      </c>
      <c r="D916" s="172" t="s">
        <v>2788</v>
      </c>
      <c r="E916" s="170" t="s">
        <v>3776</v>
      </c>
      <c r="F916" s="172" t="s">
        <v>2788</v>
      </c>
      <c r="G916" s="165" t="s">
        <v>21</v>
      </c>
      <c r="H916" s="165">
        <v>1</v>
      </c>
      <c r="I916" s="202" t="s">
        <v>3915</v>
      </c>
      <c r="J916" s="202" t="s">
        <v>3916</v>
      </c>
      <c r="K916" s="190">
        <v>113388</v>
      </c>
      <c r="L916" s="191">
        <v>136275</v>
      </c>
      <c r="M916" s="132">
        <f t="shared" si="132"/>
        <v>113388</v>
      </c>
      <c r="N916" s="132">
        <f t="shared" si="133"/>
        <v>124831.5</v>
      </c>
      <c r="O916" s="133">
        <f t="shared" si="134"/>
        <v>124831.5</v>
      </c>
      <c r="P916" s="134">
        <f t="shared" si="135"/>
        <v>124305.87154273927</v>
      </c>
      <c r="Q916" s="133">
        <f t="shared" si="128"/>
        <v>8091.7764505082569</v>
      </c>
      <c r="R916" s="135">
        <f t="shared" si="129"/>
        <v>6.5095689769779821E-2</v>
      </c>
      <c r="S916" s="133">
        <f t="shared" si="136"/>
        <v>113388</v>
      </c>
      <c r="T916" s="136">
        <f t="shared" si="130"/>
        <v>113400</v>
      </c>
      <c r="U916" s="54" t="str">
        <f t="shared" si="131"/>
        <v>MENOR VALOR</v>
      </c>
    </row>
    <row r="917" spans="1:28" ht="60">
      <c r="A917" s="147">
        <v>911</v>
      </c>
      <c r="B917" s="169"/>
      <c r="C917" s="170" t="s">
        <v>3777</v>
      </c>
      <c r="D917" s="172" t="s">
        <v>2789</v>
      </c>
      <c r="E917" s="170" t="s">
        <v>3777</v>
      </c>
      <c r="F917" s="172" t="s">
        <v>2789</v>
      </c>
      <c r="G917" s="165" t="s">
        <v>21</v>
      </c>
      <c r="H917" s="165">
        <v>1</v>
      </c>
      <c r="I917" s="202" t="s">
        <v>3915</v>
      </c>
      <c r="J917" s="202" t="s">
        <v>3916</v>
      </c>
      <c r="K917" s="190">
        <v>113388</v>
      </c>
      <c r="L917" s="191">
        <v>136275</v>
      </c>
      <c r="M917" s="132">
        <f t="shared" si="132"/>
        <v>113388</v>
      </c>
      <c r="N917" s="132">
        <f t="shared" si="133"/>
        <v>124831.5</v>
      </c>
      <c r="O917" s="133">
        <f t="shared" si="134"/>
        <v>124831.5</v>
      </c>
      <c r="P917" s="134">
        <f t="shared" si="135"/>
        <v>124305.87154273927</v>
      </c>
      <c r="Q917" s="133">
        <f t="shared" si="128"/>
        <v>8091.7764505082569</v>
      </c>
      <c r="R917" s="135">
        <f t="shared" si="129"/>
        <v>6.5095689769779821E-2</v>
      </c>
      <c r="S917" s="133">
        <f t="shared" si="136"/>
        <v>113388</v>
      </c>
      <c r="T917" s="136">
        <f t="shared" si="130"/>
        <v>113400</v>
      </c>
      <c r="U917" s="54" t="str">
        <f t="shared" si="131"/>
        <v>MENOR VALOR</v>
      </c>
    </row>
    <row r="918" spans="1:28" ht="18">
      <c r="A918" s="147">
        <v>912</v>
      </c>
      <c r="B918" s="169"/>
      <c r="C918" s="170" t="s">
        <v>3778</v>
      </c>
      <c r="D918" s="172" t="s">
        <v>2790</v>
      </c>
      <c r="E918" s="170" t="s">
        <v>3778</v>
      </c>
      <c r="F918" s="172" t="s">
        <v>2790</v>
      </c>
      <c r="G918" s="165" t="s">
        <v>21</v>
      </c>
      <c r="H918" s="165">
        <v>1</v>
      </c>
      <c r="I918" s="209">
        <v>41100</v>
      </c>
      <c r="J918" s="204">
        <f>I918*(1+0.05)</f>
        <v>43155</v>
      </c>
      <c r="K918" s="190">
        <v>54252</v>
      </c>
      <c r="L918" s="191">
        <v>65205</v>
      </c>
      <c r="M918" s="132">
        <f t="shared" si="132"/>
        <v>43155</v>
      </c>
      <c r="N918" s="132">
        <f t="shared" si="133"/>
        <v>54204</v>
      </c>
      <c r="O918" s="133">
        <f t="shared" si="134"/>
        <v>54252</v>
      </c>
      <c r="P918" s="134">
        <f t="shared" si="135"/>
        <v>53445.267826094059</v>
      </c>
      <c r="Q918" s="133">
        <f t="shared" si="128"/>
        <v>7846.7639508271177</v>
      </c>
      <c r="R918" s="135">
        <f t="shared" si="129"/>
        <v>0.1468186851707762</v>
      </c>
      <c r="S918" s="133">
        <f t="shared" si="136"/>
        <v>43155</v>
      </c>
      <c r="T918" s="136">
        <f t="shared" si="130"/>
        <v>43200</v>
      </c>
      <c r="U918" s="54" t="str">
        <f t="shared" si="131"/>
        <v>MENOR VALOR</v>
      </c>
    </row>
    <row r="919" spans="1:28" ht="60">
      <c r="A919" s="147">
        <v>913</v>
      </c>
      <c r="B919" s="169"/>
      <c r="C919" s="170" t="s">
        <v>3779</v>
      </c>
      <c r="D919" s="172" t="s">
        <v>1911</v>
      </c>
      <c r="E919" s="170" t="s">
        <v>3779</v>
      </c>
      <c r="F919" s="172" t="s">
        <v>1911</v>
      </c>
      <c r="G919" s="165" t="s">
        <v>21</v>
      </c>
      <c r="H919" s="165">
        <v>1</v>
      </c>
      <c r="I919" s="202" t="s">
        <v>3915</v>
      </c>
      <c r="J919" s="202" t="s">
        <v>3916</v>
      </c>
      <c r="K919" s="190">
        <v>66264</v>
      </c>
      <c r="L919" s="191">
        <v>79695</v>
      </c>
      <c r="M919" s="132">
        <f t="shared" si="132"/>
        <v>66264</v>
      </c>
      <c r="N919" s="132">
        <f t="shared" si="133"/>
        <v>72979.5</v>
      </c>
      <c r="O919" s="133">
        <f t="shared" si="134"/>
        <v>72979.5</v>
      </c>
      <c r="P919" s="134">
        <f t="shared" si="135"/>
        <v>72669.866382153195</v>
      </c>
      <c r="Q919" s="133">
        <f t="shared" si="128"/>
        <v>4748.5755890582595</v>
      </c>
      <c r="R919" s="135">
        <f t="shared" si="129"/>
        <v>6.5344493191808725E-2</v>
      </c>
      <c r="S919" s="133">
        <f t="shared" si="136"/>
        <v>66264</v>
      </c>
      <c r="T919" s="136">
        <f t="shared" si="130"/>
        <v>66300</v>
      </c>
      <c r="U919" s="54" t="str">
        <f t="shared" si="131"/>
        <v>MENOR VALOR</v>
      </c>
    </row>
    <row r="920" spans="1:28" ht="60">
      <c r="A920" s="147">
        <v>914</v>
      </c>
      <c r="B920" s="169"/>
      <c r="C920" s="170" t="s">
        <v>3780</v>
      </c>
      <c r="D920" s="172" t="s">
        <v>2791</v>
      </c>
      <c r="E920" s="170" t="s">
        <v>3780</v>
      </c>
      <c r="F920" s="172" t="s">
        <v>2791</v>
      </c>
      <c r="G920" s="165" t="s">
        <v>21</v>
      </c>
      <c r="H920" s="165">
        <v>1</v>
      </c>
      <c r="I920" s="202" t="s">
        <v>3915</v>
      </c>
      <c r="J920" s="202" t="s">
        <v>3916</v>
      </c>
      <c r="K920" s="190">
        <v>211728</v>
      </c>
      <c r="L920" s="191">
        <v>254495</v>
      </c>
      <c r="M920" s="132">
        <f t="shared" si="132"/>
        <v>211728</v>
      </c>
      <c r="N920" s="132">
        <f t="shared" si="133"/>
        <v>233111.5</v>
      </c>
      <c r="O920" s="133">
        <f t="shared" si="134"/>
        <v>233111.5</v>
      </c>
      <c r="P920" s="134">
        <f t="shared" si="135"/>
        <v>232128.66552840904</v>
      </c>
      <c r="Q920" s="133">
        <f t="shared" si="128"/>
        <v>15120.417855502539</v>
      </c>
      <c r="R920" s="135">
        <f t="shared" si="129"/>
        <v>6.5138089779144606E-2</v>
      </c>
      <c r="S920" s="133">
        <f t="shared" si="136"/>
        <v>211728</v>
      </c>
      <c r="T920" s="136">
        <f t="shared" si="130"/>
        <v>211700</v>
      </c>
      <c r="U920" s="54" t="str">
        <f t="shared" si="131"/>
        <v>MENOR VALOR</v>
      </c>
    </row>
    <row r="921" spans="1:28" ht="60">
      <c r="A921" s="147">
        <v>915</v>
      </c>
      <c r="B921" s="169"/>
      <c r="C921" s="170" t="s">
        <v>3781</v>
      </c>
      <c r="D921" s="172" t="s">
        <v>2792</v>
      </c>
      <c r="E921" s="170" t="s">
        <v>3781</v>
      </c>
      <c r="F921" s="172" t="s">
        <v>2792</v>
      </c>
      <c r="G921" s="165" t="s">
        <v>21</v>
      </c>
      <c r="H921" s="165">
        <v>1</v>
      </c>
      <c r="I921" s="202" t="s">
        <v>3915</v>
      </c>
      <c r="J921" s="202" t="s">
        <v>3916</v>
      </c>
      <c r="K921" s="190">
        <v>211728</v>
      </c>
      <c r="L921" s="191">
        <v>254495</v>
      </c>
      <c r="M921" s="132">
        <f t="shared" si="132"/>
        <v>211728</v>
      </c>
      <c r="N921" s="132">
        <f t="shared" si="133"/>
        <v>233111.5</v>
      </c>
      <c r="O921" s="133">
        <f t="shared" si="134"/>
        <v>233111.5</v>
      </c>
      <c r="P921" s="134">
        <f t="shared" si="135"/>
        <v>232128.66552840904</v>
      </c>
      <c r="Q921" s="133">
        <f t="shared" si="128"/>
        <v>15120.417855502539</v>
      </c>
      <c r="R921" s="135">
        <f t="shared" si="129"/>
        <v>6.5138089779144606E-2</v>
      </c>
      <c r="S921" s="133">
        <f t="shared" si="136"/>
        <v>211728</v>
      </c>
      <c r="T921" s="136">
        <f t="shared" si="130"/>
        <v>211700</v>
      </c>
      <c r="U921" s="54" t="str">
        <f t="shared" si="131"/>
        <v>MENOR VALOR</v>
      </c>
    </row>
    <row r="922" spans="1:28" ht="60">
      <c r="A922" s="147">
        <v>916</v>
      </c>
      <c r="B922" s="169"/>
      <c r="C922" s="170" t="s">
        <v>3782</v>
      </c>
      <c r="D922" s="172" t="s">
        <v>1912</v>
      </c>
      <c r="E922" s="170" t="s">
        <v>3782</v>
      </c>
      <c r="F922" s="172" t="s">
        <v>1912</v>
      </c>
      <c r="G922" s="165" t="s">
        <v>21</v>
      </c>
      <c r="H922" s="165">
        <v>1</v>
      </c>
      <c r="I922" s="202" t="s">
        <v>3915</v>
      </c>
      <c r="J922" s="202" t="s">
        <v>3916</v>
      </c>
      <c r="K922" s="190">
        <v>55836</v>
      </c>
      <c r="L922" s="191">
        <v>67160</v>
      </c>
      <c r="M922" s="132">
        <f t="shared" si="132"/>
        <v>55836</v>
      </c>
      <c r="N922" s="132">
        <f t="shared" si="133"/>
        <v>61498</v>
      </c>
      <c r="O922" s="133">
        <f t="shared" si="134"/>
        <v>61498</v>
      </c>
      <c r="P922" s="134">
        <f t="shared" si="135"/>
        <v>61236.800700232532</v>
      </c>
      <c r="Q922" s="133">
        <f t="shared" si="128"/>
        <v>4003.6385950782319</v>
      </c>
      <c r="R922" s="135">
        <f t="shared" si="129"/>
        <v>6.5379617310135363E-2</v>
      </c>
      <c r="S922" s="133">
        <f t="shared" si="136"/>
        <v>55836</v>
      </c>
      <c r="T922" s="136">
        <f t="shared" si="130"/>
        <v>55800</v>
      </c>
      <c r="U922" s="54" t="str">
        <f t="shared" si="131"/>
        <v>MENOR VALOR</v>
      </c>
    </row>
    <row r="923" spans="1:28" ht="60">
      <c r="A923" s="147">
        <v>917</v>
      </c>
      <c r="B923" s="169"/>
      <c r="C923" s="170" t="s">
        <v>3783</v>
      </c>
      <c r="D923" s="172" t="s">
        <v>1745</v>
      </c>
      <c r="E923" s="170" t="s">
        <v>3783</v>
      </c>
      <c r="F923" s="172" t="s">
        <v>1745</v>
      </c>
      <c r="G923" s="165" t="s">
        <v>21</v>
      </c>
      <c r="H923" s="165">
        <v>1</v>
      </c>
      <c r="I923" s="202" t="s">
        <v>3915</v>
      </c>
      <c r="J923" s="202" t="s">
        <v>3916</v>
      </c>
      <c r="K923" s="190">
        <v>23520</v>
      </c>
      <c r="L923" s="191">
        <v>28290</v>
      </c>
      <c r="M923" s="132">
        <f t="shared" si="132"/>
        <v>23520</v>
      </c>
      <c r="N923" s="132">
        <f t="shared" si="133"/>
        <v>25905</v>
      </c>
      <c r="O923" s="133">
        <f t="shared" si="134"/>
        <v>25905</v>
      </c>
      <c r="P923" s="134">
        <f t="shared" si="135"/>
        <v>25794.976255077268</v>
      </c>
      <c r="Q923" s="133">
        <f t="shared" si="128"/>
        <v>1686.4496731299159</v>
      </c>
      <c r="R923" s="135">
        <f t="shared" si="129"/>
        <v>6.5378996919912627E-2</v>
      </c>
      <c r="S923" s="133">
        <f t="shared" si="136"/>
        <v>23520</v>
      </c>
      <c r="T923" s="136">
        <f t="shared" si="130"/>
        <v>23500</v>
      </c>
      <c r="U923" s="54" t="str">
        <f t="shared" si="131"/>
        <v>MENOR VALOR</v>
      </c>
      <c r="V923" s="8"/>
      <c r="X923" s="35"/>
      <c r="Y923" s="35"/>
      <c r="Z923" s="35"/>
      <c r="AA923" s="35"/>
      <c r="AB923" s="15"/>
    </row>
    <row r="924" spans="1:28" ht="33">
      <c r="A924" s="147">
        <v>918</v>
      </c>
      <c r="B924" s="169"/>
      <c r="C924" s="170" t="s">
        <v>3784</v>
      </c>
      <c r="D924" s="172" t="s">
        <v>2793</v>
      </c>
      <c r="E924" s="170" t="s">
        <v>3784</v>
      </c>
      <c r="F924" s="172" t="s">
        <v>2793</v>
      </c>
      <c r="G924" s="165" t="s">
        <v>21</v>
      </c>
      <c r="H924" s="165">
        <v>1</v>
      </c>
      <c r="I924" s="209">
        <v>10900</v>
      </c>
      <c r="J924" s="204">
        <f>I924*(1+0.05)</f>
        <v>11445</v>
      </c>
      <c r="K924" s="190">
        <v>23520</v>
      </c>
      <c r="L924" s="191">
        <v>28290</v>
      </c>
      <c r="M924" s="132">
        <f t="shared" si="132"/>
        <v>11445</v>
      </c>
      <c r="N924" s="132">
        <f t="shared" si="133"/>
        <v>21085</v>
      </c>
      <c r="O924" s="133">
        <f t="shared" si="134"/>
        <v>23520</v>
      </c>
      <c r="P924" s="134">
        <f t="shared" si="135"/>
        <v>19674.121719982948</v>
      </c>
      <c r="Q924" s="133">
        <f t="shared" si="128"/>
        <v>8538.3143828275606</v>
      </c>
      <c r="R924" s="135">
        <f t="shared" si="129"/>
        <v>0.43398706709002516</v>
      </c>
      <c r="S924" s="133">
        <f t="shared" si="136"/>
        <v>19674.121719982948</v>
      </c>
      <c r="T924" s="136">
        <f t="shared" si="130"/>
        <v>19700</v>
      </c>
      <c r="U924" s="54" t="str">
        <f t="shared" si="131"/>
        <v>MEDIA GEOMETRICA</v>
      </c>
      <c r="V924" s="8"/>
      <c r="X924" s="35"/>
      <c r="Y924" s="35"/>
      <c r="Z924" s="35"/>
      <c r="AA924" s="35"/>
      <c r="AB924" s="15"/>
    </row>
    <row r="925" spans="1:28" ht="18">
      <c r="A925" s="147">
        <v>919</v>
      </c>
      <c r="B925" s="169"/>
      <c r="C925" s="170" t="s">
        <v>3785</v>
      </c>
      <c r="D925" s="172" t="s">
        <v>1744</v>
      </c>
      <c r="E925" s="170" t="s">
        <v>3785</v>
      </c>
      <c r="F925" s="172" t="s">
        <v>1744</v>
      </c>
      <c r="G925" s="165" t="s">
        <v>21</v>
      </c>
      <c r="H925" s="165">
        <v>1</v>
      </c>
      <c r="I925" s="209">
        <v>22600</v>
      </c>
      <c r="J925" s="204">
        <f>I925*(1+0.05)</f>
        <v>23730</v>
      </c>
      <c r="K925" s="190">
        <v>29832</v>
      </c>
      <c r="L925" s="191">
        <v>35880</v>
      </c>
      <c r="M925" s="132">
        <f t="shared" si="132"/>
        <v>23730</v>
      </c>
      <c r="N925" s="132">
        <f t="shared" si="133"/>
        <v>29814</v>
      </c>
      <c r="O925" s="133">
        <f t="shared" si="134"/>
        <v>29832</v>
      </c>
      <c r="P925" s="134">
        <f t="shared" si="135"/>
        <v>29395.274109184007</v>
      </c>
      <c r="Q925" s="133">
        <f t="shared" si="128"/>
        <v>4314.7655788003131</v>
      </c>
      <c r="R925" s="135">
        <f t="shared" si="129"/>
        <v>0.14678432875889547</v>
      </c>
      <c r="S925" s="133">
        <f t="shared" si="136"/>
        <v>23730</v>
      </c>
      <c r="T925" s="136">
        <f t="shared" si="130"/>
        <v>23700</v>
      </c>
      <c r="U925" s="54" t="str">
        <f t="shared" si="131"/>
        <v>MENOR VALOR</v>
      </c>
    </row>
    <row r="926" spans="1:28" ht="60">
      <c r="A926" s="147">
        <v>920</v>
      </c>
      <c r="B926" s="169"/>
      <c r="C926" s="170" t="s">
        <v>3786</v>
      </c>
      <c r="D926" s="172" t="s">
        <v>2794</v>
      </c>
      <c r="E926" s="170" t="s">
        <v>3786</v>
      </c>
      <c r="F926" s="172" t="s">
        <v>2794</v>
      </c>
      <c r="G926" s="165" t="s">
        <v>21</v>
      </c>
      <c r="H926" s="165">
        <v>1</v>
      </c>
      <c r="I926" s="202" t="s">
        <v>3915</v>
      </c>
      <c r="J926" s="202" t="s">
        <v>3916</v>
      </c>
      <c r="K926" s="190">
        <v>110484</v>
      </c>
      <c r="L926" s="191">
        <v>132825</v>
      </c>
      <c r="M926" s="132">
        <f t="shared" si="132"/>
        <v>110484</v>
      </c>
      <c r="N926" s="132">
        <f t="shared" si="133"/>
        <v>121654.5</v>
      </c>
      <c r="O926" s="133">
        <f t="shared" si="134"/>
        <v>121654.5</v>
      </c>
      <c r="P926" s="134">
        <f t="shared" si="135"/>
        <v>121140.5683493354</v>
      </c>
      <c r="Q926" s="133">
        <f t="shared" si="128"/>
        <v>7898.7362992443295</v>
      </c>
      <c r="R926" s="135">
        <f t="shared" si="129"/>
        <v>6.5203064562703639E-2</v>
      </c>
      <c r="S926" s="133">
        <f t="shared" si="136"/>
        <v>110484</v>
      </c>
      <c r="T926" s="136">
        <f t="shared" si="130"/>
        <v>110500</v>
      </c>
      <c r="U926" s="54" t="str">
        <f t="shared" si="131"/>
        <v>MENOR VALOR</v>
      </c>
    </row>
    <row r="927" spans="1:28" ht="18">
      <c r="A927" s="147">
        <v>921</v>
      </c>
      <c r="B927" s="169"/>
      <c r="C927" s="170" t="s">
        <v>3787</v>
      </c>
      <c r="D927" s="172" t="s">
        <v>1757</v>
      </c>
      <c r="E927" s="170" t="s">
        <v>3787</v>
      </c>
      <c r="F927" s="172" t="s">
        <v>1757</v>
      </c>
      <c r="G927" s="165" t="s">
        <v>21</v>
      </c>
      <c r="H927" s="165">
        <v>1</v>
      </c>
      <c r="I927" s="209">
        <v>75400</v>
      </c>
      <c r="J927" s="204">
        <f>I927*(1+0.05)</f>
        <v>79170</v>
      </c>
      <c r="K927" s="190">
        <v>99528</v>
      </c>
      <c r="L927" s="191">
        <v>119715</v>
      </c>
      <c r="M927" s="132">
        <f t="shared" si="132"/>
        <v>79170</v>
      </c>
      <c r="N927" s="132">
        <f t="shared" si="133"/>
        <v>99471</v>
      </c>
      <c r="O927" s="133">
        <f t="shared" si="134"/>
        <v>99528</v>
      </c>
      <c r="P927" s="134">
        <f t="shared" si="135"/>
        <v>98073.459989559313</v>
      </c>
      <c r="Q927" s="133">
        <f t="shared" si="128"/>
        <v>14395.279851395735</v>
      </c>
      <c r="R927" s="135">
        <f t="shared" si="129"/>
        <v>0.14678058521569673</v>
      </c>
      <c r="S927" s="133">
        <f t="shared" si="136"/>
        <v>79170</v>
      </c>
      <c r="T927" s="136">
        <f t="shared" si="130"/>
        <v>79200</v>
      </c>
      <c r="U927" s="54" t="str">
        <f t="shared" si="131"/>
        <v>MENOR VALOR</v>
      </c>
      <c r="V927" s="8"/>
      <c r="X927" s="35"/>
      <c r="Y927" s="35"/>
      <c r="Z927" s="35"/>
      <c r="AA927" s="35"/>
      <c r="AB927" s="15"/>
    </row>
    <row r="928" spans="1:28" ht="60">
      <c r="A928" s="147">
        <v>922</v>
      </c>
      <c r="B928" s="169"/>
      <c r="C928" s="170" t="s">
        <v>3788</v>
      </c>
      <c r="D928" s="172" t="s">
        <v>2795</v>
      </c>
      <c r="E928" s="170" t="s">
        <v>3788</v>
      </c>
      <c r="F928" s="172" t="s">
        <v>2795</v>
      </c>
      <c r="G928" s="165" t="s">
        <v>21</v>
      </c>
      <c r="H928" s="165">
        <v>1</v>
      </c>
      <c r="I928" s="202" t="s">
        <v>3915</v>
      </c>
      <c r="J928" s="202" t="s">
        <v>3916</v>
      </c>
      <c r="K928" s="190">
        <v>380688</v>
      </c>
      <c r="L928" s="191">
        <v>457585</v>
      </c>
      <c r="M928" s="132">
        <f t="shared" si="132"/>
        <v>380688</v>
      </c>
      <c r="N928" s="132">
        <f t="shared" si="133"/>
        <v>419136.5</v>
      </c>
      <c r="O928" s="133">
        <f t="shared" si="134"/>
        <v>419136.5</v>
      </c>
      <c r="P928" s="134">
        <f t="shared" si="135"/>
        <v>417369.28310550121</v>
      </c>
      <c r="Q928" s="133">
        <f t="shared" si="128"/>
        <v>27187.195076450971</v>
      </c>
      <c r="R928" s="135">
        <f t="shared" si="129"/>
        <v>6.5139424909663707E-2</v>
      </c>
      <c r="S928" s="133">
        <f t="shared" si="136"/>
        <v>380688</v>
      </c>
      <c r="T928" s="136">
        <f t="shared" si="130"/>
        <v>380700</v>
      </c>
      <c r="U928" s="54" t="str">
        <f t="shared" si="131"/>
        <v>MENOR VALOR</v>
      </c>
    </row>
    <row r="929" spans="1:28" ht="60">
      <c r="A929" s="147">
        <v>923</v>
      </c>
      <c r="B929" s="169"/>
      <c r="C929" s="170" t="s">
        <v>3789</v>
      </c>
      <c r="D929" s="172" t="s">
        <v>1910</v>
      </c>
      <c r="E929" s="170" t="s">
        <v>3789</v>
      </c>
      <c r="F929" s="172" t="s">
        <v>1910</v>
      </c>
      <c r="G929" s="165" t="s">
        <v>21</v>
      </c>
      <c r="H929" s="165">
        <v>1</v>
      </c>
      <c r="I929" s="202" t="s">
        <v>3915</v>
      </c>
      <c r="J929" s="202" t="s">
        <v>3916</v>
      </c>
      <c r="K929" s="190">
        <v>55836</v>
      </c>
      <c r="L929" s="191">
        <v>67160</v>
      </c>
      <c r="M929" s="132">
        <f t="shared" si="132"/>
        <v>55836</v>
      </c>
      <c r="N929" s="132">
        <f t="shared" si="133"/>
        <v>61498</v>
      </c>
      <c r="O929" s="133">
        <f t="shared" si="134"/>
        <v>61498</v>
      </c>
      <c r="P929" s="134">
        <f t="shared" si="135"/>
        <v>61236.800700232532</v>
      </c>
      <c r="Q929" s="133">
        <f t="shared" si="128"/>
        <v>4003.6385950782319</v>
      </c>
      <c r="R929" s="135">
        <f t="shared" si="129"/>
        <v>6.5379617310135363E-2</v>
      </c>
      <c r="S929" s="133">
        <f t="shared" si="136"/>
        <v>55836</v>
      </c>
      <c r="T929" s="136">
        <f t="shared" si="130"/>
        <v>55800</v>
      </c>
      <c r="U929" s="54" t="str">
        <f t="shared" si="131"/>
        <v>MENOR VALOR</v>
      </c>
    </row>
    <row r="930" spans="1:28" ht="60">
      <c r="A930" s="147">
        <v>924</v>
      </c>
      <c r="B930" s="169"/>
      <c r="C930" s="170" t="s">
        <v>3790</v>
      </c>
      <c r="D930" s="172" t="s">
        <v>1899</v>
      </c>
      <c r="E930" s="170" t="s">
        <v>3790</v>
      </c>
      <c r="F930" s="172" t="s">
        <v>1899</v>
      </c>
      <c r="G930" s="165" t="s">
        <v>21</v>
      </c>
      <c r="H930" s="165">
        <v>1</v>
      </c>
      <c r="I930" s="202" t="s">
        <v>3915</v>
      </c>
      <c r="J930" s="202" t="s">
        <v>3916</v>
      </c>
      <c r="K930" s="190">
        <v>55836</v>
      </c>
      <c r="L930" s="191">
        <v>67160</v>
      </c>
      <c r="M930" s="132">
        <f t="shared" si="132"/>
        <v>55836</v>
      </c>
      <c r="N930" s="132">
        <f t="shared" si="133"/>
        <v>61498</v>
      </c>
      <c r="O930" s="133">
        <f t="shared" si="134"/>
        <v>61498</v>
      </c>
      <c r="P930" s="134">
        <f t="shared" si="135"/>
        <v>61236.800700232532</v>
      </c>
      <c r="Q930" s="133">
        <f t="shared" si="128"/>
        <v>4003.6385950782319</v>
      </c>
      <c r="R930" s="135">
        <f t="shared" si="129"/>
        <v>6.5379617310135363E-2</v>
      </c>
      <c r="S930" s="133">
        <f t="shared" si="136"/>
        <v>55836</v>
      </c>
      <c r="T930" s="136">
        <f t="shared" si="130"/>
        <v>55800</v>
      </c>
      <c r="U930" s="54" t="str">
        <f t="shared" si="131"/>
        <v>MENOR VALOR</v>
      </c>
    </row>
    <row r="931" spans="1:28" ht="33">
      <c r="A931" s="147">
        <v>925</v>
      </c>
      <c r="B931" s="169"/>
      <c r="C931" s="170" t="s">
        <v>3791</v>
      </c>
      <c r="D931" s="176" t="s">
        <v>2796</v>
      </c>
      <c r="E931" s="170" t="s">
        <v>3791</v>
      </c>
      <c r="F931" s="176" t="s">
        <v>2796</v>
      </c>
      <c r="G931" s="165" t="s">
        <v>21</v>
      </c>
      <c r="H931" s="165">
        <v>1</v>
      </c>
      <c r="I931" s="209">
        <v>25200</v>
      </c>
      <c r="J931" s="204">
        <f>I931*(1+0.05)</f>
        <v>26460</v>
      </c>
      <c r="K931" s="190">
        <v>58476</v>
      </c>
      <c r="L931" s="191">
        <v>70380</v>
      </c>
      <c r="M931" s="132">
        <f t="shared" si="132"/>
        <v>26460</v>
      </c>
      <c r="N931" s="132">
        <f t="shared" si="133"/>
        <v>51772</v>
      </c>
      <c r="O931" s="133">
        <f t="shared" si="134"/>
        <v>58476</v>
      </c>
      <c r="P931" s="134">
        <f t="shared" si="135"/>
        <v>47753.541644572688</v>
      </c>
      <c r="Q931" s="133">
        <f t="shared" si="128"/>
        <v>22638.730706468505</v>
      </c>
      <c r="R931" s="135">
        <f t="shared" si="129"/>
        <v>0.4740743812253233</v>
      </c>
      <c r="S931" s="133">
        <f t="shared" si="136"/>
        <v>47753.541644572688</v>
      </c>
      <c r="T931" s="136">
        <f t="shared" si="130"/>
        <v>47800</v>
      </c>
      <c r="U931" s="54" t="str">
        <f t="shared" si="131"/>
        <v>MEDIA GEOMETRICA</v>
      </c>
    </row>
    <row r="932" spans="1:28" ht="204">
      <c r="A932" s="147">
        <v>926</v>
      </c>
      <c r="B932" s="169"/>
      <c r="C932" s="170" t="s">
        <v>3792</v>
      </c>
      <c r="D932" s="179" t="s">
        <v>2797</v>
      </c>
      <c r="E932" s="170" t="s">
        <v>3792</v>
      </c>
      <c r="F932" s="179" t="s">
        <v>2797</v>
      </c>
      <c r="G932" s="165" t="s">
        <v>21</v>
      </c>
      <c r="H932" s="165">
        <v>1</v>
      </c>
      <c r="I932" s="202" t="s">
        <v>3915</v>
      </c>
      <c r="J932" s="202" t="s">
        <v>3916</v>
      </c>
      <c r="K932" s="190">
        <v>1293864</v>
      </c>
      <c r="L932" s="191">
        <v>1554915</v>
      </c>
      <c r="M932" s="132">
        <f t="shared" si="132"/>
        <v>1293864</v>
      </c>
      <c r="N932" s="132">
        <f t="shared" si="133"/>
        <v>1424389.5</v>
      </c>
      <c r="O932" s="133">
        <f t="shared" si="134"/>
        <v>1424389.5</v>
      </c>
      <c r="P932" s="134">
        <f t="shared" si="135"/>
        <v>1418396.4683966187</v>
      </c>
      <c r="Q932" s="133">
        <f t="shared" si="128"/>
        <v>92295.466167764709</v>
      </c>
      <c r="R932" s="135">
        <f t="shared" si="129"/>
        <v>6.5070287627053386E-2</v>
      </c>
      <c r="S932" s="133">
        <f t="shared" si="136"/>
        <v>1293864</v>
      </c>
      <c r="T932" s="136">
        <f t="shared" si="130"/>
        <v>1293900</v>
      </c>
      <c r="U932" s="54" t="str">
        <f t="shared" si="131"/>
        <v>MENOR VALOR</v>
      </c>
    </row>
    <row r="933" spans="1:28" ht="60">
      <c r="A933" s="147">
        <v>927</v>
      </c>
      <c r="B933" s="169"/>
      <c r="C933" s="170" t="s">
        <v>3793</v>
      </c>
      <c r="D933" s="175" t="s">
        <v>2798</v>
      </c>
      <c r="E933" s="170" t="s">
        <v>3793</v>
      </c>
      <c r="F933" s="175" t="s">
        <v>2798</v>
      </c>
      <c r="G933" s="165" t="s">
        <v>21</v>
      </c>
      <c r="H933" s="165">
        <v>1</v>
      </c>
      <c r="I933" s="202" t="s">
        <v>3915</v>
      </c>
      <c r="J933" s="202" t="s">
        <v>3916</v>
      </c>
      <c r="K933" s="190">
        <v>337788</v>
      </c>
      <c r="L933" s="191">
        <v>405950</v>
      </c>
      <c r="M933" s="132">
        <f t="shared" si="132"/>
        <v>337788</v>
      </c>
      <c r="N933" s="132">
        <f t="shared" si="133"/>
        <v>371869</v>
      </c>
      <c r="O933" s="133">
        <f t="shared" si="134"/>
        <v>371869</v>
      </c>
      <c r="P933" s="134">
        <f t="shared" si="135"/>
        <v>370303.98134505656</v>
      </c>
      <c r="Q933" s="133">
        <f t="shared" si="128"/>
        <v>24098.906209618726</v>
      </c>
      <c r="R933" s="135">
        <f t="shared" si="129"/>
        <v>6.5078712149094858E-2</v>
      </c>
      <c r="S933" s="133">
        <f t="shared" si="136"/>
        <v>337788</v>
      </c>
      <c r="T933" s="136">
        <f t="shared" si="130"/>
        <v>337800</v>
      </c>
      <c r="U933" s="54" t="str">
        <f t="shared" si="131"/>
        <v>MENOR VALOR</v>
      </c>
    </row>
    <row r="934" spans="1:28" ht="60">
      <c r="A934" s="147">
        <v>928</v>
      </c>
      <c r="B934" s="169"/>
      <c r="C934" s="170" t="s">
        <v>3794</v>
      </c>
      <c r="D934" s="172" t="s">
        <v>2799</v>
      </c>
      <c r="E934" s="170" t="s">
        <v>3794</v>
      </c>
      <c r="F934" s="172" t="s">
        <v>2799</v>
      </c>
      <c r="G934" s="165" t="s">
        <v>21</v>
      </c>
      <c r="H934" s="165">
        <v>1</v>
      </c>
      <c r="I934" s="202" t="s">
        <v>3915</v>
      </c>
      <c r="J934" s="202" t="s">
        <v>3916</v>
      </c>
      <c r="K934" s="190">
        <v>263736</v>
      </c>
      <c r="L934" s="191">
        <v>317055</v>
      </c>
      <c r="M934" s="132">
        <f t="shared" si="132"/>
        <v>263736</v>
      </c>
      <c r="N934" s="132">
        <f t="shared" si="133"/>
        <v>290395.5</v>
      </c>
      <c r="O934" s="133">
        <f t="shared" si="134"/>
        <v>290395.5</v>
      </c>
      <c r="P934" s="134">
        <f t="shared" si="135"/>
        <v>289169.18487280072</v>
      </c>
      <c r="Q934" s="133">
        <f t="shared" si="128"/>
        <v>18851.113233042764</v>
      </c>
      <c r="R934" s="135">
        <f t="shared" si="129"/>
        <v>6.5190601970036885E-2</v>
      </c>
      <c r="S934" s="133">
        <f t="shared" si="136"/>
        <v>263736</v>
      </c>
      <c r="T934" s="136">
        <f t="shared" si="130"/>
        <v>263700</v>
      </c>
      <c r="U934" s="54" t="str">
        <f t="shared" si="131"/>
        <v>MENOR VALOR</v>
      </c>
    </row>
    <row r="935" spans="1:28" ht="60">
      <c r="A935" s="147">
        <v>929</v>
      </c>
      <c r="B935" s="169"/>
      <c r="C935" s="170" t="s">
        <v>3795</v>
      </c>
      <c r="D935" s="172" t="s">
        <v>1823</v>
      </c>
      <c r="E935" s="170" t="s">
        <v>3795</v>
      </c>
      <c r="F935" s="172" t="s">
        <v>1823</v>
      </c>
      <c r="G935" s="165" t="s">
        <v>21</v>
      </c>
      <c r="H935" s="165">
        <v>1</v>
      </c>
      <c r="I935" s="202" t="s">
        <v>3915</v>
      </c>
      <c r="J935" s="202" t="s">
        <v>3916</v>
      </c>
      <c r="K935" s="190">
        <v>158532</v>
      </c>
      <c r="L935" s="191">
        <v>190555</v>
      </c>
      <c r="M935" s="132">
        <f t="shared" si="132"/>
        <v>158532</v>
      </c>
      <c r="N935" s="132">
        <f t="shared" si="133"/>
        <v>174543.5</v>
      </c>
      <c r="O935" s="133">
        <f t="shared" si="134"/>
        <v>174543.5</v>
      </c>
      <c r="P935" s="134">
        <f t="shared" si="135"/>
        <v>173807.55236755393</v>
      </c>
      <c r="Q935" s="133">
        <f t="shared" si="128"/>
        <v>11321.840226968407</v>
      </c>
      <c r="R935" s="135">
        <f t="shared" si="129"/>
        <v>6.514009358480527E-2</v>
      </c>
      <c r="S935" s="133">
        <f t="shared" si="136"/>
        <v>158532</v>
      </c>
      <c r="T935" s="136">
        <f t="shared" si="130"/>
        <v>158500</v>
      </c>
      <c r="U935" s="54" t="str">
        <f t="shared" si="131"/>
        <v>MENOR VALOR</v>
      </c>
      <c r="V935" s="8"/>
      <c r="X935" s="35"/>
      <c r="Y935" s="35"/>
      <c r="Z935" s="35"/>
      <c r="AA935" s="35"/>
      <c r="AB935" s="15"/>
    </row>
    <row r="936" spans="1:28" ht="60">
      <c r="A936" s="147">
        <v>930</v>
      </c>
      <c r="B936" s="169"/>
      <c r="C936" s="170" t="s">
        <v>3796</v>
      </c>
      <c r="D936" s="172" t="s">
        <v>1811</v>
      </c>
      <c r="E936" s="170" t="s">
        <v>3796</v>
      </c>
      <c r="F936" s="172" t="s">
        <v>1811</v>
      </c>
      <c r="G936" s="165" t="s">
        <v>21</v>
      </c>
      <c r="H936" s="165">
        <v>1</v>
      </c>
      <c r="I936" s="202" t="s">
        <v>3915</v>
      </c>
      <c r="J936" s="202" t="s">
        <v>3916</v>
      </c>
      <c r="K936" s="190">
        <v>263736</v>
      </c>
      <c r="L936" s="191">
        <v>317055</v>
      </c>
      <c r="M936" s="132">
        <f t="shared" si="132"/>
        <v>263736</v>
      </c>
      <c r="N936" s="132">
        <f t="shared" si="133"/>
        <v>290395.5</v>
      </c>
      <c r="O936" s="133">
        <f t="shared" si="134"/>
        <v>290395.5</v>
      </c>
      <c r="P936" s="134">
        <f t="shared" si="135"/>
        <v>289169.18487280072</v>
      </c>
      <c r="Q936" s="133">
        <f t="shared" si="128"/>
        <v>18851.113233042764</v>
      </c>
      <c r="R936" s="135">
        <f t="shared" si="129"/>
        <v>6.5190601970036885E-2</v>
      </c>
      <c r="S936" s="133">
        <f t="shared" si="136"/>
        <v>263736</v>
      </c>
      <c r="T936" s="136">
        <f t="shared" si="130"/>
        <v>263700</v>
      </c>
      <c r="U936" s="54" t="str">
        <f t="shared" si="131"/>
        <v>MENOR VALOR</v>
      </c>
    </row>
    <row r="937" spans="1:28" ht="60">
      <c r="A937" s="147">
        <v>931</v>
      </c>
      <c r="B937" s="169"/>
      <c r="C937" s="170" t="s">
        <v>3797</v>
      </c>
      <c r="D937" s="172" t="s">
        <v>2800</v>
      </c>
      <c r="E937" s="170" t="s">
        <v>3797</v>
      </c>
      <c r="F937" s="172" t="s">
        <v>2800</v>
      </c>
      <c r="G937" s="165" t="s">
        <v>21</v>
      </c>
      <c r="H937" s="165">
        <v>1</v>
      </c>
      <c r="I937" s="202" t="s">
        <v>3915</v>
      </c>
      <c r="J937" s="202" t="s">
        <v>3916</v>
      </c>
      <c r="K937" s="190">
        <v>110484</v>
      </c>
      <c r="L937" s="191">
        <v>132825</v>
      </c>
      <c r="M937" s="132">
        <f t="shared" si="132"/>
        <v>110484</v>
      </c>
      <c r="N937" s="132">
        <f t="shared" si="133"/>
        <v>121654.5</v>
      </c>
      <c r="O937" s="133">
        <f t="shared" si="134"/>
        <v>121654.5</v>
      </c>
      <c r="P937" s="134">
        <f t="shared" si="135"/>
        <v>121140.5683493354</v>
      </c>
      <c r="Q937" s="133">
        <f t="shared" si="128"/>
        <v>7898.7362992443295</v>
      </c>
      <c r="R937" s="135">
        <f t="shared" si="129"/>
        <v>6.5203064562703639E-2</v>
      </c>
      <c r="S937" s="133">
        <f t="shared" si="136"/>
        <v>110484</v>
      </c>
      <c r="T937" s="136">
        <f t="shared" si="130"/>
        <v>110500</v>
      </c>
      <c r="U937" s="54" t="str">
        <f t="shared" si="131"/>
        <v>MENOR VALOR</v>
      </c>
    </row>
    <row r="938" spans="1:28" ht="60">
      <c r="A938" s="147">
        <v>932</v>
      </c>
      <c r="B938" s="169"/>
      <c r="C938" s="170" t="s">
        <v>3798</v>
      </c>
      <c r="D938" s="172" t="s">
        <v>2801</v>
      </c>
      <c r="E938" s="170" t="s">
        <v>3798</v>
      </c>
      <c r="F938" s="172" t="s">
        <v>2801</v>
      </c>
      <c r="G938" s="165" t="s">
        <v>21</v>
      </c>
      <c r="H938" s="165">
        <v>1</v>
      </c>
      <c r="I938" s="202" t="s">
        <v>3915</v>
      </c>
      <c r="J938" s="202" t="s">
        <v>3916</v>
      </c>
      <c r="K938" s="190">
        <v>83160</v>
      </c>
      <c r="L938" s="191">
        <v>100050</v>
      </c>
      <c r="M938" s="132">
        <f t="shared" si="132"/>
        <v>83160</v>
      </c>
      <c r="N938" s="132">
        <f t="shared" si="133"/>
        <v>91605</v>
      </c>
      <c r="O938" s="133">
        <f t="shared" si="134"/>
        <v>91605</v>
      </c>
      <c r="P938" s="134">
        <f t="shared" si="135"/>
        <v>91214.900098613274</v>
      </c>
      <c r="Q938" s="133">
        <f t="shared" si="128"/>
        <v>5971.5167671203935</v>
      </c>
      <c r="R938" s="135">
        <f t="shared" si="129"/>
        <v>6.546646173667385E-2</v>
      </c>
      <c r="S938" s="133">
        <f t="shared" si="136"/>
        <v>83160</v>
      </c>
      <c r="T938" s="136">
        <f t="shared" si="130"/>
        <v>83200</v>
      </c>
      <c r="U938" s="54" t="str">
        <f t="shared" si="131"/>
        <v>MENOR VALOR</v>
      </c>
    </row>
    <row r="939" spans="1:28" ht="60">
      <c r="A939" s="147">
        <v>933</v>
      </c>
      <c r="B939" s="169"/>
      <c r="C939" s="170" t="s">
        <v>3799</v>
      </c>
      <c r="D939" s="172" t="s">
        <v>2802</v>
      </c>
      <c r="E939" s="170" t="s">
        <v>3799</v>
      </c>
      <c r="F939" s="172" t="s">
        <v>2802</v>
      </c>
      <c r="G939" s="165" t="s">
        <v>21</v>
      </c>
      <c r="H939" s="165">
        <v>1</v>
      </c>
      <c r="I939" s="202" t="s">
        <v>3915</v>
      </c>
      <c r="J939" s="202" t="s">
        <v>3916</v>
      </c>
      <c r="K939" s="190">
        <v>83160</v>
      </c>
      <c r="L939" s="191">
        <v>100050</v>
      </c>
      <c r="M939" s="132">
        <f t="shared" si="132"/>
        <v>83160</v>
      </c>
      <c r="N939" s="132">
        <f t="shared" si="133"/>
        <v>91605</v>
      </c>
      <c r="O939" s="133">
        <f t="shared" si="134"/>
        <v>91605</v>
      </c>
      <c r="P939" s="134">
        <f t="shared" si="135"/>
        <v>91214.900098613274</v>
      </c>
      <c r="Q939" s="133">
        <f t="shared" si="128"/>
        <v>5971.5167671203935</v>
      </c>
      <c r="R939" s="135">
        <f t="shared" si="129"/>
        <v>6.546646173667385E-2</v>
      </c>
      <c r="S939" s="133">
        <f t="shared" si="136"/>
        <v>83160</v>
      </c>
      <c r="T939" s="136">
        <f t="shared" si="130"/>
        <v>83200</v>
      </c>
      <c r="U939" s="54" t="str">
        <f t="shared" si="131"/>
        <v>MENOR VALOR</v>
      </c>
    </row>
    <row r="940" spans="1:28" ht="60">
      <c r="A940" s="147">
        <v>934</v>
      </c>
      <c r="B940" s="169"/>
      <c r="C940" s="170" t="s">
        <v>3800</v>
      </c>
      <c r="D940" s="172" t="s">
        <v>2803</v>
      </c>
      <c r="E940" s="170" t="s">
        <v>3800</v>
      </c>
      <c r="F940" s="172" t="s">
        <v>2803</v>
      </c>
      <c r="G940" s="165" t="s">
        <v>21</v>
      </c>
      <c r="H940" s="165">
        <v>1</v>
      </c>
      <c r="I940" s="202" t="s">
        <v>3915</v>
      </c>
      <c r="J940" s="202" t="s">
        <v>3916</v>
      </c>
      <c r="K940" s="190">
        <v>235092</v>
      </c>
      <c r="L940" s="191">
        <v>282555</v>
      </c>
      <c r="M940" s="132">
        <f t="shared" si="132"/>
        <v>235092</v>
      </c>
      <c r="N940" s="132">
        <f t="shared" si="133"/>
        <v>258823.5</v>
      </c>
      <c r="O940" s="133">
        <f t="shared" si="134"/>
        <v>258823.5</v>
      </c>
      <c r="P940" s="134">
        <f t="shared" si="135"/>
        <v>257733.23429468696</v>
      </c>
      <c r="Q940" s="133">
        <f t="shared" si="128"/>
        <v>16780.704577728553</v>
      </c>
      <c r="R940" s="135">
        <f t="shared" si="129"/>
        <v>6.5108811533951552E-2</v>
      </c>
      <c r="S940" s="133">
        <f t="shared" si="136"/>
        <v>235092</v>
      </c>
      <c r="T940" s="136">
        <f t="shared" si="130"/>
        <v>235100</v>
      </c>
      <c r="U940" s="54" t="str">
        <f t="shared" si="131"/>
        <v>MENOR VALOR</v>
      </c>
    </row>
    <row r="941" spans="1:28" ht="60">
      <c r="A941" s="147">
        <v>935</v>
      </c>
      <c r="B941" s="169"/>
      <c r="C941" s="170" t="s">
        <v>3801</v>
      </c>
      <c r="D941" s="172" t="s">
        <v>2804</v>
      </c>
      <c r="E941" s="170" t="s">
        <v>3801</v>
      </c>
      <c r="F941" s="172" t="s">
        <v>2804</v>
      </c>
      <c r="G941" s="165" t="s">
        <v>21</v>
      </c>
      <c r="H941" s="165">
        <v>1</v>
      </c>
      <c r="I941" s="202" t="s">
        <v>3915</v>
      </c>
      <c r="J941" s="202" t="s">
        <v>3916</v>
      </c>
      <c r="K941" s="190">
        <v>140316</v>
      </c>
      <c r="L941" s="191">
        <v>168705</v>
      </c>
      <c r="M941" s="132">
        <f t="shared" si="132"/>
        <v>140316</v>
      </c>
      <c r="N941" s="132">
        <f t="shared" si="133"/>
        <v>154510.5</v>
      </c>
      <c r="O941" s="133">
        <f t="shared" si="134"/>
        <v>154510.5</v>
      </c>
      <c r="P941" s="134">
        <f t="shared" si="135"/>
        <v>153857.11156784403</v>
      </c>
      <c r="Q941" s="133">
        <f t="shared" si="128"/>
        <v>10037.027205552449</v>
      </c>
      <c r="R941" s="135">
        <f t="shared" si="129"/>
        <v>6.5236030387367402E-2</v>
      </c>
      <c r="S941" s="133">
        <f t="shared" si="136"/>
        <v>140316</v>
      </c>
      <c r="T941" s="136">
        <f t="shared" si="130"/>
        <v>140300</v>
      </c>
      <c r="U941" s="54" t="str">
        <f t="shared" si="131"/>
        <v>MENOR VALOR</v>
      </c>
    </row>
    <row r="942" spans="1:28" ht="18">
      <c r="A942" s="147">
        <v>936</v>
      </c>
      <c r="B942" s="169"/>
      <c r="C942" s="170" t="s">
        <v>3802</v>
      </c>
      <c r="D942" s="172" t="s">
        <v>1841</v>
      </c>
      <c r="E942" s="170" t="s">
        <v>3802</v>
      </c>
      <c r="F942" s="172" t="s">
        <v>1841</v>
      </c>
      <c r="G942" s="165" t="s">
        <v>21</v>
      </c>
      <c r="H942" s="165">
        <v>1</v>
      </c>
      <c r="I942" s="209">
        <v>130900</v>
      </c>
      <c r="J942" s="204">
        <f>I942*(1+0.05)</f>
        <v>137445</v>
      </c>
      <c r="K942" s="190">
        <v>202620</v>
      </c>
      <c r="L942" s="191">
        <v>243570</v>
      </c>
      <c r="M942" s="132">
        <f t="shared" si="132"/>
        <v>137445</v>
      </c>
      <c r="N942" s="132">
        <f t="shared" si="133"/>
        <v>194545</v>
      </c>
      <c r="O942" s="133">
        <f t="shared" si="134"/>
        <v>202620</v>
      </c>
      <c r="P942" s="134">
        <f t="shared" si="135"/>
        <v>189297.56067114693</v>
      </c>
      <c r="Q942" s="133">
        <f t="shared" si="128"/>
        <v>46085.684463833233</v>
      </c>
      <c r="R942" s="135">
        <f t="shared" si="129"/>
        <v>0.24345630392931786</v>
      </c>
      <c r="S942" s="133">
        <f t="shared" si="136"/>
        <v>137445</v>
      </c>
      <c r="T942" s="136">
        <f t="shared" si="130"/>
        <v>137400</v>
      </c>
      <c r="U942" s="54" t="str">
        <f t="shared" si="131"/>
        <v>MENOR VALOR</v>
      </c>
    </row>
    <row r="943" spans="1:28" ht="60">
      <c r="A943" s="147">
        <v>937</v>
      </c>
      <c r="B943" s="169"/>
      <c r="C943" s="170" t="s">
        <v>3803</v>
      </c>
      <c r="D943" s="172" t="s">
        <v>2805</v>
      </c>
      <c r="E943" s="170" t="s">
        <v>3803</v>
      </c>
      <c r="F943" s="172" t="s">
        <v>2805</v>
      </c>
      <c r="G943" s="165" t="s">
        <v>21</v>
      </c>
      <c r="H943" s="165">
        <v>1</v>
      </c>
      <c r="I943" s="202" t="s">
        <v>3915</v>
      </c>
      <c r="J943" s="202" t="s">
        <v>3916</v>
      </c>
      <c r="K943" s="190">
        <v>33792</v>
      </c>
      <c r="L943" s="191">
        <v>40710</v>
      </c>
      <c r="M943" s="132">
        <f t="shared" si="132"/>
        <v>33792</v>
      </c>
      <c r="N943" s="132">
        <f t="shared" si="133"/>
        <v>37251</v>
      </c>
      <c r="O943" s="133">
        <f t="shared" si="134"/>
        <v>37251</v>
      </c>
      <c r="P943" s="134">
        <f t="shared" si="135"/>
        <v>37090.056888605606</v>
      </c>
      <c r="Q943" s="133">
        <f t="shared" si="128"/>
        <v>2445.882356124268</v>
      </c>
      <c r="R943" s="135">
        <f t="shared" si="129"/>
        <v>6.5944421802050804E-2</v>
      </c>
      <c r="S943" s="133">
        <f t="shared" si="136"/>
        <v>33792</v>
      </c>
      <c r="T943" s="136">
        <f t="shared" si="130"/>
        <v>33800</v>
      </c>
      <c r="U943" s="54" t="str">
        <f t="shared" si="131"/>
        <v>MENOR VALOR</v>
      </c>
    </row>
    <row r="944" spans="1:28" ht="18">
      <c r="A944" s="147">
        <v>938</v>
      </c>
      <c r="B944" s="169"/>
      <c r="C944" s="170" t="s">
        <v>3804</v>
      </c>
      <c r="D944" s="172" t="s">
        <v>1775</v>
      </c>
      <c r="E944" s="170" t="s">
        <v>3804</v>
      </c>
      <c r="F944" s="172" t="s">
        <v>1775</v>
      </c>
      <c r="G944" s="165" t="s">
        <v>21</v>
      </c>
      <c r="H944" s="165">
        <v>1</v>
      </c>
      <c r="I944" s="209">
        <v>69200</v>
      </c>
      <c r="J944" s="204">
        <f>I944*(1+0.05)</f>
        <v>72660</v>
      </c>
      <c r="K944" s="190">
        <v>91344</v>
      </c>
      <c r="L944" s="191">
        <v>109825</v>
      </c>
      <c r="M944" s="132">
        <f t="shared" si="132"/>
        <v>72660</v>
      </c>
      <c r="N944" s="132">
        <f t="shared" si="133"/>
        <v>91276.333333333328</v>
      </c>
      <c r="O944" s="133">
        <f t="shared" si="134"/>
        <v>91344</v>
      </c>
      <c r="P944" s="134">
        <f t="shared" si="135"/>
        <v>89996.4842152528</v>
      </c>
      <c r="Q944" s="133">
        <f t="shared" si="128"/>
        <v>13211.583099689455</v>
      </c>
      <c r="R944" s="135">
        <f t="shared" si="129"/>
        <v>0.14680110245295924</v>
      </c>
      <c r="S944" s="133">
        <f t="shared" si="136"/>
        <v>72660</v>
      </c>
      <c r="T944" s="136">
        <f t="shared" si="130"/>
        <v>72700</v>
      </c>
      <c r="U944" s="54" t="str">
        <f t="shared" si="131"/>
        <v>MENOR VALOR</v>
      </c>
    </row>
    <row r="945" spans="1:28" ht="18">
      <c r="A945" s="147">
        <v>939</v>
      </c>
      <c r="B945" s="169"/>
      <c r="C945" s="170" t="s">
        <v>3805</v>
      </c>
      <c r="D945" s="172" t="s">
        <v>1776</v>
      </c>
      <c r="E945" s="170" t="s">
        <v>3805</v>
      </c>
      <c r="F945" s="172" t="s">
        <v>1776</v>
      </c>
      <c r="G945" s="165" t="s">
        <v>21</v>
      </c>
      <c r="H945" s="165">
        <v>1</v>
      </c>
      <c r="I945" s="209">
        <v>46500</v>
      </c>
      <c r="J945" s="204">
        <f>I945*(1+0.05)</f>
        <v>48825</v>
      </c>
      <c r="K945" s="190">
        <v>61380</v>
      </c>
      <c r="L945" s="191">
        <v>73830</v>
      </c>
      <c r="M945" s="132">
        <f t="shared" si="132"/>
        <v>48825</v>
      </c>
      <c r="N945" s="132">
        <f t="shared" si="133"/>
        <v>61345</v>
      </c>
      <c r="O945" s="133">
        <f t="shared" si="134"/>
        <v>61380</v>
      </c>
      <c r="P945" s="134">
        <f t="shared" si="135"/>
        <v>60483.094304730737</v>
      </c>
      <c r="Q945" s="133">
        <f t="shared" si="128"/>
        <v>8877.7256377971044</v>
      </c>
      <c r="R945" s="135">
        <f t="shared" si="129"/>
        <v>0.14678028199199997</v>
      </c>
      <c r="S945" s="133">
        <f t="shared" si="136"/>
        <v>48825</v>
      </c>
      <c r="T945" s="136">
        <f t="shared" si="130"/>
        <v>48800</v>
      </c>
      <c r="U945" s="54" t="str">
        <f t="shared" si="131"/>
        <v>MENOR VALOR</v>
      </c>
    </row>
    <row r="946" spans="1:28" ht="60">
      <c r="A946" s="147">
        <v>940</v>
      </c>
      <c r="B946" s="169"/>
      <c r="C946" s="170" t="s">
        <v>3806</v>
      </c>
      <c r="D946" s="172" t="s">
        <v>2806</v>
      </c>
      <c r="E946" s="170" t="s">
        <v>3806</v>
      </c>
      <c r="F946" s="172" t="s">
        <v>2806</v>
      </c>
      <c r="G946" s="165" t="s">
        <v>21</v>
      </c>
      <c r="H946" s="165">
        <v>1</v>
      </c>
      <c r="I946" s="202" t="s">
        <v>3915</v>
      </c>
      <c r="J946" s="202" t="s">
        <v>3916</v>
      </c>
      <c r="K946" s="190">
        <v>20480</v>
      </c>
      <c r="L946" s="191">
        <v>24725</v>
      </c>
      <c r="M946" s="132">
        <f t="shared" si="132"/>
        <v>20480</v>
      </c>
      <c r="N946" s="132">
        <f t="shared" si="133"/>
        <v>22602.5</v>
      </c>
      <c r="O946" s="133">
        <f t="shared" si="134"/>
        <v>22602.5</v>
      </c>
      <c r="P946" s="134">
        <f t="shared" si="135"/>
        <v>22502.62206943893</v>
      </c>
      <c r="Q946" s="133">
        <f t="shared" si="128"/>
        <v>1500.834143068447</v>
      </c>
      <c r="R946" s="135">
        <f t="shared" si="129"/>
        <v>6.6695967182719876E-2</v>
      </c>
      <c r="S946" s="133">
        <f t="shared" si="136"/>
        <v>20480</v>
      </c>
      <c r="T946" s="136">
        <f t="shared" si="130"/>
        <v>20500</v>
      </c>
      <c r="U946" s="54" t="str">
        <f t="shared" si="131"/>
        <v>MENOR VALOR</v>
      </c>
    </row>
    <row r="947" spans="1:28" ht="18">
      <c r="A947" s="147">
        <v>941</v>
      </c>
      <c r="B947" s="169"/>
      <c r="C947" s="170" t="s">
        <v>3807</v>
      </c>
      <c r="D947" s="172" t="s">
        <v>1623</v>
      </c>
      <c r="E947" s="170" t="s">
        <v>3807</v>
      </c>
      <c r="F947" s="172" t="s">
        <v>1623</v>
      </c>
      <c r="G947" s="165" t="s">
        <v>21</v>
      </c>
      <c r="H947" s="165">
        <v>1</v>
      </c>
      <c r="I947" s="209">
        <v>21500</v>
      </c>
      <c r="J947" s="204">
        <f>I947*(1+0.05)</f>
        <v>22575</v>
      </c>
      <c r="K947" s="190">
        <v>28380</v>
      </c>
      <c r="L947" s="191">
        <v>34155</v>
      </c>
      <c r="M947" s="132">
        <f t="shared" si="132"/>
        <v>22575</v>
      </c>
      <c r="N947" s="132">
        <f t="shared" si="133"/>
        <v>28370</v>
      </c>
      <c r="O947" s="133">
        <f t="shared" si="134"/>
        <v>28380</v>
      </c>
      <c r="P947" s="134">
        <f t="shared" si="135"/>
        <v>27970.365827403351</v>
      </c>
      <c r="Q947" s="133">
        <f t="shared" si="128"/>
        <v>4104.7548647879084</v>
      </c>
      <c r="R947" s="135">
        <f t="shared" si="129"/>
        <v>0.14675370676655095</v>
      </c>
      <c r="S947" s="133">
        <f t="shared" si="136"/>
        <v>22575</v>
      </c>
      <c r="T947" s="136">
        <f t="shared" si="130"/>
        <v>22600</v>
      </c>
      <c r="U947" s="54" t="str">
        <f t="shared" si="131"/>
        <v>MENOR VALOR</v>
      </c>
    </row>
    <row r="948" spans="1:28" ht="60">
      <c r="A948" s="147">
        <v>942</v>
      </c>
      <c r="B948" s="169"/>
      <c r="C948" s="170" t="s">
        <v>3808</v>
      </c>
      <c r="D948" s="172" t="s">
        <v>2807</v>
      </c>
      <c r="E948" s="170" t="s">
        <v>3808</v>
      </c>
      <c r="F948" s="172" t="s">
        <v>2807</v>
      </c>
      <c r="G948" s="165" t="s">
        <v>21</v>
      </c>
      <c r="H948" s="165">
        <v>1</v>
      </c>
      <c r="I948" s="202" t="s">
        <v>3915</v>
      </c>
      <c r="J948" s="202" t="s">
        <v>3916</v>
      </c>
      <c r="K948" s="190">
        <v>109692</v>
      </c>
      <c r="L948" s="191">
        <v>131905</v>
      </c>
      <c r="M948" s="132">
        <f t="shared" si="132"/>
        <v>109692</v>
      </c>
      <c r="N948" s="132">
        <f t="shared" si="133"/>
        <v>120798.5</v>
      </c>
      <c r="O948" s="133">
        <f t="shared" si="134"/>
        <v>120798.5</v>
      </c>
      <c r="P948" s="134">
        <f t="shared" si="135"/>
        <v>120286.83743452565</v>
      </c>
      <c r="Q948" s="133">
        <f t="shared" si="128"/>
        <v>7853.4814652483901</v>
      </c>
      <c r="R948" s="135">
        <f t="shared" si="129"/>
        <v>6.5289616326667382E-2</v>
      </c>
      <c r="S948" s="133">
        <f t="shared" si="136"/>
        <v>109692</v>
      </c>
      <c r="T948" s="136">
        <f t="shared" si="130"/>
        <v>109700</v>
      </c>
      <c r="U948" s="54" t="str">
        <f t="shared" si="131"/>
        <v>MENOR VALOR</v>
      </c>
    </row>
    <row r="949" spans="1:28" ht="60">
      <c r="A949" s="147">
        <v>943</v>
      </c>
      <c r="B949" s="169"/>
      <c r="C949" s="170" t="s">
        <v>3809</v>
      </c>
      <c r="D949" s="172" t="s">
        <v>1625</v>
      </c>
      <c r="E949" s="170" t="s">
        <v>3809</v>
      </c>
      <c r="F949" s="172" t="s">
        <v>1625</v>
      </c>
      <c r="G949" s="165" t="s">
        <v>21</v>
      </c>
      <c r="H949" s="165">
        <v>1</v>
      </c>
      <c r="I949" s="202" t="s">
        <v>3915</v>
      </c>
      <c r="J949" s="202" t="s">
        <v>3916</v>
      </c>
      <c r="K949" s="190">
        <v>70092</v>
      </c>
      <c r="L949" s="191">
        <v>84295</v>
      </c>
      <c r="M949" s="132">
        <f t="shared" si="132"/>
        <v>70092</v>
      </c>
      <c r="N949" s="132">
        <f t="shared" si="133"/>
        <v>77193.5</v>
      </c>
      <c r="O949" s="133">
        <f t="shared" si="134"/>
        <v>77193.5</v>
      </c>
      <c r="P949" s="134">
        <f t="shared" si="135"/>
        <v>76866.150807751517</v>
      </c>
      <c r="Q949" s="133">
        <f t="shared" si="128"/>
        <v>5021.5188065962675</v>
      </c>
      <c r="R949" s="135">
        <f t="shared" si="129"/>
        <v>6.5328089852651705E-2</v>
      </c>
      <c r="S949" s="133">
        <f t="shared" si="136"/>
        <v>70092</v>
      </c>
      <c r="T949" s="136">
        <f t="shared" si="130"/>
        <v>70100</v>
      </c>
      <c r="U949" s="54" t="str">
        <f t="shared" si="131"/>
        <v>MENOR VALOR</v>
      </c>
    </row>
    <row r="950" spans="1:28" ht="18">
      <c r="A950" s="147">
        <v>944</v>
      </c>
      <c r="B950" s="169"/>
      <c r="C950" s="170" t="s">
        <v>3810</v>
      </c>
      <c r="D950" s="172" t="s">
        <v>1626</v>
      </c>
      <c r="E950" s="170" t="s">
        <v>3810</v>
      </c>
      <c r="F950" s="172" t="s">
        <v>1626</v>
      </c>
      <c r="G950" s="165" t="s">
        <v>21</v>
      </c>
      <c r="H950" s="165">
        <v>1</v>
      </c>
      <c r="I950" s="209">
        <v>20500</v>
      </c>
      <c r="J950" s="204">
        <f>I950*(1+0.05)</f>
        <v>21525</v>
      </c>
      <c r="K950" s="190">
        <v>27060</v>
      </c>
      <c r="L950" s="191">
        <v>32545</v>
      </c>
      <c r="M950" s="132">
        <f t="shared" si="132"/>
        <v>21525</v>
      </c>
      <c r="N950" s="132">
        <f t="shared" si="133"/>
        <v>27043.333333333332</v>
      </c>
      <c r="O950" s="133">
        <f t="shared" si="134"/>
        <v>27060</v>
      </c>
      <c r="P950" s="134">
        <f t="shared" si="135"/>
        <v>26663.576908465762</v>
      </c>
      <c r="Q950" s="133">
        <f t="shared" si="128"/>
        <v>3913.8360338675407</v>
      </c>
      <c r="R950" s="135">
        <f t="shared" si="129"/>
        <v>0.14678585875043967</v>
      </c>
      <c r="S950" s="133">
        <f t="shared" si="136"/>
        <v>21525</v>
      </c>
      <c r="T950" s="136">
        <f t="shared" si="130"/>
        <v>21500</v>
      </c>
      <c r="U950" s="54" t="str">
        <f t="shared" si="131"/>
        <v>MENOR VALOR</v>
      </c>
    </row>
    <row r="951" spans="1:28" ht="60">
      <c r="A951" s="147">
        <v>945</v>
      </c>
      <c r="B951" s="169"/>
      <c r="C951" s="170" t="s">
        <v>3811</v>
      </c>
      <c r="D951" s="172" t="s">
        <v>2808</v>
      </c>
      <c r="E951" s="170" t="s">
        <v>3811</v>
      </c>
      <c r="F951" s="172" t="s">
        <v>2808</v>
      </c>
      <c r="G951" s="165" t="s">
        <v>21</v>
      </c>
      <c r="H951" s="165">
        <v>1</v>
      </c>
      <c r="I951" s="202" t="s">
        <v>3915</v>
      </c>
      <c r="J951" s="202" t="s">
        <v>3916</v>
      </c>
      <c r="K951" s="190">
        <v>1293864</v>
      </c>
      <c r="L951" s="191">
        <v>1554915</v>
      </c>
      <c r="M951" s="132">
        <f t="shared" si="132"/>
        <v>1293864</v>
      </c>
      <c r="N951" s="132">
        <f t="shared" si="133"/>
        <v>1424389.5</v>
      </c>
      <c r="O951" s="133">
        <f t="shared" si="134"/>
        <v>1424389.5</v>
      </c>
      <c r="P951" s="134">
        <f t="shared" si="135"/>
        <v>1418396.4683966187</v>
      </c>
      <c r="Q951" s="133">
        <f t="shared" si="128"/>
        <v>92295.466167764709</v>
      </c>
      <c r="R951" s="135">
        <f t="shared" si="129"/>
        <v>6.5070287627053386E-2</v>
      </c>
      <c r="S951" s="133">
        <f t="shared" si="136"/>
        <v>1293864</v>
      </c>
      <c r="T951" s="136">
        <f t="shared" si="130"/>
        <v>1293900</v>
      </c>
      <c r="U951" s="54" t="str">
        <f t="shared" si="131"/>
        <v>MENOR VALOR</v>
      </c>
      <c r="V951" s="8"/>
      <c r="X951" s="35"/>
      <c r="Y951" s="35"/>
      <c r="Z951" s="35"/>
      <c r="AA951" s="35"/>
      <c r="AB951" s="15"/>
    </row>
    <row r="952" spans="1:28" ht="33">
      <c r="A952" s="147">
        <v>946</v>
      </c>
      <c r="B952" s="169"/>
      <c r="C952" s="170" t="s">
        <v>3812</v>
      </c>
      <c r="D952" s="172" t="s">
        <v>2809</v>
      </c>
      <c r="E952" s="170" t="s">
        <v>3812</v>
      </c>
      <c r="F952" s="172" t="s">
        <v>2809</v>
      </c>
      <c r="G952" s="165" t="s">
        <v>21</v>
      </c>
      <c r="H952" s="165">
        <v>1</v>
      </c>
      <c r="I952" s="209">
        <v>1320000</v>
      </c>
      <c r="J952" s="204">
        <f>I952*(1+0.05)</f>
        <v>1386000</v>
      </c>
      <c r="K952" s="190">
        <v>2574000</v>
      </c>
      <c r="L952" s="191">
        <v>3093385</v>
      </c>
      <c r="M952" s="132">
        <f t="shared" si="132"/>
        <v>1386000</v>
      </c>
      <c r="N952" s="132">
        <f t="shared" si="133"/>
        <v>2351128.3333333335</v>
      </c>
      <c r="O952" s="133">
        <f t="shared" si="134"/>
        <v>2574000</v>
      </c>
      <c r="P952" s="134">
        <f t="shared" si="135"/>
        <v>2226393.4520408688</v>
      </c>
      <c r="Q952" s="133">
        <f t="shared" si="128"/>
        <v>840042.85604961845</v>
      </c>
      <c r="R952" s="135">
        <f t="shared" si="129"/>
        <v>0.37731105222195838</v>
      </c>
      <c r="S952" s="133">
        <f t="shared" si="136"/>
        <v>2226393.4520408688</v>
      </c>
      <c r="T952" s="136">
        <f t="shared" si="130"/>
        <v>2226400</v>
      </c>
      <c r="U952" s="54" t="str">
        <f t="shared" si="131"/>
        <v>MEDIA GEOMETRICA</v>
      </c>
    </row>
    <row r="953" spans="1:28" ht="60">
      <c r="A953" s="147">
        <v>947</v>
      </c>
      <c r="B953" s="169"/>
      <c r="C953" s="170" t="s">
        <v>3813</v>
      </c>
      <c r="D953" s="172" t="s">
        <v>2810</v>
      </c>
      <c r="E953" s="170" t="s">
        <v>3813</v>
      </c>
      <c r="F953" s="172" t="s">
        <v>2810</v>
      </c>
      <c r="G953" s="165" t="s">
        <v>21</v>
      </c>
      <c r="H953" s="165">
        <v>1</v>
      </c>
      <c r="I953" s="202" t="s">
        <v>3915</v>
      </c>
      <c r="J953" s="202" t="s">
        <v>3916</v>
      </c>
      <c r="K953" s="190">
        <v>1122396</v>
      </c>
      <c r="L953" s="191">
        <v>1348950</v>
      </c>
      <c r="M953" s="132">
        <f t="shared" si="132"/>
        <v>1122396</v>
      </c>
      <c r="N953" s="132">
        <f t="shared" si="133"/>
        <v>1235673</v>
      </c>
      <c r="O953" s="133">
        <f t="shared" si="134"/>
        <v>1235673</v>
      </c>
      <c r="P953" s="134">
        <f t="shared" si="135"/>
        <v>1230469.8631823536</v>
      </c>
      <c r="Q953" s="133">
        <f t="shared" si="128"/>
        <v>80098.934852468548</v>
      </c>
      <c r="R953" s="135">
        <f t="shared" si="129"/>
        <v>6.5096218322088256E-2</v>
      </c>
      <c r="S953" s="133">
        <f t="shared" si="136"/>
        <v>1122396</v>
      </c>
      <c r="T953" s="136">
        <f t="shared" si="130"/>
        <v>1122400</v>
      </c>
      <c r="U953" s="54" t="str">
        <f t="shared" si="131"/>
        <v>MENOR VALOR</v>
      </c>
    </row>
    <row r="954" spans="1:28" ht="18">
      <c r="A954" s="147">
        <v>948</v>
      </c>
      <c r="B954" s="169"/>
      <c r="C954" s="170" t="s">
        <v>3814</v>
      </c>
      <c r="D954" s="172" t="s">
        <v>2811</v>
      </c>
      <c r="E954" s="170" t="s">
        <v>3814</v>
      </c>
      <c r="F954" s="172" t="s">
        <v>2811</v>
      </c>
      <c r="G954" s="165" t="s">
        <v>21</v>
      </c>
      <c r="H954" s="165">
        <v>1</v>
      </c>
      <c r="I954" s="209">
        <v>435400</v>
      </c>
      <c r="J954" s="204">
        <f>I954*(1+0.05)</f>
        <v>457170</v>
      </c>
      <c r="K954" s="190">
        <v>589776</v>
      </c>
      <c r="L954" s="191">
        <v>708860</v>
      </c>
      <c r="M954" s="132">
        <f t="shared" si="132"/>
        <v>457170</v>
      </c>
      <c r="N954" s="132">
        <f t="shared" si="133"/>
        <v>585268.66666666663</v>
      </c>
      <c r="O954" s="133">
        <f t="shared" si="134"/>
        <v>589776</v>
      </c>
      <c r="P954" s="134">
        <f t="shared" si="135"/>
        <v>576025.57122295059</v>
      </c>
      <c r="Q954" s="133">
        <f t="shared" si="128"/>
        <v>93766.601826023325</v>
      </c>
      <c r="R954" s="135">
        <f t="shared" si="129"/>
        <v>0.162782012657787</v>
      </c>
      <c r="S954" s="133">
        <f t="shared" si="136"/>
        <v>457170</v>
      </c>
      <c r="T954" s="136">
        <f t="shared" si="130"/>
        <v>457200</v>
      </c>
      <c r="U954" s="54" t="str">
        <f t="shared" si="131"/>
        <v>MENOR VALOR</v>
      </c>
    </row>
    <row r="955" spans="1:28" ht="18">
      <c r="A955" s="147">
        <v>949</v>
      </c>
      <c r="B955" s="169"/>
      <c r="C955" s="170" t="s">
        <v>3815</v>
      </c>
      <c r="D955" s="172" t="s">
        <v>2812</v>
      </c>
      <c r="E955" s="170" t="s">
        <v>3815</v>
      </c>
      <c r="F955" s="172" t="s">
        <v>2812</v>
      </c>
      <c r="G955" s="165" t="s">
        <v>21</v>
      </c>
      <c r="H955" s="165">
        <v>1</v>
      </c>
      <c r="I955" s="209">
        <v>175200</v>
      </c>
      <c r="J955" s="204">
        <f>I955*(1+0.05)</f>
        <v>183960</v>
      </c>
      <c r="K955" s="190">
        <v>231264</v>
      </c>
      <c r="L955" s="191">
        <v>277955</v>
      </c>
      <c r="M955" s="132">
        <f t="shared" si="132"/>
        <v>183960</v>
      </c>
      <c r="N955" s="132">
        <f t="shared" si="133"/>
        <v>231059.66666666666</v>
      </c>
      <c r="O955" s="133">
        <f t="shared" si="134"/>
        <v>231264</v>
      </c>
      <c r="P955" s="134">
        <f t="shared" si="135"/>
        <v>227825.31263005722</v>
      </c>
      <c r="Q955" s="133">
        <f t="shared" si="128"/>
        <v>33448.979177248446</v>
      </c>
      <c r="R955" s="135">
        <f t="shared" si="129"/>
        <v>0.1468185373745669</v>
      </c>
      <c r="S955" s="133">
        <f t="shared" si="136"/>
        <v>183960</v>
      </c>
      <c r="T955" s="136">
        <f t="shared" si="130"/>
        <v>184000</v>
      </c>
      <c r="U955" s="54" t="str">
        <f t="shared" si="131"/>
        <v>MENOR VALOR</v>
      </c>
    </row>
    <row r="956" spans="1:28" ht="60">
      <c r="A956" s="147">
        <v>950</v>
      </c>
      <c r="B956" s="169"/>
      <c r="C956" s="170" t="s">
        <v>3816</v>
      </c>
      <c r="D956" s="172" t="s">
        <v>2813</v>
      </c>
      <c r="E956" s="170" t="s">
        <v>3816</v>
      </c>
      <c r="F956" s="172" t="s">
        <v>2813</v>
      </c>
      <c r="G956" s="165" t="s">
        <v>21</v>
      </c>
      <c r="H956" s="165">
        <v>1</v>
      </c>
      <c r="I956" s="202" t="s">
        <v>3915</v>
      </c>
      <c r="J956" s="202" t="s">
        <v>3916</v>
      </c>
      <c r="K956" s="190">
        <v>589776</v>
      </c>
      <c r="L956" s="191">
        <v>708860</v>
      </c>
      <c r="M956" s="132">
        <f t="shared" si="132"/>
        <v>589776</v>
      </c>
      <c r="N956" s="132">
        <f t="shared" si="133"/>
        <v>649318</v>
      </c>
      <c r="O956" s="133">
        <f t="shared" si="134"/>
        <v>649318</v>
      </c>
      <c r="P956" s="134">
        <f t="shared" si="135"/>
        <v>646582.25722641044</v>
      </c>
      <c r="Q956" s="133">
        <f t="shared" si="128"/>
        <v>42102.55196540941</v>
      </c>
      <c r="R956" s="135">
        <f t="shared" si="129"/>
        <v>6.5115538657081598E-2</v>
      </c>
      <c r="S956" s="133">
        <f t="shared" si="136"/>
        <v>589776</v>
      </c>
      <c r="T956" s="136">
        <f t="shared" si="130"/>
        <v>589800</v>
      </c>
      <c r="U956" s="54" t="str">
        <f t="shared" si="131"/>
        <v>MENOR VALOR</v>
      </c>
    </row>
    <row r="957" spans="1:28" ht="60">
      <c r="A957" s="147">
        <v>951</v>
      </c>
      <c r="B957" s="169"/>
      <c r="C957" s="170" t="s">
        <v>3817</v>
      </c>
      <c r="D957" s="172" t="s">
        <v>2814</v>
      </c>
      <c r="E957" s="170" t="s">
        <v>3817</v>
      </c>
      <c r="F957" s="172" t="s">
        <v>2814</v>
      </c>
      <c r="G957" s="165" t="s">
        <v>21</v>
      </c>
      <c r="H957" s="165">
        <v>1</v>
      </c>
      <c r="I957" s="202" t="s">
        <v>3915</v>
      </c>
      <c r="J957" s="202" t="s">
        <v>3916</v>
      </c>
      <c r="K957" s="190">
        <v>589776</v>
      </c>
      <c r="L957" s="191">
        <v>708860</v>
      </c>
      <c r="M957" s="132">
        <f t="shared" si="132"/>
        <v>589776</v>
      </c>
      <c r="N957" s="132">
        <f t="shared" si="133"/>
        <v>649318</v>
      </c>
      <c r="O957" s="133">
        <f t="shared" si="134"/>
        <v>649318</v>
      </c>
      <c r="P957" s="134">
        <f t="shared" si="135"/>
        <v>646582.25722641044</v>
      </c>
      <c r="Q957" s="133">
        <f t="shared" si="128"/>
        <v>42102.55196540941</v>
      </c>
      <c r="R957" s="135">
        <f t="shared" si="129"/>
        <v>6.5115538657081598E-2</v>
      </c>
      <c r="S957" s="133">
        <f t="shared" si="136"/>
        <v>589776</v>
      </c>
      <c r="T957" s="136">
        <f t="shared" si="130"/>
        <v>589800</v>
      </c>
      <c r="U957" s="54" t="str">
        <f t="shared" si="131"/>
        <v>MENOR VALOR</v>
      </c>
    </row>
    <row r="958" spans="1:28" ht="60">
      <c r="A958" s="147">
        <v>952</v>
      </c>
      <c r="B958" s="169"/>
      <c r="C958" s="170" t="s">
        <v>3818</v>
      </c>
      <c r="D958" s="172" t="s">
        <v>2815</v>
      </c>
      <c r="E958" s="170" t="s">
        <v>3818</v>
      </c>
      <c r="F958" s="172" t="s">
        <v>2815</v>
      </c>
      <c r="G958" s="165" t="s">
        <v>21</v>
      </c>
      <c r="H958" s="165">
        <v>1</v>
      </c>
      <c r="I958" s="202" t="s">
        <v>3915</v>
      </c>
      <c r="J958" s="202" t="s">
        <v>3916</v>
      </c>
      <c r="K958" s="190">
        <v>589776</v>
      </c>
      <c r="L958" s="191">
        <v>708860</v>
      </c>
      <c r="M958" s="132">
        <f t="shared" si="132"/>
        <v>589776</v>
      </c>
      <c r="N958" s="132">
        <f t="shared" si="133"/>
        <v>649318</v>
      </c>
      <c r="O958" s="133">
        <f t="shared" si="134"/>
        <v>649318</v>
      </c>
      <c r="P958" s="134">
        <f t="shared" si="135"/>
        <v>646582.25722641044</v>
      </c>
      <c r="Q958" s="133">
        <f t="shared" si="128"/>
        <v>42102.55196540941</v>
      </c>
      <c r="R958" s="135">
        <f t="shared" si="129"/>
        <v>6.5115538657081598E-2</v>
      </c>
      <c r="S958" s="133">
        <f t="shared" si="136"/>
        <v>589776</v>
      </c>
      <c r="T958" s="136">
        <f t="shared" si="130"/>
        <v>589800</v>
      </c>
      <c r="U958" s="54" t="str">
        <f t="shared" si="131"/>
        <v>MENOR VALOR</v>
      </c>
    </row>
    <row r="959" spans="1:28" ht="60">
      <c r="A959" s="147">
        <v>953</v>
      </c>
      <c r="B959" s="169"/>
      <c r="C959" s="170" t="s">
        <v>3819</v>
      </c>
      <c r="D959" s="172" t="s">
        <v>2816</v>
      </c>
      <c r="E959" s="170" t="s">
        <v>3819</v>
      </c>
      <c r="F959" s="172" t="s">
        <v>2816</v>
      </c>
      <c r="G959" s="165" t="s">
        <v>21</v>
      </c>
      <c r="H959" s="165">
        <v>1</v>
      </c>
      <c r="I959" s="202" t="s">
        <v>3915</v>
      </c>
      <c r="J959" s="202" t="s">
        <v>3916</v>
      </c>
      <c r="K959" s="190">
        <v>589776</v>
      </c>
      <c r="L959" s="191">
        <v>708860</v>
      </c>
      <c r="M959" s="132">
        <f t="shared" si="132"/>
        <v>589776</v>
      </c>
      <c r="N959" s="132">
        <f t="shared" si="133"/>
        <v>649318</v>
      </c>
      <c r="O959" s="133">
        <f t="shared" si="134"/>
        <v>649318</v>
      </c>
      <c r="P959" s="134">
        <f t="shared" si="135"/>
        <v>646582.25722641044</v>
      </c>
      <c r="Q959" s="133">
        <f t="shared" si="128"/>
        <v>42102.55196540941</v>
      </c>
      <c r="R959" s="135">
        <f t="shared" si="129"/>
        <v>6.5115538657081598E-2</v>
      </c>
      <c r="S959" s="133">
        <f t="shared" si="136"/>
        <v>589776</v>
      </c>
      <c r="T959" s="136">
        <f t="shared" si="130"/>
        <v>589800</v>
      </c>
      <c r="U959" s="54" t="str">
        <f t="shared" si="131"/>
        <v>MENOR VALOR</v>
      </c>
    </row>
    <row r="960" spans="1:28" ht="60">
      <c r="A960" s="147">
        <v>954</v>
      </c>
      <c r="B960" s="169"/>
      <c r="C960" s="170" t="s">
        <v>3820</v>
      </c>
      <c r="D960" s="172" t="s">
        <v>2817</v>
      </c>
      <c r="E960" s="170" t="s">
        <v>3820</v>
      </c>
      <c r="F960" s="172" t="s">
        <v>2817</v>
      </c>
      <c r="G960" s="165" t="s">
        <v>21</v>
      </c>
      <c r="H960" s="165">
        <v>1</v>
      </c>
      <c r="I960" s="202" t="s">
        <v>3915</v>
      </c>
      <c r="J960" s="202" t="s">
        <v>3916</v>
      </c>
      <c r="K960" s="190">
        <v>589776</v>
      </c>
      <c r="L960" s="191">
        <v>708860</v>
      </c>
      <c r="M960" s="132">
        <f t="shared" si="132"/>
        <v>589776</v>
      </c>
      <c r="N960" s="132">
        <f t="shared" si="133"/>
        <v>649318</v>
      </c>
      <c r="O960" s="133">
        <f t="shared" si="134"/>
        <v>649318</v>
      </c>
      <c r="P960" s="134">
        <f t="shared" si="135"/>
        <v>646582.25722641044</v>
      </c>
      <c r="Q960" s="133">
        <f t="shared" si="128"/>
        <v>42102.55196540941</v>
      </c>
      <c r="R960" s="135">
        <f t="shared" si="129"/>
        <v>6.5115538657081598E-2</v>
      </c>
      <c r="S960" s="133">
        <f t="shared" si="136"/>
        <v>589776</v>
      </c>
      <c r="T960" s="136">
        <f t="shared" si="130"/>
        <v>589800</v>
      </c>
      <c r="U960" s="54" t="str">
        <f t="shared" si="131"/>
        <v>MENOR VALOR</v>
      </c>
      <c r="V960" s="8"/>
      <c r="X960" s="35"/>
      <c r="Y960" s="35"/>
      <c r="Z960" s="35"/>
      <c r="AA960" s="35"/>
      <c r="AB960" s="15"/>
    </row>
    <row r="961" spans="1:30" ht="60">
      <c r="A961" s="147">
        <v>955</v>
      </c>
      <c r="B961" s="169"/>
      <c r="C961" s="170" t="s">
        <v>3821</v>
      </c>
      <c r="D961" s="172" t="s">
        <v>2818</v>
      </c>
      <c r="E961" s="170" t="s">
        <v>3821</v>
      </c>
      <c r="F961" s="172" t="s">
        <v>2818</v>
      </c>
      <c r="G961" s="165" t="s">
        <v>21</v>
      </c>
      <c r="H961" s="165">
        <v>1</v>
      </c>
      <c r="I961" s="202" t="s">
        <v>3915</v>
      </c>
      <c r="J961" s="202" t="s">
        <v>3916</v>
      </c>
      <c r="K961" s="190">
        <v>1117776</v>
      </c>
      <c r="L961" s="191">
        <v>1343315</v>
      </c>
      <c r="M961" s="132">
        <f t="shared" si="132"/>
        <v>1117776</v>
      </c>
      <c r="N961" s="132">
        <f t="shared" si="133"/>
        <v>1230545.5</v>
      </c>
      <c r="O961" s="133">
        <f t="shared" si="134"/>
        <v>1230545.5</v>
      </c>
      <c r="P961" s="134">
        <f t="shared" si="135"/>
        <v>1225367.4010026543</v>
      </c>
      <c r="Q961" s="133">
        <f t="shared" si="128"/>
        <v>79740.078161016369</v>
      </c>
      <c r="R961" s="135">
        <f t="shared" si="129"/>
        <v>6.5074424287580368E-2</v>
      </c>
      <c r="S961" s="133">
        <f t="shared" si="136"/>
        <v>1117776</v>
      </c>
      <c r="T961" s="136">
        <f t="shared" si="130"/>
        <v>1117800</v>
      </c>
      <c r="U961" s="54" t="str">
        <f t="shared" si="131"/>
        <v>MENOR VALOR</v>
      </c>
      <c r="V961" s="8"/>
      <c r="X961" s="35"/>
      <c r="Y961" s="35"/>
      <c r="Z961" s="35"/>
      <c r="AA961" s="35"/>
      <c r="AB961" s="15"/>
    </row>
    <row r="962" spans="1:30" ht="18">
      <c r="A962" s="147">
        <v>956</v>
      </c>
      <c r="B962" s="169"/>
      <c r="C962" s="170" t="s">
        <v>3822</v>
      </c>
      <c r="D962" s="172" t="s">
        <v>1797</v>
      </c>
      <c r="E962" s="170" t="s">
        <v>3822</v>
      </c>
      <c r="F962" s="172" t="s">
        <v>1797</v>
      </c>
      <c r="G962" s="165" t="s">
        <v>21</v>
      </c>
      <c r="H962" s="165">
        <v>1</v>
      </c>
      <c r="I962" s="209">
        <v>43500</v>
      </c>
      <c r="J962" s="204">
        <f>I962*(1+0.05)</f>
        <v>45675</v>
      </c>
      <c r="K962" s="190">
        <v>72600</v>
      </c>
      <c r="L962" s="191">
        <v>87285</v>
      </c>
      <c r="M962" s="132">
        <f t="shared" si="132"/>
        <v>45675</v>
      </c>
      <c r="N962" s="132">
        <f t="shared" si="133"/>
        <v>68520</v>
      </c>
      <c r="O962" s="133">
        <f t="shared" si="134"/>
        <v>72600</v>
      </c>
      <c r="P962" s="134">
        <f t="shared" si="135"/>
        <v>66148.235564642193</v>
      </c>
      <c r="Q962" s="133">
        <f t="shared" si="128"/>
        <v>19038.850083447793</v>
      </c>
      <c r="R962" s="135">
        <f t="shared" si="129"/>
        <v>0.28782098148094082</v>
      </c>
      <c r="S962" s="133">
        <f t="shared" si="136"/>
        <v>45675</v>
      </c>
      <c r="T962" s="136">
        <f t="shared" si="130"/>
        <v>45700</v>
      </c>
      <c r="U962" s="54" t="str">
        <f t="shared" si="131"/>
        <v>MENOR VALOR</v>
      </c>
      <c r="V962" s="8"/>
      <c r="X962" s="35"/>
      <c r="Y962" s="35"/>
      <c r="Z962" s="35"/>
      <c r="AA962" s="35"/>
      <c r="AB962" s="15"/>
    </row>
    <row r="963" spans="1:30" ht="33">
      <c r="A963" s="147">
        <v>957</v>
      </c>
      <c r="B963" s="169"/>
      <c r="C963" s="170" t="s">
        <v>3823</v>
      </c>
      <c r="D963" s="172" t="s">
        <v>1913</v>
      </c>
      <c r="E963" s="170" t="s">
        <v>3823</v>
      </c>
      <c r="F963" s="172" t="s">
        <v>1913</v>
      </c>
      <c r="G963" s="165" t="s">
        <v>21</v>
      </c>
      <c r="H963" s="165">
        <v>1</v>
      </c>
      <c r="I963" s="209">
        <v>42600</v>
      </c>
      <c r="J963" s="204">
        <f>I963*(1+0.05)</f>
        <v>44730</v>
      </c>
      <c r="K963" s="190">
        <v>77088</v>
      </c>
      <c r="L963" s="191">
        <v>92690</v>
      </c>
      <c r="M963" s="132">
        <f t="shared" si="132"/>
        <v>44730</v>
      </c>
      <c r="N963" s="132">
        <f t="shared" si="133"/>
        <v>71502.666666666672</v>
      </c>
      <c r="O963" s="133">
        <f t="shared" si="134"/>
        <v>77088</v>
      </c>
      <c r="P963" s="134">
        <f t="shared" si="135"/>
        <v>68371.144978910394</v>
      </c>
      <c r="Q963" s="133">
        <f t="shared" si="128"/>
        <v>22880.561225634305</v>
      </c>
      <c r="R963" s="135">
        <f t="shared" si="129"/>
        <v>0.3346523044581452</v>
      </c>
      <c r="S963" s="133">
        <f t="shared" si="136"/>
        <v>68371.144978910394</v>
      </c>
      <c r="T963" s="136">
        <f t="shared" si="130"/>
        <v>68400</v>
      </c>
      <c r="U963" s="54" t="str">
        <f t="shared" si="131"/>
        <v>MEDIA GEOMETRICA</v>
      </c>
      <c r="V963" s="8"/>
      <c r="X963" s="35"/>
      <c r="Y963" s="35"/>
      <c r="Z963" s="35"/>
      <c r="AA963" s="35"/>
      <c r="AB963" s="15"/>
    </row>
    <row r="964" spans="1:30" ht="33">
      <c r="A964" s="147">
        <v>958</v>
      </c>
      <c r="B964" s="169"/>
      <c r="C964" s="170" t="s">
        <v>3824</v>
      </c>
      <c r="D964" s="172" t="s">
        <v>1914</v>
      </c>
      <c r="E964" s="170" t="s">
        <v>3824</v>
      </c>
      <c r="F964" s="172" t="s">
        <v>1914</v>
      </c>
      <c r="G964" s="165" t="s">
        <v>21</v>
      </c>
      <c r="H964" s="165">
        <v>1</v>
      </c>
      <c r="I964" s="209">
        <v>42600</v>
      </c>
      <c r="J964" s="204">
        <f>I964*(1+0.05)</f>
        <v>44730</v>
      </c>
      <c r="K964" s="190">
        <v>77088</v>
      </c>
      <c r="L964" s="191">
        <v>92690</v>
      </c>
      <c r="M964" s="132">
        <f t="shared" si="132"/>
        <v>44730</v>
      </c>
      <c r="N964" s="132">
        <f t="shared" si="133"/>
        <v>71502.666666666672</v>
      </c>
      <c r="O964" s="133">
        <f t="shared" si="134"/>
        <v>77088</v>
      </c>
      <c r="P964" s="134">
        <f t="shared" si="135"/>
        <v>68371.144978910394</v>
      </c>
      <c r="Q964" s="133">
        <f t="shared" si="128"/>
        <v>22880.561225634305</v>
      </c>
      <c r="R964" s="135">
        <f t="shared" si="129"/>
        <v>0.3346523044581452</v>
      </c>
      <c r="S964" s="133">
        <f t="shared" si="136"/>
        <v>68371.144978910394</v>
      </c>
      <c r="T964" s="136">
        <f t="shared" si="130"/>
        <v>68400</v>
      </c>
      <c r="U964" s="54" t="str">
        <f t="shared" si="131"/>
        <v>MEDIA GEOMETRICA</v>
      </c>
    </row>
    <row r="965" spans="1:30" ht="60">
      <c r="A965" s="147">
        <v>959</v>
      </c>
      <c r="B965" s="169"/>
      <c r="C965" s="170" t="s">
        <v>3825</v>
      </c>
      <c r="D965" s="176" t="s">
        <v>2819</v>
      </c>
      <c r="E965" s="170" t="s">
        <v>3825</v>
      </c>
      <c r="F965" s="176" t="s">
        <v>2819</v>
      </c>
      <c r="G965" s="165" t="s">
        <v>21</v>
      </c>
      <c r="H965" s="165">
        <v>1</v>
      </c>
      <c r="I965" s="202" t="s">
        <v>3915</v>
      </c>
      <c r="J965" s="202" t="s">
        <v>3916</v>
      </c>
      <c r="K965" s="190">
        <v>77088</v>
      </c>
      <c r="L965" s="191">
        <v>92690</v>
      </c>
      <c r="M965" s="132">
        <f t="shared" si="132"/>
        <v>77088</v>
      </c>
      <c r="N965" s="132">
        <f t="shared" si="133"/>
        <v>84889</v>
      </c>
      <c r="O965" s="133">
        <f t="shared" si="134"/>
        <v>84889</v>
      </c>
      <c r="P965" s="134">
        <f t="shared" si="135"/>
        <v>84529.797823016241</v>
      </c>
      <c r="Q965" s="133">
        <f t="shared" si="128"/>
        <v>5516.1400000362573</v>
      </c>
      <c r="R965" s="135">
        <f t="shared" si="129"/>
        <v>6.5256751371695482E-2</v>
      </c>
      <c r="S965" s="133">
        <f t="shared" si="136"/>
        <v>77088</v>
      </c>
      <c r="T965" s="136">
        <f t="shared" si="130"/>
        <v>77100</v>
      </c>
      <c r="U965" s="54" t="str">
        <f t="shared" si="131"/>
        <v>MENOR VALOR</v>
      </c>
    </row>
    <row r="966" spans="1:30" ht="191.25">
      <c r="A966" s="147">
        <v>960</v>
      </c>
      <c r="B966" s="169"/>
      <c r="C966" s="170" t="s">
        <v>3826</v>
      </c>
      <c r="D966" s="179" t="s">
        <v>2820</v>
      </c>
      <c r="E966" s="170" t="s">
        <v>3826</v>
      </c>
      <c r="F966" s="179" t="s">
        <v>2820</v>
      </c>
      <c r="G966" s="165" t="s">
        <v>21</v>
      </c>
      <c r="H966" s="165">
        <v>1</v>
      </c>
      <c r="I966" s="202" t="s">
        <v>3915</v>
      </c>
      <c r="J966" s="202" t="s">
        <v>3916</v>
      </c>
      <c r="K966" s="190">
        <v>77088</v>
      </c>
      <c r="L966" s="191">
        <v>92690</v>
      </c>
      <c r="M966" s="132">
        <f t="shared" si="132"/>
        <v>77088</v>
      </c>
      <c r="N966" s="132">
        <f t="shared" si="133"/>
        <v>84889</v>
      </c>
      <c r="O966" s="133">
        <f t="shared" si="134"/>
        <v>84889</v>
      </c>
      <c r="P966" s="134">
        <f t="shared" si="135"/>
        <v>84529.797823016241</v>
      </c>
      <c r="Q966" s="133">
        <f t="shared" si="128"/>
        <v>5516.1400000362573</v>
      </c>
      <c r="R966" s="135">
        <f t="shared" si="129"/>
        <v>6.5256751371695482E-2</v>
      </c>
      <c r="S966" s="133">
        <f t="shared" si="136"/>
        <v>77088</v>
      </c>
      <c r="T966" s="136">
        <f t="shared" si="130"/>
        <v>77100</v>
      </c>
      <c r="U966" s="54" t="str">
        <f t="shared" si="131"/>
        <v>MENOR VALOR</v>
      </c>
    </row>
    <row r="967" spans="1:30" ht="33">
      <c r="A967" s="147">
        <v>961</v>
      </c>
      <c r="B967" s="169"/>
      <c r="C967" s="170" t="s">
        <v>3827</v>
      </c>
      <c r="D967" s="175" t="s">
        <v>1915</v>
      </c>
      <c r="E967" s="170" t="s">
        <v>3827</v>
      </c>
      <c r="F967" s="175" t="s">
        <v>1915</v>
      </c>
      <c r="G967" s="165" t="s">
        <v>21</v>
      </c>
      <c r="H967" s="165">
        <v>1</v>
      </c>
      <c r="I967" s="209">
        <v>42600</v>
      </c>
      <c r="J967" s="204">
        <f>I967*(1+0.05)</f>
        <v>44730</v>
      </c>
      <c r="K967" s="190">
        <v>77088</v>
      </c>
      <c r="L967" s="191">
        <v>92690</v>
      </c>
      <c r="M967" s="132">
        <f t="shared" si="132"/>
        <v>44730</v>
      </c>
      <c r="N967" s="132">
        <f t="shared" si="133"/>
        <v>71502.666666666672</v>
      </c>
      <c r="O967" s="133">
        <f t="shared" si="134"/>
        <v>77088</v>
      </c>
      <c r="P967" s="134">
        <f t="shared" si="135"/>
        <v>68371.144978910394</v>
      </c>
      <c r="Q967" s="133">
        <f t="shared" ref="Q967:Q1030" si="137">STDEVA(O967,M967)</f>
        <v>22880.561225634305</v>
      </c>
      <c r="R967" s="135">
        <f t="shared" ref="R967:R1030" si="138">Q967/P967*100%</f>
        <v>0.3346523044581452</v>
      </c>
      <c r="S967" s="133">
        <f t="shared" si="136"/>
        <v>68371.144978910394</v>
      </c>
      <c r="T967" s="136">
        <f t="shared" ref="T967:T1030" si="139">+ROUND(S967,-2)</f>
        <v>68400</v>
      </c>
      <c r="U967" s="54" t="str">
        <f t="shared" ref="U967:U1030" si="140">IF(R967&lt;=$R$1,"MENOR VALOR","MEDIA GEOMETRICA")</f>
        <v>MEDIA GEOMETRICA</v>
      </c>
    </row>
    <row r="968" spans="1:30" ht="33">
      <c r="A968" s="147">
        <v>962</v>
      </c>
      <c r="B968" s="169"/>
      <c r="C968" s="170" t="s">
        <v>3828</v>
      </c>
      <c r="D968" s="172" t="s">
        <v>2821</v>
      </c>
      <c r="E968" s="170" t="s">
        <v>3828</v>
      </c>
      <c r="F968" s="172" t="s">
        <v>2821</v>
      </c>
      <c r="G968" s="165" t="s">
        <v>21</v>
      </c>
      <c r="H968" s="165">
        <v>1</v>
      </c>
      <c r="I968" s="209">
        <v>42600</v>
      </c>
      <c r="J968" s="204">
        <f>I968*(1+0.05)</f>
        <v>44730</v>
      </c>
      <c r="K968" s="190">
        <v>77088</v>
      </c>
      <c r="L968" s="191">
        <v>92690</v>
      </c>
      <c r="M968" s="132">
        <f t="shared" ref="M968:M1031" si="141">MIN(J968,K968,L968)</f>
        <v>44730</v>
      </c>
      <c r="N968" s="132">
        <f t="shared" ref="N968:N1031" si="142">AVERAGE(J968,K968,L968)</f>
        <v>71502.666666666672</v>
      </c>
      <c r="O968" s="133">
        <f t="shared" ref="O968:O1031" si="143">MEDIAN(J968,K968,L968)</f>
        <v>77088</v>
      </c>
      <c r="P968" s="134">
        <f t="shared" ref="P968:P1031" si="144">GEOMEAN(J968,K968,L968)</f>
        <v>68371.144978910394</v>
      </c>
      <c r="Q968" s="133">
        <f t="shared" si="137"/>
        <v>22880.561225634305</v>
      </c>
      <c r="R968" s="135">
        <f t="shared" si="138"/>
        <v>0.3346523044581452</v>
      </c>
      <c r="S968" s="133">
        <f t="shared" ref="S968:S1031" si="145">IF(R968&lt;=$R$1,M968,P968)</f>
        <v>68371.144978910394</v>
      </c>
      <c r="T968" s="136">
        <f t="shared" si="139"/>
        <v>68400</v>
      </c>
      <c r="U968" s="54" t="str">
        <f t="shared" si="140"/>
        <v>MEDIA GEOMETRICA</v>
      </c>
      <c r="V968" s="8"/>
      <c r="X968" s="35"/>
      <c r="Y968" s="35"/>
      <c r="Z968" s="35"/>
      <c r="AA968" s="35"/>
      <c r="AB968" s="15"/>
      <c r="AD968" s="138"/>
    </row>
    <row r="969" spans="1:30" ht="60">
      <c r="A969" s="147">
        <v>963</v>
      </c>
      <c r="B969" s="169"/>
      <c r="C969" s="170" t="s">
        <v>3829</v>
      </c>
      <c r="D969" s="172" t="s">
        <v>2822</v>
      </c>
      <c r="E969" s="170" t="s">
        <v>3829</v>
      </c>
      <c r="F969" s="172" t="s">
        <v>2822</v>
      </c>
      <c r="G969" s="165" t="s">
        <v>21</v>
      </c>
      <c r="H969" s="165">
        <v>1</v>
      </c>
      <c r="I969" s="202" t="s">
        <v>3915</v>
      </c>
      <c r="J969" s="202" t="s">
        <v>3916</v>
      </c>
      <c r="K969" s="190">
        <v>77088</v>
      </c>
      <c r="L969" s="191">
        <v>92690</v>
      </c>
      <c r="M969" s="132">
        <f t="shared" si="141"/>
        <v>77088</v>
      </c>
      <c r="N969" s="132">
        <f t="shared" si="142"/>
        <v>84889</v>
      </c>
      <c r="O969" s="133">
        <f t="shared" si="143"/>
        <v>84889</v>
      </c>
      <c r="P969" s="134">
        <f t="shared" si="144"/>
        <v>84529.797823016241</v>
      </c>
      <c r="Q969" s="133">
        <f t="shared" si="137"/>
        <v>5516.1400000362573</v>
      </c>
      <c r="R969" s="135">
        <f t="shared" si="138"/>
        <v>6.5256751371695482E-2</v>
      </c>
      <c r="S969" s="133">
        <f t="shared" si="145"/>
        <v>77088</v>
      </c>
      <c r="T969" s="136">
        <f t="shared" si="139"/>
        <v>77100</v>
      </c>
      <c r="U969" s="54" t="str">
        <f t="shared" si="140"/>
        <v>MENOR VALOR</v>
      </c>
      <c r="V969" s="8"/>
      <c r="X969" s="35"/>
      <c r="Y969" s="35"/>
      <c r="Z969" s="35"/>
      <c r="AA969" s="35"/>
      <c r="AB969" s="15"/>
    </row>
    <row r="970" spans="1:30" ht="60">
      <c r="A970" s="147">
        <v>964</v>
      </c>
      <c r="B970" s="169"/>
      <c r="C970" s="170" t="s">
        <v>3830</v>
      </c>
      <c r="D970" s="172" t="s">
        <v>2823</v>
      </c>
      <c r="E970" s="170" t="s">
        <v>3830</v>
      </c>
      <c r="F970" s="172" t="s">
        <v>2823</v>
      </c>
      <c r="G970" s="165" t="s">
        <v>21</v>
      </c>
      <c r="H970" s="165">
        <v>1</v>
      </c>
      <c r="I970" s="202" t="s">
        <v>3915</v>
      </c>
      <c r="J970" s="202" t="s">
        <v>3916</v>
      </c>
      <c r="K970" s="190">
        <v>77088</v>
      </c>
      <c r="L970" s="191">
        <v>92690</v>
      </c>
      <c r="M970" s="132">
        <f t="shared" si="141"/>
        <v>77088</v>
      </c>
      <c r="N970" s="132">
        <f t="shared" si="142"/>
        <v>84889</v>
      </c>
      <c r="O970" s="133">
        <f t="shared" si="143"/>
        <v>84889</v>
      </c>
      <c r="P970" s="134">
        <f t="shared" si="144"/>
        <v>84529.797823016241</v>
      </c>
      <c r="Q970" s="133">
        <f t="shared" si="137"/>
        <v>5516.1400000362573</v>
      </c>
      <c r="R970" s="135">
        <f t="shared" si="138"/>
        <v>6.5256751371695482E-2</v>
      </c>
      <c r="S970" s="133">
        <f t="shared" si="145"/>
        <v>77088</v>
      </c>
      <c r="T970" s="136">
        <f t="shared" si="139"/>
        <v>77100</v>
      </c>
      <c r="U970" s="54" t="str">
        <f t="shared" si="140"/>
        <v>MENOR VALOR</v>
      </c>
    </row>
    <row r="971" spans="1:30" ht="60">
      <c r="A971" s="147">
        <v>965</v>
      </c>
      <c r="B971" s="169"/>
      <c r="C971" s="170" t="s">
        <v>3831</v>
      </c>
      <c r="D971" s="172" t="s">
        <v>2824</v>
      </c>
      <c r="E971" s="170" t="s">
        <v>3831</v>
      </c>
      <c r="F971" s="172" t="s">
        <v>2824</v>
      </c>
      <c r="G971" s="165" t="s">
        <v>21</v>
      </c>
      <c r="H971" s="165">
        <v>1</v>
      </c>
      <c r="I971" s="202" t="s">
        <v>3915</v>
      </c>
      <c r="J971" s="202" t="s">
        <v>3916</v>
      </c>
      <c r="K971" s="190">
        <v>1290036</v>
      </c>
      <c r="L971" s="191">
        <v>1550315</v>
      </c>
      <c r="M971" s="132">
        <f t="shared" si="141"/>
        <v>1290036</v>
      </c>
      <c r="N971" s="132">
        <f t="shared" si="142"/>
        <v>1420175.5</v>
      </c>
      <c r="O971" s="133">
        <f t="shared" si="143"/>
        <v>1420175.5</v>
      </c>
      <c r="P971" s="134">
        <f t="shared" si="144"/>
        <v>1414200.1843232804</v>
      </c>
      <c r="Q971" s="133">
        <f t="shared" si="137"/>
        <v>92022.522950226703</v>
      </c>
      <c r="R971" s="135">
        <f t="shared" si="138"/>
        <v>6.5070365546770939E-2</v>
      </c>
      <c r="S971" s="133">
        <f t="shared" si="145"/>
        <v>1290036</v>
      </c>
      <c r="T971" s="136">
        <f t="shared" si="139"/>
        <v>1290000</v>
      </c>
      <c r="U971" s="54" t="str">
        <f t="shared" si="140"/>
        <v>MENOR VALOR</v>
      </c>
    </row>
    <row r="972" spans="1:30" ht="60">
      <c r="A972" s="147">
        <v>966</v>
      </c>
      <c r="B972" s="169"/>
      <c r="C972" s="170" t="s">
        <v>3832</v>
      </c>
      <c r="D972" s="172" t="s">
        <v>2825</v>
      </c>
      <c r="E972" s="170" t="s">
        <v>3832</v>
      </c>
      <c r="F972" s="172" t="s">
        <v>2825</v>
      </c>
      <c r="G972" s="165" t="s">
        <v>21</v>
      </c>
      <c r="H972" s="165">
        <v>1</v>
      </c>
      <c r="I972" s="202" t="s">
        <v>3915</v>
      </c>
      <c r="J972" s="202" t="s">
        <v>3916</v>
      </c>
      <c r="K972" s="190">
        <v>906708</v>
      </c>
      <c r="L972" s="191">
        <v>1089740</v>
      </c>
      <c r="M972" s="132">
        <f t="shared" si="141"/>
        <v>906708</v>
      </c>
      <c r="N972" s="132">
        <f t="shared" si="142"/>
        <v>998224</v>
      </c>
      <c r="O972" s="133">
        <f t="shared" si="143"/>
        <v>998224</v>
      </c>
      <c r="P972" s="134">
        <f t="shared" si="144"/>
        <v>994020.10840827564</v>
      </c>
      <c r="Q972" s="133">
        <f t="shared" si="137"/>
        <v>64711.584187068082</v>
      </c>
      <c r="R972" s="135">
        <f t="shared" si="138"/>
        <v>6.510088039435212E-2</v>
      </c>
      <c r="S972" s="133">
        <f t="shared" si="145"/>
        <v>906708</v>
      </c>
      <c r="T972" s="136">
        <f t="shared" si="139"/>
        <v>906700</v>
      </c>
      <c r="U972" s="54" t="str">
        <f t="shared" si="140"/>
        <v>MENOR VALOR</v>
      </c>
    </row>
    <row r="973" spans="1:30" ht="18">
      <c r="A973" s="147">
        <v>967</v>
      </c>
      <c r="B973" s="169"/>
      <c r="C973" s="170" t="s">
        <v>3833</v>
      </c>
      <c r="D973" s="172" t="s">
        <v>1798</v>
      </c>
      <c r="E973" s="170" t="s">
        <v>3833</v>
      </c>
      <c r="F973" s="172" t="s">
        <v>1798</v>
      </c>
      <c r="G973" s="165" t="s">
        <v>21</v>
      </c>
      <c r="H973" s="165">
        <v>1</v>
      </c>
      <c r="I973" s="209">
        <v>50100</v>
      </c>
      <c r="J973" s="204">
        <f>I973*(1+0.05)</f>
        <v>52605</v>
      </c>
      <c r="K973" s="190">
        <v>66132</v>
      </c>
      <c r="L973" s="191">
        <v>79580</v>
      </c>
      <c r="M973" s="132">
        <f t="shared" si="141"/>
        <v>52605</v>
      </c>
      <c r="N973" s="132">
        <f t="shared" si="142"/>
        <v>66105.666666666672</v>
      </c>
      <c r="O973" s="133">
        <f t="shared" si="143"/>
        <v>66132</v>
      </c>
      <c r="P973" s="134">
        <f t="shared" si="144"/>
        <v>65174.97485308785</v>
      </c>
      <c r="Q973" s="133">
        <f t="shared" si="137"/>
        <v>9565.0334291104282</v>
      </c>
      <c r="R973" s="135">
        <f t="shared" si="138"/>
        <v>0.14675929604378293</v>
      </c>
      <c r="S973" s="133">
        <f t="shared" si="145"/>
        <v>52605</v>
      </c>
      <c r="T973" s="136">
        <f t="shared" si="139"/>
        <v>52600</v>
      </c>
      <c r="U973" s="54" t="str">
        <f t="shared" si="140"/>
        <v>MENOR VALOR</v>
      </c>
    </row>
    <row r="974" spans="1:30" ht="60">
      <c r="A974" s="147">
        <v>968</v>
      </c>
      <c r="B974" s="169"/>
      <c r="C974" s="170" t="s">
        <v>3834</v>
      </c>
      <c r="D974" s="172" t="s">
        <v>2826</v>
      </c>
      <c r="E974" s="170" t="s">
        <v>3834</v>
      </c>
      <c r="F974" s="172" t="s">
        <v>2826</v>
      </c>
      <c r="G974" s="165" t="s">
        <v>21</v>
      </c>
      <c r="H974" s="165">
        <v>1</v>
      </c>
      <c r="I974" s="202" t="s">
        <v>3915</v>
      </c>
      <c r="J974" s="202" t="s">
        <v>3916</v>
      </c>
      <c r="K974" s="190">
        <v>110484</v>
      </c>
      <c r="L974" s="191">
        <v>132825</v>
      </c>
      <c r="M974" s="132">
        <f t="shared" si="141"/>
        <v>110484</v>
      </c>
      <c r="N974" s="132">
        <f t="shared" si="142"/>
        <v>121654.5</v>
      </c>
      <c r="O974" s="133">
        <f t="shared" si="143"/>
        <v>121654.5</v>
      </c>
      <c r="P974" s="134">
        <f t="shared" si="144"/>
        <v>121140.5683493354</v>
      </c>
      <c r="Q974" s="133">
        <f t="shared" si="137"/>
        <v>7898.7362992443295</v>
      </c>
      <c r="R974" s="135">
        <f t="shared" si="138"/>
        <v>6.5203064562703639E-2</v>
      </c>
      <c r="S974" s="133">
        <f t="shared" si="145"/>
        <v>110484</v>
      </c>
      <c r="T974" s="136">
        <f t="shared" si="139"/>
        <v>110500</v>
      </c>
      <c r="U974" s="54" t="str">
        <f t="shared" si="140"/>
        <v>MENOR VALOR</v>
      </c>
    </row>
    <row r="975" spans="1:30" ht="18">
      <c r="A975" s="147">
        <v>969</v>
      </c>
      <c r="B975" s="169"/>
      <c r="C975" s="170" t="s">
        <v>3835</v>
      </c>
      <c r="D975" s="172" t="s">
        <v>1799</v>
      </c>
      <c r="E975" s="170" t="s">
        <v>3835</v>
      </c>
      <c r="F975" s="172" t="s">
        <v>1799</v>
      </c>
      <c r="G975" s="165" t="s">
        <v>21</v>
      </c>
      <c r="H975" s="165">
        <v>1</v>
      </c>
      <c r="I975" s="209">
        <v>50100</v>
      </c>
      <c r="J975" s="204">
        <f>I975*(1+0.05)</f>
        <v>52605</v>
      </c>
      <c r="K975" s="190">
        <v>66132</v>
      </c>
      <c r="L975" s="191">
        <v>79580</v>
      </c>
      <c r="M975" s="132">
        <f t="shared" si="141"/>
        <v>52605</v>
      </c>
      <c r="N975" s="132">
        <f t="shared" si="142"/>
        <v>66105.666666666672</v>
      </c>
      <c r="O975" s="133">
        <f t="shared" si="143"/>
        <v>66132</v>
      </c>
      <c r="P975" s="134">
        <f t="shared" si="144"/>
        <v>65174.97485308785</v>
      </c>
      <c r="Q975" s="133">
        <f t="shared" si="137"/>
        <v>9565.0334291104282</v>
      </c>
      <c r="R975" s="135">
        <f t="shared" si="138"/>
        <v>0.14675929604378293</v>
      </c>
      <c r="S975" s="133">
        <f t="shared" si="145"/>
        <v>52605</v>
      </c>
      <c r="T975" s="136">
        <f t="shared" si="139"/>
        <v>52600</v>
      </c>
      <c r="U975" s="54" t="str">
        <f t="shared" si="140"/>
        <v>MENOR VALOR</v>
      </c>
    </row>
    <row r="976" spans="1:30" ht="60">
      <c r="A976" s="147">
        <v>970</v>
      </c>
      <c r="B976" s="169"/>
      <c r="C976" s="170" t="s">
        <v>3836</v>
      </c>
      <c r="D976" s="172" t="s">
        <v>2827</v>
      </c>
      <c r="E976" s="170" t="s">
        <v>3836</v>
      </c>
      <c r="F976" s="172" t="s">
        <v>2827</v>
      </c>
      <c r="G976" s="165" t="s">
        <v>21</v>
      </c>
      <c r="H976" s="165">
        <v>1</v>
      </c>
      <c r="I976" s="202" t="s">
        <v>3915</v>
      </c>
      <c r="J976" s="202" t="s">
        <v>3916</v>
      </c>
      <c r="K976" s="190">
        <v>501468</v>
      </c>
      <c r="L976" s="191">
        <v>602715</v>
      </c>
      <c r="M976" s="132">
        <f t="shared" si="141"/>
        <v>501468</v>
      </c>
      <c r="N976" s="132">
        <f t="shared" si="142"/>
        <v>552091.5</v>
      </c>
      <c r="O976" s="133">
        <f t="shared" si="143"/>
        <v>552091.5</v>
      </c>
      <c r="P976" s="134">
        <f t="shared" si="144"/>
        <v>549765.66427888162</v>
      </c>
      <c r="Q976" s="133">
        <f t="shared" si="137"/>
        <v>35796.220137397191</v>
      </c>
      <c r="R976" s="135">
        <f t="shared" si="138"/>
        <v>6.5111778459919806E-2</v>
      </c>
      <c r="S976" s="133">
        <f t="shared" si="145"/>
        <v>501468</v>
      </c>
      <c r="T976" s="136">
        <f t="shared" si="139"/>
        <v>501500</v>
      </c>
      <c r="U976" s="54" t="str">
        <f t="shared" si="140"/>
        <v>MENOR VALOR</v>
      </c>
    </row>
    <row r="977" spans="1:28" ht="18">
      <c r="A977" s="147">
        <v>971</v>
      </c>
      <c r="B977" s="169"/>
      <c r="C977" s="170" t="s">
        <v>3837</v>
      </c>
      <c r="D977" s="172" t="s">
        <v>2828</v>
      </c>
      <c r="E977" s="170" t="s">
        <v>3837</v>
      </c>
      <c r="F977" s="172" t="s">
        <v>2828</v>
      </c>
      <c r="G977" s="165" t="s">
        <v>21</v>
      </c>
      <c r="H977" s="165">
        <v>1</v>
      </c>
      <c r="I977" s="209">
        <v>12000</v>
      </c>
      <c r="J977" s="204">
        <f>I977*(1+0.05)</f>
        <v>12600</v>
      </c>
      <c r="K977" s="190">
        <v>19800</v>
      </c>
      <c r="L977" s="191">
        <v>23805</v>
      </c>
      <c r="M977" s="132">
        <f t="shared" si="141"/>
        <v>12600</v>
      </c>
      <c r="N977" s="132">
        <f t="shared" si="142"/>
        <v>18735</v>
      </c>
      <c r="O977" s="133">
        <f t="shared" si="143"/>
        <v>19800</v>
      </c>
      <c r="P977" s="134">
        <f t="shared" si="144"/>
        <v>18109.28514370244</v>
      </c>
      <c r="Q977" s="133">
        <f t="shared" si="137"/>
        <v>5091.1688245431424</v>
      </c>
      <c r="R977" s="135">
        <f t="shared" si="138"/>
        <v>0.28113582530415965</v>
      </c>
      <c r="S977" s="133">
        <f t="shared" si="145"/>
        <v>12600</v>
      </c>
      <c r="T977" s="136">
        <f t="shared" si="139"/>
        <v>12600</v>
      </c>
      <c r="U977" s="54" t="str">
        <f t="shared" si="140"/>
        <v>MENOR VALOR</v>
      </c>
    </row>
    <row r="978" spans="1:28" ht="33">
      <c r="A978" s="147">
        <v>972</v>
      </c>
      <c r="B978" s="162"/>
      <c r="C978" s="183" t="s">
        <v>3922</v>
      </c>
      <c r="D978" s="177" t="s">
        <v>2829</v>
      </c>
      <c r="E978" s="183" t="s">
        <v>3922</v>
      </c>
      <c r="F978" s="186" t="s">
        <v>2829</v>
      </c>
      <c r="G978" s="187" t="s">
        <v>21</v>
      </c>
      <c r="H978" s="187">
        <v>1</v>
      </c>
      <c r="I978" s="210">
        <v>72600</v>
      </c>
      <c r="J978" s="206">
        <f>I978*(1+0.05)</f>
        <v>76230</v>
      </c>
      <c r="K978" s="196">
        <v>885984</v>
      </c>
      <c r="L978" s="197">
        <v>1064785</v>
      </c>
      <c r="M978" s="132">
        <f t="shared" si="141"/>
        <v>76230</v>
      </c>
      <c r="N978" s="132">
        <f t="shared" si="142"/>
        <v>675666.33333333337</v>
      </c>
      <c r="O978" s="133">
        <f t="shared" si="143"/>
        <v>885984</v>
      </c>
      <c r="P978" s="134">
        <f t="shared" si="144"/>
        <v>415851.15088539274</v>
      </c>
      <c r="Q978" s="133">
        <f t="shared" si="137"/>
        <v>572582.54449293157</v>
      </c>
      <c r="R978" s="135">
        <f t="shared" si="138"/>
        <v>1.3768930139398208</v>
      </c>
      <c r="S978" s="133">
        <f t="shared" si="145"/>
        <v>415851.15088539274</v>
      </c>
      <c r="T978" s="136">
        <f t="shared" si="139"/>
        <v>415900</v>
      </c>
      <c r="U978" s="54" t="str">
        <f t="shared" si="140"/>
        <v>MEDIA GEOMETRICA</v>
      </c>
    </row>
    <row r="979" spans="1:28" ht="60">
      <c r="A979" s="147">
        <v>973</v>
      </c>
      <c r="B979" s="169"/>
      <c r="C979" s="170" t="s">
        <v>3838</v>
      </c>
      <c r="D979" s="172" t="s">
        <v>2830</v>
      </c>
      <c r="E979" s="170" t="s">
        <v>3838</v>
      </c>
      <c r="F979" s="172" t="s">
        <v>2830</v>
      </c>
      <c r="G979" s="165" t="s">
        <v>21</v>
      </c>
      <c r="H979" s="165">
        <v>1</v>
      </c>
      <c r="I979" s="202" t="s">
        <v>3915</v>
      </c>
      <c r="J979" s="202" t="s">
        <v>3916</v>
      </c>
      <c r="K979" s="190">
        <v>127248</v>
      </c>
      <c r="L979" s="191">
        <v>152950</v>
      </c>
      <c r="M979" s="132">
        <f t="shared" si="141"/>
        <v>127248</v>
      </c>
      <c r="N979" s="132">
        <f t="shared" si="142"/>
        <v>140099</v>
      </c>
      <c r="O979" s="133">
        <f t="shared" si="143"/>
        <v>140099</v>
      </c>
      <c r="P979" s="134">
        <f t="shared" si="144"/>
        <v>139508.35673894236</v>
      </c>
      <c r="Q979" s="133">
        <f t="shared" si="137"/>
        <v>9087.0292450283214</v>
      </c>
      <c r="R979" s="135">
        <f t="shared" si="138"/>
        <v>6.5136092614384355E-2</v>
      </c>
      <c r="S979" s="133">
        <f t="shared" si="145"/>
        <v>127248</v>
      </c>
      <c r="T979" s="136">
        <f t="shared" si="139"/>
        <v>127200</v>
      </c>
      <c r="U979" s="54" t="str">
        <f t="shared" si="140"/>
        <v>MENOR VALOR</v>
      </c>
    </row>
    <row r="980" spans="1:28" ht="60">
      <c r="A980" s="147">
        <v>974</v>
      </c>
      <c r="B980" s="169"/>
      <c r="C980" s="170" t="s">
        <v>3839</v>
      </c>
      <c r="D980" s="172" t="s">
        <v>2831</v>
      </c>
      <c r="E980" s="170" t="s">
        <v>3839</v>
      </c>
      <c r="F980" s="172" t="s">
        <v>2831</v>
      </c>
      <c r="G980" s="165" t="s">
        <v>21</v>
      </c>
      <c r="H980" s="165">
        <v>1</v>
      </c>
      <c r="I980" s="202" t="s">
        <v>3915</v>
      </c>
      <c r="J980" s="202" t="s">
        <v>3916</v>
      </c>
      <c r="K980" s="190">
        <v>754776</v>
      </c>
      <c r="L980" s="191">
        <v>907120</v>
      </c>
      <c r="M980" s="132">
        <f t="shared" si="141"/>
        <v>754776</v>
      </c>
      <c r="N980" s="132">
        <f t="shared" si="142"/>
        <v>830948</v>
      </c>
      <c r="O980" s="133">
        <f t="shared" si="143"/>
        <v>830948</v>
      </c>
      <c r="P980" s="134">
        <f t="shared" si="144"/>
        <v>827449.33689018083</v>
      </c>
      <c r="Q980" s="133">
        <f t="shared" si="137"/>
        <v>53861.737736541698</v>
      </c>
      <c r="R980" s="135">
        <f t="shared" si="138"/>
        <v>6.509369859304176E-2</v>
      </c>
      <c r="S980" s="133">
        <f t="shared" si="145"/>
        <v>754776</v>
      </c>
      <c r="T980" s="136">
        <f t="shared" si="139"/>
        <v>754800</v>
      </c>
      <c r="U980" s="54" t="str">
        <f t="shared" si="140"/>
        <v>MENOR VALOR</v>
      </c>
      <c r="V980" s="8"/>
      <c r="X980" s="35"/>
      <c r="Y980" s="35"/>
      <c r="Z980" s="35"/>
      <c r="AA980" s="35"/>
      <c r="AB980" s="15"/>
    </row>
    <row r="981" spans="1:28" ht="60">
      <c r="A981" s="147">
        <v>975</v>
      </c>
      <c r="B981" s="169"/>
      <c r="C981" s="170" t="s">
        <v>3840</v>
      </c>
      <c r="D981" s="172" t="s">
        <v>2832</v>
      </c>
      <c r="E981" s="170" t="s">
        <v>3840</v>
      </c>
      <c r="F981" s="172" t="s">
        <v>2832</v>
      </c>
      <c r="G981" s="165" t="s">
        <v>21</v>
      </c>
      <c r="H981" s="165">
        <v>1</v>
      </c>
      <c r="I981" s="202" t="s">
        <v>3915</v>
      </c>
      <c r="J981" s="202" t="s">
        <v>3916</v>
      </c>
      <c r="K981" s="190">
        <v>193512</v>
      </c>
      <c r="L981" s="191">
        <v>232645</v>
      </c>
      <c r="M981" s="132">
        <f t="shared" si="141"/>
        <v>193512</v>
      </c>
      <c r="N981" s="132">
        <f t="shared" si="142"/>
        <v>213078.5</v>
      </c>
      <c r="O981" s="133">
        <f t="shared" si="143"/>
        <v>213078.5</v>
      </c>
      <c r="P981" s="134">
        <f t="shared" si="144"/>
        <v>212178.22517873978</v>
      </c>
      <c r="Q981" s="133">
        <f t="shared" si="137"/>
        <v>13835.604834086582</v>
      </c>
      <c r="R981" s="135">
        <f t="shared" si="138"/>
        <v>6.5207468025672344E-2</v>
      </c>
      <c r="S981" s="133">
        <f t="shared" si="145"/>
        <v>193512</v>
      </c>
      <c r="T981" s="136">
        <f t="shared" si="139"/>
        <v>193500</v>
      </c>
      <c r="U981" s="54" t="str">
        <f t="shared" si="140"/>
        <v>MENOR VALOR</v>
      </c>
      <c r="V981" s="8"/>
      <c r="X981" s="35"/>
      <c r="Y981" s="35"/>
      <c r="Z981" s="35"/>
      <c r="AA981" s="35"/>
      <c r="AB981" s="15"/>
    </row>
    <row r="982" spans="1:28" ht="60">
      <c r="A982" s="147">
        <v>976</v>
      </c>
      <c r="B982" s="169"/>
      <c r="C982" s="170" t="s">
        <v>3841</v>
      </c>
      <c r="D982" s="172" t="s">
        <v>2833</v>
      </c>
      <c r="E982" s="170" t="s">
        <v>3841</v>
      </c>
      <c r="F982" s="172" t="s">
        <v>2833</v>
      </c>
      <c r="G982" s="165" t="s">
        <v>21</v>
      </c>
      <c r="H982" s="165">
        <v>1</v>
      </c>
      <c r="I982" s="202" t="s">
        <v>3915</v>
      </c>
      <c r="J982" s="202" t="s">
        <v>3916</v>
      </c>
      <c r="K982" s="190">
        <v>172788</v>
      </c>
      <c r="L982" s="191">
        <v>207690</v>
      </c>
      <c r="M982" s="132">
        <f t="shared" si="141"/>
        <v>172788</v>
      </c>
      <c r="N982" s="132">
        <f t="shared" si="142"/>
        <v>190239</v>
      </c>
      <c r="O982" s="133">
        <f t="shared" si="143"/>
        <v>190239</v>
      </c>
      <c r="P982" s="134">
        <f t="shared" si="144"/>
        <v>189436.90168496739</v>
      </c>
      <c r="Q982" s="133">
        <f t="shared" si="137"/>
        <v>12339.720438486442</v>
      </c>
      <c r="R982" s="135">
        <f t="shared" si="138"/>
        <v>6.5138947737898148E-2</v>
      </c>
      <c r="S982" s="133">
        <f t="shared" si="145"/>
        <v>172788</v>
      </c>
      <c r="T982" s="136">
        <f t="shared" si="139"/>
        <v>172800</v>
      </c>
      <c r="U982" s="54" t="str">
        <f t="shared" si="140"/>
        <v>MENOR VALOR</v>
      </c>
    </row>
    <row r="983" spans="1:28" ht="18">
      <c r="A983" s="147">
        <v>977</v>
      </c>
      <c r="B983" s="169"/>
      <c r="C983" s="170" t="s">
        <v>3842</v>
      </c>
      <c r="D983" s="172" t="s">
        <v>1833</v>
      </c>
      <c r="E983" s="170" t="s">
        <v>3842</v>
      </c>
      <c r="F983" s="172" t="s">
        <v>1833</v>
      </c>
      <c r="G983" s="165" t="s">
        <v>21</v>
      </c>
      <c r="H983" s="165">
        <v>1</v>
      </c>
      <c r="I983" s="209">
        <v>82100</v>
      </c>
      <c r="J983" s="204">
        <f>I983*(1+0.05)</f>
        <v>86205</v>
      </c>
      <c r="K983" s="190">
        <v>108372</v>
      </c>
      <c r="L983" s="191">
        <v>130295</v>
      </c>
      <c r="M983" s="132">
        <f t="shared" si="141"/>
        <v>86205</v>
      </c>
      <c r="N983" s="132">
        <f t="shared" si="142"/>
        <v>108290.66666666667</v>
      </c>
      <c r="O983" s="133">
        <f t="shared" si="143"/>
        <v>108372</v>
      </c>
      <c r="P983" s="134">
        <f t="shared" si="144"/>
        <v>106772.42297771467</v>
      </c>
      <c r="Q983" s="133">
        <f t="shared" si="137"/>
        <v>15674.436018562199</v>
      </c>
      <c r="R983" s="135">
        <f t="shared" si="138"/>
        <v>0.14680228828218816</v>
      </c>
      <c r="S983" s="133">
        <f t="shared" si="145"/>
        <v>86205</v>
      </c>
      <c r="T983" s="136">
        <f t="shared" si="139"/>
        <v>86200</v>
      </c>
      <c r="U983" s="54" t="str">
        <f t="shared" si="140"/>
        <v>MENOR VALOR</v>
      </c>
    </row>
    <row r="984" spans="1:28" ht="18">
      <c r="A984" s="147">
        <v>978</v>
      </c>
      <c r="B984" s="169"/>
      <c r="C984" s="170" t="s">
        <v>3843</v>
      </c>
      <c r="D984" s="172" t="s">
        <v>1834</v>
      </c>
      <c r="E984" s="170" t="s">
        <v>3843</v>
      </c>
      <c r="F984" s="172" t="s">
        <v>1834</v>
      </c>
      <c r="G984" s="165" t="s">
        <v>21</v>
      </c>
      <c r="H984" s="165">
        <v>1</v>
      </c>
      <c r="I984" s="209">
        <v>57500</v>
      </c>
      <c r="J984" s="204">
        <f>I984*(1+0.05)</f>
        <v>60375</v>
      </c>
      <c r="K984" s="190">
        <v>75900</v>
      </c>
      <c r="L984" s="191">
        <v>91310</v>
      </c>
      <c r="M984" s="132">
        <f t="shared" si="141"/>
        <v>60375</v>
      </c>
      <c r="N984" s="132">
        <f t="shared" si="142"/>
        <v>75861.666666666672</v>
      </c>
      <c r="O984" s="133">
        <f t="shared" si="143"/>
        <v>75900</v>
      </c>
      <c r="P984" s="134">
        <f t="shared" si="144"/>
        <v>74794.974906862539</v>
      </c>
      <c r="Q984" s="133">
        <f t="shared" si="137"/>
        <v>10977.83277792115</v>
      </c>
      <c r="R984" s="135">
        <f t="shared" si="138"/>
        <v>0.14677233051540098</v>
      </c>
      <c r="S984" s="133">
        <f t="shared" si="145"/>
        <v>60375</v>
      </c>
      <c r="T984" s="136">
        <f t="shared" si="139"/>
        <v>60400</v>
      </c>
      <c r="U984" s="54" t="str">
        <f t="shared" si="140"/>
        <v>MENOR VALOR</v>
      </c>
    </row>
    <row r="985" spans="1:28" ht="18">
      <c r="A985" s="147">
        <v>979</v>
      </c>
      <c r="B985" s="169"/>
      <c r="C985" s="170" t="s">
        <v>3844</v>
      </c>
      <c r="D985" s="172" t="s">
        <v>1835</v>
      </c>
      <c r="E985" s="170" t="s">
        <v>3844</v>
      </c>
      <c r="F985" s="172" t="s">
        <v>1835</v>
      </c>
      <c r="G985" s="165" t="s">
        <v>21</v>
      </c>
      <c r="H985" s="165">
        <v>1</v>
      </c>
      <c r="I985" s="209">
        <v>57500</v>
      </c>
      <c r="J985" s="204">
        <f>I985*(1+0.05)</f>
        <v>60375</v>
      </c>
      <c r="K985" s="190">
        <v>75900</v>
      </c>
      <c r="L985" s="191">
        <v>91310</v>
      </c>
      <c r="M985" s="132">
        <f t="shared" si="141"/>
        <v>60375</v>
      </c>
      <c r="N985" s="132">
        <f t="shared" si="142"/>
        <v>75861.666666666672</v>
      </c>
      <c r="O985" s="133">
        <f t="shared" si="143"/>
        <v>75900</v>
      </c>
      <c r="P985" s="134">
        <f t="shared" si="144"/>
        <v>74794.974906862539</v>
      </c>
      <c r="Q985" s="133">
        <f t="shared" si="137"/>
        <v>10977.83277792115</v>
      </c>
      <c r="R985" s="135">
        <f t="shared" si="138"/>
        <v>0.14677233051540098</v>
      </c>
      <c r="S985" s="133">
        <f t="shared" si="145"/>
        <v>60375</v>
      </c>
      <c r="T985" s="136">
        <f t="shared" si="139"/>
        <v>60400</v>
      </c>
      <c r="U985" s="54" t="str">
        <f t="shared" si="140"/>
        <v>MENOR VALOR</v>
      </c>
    </row>
    <row r="986" spans="1:28" ht="18">
      <c r="A986" s="147">
        <v>980</v>
      </c>
      <c r="B986" s="169"/>
      <c r="C986" s="170" t="s">
        <v>3845</v>
      </c>
      <c r="D986" s="172" t="s">
        <v>1836</v>
      </c>
      <c r="E986" s="170" t="s">
        <v>3845</v>
      </c>
      <c r="F986" s="172" t="s">
        <v>1836</v>
      </c>
      <c r="G986" s="165" t="s">
        <v>21</v>
      </c>
      <c r="H986" s="165">
        <v>1</v>
      </c>
      <c r="I986" s="209">
        <v>57500</v>
      </c>
      <c r="J986" s="204">
        <f>I986*(1+0.05)</f>
        <v>60375</v>
      </c>
      <c r="K986" s="190">
        <v>75900</v>
      </c>
      <c r="L986" s="191">
        <v>91310</v>
      </c>
      <c r="M986" s="132">
        <f t="shared" si="141"/>
        <v>60375</v>
      </c>
      <c r="N986" s="132">
        <f t="shared" si="142"/>
        <v>75861.666666666672</v>
      </c>
      <c r="O986" s="133">
        <f t="shared" si="143"/>
        <v>75900</v>
      </c>
      <c r="P986" s="134">
        <f t="shared" si="144"/>
        <v>74794.974906862539</v>
      </c>
      <c r="Q986" s="133">
        <f t="shared" si="137"/>
        <v>10977.83277792115</v>
      </c>
      <c r="R986" s="135">
        <f t="shared" si="138"/>
        <v>0.14677233051540098</v>
      </c>
      <c r="S986" s="133">
        <f t="shared" si="145"/>
        <v>60375</v>
      </c>
      <c r="T986" s="136">
        <f t="shared" si="139"/>
        <v>60400</v>
      </c>
      <c r="U986" s="54" t="str">
        <f t="shared" si="140"/>
        <v>MENOR VALOR</v>
      </c>
    </row>
    <row r="987" spans="1:28" ht="18">
      <c r="A987" s="147">
        <v>981</v>
      </c>
      <c r="B987" s="169"/>
      <c r="C987" s="170" t="s">
        <v>3846</v>
      </c>
      <c r="D987" s="172" t="s">
        <v>1837</v>
      </c>
      <c r="E987" s="170" t="s">
        <v>3846</v>
      </c>
      <c r="F987" s="172" t="s">
        <v>1837</v>
      </c>
      <c r="G987" s="165" t="s">
        <v>21</v>
      </c>
      <c r="H987" s="165">
        <v>1</v>
      </c>
      <c r="I987" s="209">
        <v>57500</v>
      </c>
      <c r="J987" s="204">
        <f>I987*(1+0.05)</f>
        <v>60375</v>
      </c>
      <c r="K987" s="190">
        <v>75900</v>
      </c>
      <c r="L987" s="191">
        <v>91310</v>
      </c>
      <c r="M987" s="132">
        <f t="shared" si="141"/>
        <v>60375</v>
      </c>
      <c r="N987" s="132">
        <f t="shared" si="142"/>
        <v>75861.666666666672</v>
      </c>
      <c r="O987" s="133">
        <f t="shared" si="143"/>
        <v>75900</v>
      </c>
      <c r="P987" s="134">
        <f t="shared" si="144"/>
        <v>74794.974906862539</v>
      </c>
      <c r="Q987" s="133">
        <f t="shared" si="137"/>
        <v>10977.83277792115</v>
      </c>
      <c r="R987" s="135">
        <f t="shared" si="138"/>
        <v>0.14677233051540098</v>
      </c>
      <c r="S987" s="133">
        <f t="shared" si="145"/>
        <v>60375</v>
      </c>
      <c r="T987" s="136">
        <f t="shared" si="139"/>
        <v>60400</v>
      </c>
      <c r="U987" s="54" t="str">
        <f t="shared" si="140"/>
        <v>MENOR VALOR</v>
      </c>
    </row>
    <row r="988" spans="1:28" ht="60">
      <c r="A988" s="147">
        <v>982</v>
      </c>
      <c r="B988" s="169"/>
      <c r="C988" s="170" t="s">
        <v>3847</v>
      </c>
      <c r="D988" s="172" t="s">
        <v>2834</v>
      </c>
      <c r="E988" s="170" t="s">
        <v>3847</v>
      </c>
      <c r="F988" s="172" t="s">
        <v>2834</v>
      </c>
      <c r="G988" s="165" t="s">
        <v>21</v>
      </c>
      <c r="H988" s="165">
        <v>1</v>
      </c>
      <c r="I988" s="202" t="s">
        <v>3915</v>
      </c>
      <c r="J988" s="202" t="s">
        <v>3916</v>
      </c>
      <c r="K988" s="190">
        <v>505296</v>
      </c>
      <c r="L988" s="191">
        <v>607315</v>
      </c>
      <c r="M988" s="132">
        <f t="shared" si="141"/>
        <v>505296</v>
      </c>
      <c r="N988" s="132">
        <f t="shared" si="142"/>
        <v>556305.5</v>
      </c>
      <c r="O988" s="133">
        <f t="shared" si="143"/>
        <v>556305.5</v>
      </c>
      <c r="P988" s="134">
        <f t="shared" si="144"/>
        <v>553961.94836829719</v>
      </c>
      <c r="Q988" s="133">
        <f t="shared" si="137"/>
        <v>36069.163354935197</v>
      </c>
      <c r="R988" s="135">
        <f t="shared" si="138"/>
        <v>6.5111265243357294E-2</v>
      </c>
      <c r="S988" s="133">
        <f t="shared" si="145"/>
        <v>505296</v>
      </c>
      <c r="T988" s="136">
        <f t="shared" si="139"/>
        <v>505300</v>
      </c>
      <c r="U988" s="54" t="str">
        <f t="shared" si="140"/>
        <v>MENOR VALOR</v>
      </c>
    </row>
    <row r="989" spans="1:28" ht="18">
      <c r="A989" s="147">
        <v>983</v>
      </c>
      <c r="B989" s="169"/>
      <c r="C989" s="170" t="s">
        <v>3848</v>
      </c>
      <c r="D989" s="172" t="s">
        <v>2835</v>
      </c>
      <c r="E989" s="170" t="s">
        <v>3848</v>
      </c>
      <c r="F989" s="172" t="s">
        <v>2835</v>
      </c>
      <c r="G989" s="165" t="s">
        <v>21</v>
      </c>
      <c r="H989" s="165">
        <v>1</v>
      </c>
      <c r="I989" s="209">
        <v>11500</v>
      </c>
      <c r="J989" s="204">
        <f>I989*(1+0.05)</f>
        <v>12075</v>
      </c>
      <c r="K989" s="190">
        <v>18400</v>
      </c>
      <c r="L989" s="191">
        <v>22195</v>
      </c>
      <c r="M989" s="132">
        <f t="shared" si="141"/>
        <v>12075</v>
      </c>
      <c r="N989" s="132">
        <f t="shared" si="142"/>
        <v>17556.666666666668</v>
      </c>
      <c r="O989" s="133">
        <f t="shared" si="143"/>
        <v>18400</v>
      </c>
      <c r="P989" s="134">
        <f t="shared" si="144"/>
        <v>17021.063970496656</v>
      </c>
      <c r="Q989" s="133">
        <f t="shared" si="137"/>
        <v>4472.4503910049134</v>
      </c>
      <c r="R989" s="135">
        <f t="shared" si="138"/>
        <v>0.26275974279617331</v>
      </c>
      <c r="S989" s="133">
        <f t="shared" si="145"/>
        <v>12075</v>
      </c>
      <c r="T989" s="136">
        <f t="shared" si="139"/>
        <v>12100</v>
      </c>
      <c r="U989" s="54" t="str">
        <f t="shared" si="140"/>
        <v>MENOR VALOR</v>
      </c>
    </row>
    <row r="990" spans="1:28" ht="18">
      <c r="A990" s="147">
        <v>984</v>
      </c>
      <c r="B990" s="169"/>
      <c r="C990" s="170" t="s">
        <v>3849</v>
      </c>
      <c r="D990" s="172" t="s">
        <v>2836</v>
      </c>
      <c r="E990" s="170" t="s">
        <v>3849</v>
      </c>
      <c r="F990" s="172" t="s">
        <v>2836</v>
      </c>
      <c r="G990" s="165" t="s">
        <v>21</v>
      </c>
      <c r="H990" s="165">
        <v>1</v>
      </c>
      <c r="I990" s="209">
        <v>11500</v>
      </c>
      <c r="J990" s="204">
        <f>I990*(1+0.05)</f>
        <v>12075</v>
      </c>
      <c r="K990" s="190">
        <v>18400</v>
      </c>
      <c r="L990" s="191">
        <v>22195</v>
      </c>
      <c r="M990" s="132">
        <f t="shared" si="141"/>
        <v>12075</v>
      </c>
      <c r="N990" s="132">
        <f t="shared" si="142"/>
        <v>17556.666666666668</v>
      </c>
      <c r="O990" s="133">
        <f t="shared" si="143"/>
        <v>18400</v>
      </c>
      <c r="P990" s="134">
        <f t="shared" si="144"/>
        <v>17021.063970496656</v>
      </c>
      <c r="Q990" s="133">
        <f t="shared" si="137"/>
        <v>4472.4503910049134</v>
      </c>
      <c r="R990" s="135">
        <f t="shared" si="138"/>
        <v>0.26275974279617331</v>
      </c>
      <c r="S990" s="133">
        <f t="shared" si="145"/>
        <v>12075</v>
      </c>
      <c r="T990" s="136">
        <f t="shared" si="139"/>
        <v>12100</v>
      </c>
      <c r="U990" s="54" t="str">
        <f t="shared" si="140"/>
        <v>MENOR VALOR</v>
      </c>
    </row>
    <row r="991" spans="1:28" ht="18">
      <c r="A991" s="147">
        <v>985</v>
      </c>
      <c r="B991" s="169"/>
      <c r="C991" s="170" t="s">
        <v>3850</v>
      </c>
      <c r="D991" s="172" t="s">
        <v>1666</v>
      </c>
      <c r="E991" s="170" t="s">
        <v>3850</v>
      </c>
      <c r="F991" s="172" t="s">
        <v>1666</v>
      </c>
      <c r="G991" s="165" t="s">
        <v>21</v>
      </c>
      <c r="H991" s="165">
        <v>1</v>
      </c>
      <c r="I991" s="209">
        <v>40900</v>
      </c>
      <c r="J991" s="204">
        <f>I991*(1+0.05)</f>
        <v>42945</v>
      </c>
      <c r="K991" s="190">
        <v>56232</v>
      </c>
      <c r="L991" s="191">
        <v>67620</v>
      </c>
      <c r="M991" s="132">
        <f t="shared" si="141"/>
        <v>42945</v>
      </c>
      <c r="N991" s="132">
        <f t="shared" si="142"/>
        <v>55599</v>
      </c>
      <c r="O991" s="133">
        <f t="shared" si="143"/>
        <v>56232</v>
      </c>
      <c r="P991" s="134">
        <f t="shared" si="144"/>
        <v>54658.423498458716</v>
      </c>
      <c r="Q991" s="133">
        <f t="shared" si="137"/>
        <v>9395.3278016256572</v>
      </c>
      <c r="R991" s="135">
        <f t="shared" si="138"/>
        <v>0.17189167195593541</v>
      </c>
      <c r="S991" s="133">
        <f t="shared" si="145"/>
        <v>42945</v>
      </c>
      <c r="T991" s="136">
        <f t="shared" si="139"/>
        <v>42900</v>
      </c>
      <c r="U991" s="54" t="str">
        <f t="shared" si="140"/>
        <v>MENOR VALOR</v>
      </c>
    </row>
    <row r="992" spans="1:28" ht="18">
      <c r="A992" s="147">
        <v>986</v>
      </c>
      <c r="B992" s="169"/>
      <c r="C992" s="170" t="s">
        <v>3851</v>
      </c>
      <c r="D992" s="172" t="s">
        <v>1665</v>
      </c>
      <c r="E992" s="170" t="s">
        <v>3851</v>
      </c>
      <c r="F992" s="172" t="s">
        <v>1665</v>
      </c>
      <c r="G992" s="165" t="s">
        <v>21</v>
      </c>
      <c r="H992" s="165">
        <v>1</v>
      </c>
      <c r="I992" s="209">
        <v>36500</v>
      </c>
      <c r="J992" s="204">
        <f>I992*(1+0.05)</f>
        <v>38325</v>
      </c>
      <c r="K992" s="190">
        <v>56232</v>
      </c>
      <c r="L992" s="191">
        <v>67620</v>
      </c>
      <c r="M992" s="132">
        <f t="shared" si="141"/>
        <v>38325</v>
      </c>
      <c r="N992" s="132">
        <f t="shared" si="142"/>
        <v>54059</v>
      </c>
      <c r="O992" s="133">
        <f t="shared" si="143"/>
        <v>56232</v>
      </c>
      <c r="P992" s="134">
        <f t="shared" si="144"/>
        <v>52623.567495139519</v>
      </c>
      <c r="Q992" s="133">
        <f t="shared" si="137"/>
        <v>12662.161130707507</v>
      </c>
      <c r="R992" s="135">
        <f t="shared" si="138"/>
        <v>0.2406176877285453</v>
      </c>
      <c r="S992" s="133">
        <f t="shared" si="145"/>
        <v>38325</v>
      </c>
      <c r="T992" s="136">
        <f t="shared" si="139"/>
        <v>38300</v>
      </c>
      <c r="U992" s="54" t="str">
        <f t="shared" si="140"/>
        <v>MENOR VALOR</v>
      </c>
    </row>
    <row r="993" spans="1:28" ht="18">
      <c r="A993" s="147">
        <v>987</v>
      </c>
      <c r="B993" s="169"/>
      <c r="C993" s="170" t="s">
        <v>3852</v>
      </c>
      <c r="D993" s="172" t="s">
        <v>2837</v>
      </c>
      <c r="E993" s="170" t="s">
        <v>3852</v>
      </c>
      <c r="F993" s="172" t="s">
        <v>2837</v>
      </c>
      <c r="G993" s="165" t="s">
        <v>21</v>
      </c>
      <c r="H993" s="165">
        <v>1</v>
      </c>
      <c r="I993" s="209">
        <v>105800</v>
      </c>
      <c r="J993" s="204">
        <f>I993*(1+0.05)</f>
        <v>111090</v>
      </c>
      <c r="K993" s="190">
        <v>171468</v>
      </c>
      <c r="L993" s="191">
        <v>206080</v>
      </c>
      <c r="M993" s="132">
        <f t="shared" si="141"/>
        <v>111090</v>
      </c>
      <c r="N993" s="132">
        <f t="shared" si="142"/>
        <v>162879.33333333334</v>
      </c>
      <c r="O993" s="133">
        <f t="shared" si="143"/>
        <v>171468</v>
      </c>
      <c r="P993" s="134">
        <f t="shared" si="144"/>
        <v>157748.27961524998</v>
      </c>
      <c r="Q993" s="133">
        <f t="shared" si="137"/>
        <v>42693.693234481369</v>
      </c>
      <c r="R993" s="135">
        <f t="shared" si="138"/>
        <v>0.27064443009211775</v>
      </c>
      <c r="S993" s="133">
        <f t="shared" si="145"/>
        <v>111090</v>
      </c>
      <c r="T993" s="136">
        <f t="shared" si="139"/>
        <v>111100</v>
      </c>
      <c r="U993" s="54" t="str">
        <f t="shared" si="140"/>
        <v>MENOR VALOR</v>
      </c>
      <c r="V993" s="8"/>
      <c r="X993" s="35"/>
      <c r="Y993" s="35"/>
      <c r="Z993" s="35"/>
      <c r="AA993" s="35"/>
      <c r="AB993" s="15"/>
    </row>
    <row r="994" spans="1:28" ht="60">
      <c r="A994" s="147">
        <v>988</v>
      </c>
      <c r="B994" s="169"/>
      <c r="C994" s="170" t="s">
        <v>3853</v>
      </c>
      <c r="D994" s="172" t="s">
        <v>2838</v>
      </c>
      <c r="E994" s="170" t="s">
        <v>3853</v>
      </c>
      <c r="F994" s="172" t="s">
        <v>2838</v>
      </c>
      <c r="G994" s="165" t="s">
        <v>21</v>
      </c>
      <c r="H994" s="165">
        <v>1</v>
      </c>
      <c r="I994" s="202" t="s">
        <v>3915</v>
      </c>
      <c r="J994" s="202" t="s">
        <v>3916</v>
      </c>
      <c r="K994" s="190">
        <v>171468</v>
      </c>
      <c r="L994" s="191">
        <v>206080</v>
      </c>
      <c r="M994" s="132">
        <f t="shared" si="141"/>
        <v>171468</v>
      </c>
      <c r="N994" s="132">
        <f t="shared" si="142"/>
        <v>188774</v>
      </c>
      <c r="O994" s="133">
        <f t="shared" si="143"/>
        <v>188774</v>
      </c>
      <c r="P994" s="134">
        <f t="shared" si="144"/>
        <v>187979.05585463502</v>
      </c>
      <c r="Q994" s="133">
        <f t="shared" si="137"/>
        <v>12237.189955214391</v>
      </c>
      <c r="R994" s="135">
        <f t="shared" si="138"/>
        <v>6.5098688253214021E-2</v>
      </c>
      <c r="S994" s="133">
        <f t="shared" si="145"/>
        <v>171468</v>
      </c>
      <c r="T994" s="136">
        <f t="shared" si="139"/>
        <v>171500</v>
      </c>
      <c r="U994" s="54" t="str">
        <f t="shared" si="140"/>
        <v>MENOR VALOR</v>
      </c>
    </row>
    <row r="995" spans="1:28" ht="60">
      <c r="A995" s="147">
        <v>989</v>
      </c>
      <c r="B995" s="169"/>
      <c r="C995" s="170" t="s">
        <v>3854</v>
      </c>
      <c r="D995" s="176" t="s">
        <v>2839</v>
      </c>
      <c r="E995" s="170" t="s">
        <v>3854</v>
      </c>
      <c r="F995" s="176" t="s">
        <v>2839</v>
      </c>
      <c r="G995" s="165" t="s">
        <v>21</v>
      </c>
      <c r="H995" s="165">
        <v>1</v>
      </c>
      <c r="I995" s="202" t="s">
        <v>3915</v>
      </c>
      <c r="J995" s="202" t="s">
        <v>3916</v>
      </c>
      <c r="K995" s="190">
        <v>171468</v>
      </c>
      <c r="L995" s="191">
        <v>206080</v>
      </c>
      <c r="M995" s="132">
        <f t="shared" si="141"/>
        <v>171468</v>
      </c>
      <c r="N995" s="132">
        <f t="shared" si="142"/>
        <v>188774</v>
      </c>
      <c r="O995" s="133">
        <f t="shared" si="143"/>
        <v>188774</v>
      </c>
      <c r="P995" s="134">
        <f t="shared" si="144"/>
        <v>187979.05585463502</v>
      </c>
      <c r="Q995" s="133">
        <f t="shared" si="137"/>
        <v>12237.189955214391</v>
      </c>
      <c r="R995" s="135">
        <f t="shared" si="138"/>
        <v>6.5098688253214021E-2</v>
      </c>
      <c r="S995" s="133">
        <f t="shared" si="145"/>
        <v>171468</v>
      </c>
      <c r="T995" s="136">
        <f t="shared" si="139"/>
        <v>171500</v>
      </c>
      <c r="U995" s="54" t="str">
        <f t="shared" si="140"/>
        <v>MENOR VALOR</v>
      </c>
    </row>
    <row r="996" spans="1:28" ht="204">
      <c r="A996" s="147">
        <v>990</v>
      </c>
      <c r="B996" s="169"/>
      <c r="C996" s="170" t="s">
        <v>3855</v>
      </c>
      <c r="D996" s="179" t="s">
        <v>1830</v>
      </c>
      <c r="E996" s="170" t="s">
        <v>3855</v>
      </c>
      <c r="F996" s="179" t="s">
        <v>1830</v>
      </c>
      <c r="G996" s="165" t="s">
        <v>21</v>
      </c>
      <c r="H996" s="165">
        <v>1</v>
      </c>
      <c r="I996" s="209">
        <v>35200</v>
      </c>
      <c r="J996" s="204">
        <f>I996*(1+0.05)</f>
        <v>36960</v>
      </c>
      <c r="K996" s="190">
        <v>59004</v>
      </c>
      <c r="L996" s="191">
        <v>70955</v>
      </c>
      <c r="M996" s="132">
        <f t="shared" si="141"/>
        <v>36960</v>
      </c>
      <c r="N996" s="132">
        <f t="shared" si="142"/>
        <v>55639.666666666664</v>
      </c>
      <c r="O996" s="133">
        <f t="shared" si="143"/>
        <v>59004</v>
      </c>
      <c r="P996" s="134">
        <f t="shared" si="144"/>
        <v>53686.547217185973</v>
      </c>
      <c r="Q996" s="133">
        <f t="shared" si="137"/>
        <v>15587.461884476254</v>
      </c>
      <c r="R996" s="135">
        <f t="shared" si="138"/>
        <v>0.29034204456133178</v>
      </c>
      <c r="S996" s="133">
        <f t="shared" si="145"/>
        <v>36960</v>
      </c>
      <c r="T996" s="136">
        <f t="shared" si="139"/>
        <v>37000</v>
      </c>
      <c r="U996" s="54" t="str">
        <f t="shared" si="140"/>
        <v>MENOR VALOR</v>
      </c>
    </row>
    <row r="997" spans="1:28" ht="60">
      <c r="A997" s="147">
        <v>991</v>
      </c>
      <c r="B997" s="169"/>
      <c r="C997" s="170" t="s">
        <v>3856</v>
      </c>
      <c r="D997" s="175" t="s">
        <v>1831</v>
      </c>
      <c r="E997" s="170" t="s">
        <v>3856</v>
      </c>
      <c r="F997" s="175" t="s">
        <v>1831</v>
      </c>
      <c r="G997" s="165" t="s">
        <v>21</v>
      </c>
      <c r="H997" s="165">
        <v>1</v>
      </c>
      <c r="I997" s="202" t="s">
        <v>3915</v>
      </c>
      <c r="J997" s="202" t="s">
        <v>3916</v>
      </c>
      <c r="K997" s="190">
        <v>44220</v>
      </c>
      <c r="L997" s="191">
        <v>53245</v>
      </c>
      <c r="M997" s="132">
        <f t="shared" si="141"/>
        <v>44220</v>
      </c>
      <c r="N997" s="132">
        <f t="shared" si="142"/>
        <v>48732.5</v>
      </c>
      <c r="O997" s="133">
        <f t="shared" si="143"/>
        <v>48732.5</v>
      </c>
      <c r="P997" s="134">
        <f t="shared" si="144"/>
        <v>48523.127475462665</v>
      </c>
      <c r="Q997" s="133">
        <f t="shared" si="137"/>
        <v>3190.8193501042956</v>
      </c>
      <c r="R997" s="135">
        <f t="shared" si="138"/>
        <v>6.5758732301784126E-2</v>
      </c>
      <c r="S997" s="133">
        <f t="shared" si="145"/>
        <v>44220</v>
      </c>
      <c r="T997" s="136">
        <f t="shared" si="139"/>
        <v>44200</v>
      </c>
      <c r="U997" s="54" t="str">
        <f t="shared" si="140"/>
        <v>MENOR VALOR</v>
      </c>
    </row>
    <row r="998" spans="1:28" ht="33">
      <c r="A998" s="147">
        <v>992</v>
      </c>
      <c r="B998" s="169"/>
      <c r="C998" s="170" t="s">
        <v>3857</v>
      </c>
      <c r="D998" s="172" t="s">
        <v>1832</v>
      </c>
      <c r="E998" s="170" t="s">
        <v>3857</v>
      </c>
      <c r="F998" s="172" t="s">
        <v>1832</v>
      </c>
      <c r="G998" s="165" t="s">
        <v>21</v>
      </c>
      <c r="H998" s="165">
        <v>1</v>
      </c>
      <c r="I998" s="209">
        <v>99600</v>
      </c>
      <c r="J998" s="204">
        <f>I998*(1+0.05)</f>
        <v>104580</v>
      </c>
      <c r="K998" s="190">
        <v>175428</v>
      </c>
      <c r="L998" s="191">
        <v>210910</v>
      </c>
      <c r="M998" s="132">
        <f t="shared" si="141"/>
        <v>104580</v>
      </c>
      <c r="N998" s="132">
        <f t="shared" si="142"/>
        <v>163639.33333333334</v>
      </c>
      <c r="O998" s="133">
        <f t="shared" si="143"/>
        <v>175428</v>
      </c>
      <c r="P998" s="134">
        <f t="shared" si="144"/>
        <v>156993.46460440059</v>
      </c>
      <c r="Q998" s="133">
        <f t="shared" si="137"/>
        <v>50097.101233504516</v>
      </c>
      <c r="R998" s="135">
        <f t="shared" si="138"/>
        <v>0.31910309999044556</v>
      </c>
      <c r="S998" s="133">
        <f t="shared" si="145"/>
        <v>156993.46460440059</v>
      </c>
      <c r="T998" s="136">
        <f t="shared" si="139"/>
        <v>157000</v>
      </c>
      <c r="U998" s="54" t="str">
        <f t="shared" si="140"/>
        <v>MEDIA GEOMETRICA</v>
      </c>
    </row>
    <row r="999" spans="1:28" ht="60">
      <c r="A999" s="147">
        <v>993</v>
      </c>
      <c r="B999" s="169"/>
      <c r="C999" s="170" t="s">
        <v>3858</v>
      </c>
      <c r="D999" s="172" t="s">
        <v>2840</v>
      </c>
      <c r="E999" s="170" t="s">
        <v>3858</v>
      </c>
      <c r="F999" s="172" t="s">
        <v>2840</v>
      </c>
      <c r="G999" s="165" t="s">
        <v>21</v>
      </c>
      <c r="H999" s="165">
        <v>1</v>
      </c>
      <c r="I999" s="202" t="s">
        <v>3915</v>
      </c>
      <c r="J999" s="202" t="s">
        <v>3916</v>
      </c>
      <c r="K999" s="190">
        <v>316932</v>
      </c>
      <c r="L999" s="191">
        <v>380880</v>
      </c>
      <c r="M999" s="132">
        <f t="shared" si="141"/>
        <v>316932</v>
      </c>
      <c r="N999" s="132">
        <f t="shared" si="142"/>
        <v>348906</v>
      </c>
      <c r="O999" s="133">
        <f t="shared" si="143"/>
        <v>348906</v>
      </c>
      <c r="P999" s="134">
        <f t="shared" si="144"/>
        <v>347437.85078773444</v>
      </c>
      <c r="Q999" s="133">
        <f t="shared" si="137"/>
        <v>22609.032221658672</v>
      </c>
      <c r="R999" s="135">
        <f t="shared" si="138"/>
        <v>6.5073601423673202E-2</v>
      </c>
      <c r="S999" s="133">
        <f t="shared" si="145"/>
        <v>316932</v>
      </c>
      <c r="T999" s="136">
        <f t="shared" si="139"/>
        <v>316900</v>
      </c>
      <c r="U999" s="54" t="str">
        <f t="shared" si="140"/>
        <v>MENOR VALOR</v>
      </c>
    </row>
    <row r="1000" spans="1:28" ht="33">
      <c r="A1000" s="147">
        <v>994</v>
      </c>
      <c r="B1000" s="169"/>
      <c r="C1000" s="170" t="s">
        <v>3859</v>
      </c>
      <c r="D1000" s="172" t="s">
        <v>1748</v>
      </c>
      <c r="E1000" s="170" t="s">
        <v>3859</v>
      </c>
      <c r="F1000" s="172" t="s">
        <v>1748</v>
      </c>
      <c r="G1000" s="165" t="s">
        <v>21</v>
      </c>
      <c r="H1000" s="165">
        <v>1</v>
      </c>
      <c r="I1000" s="209">
        <v>6500</v>
      </c>
      <c r="J1000" s="204">
        <f>I1000*(1+0.05)</f>
        <v>6825</v>
      </c>
      <c r="K1000" s="190">
        <v>13120</v>
      </c>
      <c r="L1000" s="191">
        <v>15870</v>
      </c>
      <c r="M1000" s="132">
        <f t="shared" si="141"/>
        <v>6825</v>
      </c>
      <c r="N1000" s="132">
        <f t="shared" si="142"/>
        <v>11938.333333333334</v>
      </c>
      <c r="O1000" s="133">
        <f t="shared" si="143"/>
        <v>13120</v>
      </c>
      <c r="P1000" s="134">
        <f t="shared" si="144"/>
        <v>11242.713385188836</v>
      </c>
      <c r="Q1000" s="133">
        <f t="shared" si="137"/>
        <v>4451.237187569317</v>
      </c>
      <c r="R1000" s="135">
        <f t="shared" si="138"/>
        <v>0.39592196608279479</v>
      </c>
      <c r="S1000" s="133">
        <f t="shared" si="145"/>
        <v>11242.713385188836</v>
      </c>
      <c r="T1000" s="136">
        <f t="shared" si="139"/>
        <v>11200</v>
      </c>
      <c r="U1000" s="54" t="str">
        <f t="shared" si="140"/>
        <v>MEDIA GEOMETRICA</v>
      </c>
    </row>
    <row r="1001" spans="1:28" ht="60">
      <c r="A1001" s="147">
        <v>995</v>
      </c>
      <c r="B1001" s="169"/>
      <c r="C1001" s="170" t="s">
        <v>3860</v>
      </c>
      <c r="D1001" s="172" t="s">
        <v>2841</v>
      </c>
      <c r="E1001" s="170" t="s">
        <v>3860</v>
      </c>
      <c r="F1001" s="172" t="s">
        <v>2841</v>
      </c>
      <c r="G1001" s="165" t="s">
        <v>21</v>
      </c>
      <c r="H1001" s="165">
        <v>1</v>
      </c>
      <c r="I1001" s="202" t="s">
        <v>3915</v>
      </c>
      <c r="J1001" s="202" t="s">
        <v>3916</v>
      </c>
      <c r="K1001" s="190">
        <v>263736</v>
      </c>
      <c r="L1001" s="191">
        <v>317055</v>
      </c>
      <c r="M1001" s="132">
        <f t="shared" si="141"/>
        <v>263736</v>
      </c>
      <c r="N1001" s="132">
        <f t="shared" si="142"/>
        <v>290395.5</v>
      </c>
      <c r="O1001" s="133">
        <f t="shared" si="143"/>
        <v>290395.5</v>
      </c>
      <c r="P1001" s="134">
        <f t="shared" si="144"/>
        <v>289169.18487280072</v>
      </c>
      <c r="Q1001" s="133">
        <f t="shared" si="137"/>
        <v>18851.113233042764</v>
      </c>
      <c r="R1001" s="135">
        <f t="shared" si="138"/>
        <v>6.5190601970036885E-2</v>
      </c>
      <c r="S1001" s="133">
        <f t="shared" si="145"/>
        <v>263736</v>
      </c>
      <c r="T1001" s="136">
        <f t="shared" si="139"/>
        <v>263700</v>
      </c>
      <c r="U1001" s="54" t="str">
        <f t="shared" si="140"/>
        <v>MENOR VALOR</v>
      </c>
    </row>
    <row r="1002" spans="1:28" ht="60">
      <c r="A1002" s="147">
        <v>996</v>
      </c>
      <c r="B1002" s="169"/>
      <c r="C1002" s="170" t="s">
        <v>3861</v>
      </c>
      <c r="D1002" s="172" t="s">
        <v>2842</v>
      </c>
      <c r="E1002" s="170" t="s">
        <v>3861</v>
      </c>
      <c r="F1002" s="172" t="s">
        <v>2842</v>
      </c>
      <c r="G1002" s="165" t="s">
        <v>21</v>
      </c>
      <c r="H1002" s="165">
        <v>1</v>
      </c>
      <c r="I1002" s="202" t="s">
        <v>3915</v>
      </c>
      <c r="J1002" s="202" t="s">
        <v>3916</v>
      </c>
      <c r="K1002" s="190">
        <v>123420</v>
      </c>
      <c r="L1002" s="191">
        <v>148350</v>
      </c>
      <c r="M1002" s="132">
        <f t="shared" si="141"/>
        <v>123420</v>
      </c>
      <c r="N1002" s="132">
        <f t="shared" si="142"/>
        <v>135885</v>
      </c>
      <c r="O1002" s="133">
        <f t="shared" si="143"/>
        <v>135885</v>
      </c>
      <c r="P1002" s="134">
        <f t="shared" si="144"/>
        <v>135312.07263211955</v>
      </c>
      <c r="Q1002" s="133">
        <f t="shared" si="137"/>
        <v>8814.0860274903152</v>
      </c>
      <c r="R1002" s="135">
        <f t="shared" si="138"/>
        <v>6.5138947737898162E-2</v>
      </c>
      <c r="S1002" s="133">
        <f t="shared" si="145"/>
        <v>123420</v>
      </c>
      <c r="T1002" s="136">
        <f t="shared" si="139"/>
        <v>123400</v>
      </c>
      <c r="U1002" s="54" t="str">
        <f t="shared" si="140"/>
        <v>MENOR VALOR</v>
      </c>
    </row>
    <row r="1003" spans="1:28" ht="60">
      <c r="A1003" s="147">
        <v>997</v>
      </c>
      <c r="B1003" s="169"/>
      <c r="C1003" s="170" t="s">
        <v>3862</v>
      </c>
      <c r="D1003" s="172" t="s">
        <v>2843</v>
      </c>
      <c r="E1003" s="170" t="s">
        <v>3862</v>
      </c>
      <c r="F1003" s="172" t="s">
        <v>2843</v>
      </c>
      <c r="G1003" s="165" t="s">
        <v>21</v>
      </c>
      <c r="H1003" s="165">
        <v>1</v>
      </c>
      <c r="I1003" s="202" t="s">
        <v>3915</v>
      </c>
      <c r="J1003" s="202" t="s">
        <v>3916</v>
      </c>
      <c r="K1003" s="190">
        <v>344256</v>
      </c>
      <c r="L1003" s="191">
        <v>413770</v>
      </c>
      <c r="M1003" s="132">
        <f t="shared" si="141"/>
        <v>344256</v>
      </c>
      <c r="N1003" s="132">
        <f t="shared" si="142"/>
        <v>379013</v>
      </c>
      <c r="O1003" s="133">
        <f t="shared" si="143"/>
        <v>379013</v>
      </c>
      <c r="P1003" s="134">
        <f t="shared" si="144"/>
        <v>377415.95769124548</v>
      </c>
      <c r="Q1003" s="133">
        <f t="shared" si="137"/>
        <v>24576.910393700833</v>
      </c>
      <c r="R1003" s="135">
        <f t="shared" si="138"/>
        <v>6.5118895724612116E-2</v>
      </c>
      <c r="S1003" s="133">
        <f t="shared" si="145"/>
        <v>344256</v>
      </c>
      <c r="T1003" s="136">
        <f t="shared" si="139"/>
        <v>344300</v>
      </c>
      <c r="U1003" s="54" t="str">
        <f t="shared" si="140"/>
        <v>MENOR VALOR</v>
      </c>
    </row>
    <row r="1004" spans="1:28" ht="33">
      <c r="A1004" s="147">
        <v>998</v>
      </c>
      <c r="B1004" s="169"/>
      <c r="C1004" s="170" t="s">
        <v>3863</v>
      </c>
      <c r="D1004" s="172" t="s">
        <v>2844</v>
      </c>
      <c r="E1004" s="170" t="s">
        <v>3863</v>
      </c>
      <c r="F1004" s="172" t="s">
        <v>2844</v>
      </c>
      <c r="G1004" s="165" t="s">
        <v>21</v>
      </c>
      <c r="H1004" s="165">
        <v>1</v>
      </c>
      <c r="I1004" s="209">
        <v>39500</v>
      </c>
      <c r="J1004" s="204">
        <f>I1004*(1+0.05)</f>
        <v>41475</v>
      </c>
      <c r="K1004" s="190">
        <v>80520</v>
      </c>
      <c r="L1004" s="191">
        <v>96830</v>
      </c>
      <c r="M1004" s="132">
        <f t="shared" si="141"/>
        <v>41475</v>
      </c>
      <c r="N1004" s="132">
        <f t="shared" si="142"/>
        <v>72941.666666666672</v>
      </c>
      <c r="O1004" s="133">
        <f t="shared" si="143"/>
        <v>80520</v>
      </c>
      <c r="P1004" s="134">
        <f t="shared" si="144"/>
        <v>68638.328291611062</v>
      </c>
      <c r="Q1004" s="133">
        <f t="shared" si="137"/>
        <v>27608.984271428748</v>
      </c>
      <c r="R1004" s="135">
        <f t="shared" si="138"/>
        <v>0.40223858824375103</v>
      </c>
      <c r="S1004" s="133">
        <f t="shared" si="145"/>
        <v>68638.328291611062</v>
      </c>
      <c r="T1004" s="136">
        <f t="shared" si="139"/>
        <v>68600</v>
      </c>
      <c r="U1004" s="54" t="str">
        <f t="shared" si="140"/>
        <v>MEDIA GEOMETRICA</v>
      </c>
      <c r="V1004" s="8"/>
      <c r="X1004" s="35"/>
      <c r="Y1004" s="35"/>
      <c r="Z1004" s="35"/>
      <c r="AA1004" s="35"/>
      <c r="AB1004" s="15"/>
    </row>
    <row r="1005" spans="1:28" ht="18">
      <c r="A1005" s="147">
        <v>999</v>
      </c>
      <c r="B1005" s="169"/>
      <c r="C1005" s="170" t="s">
        <v>3864</v>
      </c>
      <c r="D1005" s="172" t="s">
        <v>1801</v>
      </c>
      <c r="E1005" s="170" t="s">
        <v>3864</v>
      </c>
      <c r="F1005" s="172" t="s">
        <v>1801</v>
      </c>
      <c r="G1005" s="165" t="s">
        <v>21</v>
      </c>
      <c r="H1005" s="165">
        <v>1</v>
      </c>
      <c r="I1005" s="209">
        <v>35600</v>
      </c>
      <c r="J1005" s="204">
        <f>I1005*(1+0.05)</f>
        <v>37380</v>
      </c>
      <c r="K1005" s="190">
        <v>46992</v>
      </c>
      <c r="L1005" s="191">
        <v>56580</v>
      </c>
      <c r="M1005" s="132">
        <f t="shared" si="141"/>
        <v>37380</v>
      </c>
      <c r="N1005" s="132">
        <f t="shared" si="142"/>
        <v>46984</v>
      </c>
      <c r="O1005" s="133">
        <f t="shared" si="143"/>
        <v>46992</v>
      </c>
      <c r="P1005" s="134">
        <f t="shared" si="144"/>
        <v>46320.72943091426</v>
      </c>
      <c r="Q1005" s="133">
        <f t="shared" si="137"/>
        <v>6796.7103807650947</v>
      </c>
      <c r="R1005" s="135">
        <f t="shared" si="138"/>
        <v>0.14673150583481526</v>
      </c>
      <c r="S1005" s="133">
        <f t="shared" si="145"/>
        <v>37380</v>
      </c>
      <c r="T1005" s="136">
        <f t="shared" si="139"/>
        <v>37400</v>
      </c>
      <c r="U1005" s="54" t="str">
        <f t="shared" si="140"/>
        <v>MENOR VALOR</v>
      </c>
    </row>
    <row r="1006" spans="1:28" ht="60">
      <c r="A1006" s="147">
        <v>1000</v>
      </c>
      <c r="B1006" s="169"/>
      <c r="C1006" s="170" t="s">
        <v>3865</v>
      </c>
      <c r="D1006" s="172" t="s">
        <v>2845</v>
      </c>
      <c r="E1006" s="170" t="s">
        <v>3865</v>
      </c>
      <c r="F1006" s="172" t="s">
        <v>2845</v>
      </c>
      <c r="G1006" s="165" t="s">
        <v>21</v>
      </c>
      <c r="H1006" s="165">
        <v>1</v>
      </c>
      <c r="I1006" s="202" t="s">
        <v>3915</v>
      </c>
      <c r="J1006" s="202" t="s">
        <v>3916</v>
      </c>
      <c r="K1006" s="190">
        <v>189684</v>
      </c>
      <c r="L1006" s="191">
        <v>228045</v>
      </c>
      <c r="M1006" s="132">
        <f t="shared" si="141"/>
        <v>189684</v>
      </c>
      <c r="N1006" s="132">
        <f t="shared" si="142"/>
        <v>208864.5</v>
      </c>
      <c r="O1006" s="133">
        <f t="shared" si="143"/>
        <v>208864.5</v>
      </c>
      <c r="P1006" s="134">
        <f t="shared" si="144"/>
        <v>207981.9409948854</v>
      </c>
      <c r="Q1006" s="133">
        <f t="shared" si="137"/>
        <v>13562.661616548576</v>
      </c>
      <c r="R1006" s="135">
        <f t="shared" si="138"/>
        <v>6.5210765663938589E-2</v>
      </c>
      <c r="S1006" s="133">
        <f t="shared" si="145"/>
        <v>189684</v>
      </c>
      <c r="T1006" s="136">
        <f t="shared" si="139"/>
        <v>189700</v>
      </c>
      <c r="U1006" s="54" t="str">
        <f t="shared" si="140"/>
        <v>MENOR VALOR</v>
      </c>
    </row>
    <row r="1007" spans="1:28" ht="18">
      <c r="A1007" s="147">
        <v>1001</v>
      </c>
      <c r="B1007" s="169"/>
      <c r="C1007" s="170" t="s">
        <v>3866</v>
      </c>
      <c r="D1007" s="172" t="s">
        <v>1802</v>
      </c>
      <c r="E1007" s="170" t="s">
        <v>3866</v>
      </c>
      <c r="F1007" s="172" t="s">
        <v>1802</v>
      </c>
      <c r="G1007" s="165" t="s">
        <v>21</v>
      </c>
      <c r="H1007" s="165">
        <v>1</v>
      </c>
      <c r="I1007" s="209">
        <v>26500</v>
      </c>
      <c r="J1007" s="204">
        <f>I1007*(1+0.05)</f>
        <v>27825</v>
      </c>
      <c r="K1007" s="190">
        <v>39336</v>
      </c>
      <c r="L1007" s="191">
        <v>47380</v>
      </c>
      <c r="M1007" s="132">
        <f t="shared" si="141"/>
        <v>27825</v>
      </c>
      <c r="N1007" s="132">
        <f t="shared" si="142"/>
        <v>38180.333333333336</v>
      </c>
      <c r="O1007" s="133">
        <f t="shared" si="143"/>
        <v>39336</v>
      </c>
      <c r="P1007" s="134">
        <f t="shared" si="144"/>
        <v>37291.238588400563</v>
      </c>
      <c r="Q1007" s="133">
        <f t="shared" si="137"/>
        <v>8139.5061582383487</v>
      </c>
      <c r="R1007" s="135">
        <f t="shared" si="138"/>
        <v>0.21826859247228494</v>
      </c>
      <c r="S1007" s="133">
        <f t="shared" si="145"/>
        <v>27825</v>
      </c>
      <c r="T1007" s="136">
        <f t="shared" si="139"/>
        <v>27800</v>
      </c>
      <c r="U1007" s="54" t="str">
        <f t="shared" si="140"/>
        <v>MENOR VALOR</v>
      </c>
    </row>
    <row r="1008" spans="1:28" ht="60">
      <c r="A1008" s="147">
        <v>1002</v>
      </c>
      <c r="B1008" s="169"/>
      <c r="C1008" s="170" t="s">
        <v>3867</v>
      </c>
      <c r="D1008" s="172" t="s">
        <v>2846</v>
      </c>
      <c r="E1008" s="170" t="s">
        <v>3867</v>
      </c>
      <c r="F1008" s="172" t="s">
        <v>2846</v>
      </c>
      <c r="G1008" s="165" t="s">
        <v>21</v>
      </c>
      <c r="H1008" s="165">
        <v>1</v>
      </c>
      <c r="I1008" s="202" t="s">
        <v>3915</v>
      </c>
      <c r="J1008" s="202" t="s">
        <v>3916</v>
      </c>
      <c r="K1008" s="190">
        <v>100848</v>
      </c>
      <c r="L1008" s="191">
        <v>121210</v>
      </c>
      <c r="M1008" s="132">
        <f t="shared" si="141"/>
        <v>100848</v>
      </c>
      <c r="N1008" s="132">
        <f t="shared" si="142"/>
        <v>111029</v>
      </c>
      <c r="O1008" s="133">
        <f t="shared" si="143"/>
        <v>111029</v>
      </c>
      <c r="P1008" s="134">
        <f t="shared" si="144"/>
        <v>110561.23226520226</v>
      </c>
      <c r="Q1008" s="133">
        <f t="shared" si="137"/>
        <v>7199.0541392602399</v>
      </c>
      <c r="R1008" s="135">
        <f t="shared" si="138"/>
        <v>6.5113729213798308E-2</v>
      </c>
      <c r="S1008" s="133">
        <f t="shared" si="145"/>
        <v>100848</v>
      </c>
      <c r="T1008" s="136">
        <f t="shared" si="139"/>
        <v>100800</v>
      </c>
      <c r="U1008" s="54" t="str">
        <f t="shared" si="140"/>
        <v>MENOR VALOR</v>
      </c>
    </row>
    <row r="1009" spans="1:30" ht="18">
      <c r="A1009" s="147">
        <v>1003</v>
      </c>
      <c r="B1009" s="169"/>
      <c r="C1009" s="170" t="s">
        <v>3868</v>
      </c>
      <c r="D1009" s="172" t="s">
        <v>1685</v>
      </c>
      <c r="E1009" s="170" t="s">
        <v>3868</v>
      </c>
      <c r="F1009" s="172" t="s">
        <v>1685</v>
      </c>
      <c r="G1009" s="165" t="s">
        <v>21</v>
      </c>
      <c r="H1009" s="165">
        <v>1</v>
      </c>
      <c r="I1009" s="209">
        <v>81500</v>
      </c>
      <c r="J1009" s="204">
        <f>I1009*(1+0.05)</f>
        <v>85575</v>
      </c>
      <c r="K1009" s="190">
        <v>107580</v>
      </c>
      <c r="L1009" s="191">
        <v>129375</v>
      </c>
      <c r="M1009" s="132">
        <f t="shared" si="141"/>
        <v>85575</v>
      </c>
      <c r="N1009" s="132">
        <f t="shared" si="142"/>
        <v>107510</v>
      </c>
      <c r="O1009" s="133">
        <f t="shared" si="143"/>
        <v>107580</v>
      </c>
      <c r="P1009" s="134">
        <f t="shared" si="144"/>
        <v>106000.91241464234</v>
      </c>
      <c r="Q1009" s="133">
        <f t="shared" si="137"/>
        <v>15559.884720009979</v>
      </c>
      <c r="R1009" s="135">
        <f t="shared" si="138"/>
        <v>0.14679010176011115</v>
      </c>
      <c r="S1009" s="133">
        <f t="shared" si="145"/>
        <v>85575</v>
      </c>
      <c r="T1009" s="136">
        <f t="shared" si="139"/>
        <v>85600</v>
      </c>
      <c r="U1009" s="54" t="str">
        <f t="shared" si="140"/>
        <v>MENOR VALOR</v>
      </c>
    </row>
    <row r="1010" spans="1:30" ht="60">
      <c r="A1010" s="147">
        <v>1004</v>
      </c>
      <c r="B1010" s="169"/>
      <c r="C1010" s="170" t="s">
        <v>3869</v>
      </c>
      <c r="D1010" s="172" t="s">
        <v>1686</v>
      </c>
      <c r="E1010" s="170" t="s">
        <v>3869</v>
      </c>
      <c r="F1010" s="172" t="s">
        <v>1686</v>
      </c>
      <c r="G1010" s="165" t="s">
        <v>21</v>
      </c>
      <c r="H1010" s="165">
        <v>1</v>
      </c>
      <c r="I1010" s="202" t="s">
        <v>3915</v>
      </c>
      <c r="J1010" s="202" t="s">
        <v>3916</v>
      </c>
      <c r="K1010" s="190">
        <v>132528</v>
      </c>
      <c r="L1010" s="191">
        <v>159275</v>
      </c>
      <c r="M1010" s="132">
        <f t="shared" si="141"/>
        <v>132528</v>
      </c>
      <c r="N1010" s="132">
        <f t="shared" si="142"/>
        <v>145901.5</v>
      </c>
      <c r="O1010" s="133">
        <f t="shared" si="143"/>
        <v>145901.5</v>
      </c>
      <c r="P1010" s="134">
        <f t="shared" si="144"/>
        <v>145287.29194255086</v>
      </c>
      <c r="Q1010" s="133">
        <f t="shared" si="137"/>
        <v>9456.4925381982939</v>
      </c>
      <c r="R1010" s="135">
        <f t="shared" si="138"/>
        <v>6.5088229065055167E-2</v>
      </c>
      <c r="S1010" s="133">
        <f t="shared" si="145"/>
        <v>132528</v>
      </c>
      <c r="T1010" s="136">
        <f t="shared" si="139"/>
        <v>132500</v>
      </c>
      <c r="U1010" s="54" t="str">
        <f t="shared" si="140"/>
        <v>MENOR VALOR</v>
      </c>
    </row>
    <row r="1011" spans="1:30" ht="60">
      <c r="A1011" s="147">
        <v>1005</v>
      </c>
      <c r="B1011" s="169"/>
      <c r="C1011" s="170" t="s">
        <v>3870</v>
      </c>
      <c r="D1011" s="172" t="s">
        <v>1687</v>
      </c>
      <c r="E1011" s="170" t="s">
        <v>3870</v>
      </c>
      <c r="F1011" s="172" t="s">
        <v>1687</v>
      </c>
      <c r="G1011" s="165" t="s">
        <v>21</v>
      </c>
      <c r="H1011" s="165">
        <v>1</v>
      </c>
      <c r="I1011" s="202" t="s">
        <v>3915</v>
      </c>
      <c r="J1011" s="202" t="s">
        <v>3916</v>
      </c>
      <c r="K1011" s="190">
        <v>132528</v>
      </c>
      <c r="L1011" s="191">
        <v>159275</v>
      </c>
      <c r="M1011" s="132">
        <f t="shared" si="141"/>
        <v>132528</v>
      </c>
      <c r="N1011" s="132">
        <f t="shared" si="142"/>
        <v>145901.5</v>
      </c>
      <c r="O1011" s="133">
        <f t="shared" si="143"/>
        <v>145901.5</v>
      </c>
      <c r="P1011" s="134">
        <f t="shared" si="144"/>
        <v>145287.29194255086</v>
      </c>
      <c r="Q1011" s="133">
        <f t="shared" si="137"/>
        <v>9456.4925381982939</v>
      </c>
      <c r="R1011" s="135">
        <f t="shared" si="138"/>
        <v>6.5088229065055167E-2</v>
      </c>
      <c r="S1011" s="133">
        <f t="shared" si="145"/>
        <v>132528</v>
      </c>
      <c r="T1011" s="136">
        <f t="shared" si="139"/>
        <v>132500</v>
      </c>
      <c r="U1011" s="54" t="str">
        <f t="shared" si="140"/>
        <v>MENOR VALOR</v>
      </c>
    </row>
    <row r="1012" spans="1:30" ht="18">
      <c r="A1012" s="147">
        <v>1006</v>
      </c>
      <c r="B1012" s="169"/>
      <c r="C1012" s="170" t="s">
        <v>3871</v>
      </c>
      <c r="D1012" s="172" t="s">
        <v>1838</v>
      </c>
      <c r="E1012" s="170" t="s">
        <v>3871</v>
      </c>
      <c r="F1012" s="172" t="s">
        <v>1838</v>
      </c>
      <c r="G1012" s="165" t="s">
        <v>21</v>
      </c>
      <c r="H1012" s="165">
        <v>1</v>
      </c>
      <c r="I1012" s="209">
        <v>95200</v>
      </c>
      <c r="J1012" s="204">
        <f>I1012*(1+0.05)</f>
        <v>99960</v>
      </c>
      <c r="K1012" s="190">
        <v>125664</v>
      </c>
      <c r="L1012" s="191">
        <v>151110</v>
      </c>
      <c r="M1012" s="132">
        <f t="shared" si="141"/>
        <v>99960</v>
      </c>
      <c r="N1012" s="132">
        <f t="shared" si="142"/>
        <v>125578</v>
      </c>
      <c r="O1012" s="133">
        <f t="shared" si="143"/>
        <v>125664</v>
      </c>
      <c r="P1012" s="134">
        <f t="shared" si="144"/>
        <v>123816.00226817063</v>
      </c>
      <c r="Q1012" s="133">
        <f t="shared" si="137"/>
        <v>18175.472703619016</v>
      </c>
      <c r="R1012" s="135">
        <f t="shared" si="138"/>
        <v>0.14679421375803361</v>
      </c>
      <c r="S1012" s="133">
        <f t="shared" si="145"/>
        <v>99960</v>
      </c>
      <c r="T1012" s="136">
        <f t="shared" si="139"/>
        <v>100000</v>
      </c>
      <c r="U1012" s="54" t="str">
        <f t="shared" si="140"/>
        <v>MENOR VALOR</v>
      </c>
    </row>
    <row r="1013" spans="1:30" ht="60">
      <c r="A1013" s="147">
        <v>1007</v>
      </c>
      <c r="B1013" s="169"/>
      <c r="C1013" s="170" t="s">
        <v>3872</v>
      </c>
      <c r="D1013" s="172" t="s">
        <v>1839</v>
      </c>
      <c r="E1013" s="170" t="s">
        <v>3872</v>
      </c>
      <c r="F1013" s="172" t="s">
        <v>1839</v>
      </c>
      <c r="G1013" s="165" t="s">
        <v>21</v>
      </c>
      <c r="H1013" s="165">
        <v>1</v>
      </c>
      <c r="I1013" s="202" t="s">
        <v>3915</v>
      </c>
      <c r="J1013" s="202" t="s">
        <v>3916</v>
      </c>
      <c r="K1013" s="190">
        <v>100188</v>
      </c>
      <c r="L1013" s="191">
        <v>120405</v>
      </c>
      <c r="M1013" s="132">
        <f t="shared" si="141"/>
        <v>100188</v>
      </c>
      <c r="N1013" s="132">
        <f t="shared" si="142"/>
        <v>110296.5</v>
      </c>
      <c r="O1013" s="133">
        <f t="shared" si="143"/>
        <v>110296.5</v>
      </c>
      <c r="P1013" s="134">
        <f t="shared" si="144"/>
        <v>109832.3091808599</v>
      </c>
      <c r="Q1013" s="133">
        <f t="shared" si="137"/>
        <v>7147.7888976242157</v>
      </c>
      <c r="R1013" s="135">
        <f t="shared" si="138"/>
        <v>6.5079109698531548E-2</v>
      </c>
      <c r="S1013" s="133">
        <f t="shared" si="145"/>
        <v>100188</v>
      </c>
      <c r="T1013" s="136">
        <f t="shared" si="139"/>
        <v>100200</v>
      </c>
      <c r="U1013" s="54" t="str">
        <f t="shared" si="140"/>
        <v>MENOR VALOR</v>
      </c>
    </row>
    <row r="1014" spans="1:30" ht="60">
      <c r="A1014" s="147">
        <v>1008</v>
      </c>
      <c r="B1014" s="169"/>
      <c r="C1014" s="170" t="s">
        <v>3873</v>
      </c>
      <c r="D1014" s="172" t="s">
        <v>2847</v>
      </c>
      <c r="E1014" s="170" t="s">
        <v>3873</v>
      </c>
      <c r="F1014" s="172" t="s">
        <v>2847</v>
      </c>
      <c r="G1014" s="165" t="s">
        <v>21</v>
      </c>
      <c r="H1014" s="165">
        <v>1</v>
      </c>
      <c r="I1014" s="202" t="s">
        <v>3915</v>
      </c>
      <c r="J1014" s="202" t="s">
        <v>3916</v>
      </c>
      <c r="K1014" s="190">
        <v>104544</v>
      </c>
      <c r="L1014" s="191">
        <v>125695</v>
      </c>
      <c r="M1014" s="132">
        <f t="shared" si="141"/>
        <v>104544</v>
      </c>
      <c r="N1014" s="132">
        <f t="shared" si="142"/>
        <v>115119.5</v>
      </c>
      <c r="O1014" s="133">
        <f t="shared" si="143"/>
        <v>115119.5</v>
      </c>
      <c r="P1014" s="134">
        <f t="shared" si="144"/>
        <v>114632.70946810949</v>
      </c>
      <c r="Q1014" s="133">
        <f t="shared" si="137"/>
        <v>7478.0077644383337</v>
      </c>
      <c r="R1014" s="135">
        <f t="shared" si="138"/>
        <v>6.5234502430728078E-2</v>
      </c>
      <c r="S1014" s="133">
        <f t="shared" si="145"/>
        <v>104544</v>
      </c>
      <c r="T1014" s="136">
        <f t="shared" si="139"/>
        <v>104500</v>
      </c>
      <c r="U1014" s="54" t="str">
        <f t="shared" si="140"/>
        <v>MENOR VALOR</v>
      </c>
    </row>
    <row r="1015" spans="1:30" ht="60">
      <c r="A1015" s="147">
        <v>1009</v>
      </c>
      <c r="B1015" s="169"/>
      <c r="C1015" s="170" t="s">
        <v>3874</v>
      </c>
      <c r="D1015" s="172" t="s">
        <v>2848</v>
      </c>
      <c r="E1015" s="170" t="s">
        <v>3874</v>
      </c>
      <c r="F1015" s="172" t="s">
        <v>2848</v>
      </c>
      <c r="G1015" s="165" t="s">
        <v>21</v>
      </c>
      <c r="H1015" s="165">
        <v>1</v>
      </c>
      <c r="I1015" s="202" t="s">
        <v>3915</v>
      </c>
      <c r="J1015" s="202" t="s">
        <v>3916</v>
      </c>
      <c r="K1015" s="190">
        <v>1271820</v>
      </c>
      <c r="L1015" s="191">
        <v>1528465</v>
      </c>
      <c r="M1015" s="132">
        <f t="shared" si="141"/>
        <v>1271820</v>
      </c>
      <c r="N1015" s="132">
        <f t="shared" si="142"/>
        <v>1400142.5</v>
      </c>
      <c r="O1015" s="133">
        <f t="shared" si="143"/>
        <v>1400142.5</v>
      </c>
      <c r="P1015" s="134">
        <f t="shared" si="144"/>
        <v>1394249.7467455391</v>
      </c>
      <c r="Q1015" s="133">
        <f t="shared" si="137"/>
        <v>90737.709928810742</v>
      </c>
      <c r="R1015" s="135">
        <f t="shared" si="138"/>
        <v>6.5079954391679753E-2</v>
      </c>
      <c r="S1015" s="133">
        <f t="shared" si="145"/>
        <v>1271820</v>
      </c>
      <c r="T1015" s="136">
        <f t="shared" si="139"/>
        <v>1271800</v>
      </c>
      <c r="U1015" s="54" t="str">
        <f t="shared" si="140"/>
        <v>MENOR VALOR</v>
      </c>
    </row>
    <row r="1016" spans="1:30" ht="60">
      <c r="A1016" s="147">
        <v>1010</v>
      </c>
      <c r="B1016" s="169"/>
      <c r="C1016" s="170" t="s">
        <v>3875</v>
      </c>
      <c r="D1016" s="172" t="s">
        <v>2849</v>
      </c>
      <c r="E1016" s="170" t="s">
        <v>3875</v>
      </c>
      <c r="F1016" s="172" t="s">
        <v>2849</v>
      </c>
      <c r="G1016" s="165" t="s">
        <v>21</v>
      </c>
      <c r="H1016" s="165">
        <v>1</v>
      </c>
      <c r="I1016" s="202" t="s">
        <v>3915</v>
      </c>
      <c r="J1016" s="202" t="s">
        <v>3916</v>
      </c>
      <c r="K1016" s="190">
        <v>1271820</v>
      </c>
      <c r="L1016" s="191">
        <v>1528465</v>
      </c>
      <c r="M1016" s="132">
        <f t="shared" si="141"/>
        <v>1271820</v>
      </c>
      <c r="N1016" s="132">
        <f t="shared" si="142"/>
        <v>1400142.5</v>
      </c>
      <c r="O1016" s="133">
        <f t="shared" si="143"/>
        <v>1400142.5</v>
      </c>
      <c r="P1016" s="134">
        <f t="shared" si="144"/>
        <v>1394249.7467455391</v>
      </c>
      <c r="Q1016" s="133">
        <f t="shared" si="137"/>
        <v>90737.709928810742</v>
      </c>
      <c r="R1016" s="135">
        <f t="shared" si="138"/>
        <v>6.5079954391679753E-2</v>
      </c>
      <c r="S1016" s="133">
        <f t="shared" si="145"/>
        <v>1271820</v>
      </c>
      <c r="T1016" s="136">
        <f t="shared" si="139"/>
        <v>1271800</v>
      </c>
      <c r="U1016" s="54" t="str">
        <f t="shared" si="140"/>
        <v>MENOR VALOR</v>
      </c>
    </row>
    <row r="1017" spans="1:30" ht="60">
      <c r="A1017" s="147">
        <v>1011</v>
      </c>
      <c r="B1017" s="169"/>
      <c r="C1017" s="170" t="s">
        <v>3876</v>
      </c>
      <c r="D1017" s="172" t="s">
        <v>2850</v>
      </c>
      <c r="E1017" s="170" t="s">
        <v>3876</v>
      </c>
      <c r="F1017" s="172" t="s">
        <v>2850</v>
      </c>
      <c r="G1017" s="165" t="s">
        <v>21</v>
      </c>
      <c r="H1017" s="165">
        <v>1</v>
      </c>
      <c r="I1017" s="202" t="s">
        <v>3915</v>
      </c>
      <c r="J1017" s="202" t="s">
        <v>3916</v>
      </c>
      <c r="K1017" s="190">
        <v>11520</v>
      </c>
      <c r="L1017" s="191">
        <v>13915</v>
      </c>
      <c r="M1017" s="132">
        <f t="shared" si="141"/>
        <v>11520</v>
      </c>
      <c r="N1017" s="132">
        <f t="shared" si="142"/>
        <v>12717.5</v>
      </c>
      <c r="O1017" s="133">
        <f t="shared" si="143"/>
        <v>12717.5</v>
      </c>
      <c r="P1017" s="134">
        <f t="shared" si="144"/>
        <v>12660.99522154558</v>
      </c>
      <c r="Q1017" s="133">
        <f t="shared" si="137"/>
        <v>846.76037047089062</v>
      </c>
      <c r="R1017" s="135">
        <f t="shared" si="138"/>
        <v>6.6879447914958076E-2</v>
      </c>
      <c r="S1017" s="133">
        <f t="shared" si="145"/>
        <v>11520</v>
      </c>
      <c r="T1017" s="136">
        <f t="shared" si="139"/>
        <v>11500</v>
      </c>
      <c r="U1017" s="54" t="str">
        <f t="shared" si="140"/>
        <v>MENOR VALOR</v>
      </c>
    </row>
    <row r="1018" spans="1:30" ht="18">
      <c r="A1018" s="147">
        <v>1012</v>
      </c>
      <c r="B1018" s="169"/>
      <c r="C1018" s="170" t="s">
        <v>3877</v>
      </c>
      <c r="D1018" s="172" t="s">
        <v>1749</v>
      </c>
      <c r="E1018" s="170" t="s">
        <v>3877</v>
      </c>
      <c r="F1018" s="172" t="s">
        <v>1749</v>
      </c>
      <c r="G1018" s="165" t="s">
        <v>21</v>
      </c>
      <c r="H1018" s="165">
        <v>1</v>
      </c>
      <c r="I1018" s="209">
        <v>7500</v>
      </c>
      <c r="J1018" s="204">
        <f t="shared" ref="J1018:J1023" si="146">I1018*(1+0.05)</f>
        <v>7875</v>
      </c>
      <c r="K1018" s="190">
        <v>12000</v>
      </c>
      <c r="L1018" s="191">
        <v>14490</v>
      </c>
      <c r="M1018" s="132">
        <f t="shared" si="141"/>
        <v>7875</v>
      </c>
      <c r="N1018" s="132">
        <f t="shared" si="142"/>
        <v>11455</v>
      </c>
      <c r="O1018" s="133">
        <f t="shared" si="143"/>
        <v>12000</v>
      </c>
      <c r="P1018" s="134">
        <f t="shared" si="144"/>
        <v>11104.527006639199</v>
      </c>
      <c r="Q1018" s="133">
        <f t="shared" si="137"/>
        <v>2916.8154723945086</v>
      </c>
      <c r="R1018" s="135">
        <f t="shared" si="138"/>
        <v>0.26266904215286224</v>
      </c>
      <c r="S1018" s="133">
        <f t="shared" si="145"/>
        <v>7875</v>
      </c>
      <c r="T1018" s="136">
        <f t="shared" si="139"/>
        <v>7900</v>
      </c>
      <c r="U1018" s="54" t="str">
        <f t="shared" si="140"/>
        <v>MENOR VALOR</v>
      </c>
    </row>
    <row r="1019" spans="1:30" ht="33">
      <c r="A1019" s="147">
        <v>1013</v>
      </c>
      <c r="B1019" s="169"/>
      <c r="C1019" s="170" t="s">
        <v>3878</v>
      </c>
      <c r="D1019" s="172" t="s">
        <v>2851</v>
      </c>
      <c r="E1019" s="170" t="s">
        <v>3878</v>
      </c>
      <c r="F1019" s="172" t="s">
        <v>2851</v>
      </c>
      <c r="G1019" s="165" t="s">
        <v>21</v>
      </c>
      <c r="H1019" s="165">
        <v>1</v>
      </c>
      <c r="I1019" s="209">
        <v>7500</v>
      </c>
      <c r="J1019" s="204">
        <f t="shared" si="146"/>
        <v>7875</v>
      </c>
      <c r="K1019" s="190">
        <v>20000</v>
      </c>
      <c r="L1019" s="191">
        <v>24035</v>
      </c>
      <c r="M1019" s="132">
        <f t="shared" si="141"/>
        <v>7875</v>
      </c>
      <c r="N1019" s="132">
        <f t="shared" si="142"/>
        <v>17303.333333333332</v>
      </c>
      <c r="O1019" s="133">
        <f t="shared" si="143"/>
        <v>20000</v>
      </c>
      <c r="P1019" s="134">
        <f t="shared" si="144"/>
        <v>15585.05101474302</v>
      </c>
      <c r="Q1019" s="133">
        <f t="shared" si="137"/>
        <v>8573.6697218868885</v>
      </c>
      <c r="R1019" s="135">
        <f t="shared" si="138"/>
        <v>0.55012137681015216</v>
      </c>
      <c r="S1019" s="133">
        <f t="shared" si="145"/>
        <v>15585.05101474302</v>
      </c>
      <c r="T1019" s="136">
        <f t="shared" si="139"/>
        <v>15600</v>
      </c>
      <c r="U1019" s="54" t="str">
        <f t="shared" si="140"/>
        <v>MEDIA GEOMETRICA</v>
      </c>
    </row>
    <row r="1020" spans="1:30" ht="33">
      <c r="A1020" s="147">
        <v>1014</v>
      </c>
      <c r="B1020" s="169"/>
      <c r="C1020" s="170" t="s">
        <v>3879</v>
      </c>
      <c r="D1020" s="172" t="s">
        <v>2852</v>
      </c>
      <c r="E1020" s="170" t="s">
        <v>3879</v>
      </c>
      <c r="F1020" s="186" t="s">
        <v>2852</v>
      </c>
      <c r="G1020" s="187" t="s">
        <v>21</v>
      </c>
      <c r="H1020" s="187">
        <v>1</v>
      </c>
      <c r="I1020" s="210">
        <v>25200</v>
      </c>
      <c r="J1020" s="206">
        <f t="shared" si="146"/>
        <v>26460</v>
      </c>
      <c r="K1020" s="196">
        <v>97416</v>
      </c>
      <c r="L1020" s="197">
        <v>117070</v>
      </c>
      <c r="M1020" s="132">
        <f t="shared" si="141"/>
        <v>26460</v>
      </c>
      <c r="N1020" s="132">
        <f t="shared" si="142"/>
        <v>80315.333333333328</v>
      </c>
      <c r="O1020" s="133">
        <f t="shared" si="143"/>
        <v>97416</v>
      </c>
      <c r="P1020" s="134">
        <f t="shared" si="144"/>
        <v>67074.161220028502</v>
      </c>
      <c r="Q1020" s="133">
        <f t="shared" si="137"/>
        <v>50173.468765872669</v>
      </c>
      <c r="R1020" s="135">
        <f t="shared" si="138"/>
        <v>0.7480297606895866</v>
      </c>
      <c r="S1020" s="133">
        <f t="shared" si="145"/>
        <v>67074.161220028502</v>
      </c>
      <c r="T1020" s="136">
        <f t="shared" si="139"/>
        <v>67100</v>
      </c>
      <c r="U1020" s="54" t="str">
        <f t="shared" si="140"/>
        <v>MEDIA GEOMETRICA</v>
      </c>
    </row>
    <row r="1021" spans="1:30" ht="18">
      <c r="A1021" s="147">
        <v>1015</v>
      </c>
      <c r="B1021" s="169"/>
      <c r="C1021" s="170" t="s">
        <v>3880</v>
      </c>
      <c r="D1021" s="172" t="s">
        <v>2853</v>
      </c>
      <c r="E1021" s="170" t="s">
        <v>3880</v>
      </c>
      <c r="F1021" s="172" t="s">
        <v>2853</v>
      </c>
      <c r="G1021" s="165" t="s">
        <v>21</v>
      </c>
      <c r="H1021" s="165">
        <v>1</v>
      </c>
      <c r="I1021" s="209">
        <v>54200</v>
      </c>
      <c r="J1021" s="204">
        <f t="shared" si="146"/>
        <v>56910</v>
      </c>
      <c r="K1021" s="190">
        <v>82500</v>
      </c>
      <c r="L1021" s="191">
        <v>99245</v>
      </c>
      <c r="M1021" s="132">
        <f t="shared" si="141"/>
        <v>56910</v>
      </c>
      <c r="N1021" s="132">
        <f t="shared" si="142"/>
        <v>79551.666666666672</v>
      </c>
      <c r="O1021" s="133">
        <f t="shared" si="143"/>
        <v>82500</v>
      </c>
      <c r="P1021" s="134">
        <f t="shared" si="144"/>
        <v>77526.537890583131</v>
      </c>
      <c r="Q1021" s="133">
        <f t="shared" si="137"/>
        <v>18094.862530563751</v>
      </c>
      <c r="R1021" s="135">
        <f t="shared" si="138"/>
        <v>0.23340217457023407</v>
      </c>
      <c r="S1021" s="133">
        <f t="shared" si="145"/>
        <v>56910</v>
      </c>
      <c r="T1021" s="136">
        <f t="shared" si="139"/>
        <v>56900</v>
      </c>
      <c r="U1021" s="54" t="str">
        <f t="shared" si="140"/>
        <v>MENOR VALOR</v>
      </c>
    </row>
    <row r="1022" spans="1:30" ht="18">
      <c r="A1022" s="147">
        <v>1016</v>
      </c>
      <c r="B1022" s="169"/>
      <c r="C1022" s="170" t="s">
        <v>3881</v>
      </c>
      <c r="D1022" s="172" t="s">
        <v>2854</v>
      </c>
      <c r="E1022" s="170" t="s">
        <v>3881</v>
      </c>
      <c r="F1022" s="172" t="s">
        <v>2854</v>
      </c>
      <c r="G1022" s="165" t="s">
        <v>21</v>
      </c>
      <c r="H1022" s="165">
        <v>1</v>
      </c>
      <c r="I1022" s="209">
        <v>72500</v>
      </c>
      <c r="J1022" s="204">
        <f t="shared" si="146"/>
        <v>76125</v>
      </c>
      <c r="K1022" s="190">
        <v>95700</v>
      </c>
      <c r="L1022" s="191">
        <v>115115</v>
      </c>
      <c r="M1022" s="132">
        <f t="shared" si="141"/>
        <v>76125</v>
      </c>
      <c r="N1022" s="132">
        <f t="shared" si="142"/>
        <v>95646.666666666672</v>
      </c>
      <c r="O1022" s="133">
        <f t="shared" si="143"/>
        <v>95700</v>
      </c>
      <c r="P1022" s="134">
        <f t="shared" si="144"/>
        <v>94302.611651625863</v>
      </c>
      <c r="Q1022" s="133">
        <f t="shared" si="137"/>
        <v>13841.615241726668</v>
      </c>
      <c r="R1022" s="135">
        <f t="shared" si="138"/>
        <v>0.14677870526916659</v>
      </c>
      <c r="S1022" s="133">
        <f t="shared" si="145"/>
        <v>76125</v>
      </c>
      <c r="T1022" s="136">
        <f t="shared" si="139"/>
        <v>76100</v>
      </c>
      <c r="U1022" s="54" t="str">
        <f t="shared" si="140"/>
        <v>MENOR VALOR</v>
      </c>
      <c r="V1022" s="40"/>
      <c r="W1022" s="41"/>
      <c r="X1022" s="158">
        <f>+K1023/L1023</f>
        <v>0.83177578766646554</v>
      </c>
      <c r="Y1022" s="158" t="e">
        <f>+K1023/#REF!</f>
        <v>#REF!</v>
      </c>
      <c r="Z1022" s="158" t="e">
        <f>+K1160/#REF!</f>
        <v>#REF!</v>
      </c>
      <c r="AA1022" s="158"/>
      <c r="AB1022" s="42"/>
      <c r="AC1022" s="41"/>
      <c r="AD1022" s="41"/>
    </row>
    <row r="1023" spans="1:30" ht="18">
      <c r="A1023" s="147">
        <v>1017</v>
      </c>
      <c r="B1023" s="169"/>
      <c r="C1023" s="170" t="s">
        <v>3882</v>
      </c>
      <c r="D1023" s="172" t="s">
        <v>1592</v>
      </c>
      <c r="E1023" s="170" t="s">
        <v>3882</v>
      </c>
      <c r="F1023" s="172" t="s">
        <v>1592</v>
      </c>
      <c r="G1023" s="165" t="s">
        <v>21</v>
      </c>
      <c r="H1023" s="165">
        <v>1</v>
      </c>
      <c r="I1023" s="209">
        <v>67900</v>
      </c>
      <c r="J1023" s="204">
        <f t="shared" si="146"/>
        <v>71295</v>
      </c>
      <c r="K1023" s="190">
        <v>89628</v>
      </c>
      <c r="L1023" s="191">
        <v>107755</v>
      </c>
      <c r="M1023" s="132">
        <f t="shared" si="141"/>
        <v>71295</v>
      </c>
      <c r="N1023" s="132">
        <f t="shared" si="142"/>
        <v>89559.333333333328</v>
      </c>
      <c r="O1023" s="133">
        <f t="shared" si="143"/>
        <v>89628</v>
      </c>
      <c r="P1023" s="134">
        <f t="shared" si="144"/>
        <v>88303.937640476361</v>
      </c>
      <c r="Q1023" s="133">
        <f t="shared" si="137"/>
        <v>12963.388619492976</v>
      </c>
      <c r="R1023" s="135">
        <f t="shared" si="138"/>
        <v>0.14680419657244001</v>
      </c>
      <c r="S1023" s="133">
        <f t="shared" si="145"/>
        <v>71295</v>
      </c>
      <c r="T1023" s="136">
        <f t="shared" si="139"/>
        <v>71300</v>
      </c>
      <c r="U1023" s="54" t="str">
        <f t="shared" si="140"/>
        <v>MENOR VALOR</v>
      </c>
    </row>
    <row r="1024" spans="1:30" ht="60">
      <c r="A1024" s="147">
        <v>1018</v>
      </c>
      <c r="B1024" s="169"/>
      <c r="C1024" s="170" t="s">
        <v>3883</v>
      </c>
      <c r="D1024" s="172" t="s">
        <v>2855</v>
      </c>
      <c r="E1024" s="170" t="s">
        <v>3883</v>
      </c>
      <c r="F1024" s="172" t="s">
        <v>2855</v>
      </c>
      <c r="G1024" s="165" t="s">
        <v>21</v>
      </c>
      <c r="H1024" s="165">
        <v>1</v>
      </c>
      <c r="I1024" s="202" t="s">
        <v>3915</v>
      </c>
      <c r="J1024" s="202" t="s">
        <v>3916</v>
      </c>
      <c r="K1024" s="190">
        <v>142956</v>
      </c>
      <c r="L1024" s="191">
        <v>171810</v>
      </c>
      <c r="M1024" s="132">
        <f t="shared" si="141"/>
        <v>142956</v>
      </c>
      <c r="N1024" s="132">
        <f t="shared" si="142"/>
        <v>157383</v>
      </c>
      <c r="O1024" s="133">
        <f t="shared" si="143"/>
        <v>157383</v>
      </c>
      <c r="P1024" s="134">
        <f t="shared" si="144"/>
        <v>156720.3571971427</v>
      </c>
      <c r="Q1024" s="133">
        <f t="shared" si="137"/>
        <v>10201.429532178321</v>
      </c>
      <c r="R1024" s="135">
        <f t="shared" si="138"/>
        <v>6.5093199853709316E-2</v>
      </c>
      <c r="S1024" s="133">
        <f t="shared" si="145"/>
        <v>142956</v>
      </c>
      <c r="T1024" s="136">
        <f t="shared" si="139"/>
        <v>143000</v>
      </c>
      <c r="U1024" s="54" t="str">
        <f t="shared" si="140"/>
        <v>MENOR VALOR</v>
      </c>
    </row>
    <row r="1025" spans="1:28" ht="60">
      <c r="A1025" s="147">
        <v>1019</v>
      </c>
      <c r="B1025" s="169"/>
      <c r="C1025" s="170" t="s">
        <v>3884</v>
      </c>
      <c r="D1025" s="172" t="s">
        <v>2856</v>
      </c>
      <c r="E1025" s="170" t="s">
        <v>3884</v>
      </c>
      <c r="F1025" s="172" t="s">
        <v>2856</v>
      </c>
      <c r="G1025" s="165" t="s">
        <v>21</v>
      </c>
      <c r="H1025" s="165">
        <v>1</v>
      </c>
      <c r="I1025" s="202" t="s">
        <v>3915</v>
      </c>
      <c r="J1025" s="202" t="s">
        <v>3916</v>
      </c>
      <c r="K1025" s="190">
        <v>151932</v>
      </c>
      <c r="L1025" s="191">
        <v>182620</v>
      </c>
      <c r="M1025" s="132">
        <f t="shared" si="141"/>
        <v>151932</v>
      </c>
      <c r="N1025" s="132">
        <f t="shared" si="142"/>
        <v>167276</v>
      </c>
      <c r="O1025" s="133">
        <f t="shared" si="143"/>
        <v>167276</v>
      </c>
      <c r="P1025" s="134">
        <f t="shared" si="144"/>
        <v>166570.77126554947</v>
      </c>
      <c r="Q1025" s="133">
        <f t="shared" si="137"/>
        <v>10849.846450526386</v>
      </c>
      <c r="R1025" s="135">
        <f t="shared" si="138"/>
        <v>6.5136556480424809E-2</v>
      </c>
      <c r="S1025" s="133">
        <f t="shared" si="145"/>
        <v>151932</v>
      </c>
      <c r="T1025" s="136">
        <f t="shared" si="139"/>
        <v>151900</v>
      </c>
      <c r="U1025" s="54" t="str">
        <f t="shared" si="140"/>
        <v>MENOR VALOR</v>
      </c>
      <c r="V1025" s="8"/>
      <c r="X1025" s="35"/>
      <c r="Y1025" s="35"/>
      <c r="Z1025" s="35"/>
      <c r="AA1025" s="35"/>
      <c r="AB1025" s="15"/>
    </row>
    <row r="1026" spans="1:28" ht="18">
      <c r="A1026" s="147">
        <v>1020</v>
      </c>
      <c r="B1026" s="169"/>
      <c r="C1026" s="170" t="s">
        <v>3885</v>
      </c>
      <c r="D1026" s="172" t="s">
        <v>1868</v>
      </c>
      <c r="E1026" s="170" t="s">
        <v>3885</v>
      </c>
      <c r="F1026" s="172" t="s">
        <v>1868</v>
      </c>
      <c r="G1026" s="165" t="s">
        <v>21</v>
      </c>
      <c r="H1026" s="165">
        <v>1</v>
      </c>
      <c r="I1026" s="209">
        <v>51200</v>
      </c>
      <c r="J1026" s="204">
        <f>I1026*(1+0.05)</f>
        <v>53760</v>
      </c>
      <c r="K1026" s="190">
        <v>67584</v>
      </c>
      <c r="L1026" s="191">
        <v>81305</v>
      </c>
      <c r="M1026" s="132">
        <f t="shared" si="141"/>
        <v>53760</v>
      </c>
      <c r="N1026" s="132">
        <f t="shared" si="142"/>
        <v>67549.666666666672</v>
      </c>
      <c r="O1026" s="133">
        <f t="shared" si="143"/>
        <v>67584</v>
      </c>
      <c r="P1026" s="134">
        <f t="shared" si="144"/>
        <v>66599.883394541946</v>
      </c>
      <c r="Q1026" s="133">
        <f t="shared" si="137"/>
        <v>9775.0441431228337</v>
      </c>
      <c r="R1026" s="135">
        <f t="shared" si="138"/>
        <v>0.14677269155585229</v>
      </c>
      <c r="S1026" s="133">
        <f t="shared" si="145"/>
        <v>53760</v>
      </c>
      <c r="T1026" s="136">
        <f t="shared" si="139"/>
        <v>53800</v>
      </c>
      <c r="U1026" s="54" t="str">
        <f t="shared" si="140"/>
        <v>MENOR VALOR</v>
      </c>
    </row>
    <row r="1027" spans="1:28" ht="18">
      <c r="A1027" s="147">
        <v>1021</v>
      </c>
      <c r="B1027" s="169"/>
      <c r="C1027" s="170" t="s">
        <v>3886</v>
      </c>
      <c r="D1027" s="172" t="s">
        <v>1869</v>
      </c>
      <c r="E1027" s="170" t="s">
        <v>3886</v>
      </c>
      <c r="F1027" s="172" t="s">
        <v>1869</v>
      </c>
      <c r="G1027" s="165" t="s">
        <v>21</v>
      </c>
      <c r="H1027" s="165">
        <v>1</v>
      </c>
      <c r="I1027" s="209">
        <v>36100</v>
      </c>
      <c r="J1027" s="204">
        <f>I1027*(1+0.05)</f>
        <v>37905</v>
      </c>
      <c r="K1027" s="190">
        <v>55836</v>
      </c>
      <c r="L1027" s="191">
        <v>67160</v>
      </c>
      <c r="M1027" s="132">
        <f t="shared" si="141"/>
        <v>37905</v>
      </c>
      <c r="N1027" s="132">
        <f t="shared" si="142"/>
        <v>53633.666666666664</v>
      </c>
      <c r="O1027" s="133">
        <f t="shared" si="143"/>
        <v>55836</v>
      </c>
      <c r="P1027" s="134">
        <f t="shared" si="144"/>
        <v>52188.381568000746</v>
      </c>
      <c r="Q1027" s="133">
        <f t="shared" si="137"/>
        <v>12679.131693455984</v>
      </c>
      <c r="R1027" s="135">
        <f t="shared" si="138"/>
        <v>0.24294931769315836</v>
      </c>
      <c r="S1027" s="133">
        <f t="shared" si="145"/>
        <v>37905</v>
      </c>
      <c r="T1027" s="136">
        <f t="shared" si="139"/>
        <v>37900</v>
      </c>
      <c r="U1027" s="54" t="str">
        <f t="shared" si="140"/>
        <v>MENOR VALOR</v>
      </c>
      <c r="V1027" s="8"/>
      <c r="X1027" s="35"/>
      <c r="Y1027" s="35"/>
      <c r="Z1027" s="35"/>
      <c r="AA1027" s="35"/>
      <c r="AB1027" s="15"/>
    </row>
    <row r="1028" spans="1:28" ht="60">
      <c r="A1028" s="147">
        <v>1022</v>
      </c>
      <c r="B1028" s="169"/>
      <c r="C1028" s="170" t="s">
        <v>3887</v>
      </c>
      <c r="D1028" s="172" t="s">
        <v>2857</v>
      </c>
      <c r="E1028" s="170" t="s">
        <v>3887</v>
      </c>
      <c r="F1028" s="172" t="s">
        <v>2857</v>
      </c>
      <c r="G1028" s="165" t="s">
        <v>21</v>
      </c>
      <c r="H1028" s="165">
        <v>1</v>
      </c>
      <c r="I1028" s="202" t="s">
        <v>3915</v>
      </c>
      <c r="J1028" s="202" t="s">
        <v>3916</v>
      </c>
      <c r="K1028" s="190">
        <v>767712</v>
      </c>
      <c r="L1028" s="191">
        <v>922645</v>
      </c>
      <c r="M1028" s="132">
        <f t="shared" si="141"/>
        <v>767712</v>
      </c>
      <c r="N1028" s="132">
        <f t="shared" si="142"/>
        <v>845178.5</v>
      </c>
      <c r="O1028" s="133">
        <f t="shared" si="143"/>
        <v>845178.5</v>
      </c>
      <c r="P1028" s="134">
        <f t="shared" si="144"/>
        <v>841620.83995110297</v>
      </c>
      <c r="Q1028" s="133">
        <f t="shared" si="137"/>
        <v>54777.087464787684</v>
      </c>
      <c r="R1028" s="135">
        <f t="shared" si="138"/>
        <v>6.5085231810526653E-2</v>
      </c>
      <c r="S1028" s="133">
        <f t="shared" si="145"/>
        <v>767712</v>
      </c>
      <c r="T1028" s="136">
        <f t="shared" si="139"/>
        <v>767700</v>
      </c>
      <c r="U1028" s="54" t="str">
        <f t="shared" si="140"/>
        <v>MENOR VALOR</v>
      </c>
    </row>
    <row r="1029" spans="1:28" ht="60">
      <c r="A1029" s="147">
        <v>1023</v>
      </c>
      <c r="B1029" s="169"/>
      <c r="C1029" s="170" t="s">
        <v>3888</v>
      </c>
      <c r="D1029" s="172" t="s">
        <v>2858</v>
      </c>
      <c r="E1029" s="170" t="s">
        <v>3888</v>
      </c>
      <c r="F1029" s="172" t="s">
        <v>2858</v>
      </c>
      <c r="G1029" s="165" t="s">
        <v>21</v>
      </c>
      <c r="H1029" s="165">
        <v>1</v>
      </c>
      <c r="I1029" s="202" t="s">
        <v>3915</v>
      </c>
      <c r="J1029" s="202" t="s">
        <v>3916</v>
      </c>
      <c r="K1029" s="190">
        <v>1914000</v>
      </c>
      <c r="L1029" s="191">
        <v>2300230</v>
      </c>
      <c r="M1029" s="132">
        <f t="shared" si="141"/>
        <v>1914000</v>
      </c>
      <c r="N1029" s="132">
        <f t="shared" si="142"/>
        <v>2107115</v>
      </c>
      <c r="O1029" s="133">
        <f t="shared" si="143"/>
        <v>2107115</v>
      </c>
      <c r="P1029" s="134">
        <f t="shared" si="144"/>
        <v>2098246.9397094329</v>
      </c>
      <c r="Q1029" s="133">
        <f t="shared" si="137"/>
        <v>136552.92604884013</v>
      </c>
      <c r="R1029" s="135">
        <f t="shared" si="138"/>
        <v>6.5079530661796225E-2</v>
      </c>
      <c r="S1029" s="133">
        <f t="shared" si="145"/>
        <v>1914000</v>
      </c>
      <c r="T1029" s="136">
        <f t="shared" si="139"/>
        <v>1914000</v>
      </c>
      <c r="U1029" s="54" t="str">
        <f t="shared" si="140"/>
        <v>MENOR VALOR</v>
      </c>
      <c r="V1029" s="8"/>
      <c r="X1029" s="35"/>
      <c r="Y1029" s="35"/>
      <c r="Z1029" s="35"/>
      <c r="AA1029" s="35"/>
      <c r="AB1029" s="15"/>
    </row>
    <row r="1030" spans="1:28" ht="60">
      <c r="A1030" s="147">
        <v>1024</v>
      </c>
      <c r="B1030" s="169"/>
      <c r="C1030" s="170" t="s">
        <v>3889</v>
      </c>
      <c r="D1030" s="172" t="s">
        <v>2859</v>
      </c>
      <c r="E1030" s="170" t="s">
        <v>3889</v>
      </c>
      <c r="F1030" s="172" t="s">
        <v>2859</v>
      </c>
      <c r="G1030" s="165" t="s">
        <v>21</v>
      </c>
      <c r="H1030" s="165">
        <v>1</v>
      </c>
      <c r="I1030" s="202" t="s">
        <v>3915</v>
      </c>
      <c r="J1030" s="202" t="s">
        <v>3916</v>
      </c>
      <c r="K1030" s="190">
        <v>658680</v>
      </c>
      <c r="L1030" s="191">
        <v>791660</v>
      </c>
      <c r="M1030" s="132">
        <f t="shared" si="141"/>
        <v>658680</v>
      </c>
      <c r="N1030" s="132">
        <f t="shared" si="142"/>
        <v>725170</v>
      </c>
      <c r="O1030" s="133">
        <f t="shared" si="143"/>
        <v>725170</v>
      </c>
      <c r="P1030" s="134">
        <f t="shared" si="144"/>
        <v>722115.37083765224</v>
      </c>
      <c r="Q1030" s="133">
        <f t="shared" si="137"/>
        <v>47015.529881093542</v>
      </c>
      <c r="R1030" s="135">
        <f t="shared" si="138"/>
        <v>6.5108058600879287E-2</v>
      </c>
      <c r="S1030" s="133">
        <f t="shared" si="145"/>
        <v>658680</v>
      </c>
      <c r="T1030" s="136">
        <f t="shared" si="139"/>
        <v>658700</v>
      </c>
      <c r="U1030" s="54" t="str">
        <f t="shared" si="140"/>
        <v>MENOR VALOR</v>
      </c>
      <c r="V1030" s="8"/>
      <c r="X1030" s="35"/>
      <c r="Y1030" s="35"/>
      <c r="Z1030" s="35"/>
      <c r="AA1030" s="35"/>
      <c r="AB1030" s="15"/>
    </row>
    <row r="1031" spans="1:28" ht="60">
      <c r="A1031" s="147">
        <v>1025</v>
      </c>
      <c r="B1031" s="169"/>
      <c r="C1031" s="170" t="s">
        <v>3890</v>
      </c>
      <c r="D1031" s="172" t="s">
        <v>2860</v>
      </c>
      <c r="E1031" s="170" t="s">
        <v>3890</v>
      </c>
      <c r="F1031" s="172" t="s">
        <v>2860</v>
      </c>
      <c r="G1031" s="165" t="s">
        <v>21</v>
      </c>
      <c r="H1031" s="165">
        <v>1</v>
      </c>
      <c r="I1031" s="202" t="s">
        <v>3915</v>
      </c>
      <c r="J1031" s="202" t="s">
        <v>3916</v>
      </c>
      <c r="K1031" s="190">
        <v>928884</v>
      </c>
      <c r="L1031" s="191">
        <v>1116305</v>
      </c>
      <c r="M1031" s="132">
        <f t="shared" si="141"/>
        <v>928884</v>
      </c>
      <c r="N1031" s="132">
        <f t="shared" si="142"/>
        <v>1022594.5</v>
      </c>
      <c r="O1031" s="133">
        <f t="shared" si="143"/>
        <v>1022594.5</v>
      </c>
      <c r="P1031" s="134">
        <f t="shared" si="144"/>
        <v>1018291.6348571267</v>
      </c>
      <c r="Q1031" s="133">
        <f t="shared" ref="Q1031:Q1053" si="147">STDEVA(O1031,M1031)</f>
        <v>66263.330018381967</v>
      </c>
      <c r="R1031" s="135">
        <f t="shared" ref="R1031:R1053" si="148">Q1031/P1031*100%</f>
        <v>6.5073037772405112E-2</v>
      </c>
      <c r="S1031" s="133">
        <f t="shared" si="145"/>
        <v>928884</v>
      </c>
      <c r="T1031" s="136">
        <f t="shared" ref="T1031:T1053" si="149">+ROUND(S1031,-2)</f>
        <v>928900</v>
      </c>
      <c r="U1031" s="54" t="str">
        <f t="shared" ref="U1031:U1053" si="150">IF(R1031&lt;=$R$1,"MENOR VALOR","MEDIA GEOMETRICA")</f>
        <v>MENOR VALOR</v>
      </c>
    </row>
    <row r="1032" spans="1:28" ht="18">
      <c r="A1032" s="147">
        <v>1026</v>
      </c>
      <c r="B1032" s="169"/>
      <c r="C1032" s="170" t="s">
        <v>3891</v>
      </c>
      <c r="D1032" s="172" t="s">
        <v>1870</v>
      </c>
      <c r="E1032" s="170" t="s">
        <v>3891</v>
      </c>
      <c r="F1032" s="172" t="s">
        <v>1870</v>
      </c>
      <c r="G1032" s="165" t="s">
        <v>21</v>
      </c>
      <c r="H1032" s="165">
        <v>1</v>
      </c>
      <c r="I1032" s="209">
        <v>32100</v>
      </c>
      <c r="J1032" s="204">
        <f>I1032*(1+0.05)</f>
        <v>33705</v>
      </c>
      <c r="K1032" s="190">
        <v>49500</v>
      </c>
      <c r="L1032" s="191">
        <v>59570</v>
      </c>
      <c r="M1032" s="132">
        <f t="shared" ref="M1032:M1053" si="151">MIN(J1032,K1032,L1032)</f>
        <v>33705</v>
      </c>
      <c r="N1032" s="132">
        <f t="shared" ref="N1032:N1053" si="152">AVERAGE(J1032,K1032,L1032)</f>
        <v>47591.666666666664</v>
      </c>
      <c r="O1032" s="133">
        <f t="shared" ref="O1032:O1053" si="153">MEDIAN(J1032,K1032,L1032)</f>
        <v>49500</v>
      </c>
      <c r="P1032" s="134">
        <f t="shared" ref="P1032:P1053" si="154">GEOMEAN(J1032,K1032,L1032)</f>
        <v>46320.763602710045</v>
      </c>
      <c r="Q1032" s="133">
        <f t="shared" si="147"/>
        <v>11168.751608841518</v>
      </c>
      <c r="R1032" s="135">
        <f t="shared" si="148"/>
        <v>0.24111760558688367</v>
      </c>
      <c r="S1032" s="133">
        <f t="shared" ref="S1032:S1053" si="155">IF(R1032&lt;=$R$1,M1032,P1032)</f>
        <v>33705</v>
      </c>
      <c r="T1032" s="136">
        <f t="shared" si="149"/>
        <v>33700</v>
      </c>
      <c r="U1032" s="54" t="str">
        <f t="shared" si="150"/>
        <v>MENOR VALOR</v>
      </c>
    </row>
    <row r="1033" spans="1:28" ht="18">
      <c r="A1033" s="147">
        <v>1027</v>
      </c>
      <c r="B1033" s="169"/>
      <c r="C1033" s="170" t="s">
        <v>3892</v>
      </c>
      <c r="D1033" s="172" t="s">
        <v>2861</v>
      </c>
      <c r="E1033" s="170" t="s">
        <v>3892</v>
      </c>
      <c r="F1033" s="172" t="s">
        <v>2861</v>
      </c>
      <c r="G1033" s="165" t="s">
        <v>21</v>
      </c>
      <c r="H1033" s="165">
        <v>1</v>
      </c>
      <c r="I1033" s="209">
        <v>185200</v>
      </c>
      <c r="J1033" s="204">
        <f>I1033*(1+0.05)</f>
        <v>194460</v>
      </c>
      <c r="K1033" s="190">
        <v>288420</v>
      </c>
      <c r="L1033" s="191">
        <v>346610</v>
      </c>
      <c r="M1033" s="132">
        <f t="shared" si="151"/>
        <v>194460</v>
      </c>
      <c r="N1033" s="132">
        <f t="shared" si="152"/>
        <v>276496.66666666669</v>
      </c>
      <c r="O1033" s="133">
        <f t="shared" si="153"/>
        <v>288420</v>
      </c>
      <c r="P1033" s="134">
        <f t="shared" si="154"/>
        <v>268884.38419875136</v>
      </c>
      <c r="Q1033" s="133">
        <f t="shared" si="147"/>
        <v>66439.753160288004</v>
      </c>
      <c r="R1033" s="135">
        <f t="shared" si="148"/>
        <v>0.24709413065497218</v>
      </c>
      <c r="S1033" s="133">
        <f t="shared" si="155"/>
        <v>194460</v>
      </c>
      <c r="T1033" s="136">
        <f t="shared" si="149"/>
        <v>194500</v>
      </c>
      <c r="U1033" s="54" t="str">
        <f t="shared" si="150"/>
        <v>MENOR VALOR</v>
      </c>
    </row>
    <row r="1034" spans="1:28" ht="178.5">
      <c r="A1034" s="147">
        <v>1028</v>
      </c>
      <c r="B1034" s="169"/>
      <c r="C1034" s="170" t="s">
        <v>3893</v>
      </c>
      <c r="D1034" s="180" t="s">
        <v>2862</v>
      </c>
      <c r="E1034" s="170" t="s">
        <v>3893</v>
      </c>
      <c r="F1034" s="180" t="s">
        <v>2862</v>
      </c>
      <c r="G1034" s="165" t="s">
        <v>21</v>
      </c>
      <c r="H1034" s="165">
        <v>1</v>
      </c>
      <c r="I1034" s="202" t="s">
        <v>3915</v>
      </c>
      <c r="J1034" s="202" t="s">
        <v>3916</v>
      </c>
      <c r="K1034" s="190">
        <v>928884</v>
      </c>
      <c r="L1034" s="191">
        <v>1116305</v>
      </c>
      <c r="M1034" s="132">
        <f t="shared" si="151"/>
        <v>928884</v>
      </c>
      <c r="N1034" s="132">
        <f t="shared" si="152"/>
        <v>1022594.5</v>
      </c>
      <c r="O1034" s="133">
        <f t="shared" si="153"/>
        <v>1022594.5</v>
      </c>
      <c r="P1034" s="134">
        <f t="shared" si="154"/>
        <v>1018291.6348571267</v>
      </c>
      <c r="Q1034" s="133">
        <f t="shared" si="147"/>
        <v>66263.330018381967</v>
      </c>
      <c r="R1034" s="135">
        <f t="shared" si="148"/>
        <v>6.5073037772405112E-2</v>
      </c>
      <c r="S1034" s="133">
        <f t="shared" si="155"/>
        <v>928884</v>
      </c>
      <c r="T1034" s="136">
        <f t="shared" si="149"/>
        <v>928900</v>
      </c>
      <c r="U1034" s="54" t="str">
        <f t="shared" si="150"/>
        <v>MENOR VALOR</v>
      </c>
    </row>
    <row r="1035" spans="1:28" ht="60">
      <c r="A1035" s="147">
        <v>1029</v>
      </c>
      <c r="B1035" s="169"/>
      <c r="C1035" s="170" t="s">
        <v>3894</v>
      </c>
      <c r="D1035" s="172" t="s">
        <v>2863</v>
      </c>
      <c r="E1035" s="170" t="s">
        <v>3894</v>
      </c>
      <c r="F1035" s="172" t="s">
        <v>2863</v>
      </c>
      <c r="G1035" s="165" t="s">
        <v>21</v>
      </c>
      <c r="H1035" s="165">
        <v>1</v>
      </c>
      <c r="I1035" s="202" t="s">
        <v>3915</v>
      </c>
      <c r="J1035" s="202" t="s">
        <v>3916</v>
      </c>
      <c r="K1035" s="190">
        <v>2838000</v>
      </c>
      <c r="L1035" s="191">
        <v>3410670</v>
      </c>
      <c r="M1035" s="132">
        <f t="shared" si="151"/>
        <v>2838000</v>
      </c>
      <c r="N1035" s="132">
        <f t="shared" si="152"/>
        <v>3124335</v>
      </c>
      <c r="O1035" s="133">
        <f t="shared" si="153"/>
        <v>3124335</v>
      </c>
      <c r="P1035" s="134">
        <f t="shared" si="154"/>
        <v>3111186.5035706232</v>
      </c>
      <c r="Q1035" s="133">
        <f t="shared" si="147"/>
        <v>202469.4201910501</v>
      </c>
      <c r="R1035" s="135">
        <f t="shared" si="148"/>
        <v>6.5077879438819083E-2</v>
      </c>
      <c r="S1035" s="133">
        <f t="shared" si="155"/>
        <v>2838000</v>
      </c>
      <c r="T1035" s="136">
        <f t="shared" si="149"/>
        <v>2838000</v>
      </c>
      <c r="U1035" s="54" t="str">
        <f t="shared" si="150"/>
        <v>MENOR VALOR</v>
      </c>
    </row>
    <row r="1036" spans="1:28" ht="18">
      <c r="A1036" s="147">
        <v>1030</v>
      </c>
      <c r="B1036" s="169"/>
      <c r="C1036" s="170" t="s">
        <v>3895</v>
      </c>
      <c r="D1036" s="172" t="s">
        <v>1871</v>
      </c>
      <c r="E1036" s="170" t="s">
        <v>3895</v>
      </c>
      <c r="F1036" s="172" t="s">
        <v>1871</v>
      </c>
      <c r="G1036" s="165" t="s">
        <v>21</v>
      </c>
      <c r="H1036" s="165">
        <v>1</v>
      </c>
      <c r="I1036" s="209">
        <v>245200</v>
      </c>
      <c r="J1036" s="204">
        <f>I1036*(1+0.05)</f>
        <v>257460</v>
      </c>
      <c r="K1036" s="190">
        <v>385836</v>
      </c>
      <c r="L1036" s="191">
        <v>463680</v>
      </c>
      <c r="M1036" s="132">
        <f t="shared" si="151"/>
        <v>257460</v>
      </c>
      <c r="N1036" s="132">
        <f t="shared" si="152"/>
        <v>368992</v>
      </c>
      <c r="O1036" s="133">
        <f t="shared" si="153"/>
        <v>385836</v>
      </c>
      <c r="P1036" s="134">
        <f t="shared" si="154"/>
        <v>358462.41395769647</v>
      </c>
      <c r="Q1036" s="133">
        <f t="shared" si="147"/>
        <v>90775.54014160423</v>
      </c>
      <c r="R1036" s="135">
        <f t="shared" si="148"/>
        <v>0.25323586687757171</v>
      </c>
      <c r="S1036" s="133">
        <f t="shared" si="155"/>
        <v>257460</v>
      </c>
      <c r="T1036" s="136">
        <f t="shared" si="149"/>
        <v>257500</v>
      </c>
      <c r="U1036" s="54" t="str">
        <f t="shared" si="150"/>
        <v>MENOR VALOR</v>
      </c>
    </row>
    <row r="1037" spans="1:28" ht="60">
      <c r="A1037" s="147">
        <v>1031</v>
      </c>
      <c r="B1037" s="169"/>
      <c r="C1037" s="170" t="s">
        <v>3896</v>
      </c>
      <c r="D1037" s="172" t="s">
        <v>2864</v>
      </c>
      <c r="E1037" s="170" t="s">
        <v>3896</v>
      </c>
      <c r="F1037" s="172" t="s">
        <v>2864</v>
      </c>
      <c r="G1037" s="165" t="s">
        <v>21</v>
      </c>
      <c r="H1037" s="165">
        <v>1</v>
      </c>
      <c r="I1037" s="202" t="s">
        <v>3915</v>
      </c>
      <c r="J1037" s="202" t="s">
        <v>3916</v>
      </c>
      <c r="K1037" s="190">
        <v>123420</v>
      </c>
      <c r="L1037" s="191">
        <v>148350</v>
      </c>
      <c r="M1037" s="132">
        <f t="shared" si="151"/>
        <v>123420</v>
      </c>
      <c r="N1037" s="132">
        <f t="shared" si="152"/>
        <v>135885</v>
      </c>
      <c r="O1037" s="133">
        <f t="shared" si="153"/>
        <v>135885</v>
      </c>
      <c r="P1037" s="134">
        <f t="shared" si="154"/>
        <v>135312.07263211955</v>
      </c>
      <c r="Q1037" s="133">
        <f t="shared" si="147"/>
        <v>8814.0860274903152</v>
      </c>
      <c r="R1037" s="135">
        <f t="shared" si="148"/>
        <v>6.5138947737898162E-2</v>
      </c>
      <c r="S1037" s="133">
        <f t="shared" si="155"/>
        <v>123420</v>
      </c>
      <c r="T1037" s="136">
        <f t="shared" si="149"/>
        <v>123400</v>
      </c>
      <c r="U1037" s="54" t="str">
        <f t="shared" si="150"/>
        <v>MENOR VALOR</v>
      </c>
    </row>
    <row r="1038" spans="1:28" ht="60">
      <c r="A1038" s="147">
        <v>1032</v>
      </c>
      <c r="B1038" s="169"/>
      <c r="C1038" s="170" t="s">
        <v>3897</v>
      </c>
      <c r="D1038" s="172" t="s">
        <v>2865</v>
      </c>
      <c r="E1038" s="170" t="s">
        <v>3897</v>
      </c>
      <c r="F1038" s="172" t="s">
        <v>2865</v>
      </c>
      <c r="G1038" s="165" t="s">
        <v>21</v>
      </c>
      <c r="H1038" s="165">
        <v>1</v>
      </c>
      <c r="I1038" s="202" t="s">
        <v>3915</v>
      </c>
      <c r="J1038" s="202" t="s">
        <v>3916</v>
      </c>
      <c r="K1038" s="190">
        <v>177936</v>
      </c>
      <c r="L1038" s="191">
        <v>213900</v>
      </c>
      <c r="M1038" s="132">
        <f t="shared" si="151"/>
        <v>177936</v>
      </c>
      <c r="N1038" s="132">
        <f t="shared" si="152"/>
        <v>195918</v>
      </c>
      <c r="O1038" s="133">
        <f t="shared" si="153"/>
        <v>195918</v>
      </c>
      <c r="P1038" s="134">
        <f t="shared" si="154"/>
        <v>195091.03105986188</v>
      </c>
      <c r="Q1038" s="133">
        <f t="shared" si="147"/>
        <v>12715.194139296498</v>
      </c>
      <c r="R1038" s="135">
        <f t="shared" si="148"/>
        <v>6.5175698084218733E-2</v>
      </c>
      <c r="S1038" s="133">
        <f t="shared" si="155"/>
        <v>177936</v>
      </c>
      <c r="T1038" s="136">
        <f t="shared" si="149"/>
        <v>177900</v>
      </c>
      <c r="U1038" s="54" t="str">
        <f t="shared" si="150"/>
        <v>MENOR VALOR</v>
      </c>
    </row>
    <row r="1039" spans="1:28" ht="60">
      <c r="A1039" s="147">
        <v>1033</v>
      </c>
      <c r="B1039" s="169"/>
      <c r="C1039" s="170" t="s">
        <v>3898</v>
      </c>
      <c r="D1039" s="172" t="s">
        <v>2866</v>
      </c>
      <c r="E1039" s="170" t="s">
        <v>3898</v>
      </c>
      <c r="F1039" s="172" t="s">
        <v>2866</v>
      </c>
      <c r="G1039" s="165" t="s">
        <v>21</v>
      </c>
      <c r="H1039" s="165">
        <v>1</v>
      </c>
      <c r="I1039" s="202" t="s">
        <v>3915</v>
      </c>
      <c r="J1039" s="202" t="s">
        <v>3916</v>
      </c>
      <c r="K1039" s="190">
        <v>132528</v>
      </c>
      <c r="L1039" s="191">
        <v>159275</v>
      </c>
      <c r="M1039" s="132">
        <f t="shared" si="151"/>
        <v>132528</v>
      </c>
      <c r="N1039" s="132">
        <f t="shared" si="152"/>
        <v>145901.5</v>
      </c>
      <c r="O1039" s="133">
        <f t="shared" si="153"/>
        <v>145901.5</v>
      </c>
      <c r="P1039" s="134">
        <f t="shared" si="154"/>
        <v>145287.29194255086</v>
      </c>
      <c r="Q1039" s="133">
        <f t="shared" si="147"/>
        <v>9456.4925381982939</v>
      </c>
      <c r="R1039" s="135">
        <f t="shared" si="148"/>
        <v>6.5088229065055167E-2</v>
      </c>
      <c r="S1039" s="133">
        <f t="shared" si="155"/>
        <v>132528</v>
      </c>
      <c r="T1039" s="136">
        <f t="shared" si="149"/>
        <v>132500</v>
      </c>
      <c r="U1039" s="54" t="str">
        <f t="shared" si="150"/>
        <v>MENOR VALOR</v>
      </c>
    </row>
    <row r="1040" spans="1:28" ht="60">
      <c r="A1040" s="147">
        <v>1034</v>
      </c>
      <c r="B1040" s="169"/>
      <c r="C1040" s="170" t="s">
        <v>3899</v>
      </c>
      <c r="D1040" s="172" t="s">
        <v>1692</v>
      </c>
      <c r="E1040" s="170" t="s">
        <v>3899</v>
      </c>
      <c r="F1040" s="172" t="s">
        <v>1692</v>
      </c>
      <c r="G1040" s="165" t="s">
        <v>21</v>
      </c>
      <c r="H1040" s="165">
        <v>1</v>
      </c>
      <c r="I1040" s="202" t="s">
        <v>3915</v>
      </c>
      <c r="J1040" s="202" t="s">
        <v>3916</v>
      </c>
      <c r="K1040" s="190">
        <v>132528</v>
      </c>
      <c r="L1040" s="191">
        <v>159275</v>
      </c>
      <c r="M1040" s="132">
        <f t="shared" si="151"/>
        <v>132528</v>
      </c>
      <c r="N1040" s="132">
        <f t="shared" si="152"/>
        <v>145901.5</v>
      </c>
      <c r="O1040" s="133">
        <f t="shared" si="153"/>
        <v>145901.5</v>
      </c>
      <c r="P1040" s="134">
        <f t="shared" si="154"/>
        <v>145287.29194255086</v>
      </c>
      <c r="Q1040" s="133">
        <f t="shared" si="147"/>
        <v>9456.4925381982939</v>
      </c>
      <c r="R1040" s="135">
        <f t="shared" si="148"/>
        <v>6.5088229065055167E-2</v>
      </c>
      <c r="S1040" s="133">
        <f t="shared" si="155"/>
        <v>132528</v>
      </c>
      <c r="T1040" s="136">
        <f t="shared" si="149"/>
        <v>132500</v>
      </c>
      <c r="U1040" s="54" t="str">
        <f t="shared" si="150"/>
        <v>MENOR VALOR</v>
      </c>
    </row>
    <row r="1041" spans="1:28" ht="60">
      <c r="A1041" s="147">
        <v>1035</v>
      </c>
      <c r="B1041" s="169"/>
      <c r="C1041" s="170" t="s">
        <v>3900</v>
      </c>
      <c r="D1041" s="172" t="s">
        <v>1693</v>
      </c>
      <c r="E1041" s="170" t="s">
        <v>3900</v>
      </c>
      <c r="F1041" s="172" t="s">
        <v>1693</v>
      </c>
      <c r="G1041" s="165" t="s">
        <v>21</v>
      </c>
      <c r="H1041" s="165">
        <v>1</v>
      </c>
      <c r="I1041" s="202" t="s">
        <v>3915</v>
      </c>
      <c r="J1041" s="202" t="s">
        <v>3916</v>
      </c>
      <c r="K1041" s="190">
        <v>155892</v>
      </c>
      <c r="L1041" s="191">
        <v>187450</v>
      </c>
      <c r="M1041" s="132">
        <f t="shared" si="151"/>
        <v>155892</v>
      </c>
      <c r="N1041" s="132">
        <f t="shared" si="152"/>
        <v>171671</v>
      </c>
      <c r="O1041" s="133">
        <f t="shared" si="153"/>
        <v>171671</v>
      </c>
      <c r="P1041" s="134">
        <f t="shared" si="154"/>
        <v>170944.30496509673</v>
      </c>
      <c r="Q1041" s="133">
        <f t="shared" si="147"/>
        <v>11157.437900342533</v>
      </c>
      <c r="R1041" s="135">
        <f t="shared" si="148"/>
        <v>6.5269433238040006E-2</v>
      </c>
      <c r="S1041" s="133">
        <f t="shared" si="155"/>
        <v>155892</v>
      </c>
      <c r="T1041" s="136">
        <f t="shared" si="149"/>
        <v>155900</v>
      </c>
      <c r="U1041" s="54" t="str">
        <f t="shared" si="150"/>
        <v>MENOR VALOR</v>
      </c>
    </row>
    <row r="1042" spans="1:28" ht="18">
      <c r="A1042" s="147">
        <v>1036</v>
      </c>
      <c r="B1042" s="169"/>
      <c r="C1042" s="170" t="s">
        <v>3901</v>
      </c>
      <c r="D1042" s="172" t="s">
        <v>1694</v>
      </c>
      <c r="E1042" s="170" t="s">
        <v>3901</v>
      </c>
      <c r="F1042" s="172" t="s">
        <v>1694</v>
      </c>
      <c r="G1042" s="165" t="s">
        <v>21</v>
      </c>
      <c r="H1042" s="165">
        <v>1</v>
      </c>
      <c r="I1042" s="209">
        <v>46500</v>
      </c>
      <c r="J1042" s="204">
        <f>I1042*(1+0.05)</f>
        <v>48825</v>
      </c>
      <c r="K1042" s="190">
        <v>76560</v>
      </c>
      <c r="L1042" s="191">
        <v>92115</v>
      </c>
      <c r="M1042" s="132">
        <f t="shared" si="151"/>
        <v>48825</v>
      </c>
      <c r="N1042" s="132">
        <f t="shared" si="152"/>
        <v>72500</v>
      </c>
      <c r="O1042" s="133">
        <f t="shared" si="153"/>
        <v>76560</v>
      </c>
      <c r="P1042" s="134">
        <f t="shared" si="154"/>
        <v>70090.341778836228</v>
      </c>
      <c r="Q1042" s="133">
        <f t="shared" si="147"/>
        <v>19611.606576208895</v>
      </c>
      <c r="R1042" s="135">
        <f t="shared" si="148"/>
        <v>0.27980469317857737</v>
      </c>
      <c r="S1042" s="133">
        <f t="shared" si="155"/>
        <v>48825</v>
      </c>
      <c r="T1042" s="136">
        <f t="shared" si="149"/>
        <v>48800</v>
      </c>
      <c r="U1042" s="54" t="str">
        <f t="shared" si="150"/>
        <v>MENOR VALOR</v>
      </c>
    </row>
    <row r="1043" spans="1:28" ht="60">
      <c r="A1043" s="147">
        <v>1037</v>
      </c>
      <c r="B1043" s="169"/>
      <c r="C1043" s="170" t="s">
        <v>3902</v>
      </c>
      <c r="D1043" s="172" t="s">
        <v>1695</v>
      </c>
      <c r="E1043" s="170" t="s">
        <v>3902</v>
      </c>
      <c r="F1043" s="172" t="s">
        <v>1695</v>
      </c>
      <c r="G1043" s="165" t="s">
        <v>21</v>
      </c>
      <c r="H1043" s="165">
        <v>1</v>
      </c>
      <c r="I1043" s="202" t="s">
        <v>3915</v>
      </c>
      <c r="J1043" s="202" t="s">
        <v>3916</v>
      </c>
      <c r="K1043" s="190">
        <v>261096</v>
      </c>
      <c r="L1043" s="191">
        <v>313835</v>
      </c>
      <c r="M1043" s="132">
        <f t="shared" si="151"/>
        <v>261096</v>
      </c>
      <c r="N1043" s="132">
        <f t="shared" si="152"/>
        <v>287465.5</v>
      </c>
      <c r="O1043" s="133">
        <f t="shared" si="153"/>
        <v>287465.5</v>
      </c>
      <c r="P1043" s="134">
        <f t="shared" si="154"/>
        <v>286253.49458128889</v>
      </c>
      <c r="Q1043" s="133">
        <f t="shared" si="147"/>
        <v>18646.052266498664</v>
      </c>
      <c r="R1043" s="135">
        <f t="shared" si="148"/>
        <v>6.5138252002033284E-2</v>
      </c>
      <c r="S1043" s="133">
        <f t="shared" si="155"/>
        <v>261096</v>
      </c>
      <c r="T1043" s="136">
        <f t="shared" si="149"/>
        <v>261100</v>
      </c>
      <c r="U1043" s="54" t="str">
        <f t="shared" si="150"/>
        <v>MENOR VALOR</v>
      </c>
    </row>
    <row r="1044" spans="1:28" ht="60">
      <c r="A1044" s="147">
        <v>1038</v>
      </c>
      <c r="B1044" s="169"/>
      <c r="C1044" s="170" t="s">
        <v>3903</v>
      </c>
      <c r="D1044" s="172" t="s">
        <v>1696</v>
      </c>
      <c r="E1044" s="170" t="s">
        <v>3903</v>
      </c>
      <c r="F1044" s="172" t="s">
        <v>1696</v>
      </c>
      <c r="G1044" s="165" t="s">
        <v>21</v>
      </c>
      <c r="H1044" s="165">
        <v>1</v>
      </c>
      <c r="I1044" s="202" t="s">
        <v>3915</v>
      </c>
      <c r="J1044" s="202" t="s">
        <v>3916</v>
      </c>
      <c r="K1044" s="190">
        <v>165000</v>
      </c>
      <c r="L1044" s="191">
        <v>198375</v>
      </c>
      <c r="M1044" s="132">
        <f t="shared" si="151"/>
        <v>165000</v>
      </c>
      <c r="N1044" s="132">
        <f t="shared" si="152"/>
        <v>181687.5</v>
      </c>
      <c r="O1044" s="133">
        <f t="shared" si="153"/>
        <v>181687.5</v>
      </c>
      <c r="P1044" s="134">
        <f t="shared" si="154"/>
        <v>180919.52630935115</v>
      </c>
      <c r="Q1044" s="133">
        <f t="shared" si="147"/>
        <v>11799.844411050512</v>
      </c>
      <c r="R1044" s="135">
        <f t="shared" si="148"/>
        <v>6.5221508433944073E-2</v>
      </c>
      <c r="S1044" s="133">
        <f t="shared" si="155"/>
        <v>165000</v>
      </c>
      <c r="T1044" s="136">
        <f t="shared" si="149"/>
        <v>165000</v>
      </c>
      <c r="U1044" s="54" t="str">
        <f t="shared" si="150"/>
        <v>MENOR VALOR</v>
      </c>
    </row>
    <row r="1045" spans="1:28" ht="60">
      <c r="A1045" s="147">
        <v>1039</v>
      </c>
      <c r="B1045" s="169"/>
      <c r="C1045" s="170" t="s">
        <v>3904</v>
      </c>
      <c r="D1045" s="172" t="s">
        <v>2867</v>
      </c>
      <c r="E1045" s="170" t="s">
        <v>3904</v>
      </c>
      <c r="F1045" s="172" t="s">
        <v>2867</v>
      </c>
      <c r="G1045" s="165" t="s">
        <v>21</v>
      </c>
      <c r="H1045" s="165">
        <v>1</v>
      </c>
      <c r="I1045" s="202" t="s">
        <v>3915</v>
      </c>
      <c r="J1045" s="202" t="s">
        <v>3916</v>
      </c>
      <c r="K1045" s="190">
        <v>175428</v>
      </c>
      <c r="L1045" s="191">
        <v>210910</v>
      </c>
      <c r="M1045" s="132">
        <f t="shared" si="151"/>
        <v>175428</v>
      </c>
      <c r="N1045" s="132">
        <f t="shared" si="152"/>
        <v>193169</v>
      </c>
      <c r="O1045" s="133">
        <f t="shared" si="153"/>
        <v>193169</v>
      </c>
      <c r="P1045" s="134">
        <f t="shared" si="154"/>
        <v>192352.59156039462</v>
      </c>
      <c r="Q1045" s="133">
        <f t="shared" si="147"/>
        <v>12544.781405030539</v>
      </c>
      <c r="R1045" s="135">
        <f t="shared" si="148"/>
        <v>6.5217636545810434E-2</v>
      </c>
      <c r="S1045" s="133">
        <f t="shared" si="155"/>
        <v>175428</v>
      </c>
      <c r="T1045" s="136">
        <f t="shared" si="149"/>
        <v>175400</v>
      </c>
      <c r="U1045" s="54" t="str">
        <f t="shared" si="150"/>
        <v>MENOR VALOR</v>
      </c>
    </row>
    <row r="1046" spans="1:28" ht="18">
      <c r="A1046" s="147">
        <v>1040</v>
      </c>
      <c r="B1046" s="169"/>
      <c r="C1046" s="170" t="s">
        <v>3905</v>
      </c>
      <c r="D1046" s="172" t="s">
        <v>1698</v>
      </c>
      <c r="E1046" s="170" t="s">
        <v>3905</v>
      </c>
      <c r="F1046" s="172" t="s">
        <v>1698</v>
      </c>
      <c r="G1046" s="165" t="s">
        <v>21</v>
      </c>
      <c r="H1046" s="165">
        <v>1</v>
      </c>
      <c r="I1046" s="209">
        <v>187200</v>
      </c>
      <c r="J1046" s="204">
        <f>I1046*(1+0.05)</f>
        <v>196560</v>
      </c>
      <c r="K1046" s="190">
        <v>247104</v>
      </c>
      <c r="L1046" s="191">
        <v>297045</v>
      </c>
      <c r="M1046" s="132">
        <f t="shared" si="151"/>
        <v>196560</v>
      </c>
      <c r="N1046" s="132">
        <f t="shared" si="152"/>
        <v>246903</v>
      </c>
      <c r="O1046" s="133">
        <f t="shared" si="153"/>
        <v>247104</v>
      </c>
      <c r="P1046" s="134">
        <f t="shared" si="154"/>
        <v>243443.98876181943</v>
      </c>
      <c r="Q1046" s="133">
        <f t="shared" si="147"/>
        <v>35740.005148292861</v>
      </c>
      <c r="R1046" s="135">
        <f t="shared" si="148"/>
        <v>0.14680997189567144</v>
      </c>
      <c r="S1046" s="133">
        <f t="shared" si="155"/>
        <v>196560</v>
      </c>
      <c r="T1046" s="136">
        <f t="shared" si="149"/>
        <v>196600</v>
      </c>
      <c r="U1046" s="54" t="str">
        <f t="shared" si="150"/>
        <v>MENOR VALOR</v>
      </c>
      <c r="V1046" s="8"/>
      <c r="X1046" s="35"/>
      <c r="Y1046" s="35"/>
      <c r="Z1046" s="35"/>
      <c r="AA1046" s="35"/>
      <c r="AB1046" s="15"/>
    </row>
    <row r="1047" spans="1:28" ht="18">
      <c r="A1047" s="147">
        <v>1041</v>
      </c>
      <c r="B1047" s="169"/>
      <c r="C1047" s="170" t="s">
        <v>3906</v>
      </c>
      <c r="D1047" s="172" t="s">
        <v>1697</v>
      </c>
      <c r="E1047" s="170" t="s">
        <v>3906</v>
      </c>
      <c r="F1047" s="172" t="s">
        <v>1697</v>
      </c>
      <c r="G1047" s="165" t="s">
        <v>21</v>
      </c>
      <c r="H1047" s="165">
        <v>1</v>
      </c>
      <c r="I1047" s="209">
        <v>97500</v>
      </c>
      <c r="J1047" s="204">
        <f>I1047*(1+0.05)</f>
        <v>102375</v>
      </c>
      <c r="K1047" s="190">
        <v>128700</v>
      </c>
      <c r="L1047" s="191">
        <v>154675</v>
      </c>
      <c r="M1047" s="132">
        <f t="shared" si="151"/>
        <v>102375</v>
      </c>
      <c r="N1047" s="132">
        <f t="shared" si="152"/>
        <v>128583.33333333333</v>
      </c>
      <c r="O1047" s="133">
        <f t="shared" si="153"/>
        <v>128700</v>
      </c>
      <c r="P1047" s="134">
        <f t="shared" si="154"/>
        <v>126783.92582986491</v>
      </c>
      <c r="Q1047" s="133">
        <f t="shared" si="147"/>
        <v>18614.586014735865</v>
      </c>
      <c r="R1047" s="135">
        <f t="shared" si="148"/>
        <v>0.1468213410563996</v>
      </c>
      <c r="S1047" s="133">
        <f t="shared" si="155"/>
        <v>102375</v>
      </c>
      <c r="T1047" s="136">
        <f t="shared" si="149"/>
        <v>102400</v>
      </c>
      <c r="U1047" s="54" t="str">
        <f t="shared" si="150"/>
        <v>MENOR VALOR</v>
      </c>
    </row>
    <row r="1048" spans="1:28" ht="60">
      <c r="A1048" s="147">
        <v>1042</v>
      </c>
      <c r="B1048" s="169"/>
      <c r="C1048" s="170" t="s">
        <v>3907</v>
      </c>
      <c r="D1048" s="172" t="s">
        <v>1699</v>
      </c>
      <c r="E1048" s="170" t="s">
        <v>3907</v>
      </c>
      <c r="F1048" s="172" t="s">
        <v>1699</v>
      </c>
      <c r="G1048" s="165" t="s">
        <v>21</v>
      </c>
      <c r="H1048" s="165">
        <v>1</v>
      </c>
      <c r="I1048" s="202" t="s">
        <v>3915</v>
      </c>
      <c r="J1048" s="202" t="s">
        <v>3916</v>
      </c>
      <c r="K1048" s="190">
        <v>129888</v>
      </c>
      <c r="L1048" s="191">
        <v>156170</v>
      </c>
      <c r="M1048" s="132">
        <f t="shared" si="151"/>
        <v>129888</v>
      </c>
      <c r="N1048" s="132">
        <f t="shared" si="152"/>
        <v>143029</v>
      </c>
      <c r="O1048" s="133">
        <f t="shared" si="153"/>
        <v>143029</v>
      </c>
      <c r="P1048" s="134">
        <f t="shared" si="154"/>
        <v>142424.04628432659</v>
      </c>
      <c r="Q1048" s="133">
        <f t="shared" si="147"/>
        <v>9292.0902115724202</v>
      </c>
      <c r="R1048" s="135">
        <f t="shared" si="148"/>
        <v>6.5242425376837443E-2</v>
      </c>
      <c r="S1048" s="133">
        <f t="shared" si="155"/>
        <v>129888</v>
      </c>
      <c r="T1048" s="136">
        <f t="shared" si="149"/>
        <v>129900</v>
      </c>
      <c r="U1048" s="54" t="str">
        <f t="shared" si="150"/>
        <v>MENOR VALOR</v>
      </c>
    </row>
    <row r="1049" spans="1:28" ht="60">
      <c r="A1049" s="147">
        <v>1043</v>
      </c>
      <c r="B1049" s="169"/>
      <c r="C1049" s="170" t="s">
        <v>3908</v>
      </c>
      <c r="D1049" s="172" t="s">
        <v>2868</v>
      </c>
      <c r="E1049" s="170" t="s">
        <v>3908</v>
      </c>
      <c r="F1049" s="172" t="s">
        <v>2868</v>
      </c>
      <c r="G1049" s="165" t="s">
        <v>21</v>
      </c>
      <c r="H1049" s="165">
        <v>1</v>
      </c>
      <c r="I1049" s="202" t="s">
        <v>3915</v>
      </c>
      <c r="J1049" s="202" t="s">
        <v>3916</v>
      </c>
      <c r="K1049" s="190">
        <v>418308</v>
      </c>
      <c r="L1049" s="191">
        <v>502780</v>
      </c>
      <c r="M1049" s="132">
        <f t="shared" si="151"/>
        <v>418308</v>
      </c>
      <c r="N1049" s="132">
        <f t="shared" si="152"/>
        <v>460544</v>
      </c>
      <c r="O1049" s="133">
        <f t="shared" si="153"/>
        <v>460544</v>
      </c>
      <c r="P1049" s="134">
        <f t="shared" si="154"/>
        <v>458603.20129715622</v>
      </c>
      <c r="Q1049" s="133">
        <f t="shared" si="147"/>
        <v>29865.362010195022</v>
      </c>
      <c r="R1049" s="135">
        <f t="shared" si="148"/>
        <v>6.5122445560172798E-2</v>
      </c>
      <c r="S1049" s="133">
        <f t="shared" si="155"/>
        <v>418308</v>
      </c>
      <c r="T1049" s="136">
        <f t="shared" si="149"/>
        <v>418300</v>
      </c>
      <c r="U1049" s="54" t="str">
        <f t="shared" si="150"/>
        <v>MENOR VALOR</v>
      </c>
    </row>
    <row r="1050" spans="1:28" ht="60">
      <c r="A1050" s="147">
        <v>1044</v>
      </c>
      <c r="B1050" s="169"/>
      <c r="C1050" s="170" t="s">
        <v>3909</v>
      </c>
      <c r="D1050" s="172" t="s">
        <v>2869</v>
      </c>
      <c r="E1050" s="170" t="s">
        <v>3909</v>
      </c>
      <c r="F1050" s="172" t="s">
        <v>2869</v>
      </c>
      <c r="G1050" s="165" t="s">
        <v>21</v>
      </c>
      <c r="H1050" s="165">
        <v>1</v>
      </c>
      <c r="I1050" s="202" t="s">
        <v>3915</v>
      </c>
      <c r="J1050" s="202" t="s">
        <v>3916</v>
      </c>
      <c r="K1050" s="190">
        <v>123420</v>
      </c>
      <c r="L1050" s="191">
        <v>148350</v>
      </c>
      <c r="M1050" s="132">
        <f t="shared" si="151"/>
        <v>123420</v>
      </c>
      <c r="N1050" s="132">
        <f t="shared" si="152"/>
        <v>135885</v>
      </c>
      <c r="O1050" s="133">
        <f t="shared" si="153"/>
        <v>135885</v>
      </c>
      <c r="P1050" s="134">
        <f t="shared" si="154"/>
        <v>135312.07263211955</v>
      </c>
      <c r="Q1050" s="133">
        <f t="shared" si="147"/>
        <v>8814.0860274903152</v>
      </c>
      <c r="R1050" s="135">
        <f t="shared" si="148"/>
        <v>6.5138947737898162E-2</v>
      </c>
      <c r="S1050" s="133">
        <f t="shared" si="155"/>
        <v>123420</v>
      </c>
      <c r="T1050" s="136">
        <f t="shared" si="149"/>
        <v>123400</v>
      </c>
      <c r="U1050" s="54" t="str">
        <f t="shared" si="150"/>
        <v>MENOR VALOR</v>
      </c>
    </row>
    <row r="1051" spans="1:28" ht="60">
      <c r="A1051" s="147">
        <v>1045</v>
      </c>
      <c r="B1051" s="169"/>
      <c r="C1051" s="170" t="s">
        <v>3910</v>
      </c>
      <c r="D1051" s="172" t="s">
        <v>2870</v>
      </c>
      <c r="E1051" s="170" t="s">
        <v>3910</v>
      </c>
      <c r="F1051" s="172" t="s">
        <v>2870</v>
      </c>
      <c r="G1051" s="165" t="s">
        <v>21</v>
      </c>
      <c r="H1051" s="165">
        <v>1</v>
      </c>
      <c r="I1051" s="202" t="s">
        <v>3915</v>
      </c>
      <c r="J1051" s="202" t="s">
        <v>3916</v>
      </c>
      <c r="K1051" s="190">
        <v>376728</v>
      </c>
      <c r="L1051" s="191">
        <v>452755</v>
      </c>
      <c r="M1051" s="132">
        <f t="shared" si="151"/>
        <v>376728</v>
      </c>
      <c r="N1051" s="132">
        <f t="shared" si="152"/>
        <v>414741.5</v>
      </c>
      <c r="O1051" s="133">
        <f t="shared" si="153"/>
        <v>414741.5</v>
      </c>
      <c r="P1051" s="134">
        <f t="shared" si="154"/>
        <v>412995.74530496076</v>
      </c>
      <c r="Q1051" s="133">
        <f t="shared" si="147"/>
        <v>26879.603626634824</v>
      </c>
      <c r="R1051" s="135">
        <f t="shared" si="148"/>
        <v>6.5084456516099509E-2</v>
      </c>
      <c r="S1051" s="133">
        <f t="shared" si="155"/>
        <v>376728</v>
      </c>
      <c r="T1051" s="136">
        <f t="shared" si="149"/>
        <v>376700</v>
      </c>
      <c r="U1051" s="54" t="str">
        <f t="shared" si="150"/>
        <v>MENOR VALOR</v>
      </c>
    </row>
    <row r="1052" spans="1:28" ht="60">
      <c r="A1052" s="147">
        <v>1046</v>
      </c>
      <c r="B1052" s="169"/>
      <c r="C1052" s="170" t="s">
        <v>3911</v>
      </c>
      <c r="D1052" s="174" t="s">
        <v>1691</v>
      </c>
      <c r="E1052" s="170" t="s">
        <v>3911</v>
      </c>
      <c r="F1052" s="174" t="s">
        <v>1691</v>
      </c>
      <c r="G1052" s="165" t="s">
        <v>21</v>
      </c>
      <c r="H1052" s="165">
        <v>1</v>
      </c>
      <c r="I1052" s="202" t="s">
        <v>3915</v>
      </c>
      <c r="J1052" s="202" t="s">
        <v>3916</v>
      </c>
      <c r="K1052" s="190">
        <v>97416</v>
      </c>
      <c r="L1052" s="191">
        <v>117070</v>
      </c>
      <c r="M1052" s="132">
        <f t="shared" si="151"/>
        <v>97416</v>
      </c>
      <c r="N1052" s="132">
        <f t="shared" si="152"/>
        <v>107243</v>
      </c>
      <c r="O1052" s="133">
        <f t="shared" si="153"/>
        <v>107243</v>
      </c>
      <c r="P1052" s="134">
        <f t="shared" si="154"/>
        <v>106791.81204568072</v>
      </c>
      <c r="Q1052" s="133">
        <f t="shared" si="147"/>
        <v>6948.7383387202026</v>
      </c>
      <c r="R1052" s="135">
        <f t="shared" si="148"/>
        <v>6.5068081584268328E-2</v>
      </c>
      <c r="S1052" s="133">
        <f t="shared" si="155"/>
        <v>97416</v>
      </c>
      <c r="T1052" s="136">
        <f t="shared" si="149"/>
        <v>97400</v>
      </c>
      <c r="U1052" s="54" t="str">
        <f t="shared" si="150"/>
        <v>MENOR VALOR</v>
      </c>
    </row>
    <row r="1053" spans="1:28" ht="60">
      <c r="A1053" s="147">
        <v>1047</v>
      </c>
      <c r="B1053" s="169"/>
      <c r="C1053" s="170" t="s">
        <v>3912</v>
      </c>
      <c r="D1053" s="172" t="s">
        <v>2871</v>
      </c>
      <c r="E1053" s="170" t="s">
        <v>3912</v>
      </c>
      <c r="F1053" s="172" t="s">
        <v>2871</v>
      </c>
      <c r="G1053" s="165" t="s">
        <v>21</v>
      </c>
      <c r="H1053" s="165">
        <v>1</v>
      </c>
      <c r="I1053" s="202" t="s">
        <v>3915</v>
      </c>
      <c r="J1053" s="202" t="s">
        <v>3916</v>
      </c>
      <c r="K1053" s="190">
        <v>97416</v>
      </c>
      <c r="L1053" s="191">
        <v>117070</v>
      </c>
      <c r="M1053" s="132">
        <f t="shared" si="151"/>
        <v>97416</v>
      </c>
      <c r="N1053" s="132">
        <f t="shared" si="152"/>
        <v>107243</v>
      </c>
      <c r="O1053" s="133">
        <f t="shared" si="153"/>
        <v>107243</v>
      </c>
      <c r="P1053" s="134">
        <f t="shared" si="154"/>
        <v>106791.81204568072</v>
      </c>
      <c r="Q1053" s="133">
        <f t="shared" si="147"/>
        <v>6948.7383387202026</v>
      </c>
      <c r="R1053" s="135">
        <f t="shared" si="148"/>
        <v>6.5068081584268328E-2</v>
      </c>
      <c r="S1053" s="133">
        <f t="shared" si="155"/>
        <v>97416</v>
      </c>
      <c r="T1053" s="136">
        <f t="shared" si="149"/>
        <v>97400</v>
      </c>
      <c r="U1053" s="54" t="str">
        <f t="shared" si="150"/>
        <v>MENOR VALOR</v>
      </c>
    </row>
    <row r="1054" spans="1:28">
      <c r="I1054" s="211"/>
      <c r="J1054" s="212"/>
    </row>
    <row r="1055" spans="1:28">
      <c r="I1055" s="213"/>
    </row>
    <row r="1056" spans="1:28">
      <c r="I1056" s="213"/>
    </row>
    <row r="1057" spans="9:9">
      <c r="I1057" s="213"/>
    </row>
    <row r="1058" spans="9:9">
      <c r="I1058" s="213"/>
    </row>
    <row r="1059" spans="9:9">
      <c r="I1059" s="213"/>
    </row>
    <row r="1060" spans="9:9">
      <c r="I1060" s="213"/>
    </row>
    <row r="1061" spans="9:9">
      <c r="I1061" s="213"/>
    </row>
    <row r="1062" spans="9:9">
      <c r="I1062" s="213"/>
    </row>
    <row r="1063" spans="9:9">
      <c r="I1063" s="213"/>
    </row>
    <row r="1064" spans="9:9">
      <c r="I1064" s="213"/>
    </row>
    <row r="1065" spans="9:9">
      <c r="I1065" s="213"/>
    </row>
    <row r="1066" spans="9:9">
      <c r="I1066" s="213"/>
    </row>
    <row r="1067" spans="9:9">
      <c r="I1067" s="213"/>
    </row>
    <row r="1068" spans="9:9">
      <c r="I1068" s="213"/>
    </row>
    <row r="1069" spans="9:9">
      <c r="I1069" s="213"/>
    </row>
    <row r="1070" spans="9:9">
      <c r="I1070" s="213"/>
    </row>
    <row r="1071" spans="9:9">
      <c r="I1071" s="213"/>
    </row>
    <row r="1072" spans="9:9">
      <c r="I1072" s="213"/>
    </row>
    <row r="1073" spans="9:9">
      <c r="I1073" s="213"/>
    </row>
    <row r="1074" spans="9:9">
      <c r="I1074" s="213"/>
    </row>
    <row r="1075" spans="9:9">
      <c r="I1075" s="213"/>
    </row>
    <row r="1076" spans="9:9">
      <c r="I1076" s="213"/>
    </row>
    <row r="1077" spans="9:9">
      <c r="I1077" s="213"/>
    </row>
    <row r="1078" spans="9:9">
      <c r="I1078" s="213"/>
    </row>
    <row r="1079" spans="9:9">
      <c r="I1079" s="213"/>
    </row>
    <row r="1080" spans="9:9">
      <c r="I1080" s="213"/>
    </row>
    <row r="1081" spans="9:9">
      <c r="I1081" s="213"/>
    </row>
    <row r="1082" spans="9:9">
      <c r="I1082" s="213"/>
    </row>
    <row r="1083" spans="9:9">
      <c r="I1083" s="213"/>
    </row>
    <row r="1084" spans="9:9">
      <c r="I1084" s="213"/>
    </row>
    <row r="1085" spans="9:9">
      <c r="I1085" s="213"/>
    </row>
    <row r="1086" spans="9:9">
      <c r="I1086" s="213"/>
    </row>
    <row r="1087" spans="9:9">
      <c r="I1087" s="213"/>
    </row>
    <row r="1088" spans="9:9">
      <c r="I1088" s="213"/>
    </row>
    <row r="1089" spans="9:9">
      <c r="I1089" s="213"/>
    </row>
    <row r="1090" spans="9:9">
      <c r="I1090" s="213"/>
    </row>
    <row r="1091" spans="9:9">
      <c r="I1091" s="213"/>
    </row>
    <row r="1092" spans="9:9">
      <c r="I1092" s="213"/>
    </row>
    <row r="1093" spans="9:9">
      <c r="I1093" s="213"/>
    </row>
    <row r="1094" spans="9:9">
      <c r="I1094" s="213"/>
    </row>
    <row r="1095" spans="9:9">
      <c r="I1095" s="213"/>
    </row>
    <row r="1096" spans="9:9">
      <c r="I1096" s="213"/>
    </row>
    <row r="1097" spans="9:9">
      <c r="I1097" s="213"/>
    </row>
    <row r="1098" spans="9:9">
      <c r="I1098" s="213"/>
    </row>
    <row r="1099" spans="9:9">
      <c r="I1099" s="213"/>
    </row>
    <row r="1100" spans="9:9">
      <c r="I1100" s="213"/>
    </row>
    <row r="1101" spans="9:9">
      <c r="I1101" s="213"/>
    </row>
    <row r="1102" spans="9:9">
      <c r="I1102" s="213"/>
    </row>
    <row r="1103" spans="9:9">
      <c r="I1103" s="213"/>
    </row>
    <row r="1104" spans="9:9">
      <c r="I1104" s="213"/>
    </row>
    <row r="1105" spans="9:9">
      <c r="I1105" s="213"/>
    </row>
    <row r="1106" spans="9:9">
      <c r="I1106" s="213"/>
    </row>
    <row r="1107" spans="9:9">
      <c r="I1107" s="213"/>
    </row>
    <row r="1108" spans="9:9">
      <c r="I1108" s="213"/>
    </row>
    <row r="1109" spans="9:9">
      <c r="I1109" s="213"/>
    </row>
    <row r="1110" spans="9:9">
      <c r="I1110" s="213"/>
    </row>
    <row r="1111" spans="9:9">
      <c r="I1111" s="213"/>
    </row>
    <row r="1112" spans="9:9">
      <c r="I1112" s="213"/>
    </row>
    <row r="1113" spans="9:9">
      <c r="I1113" s="213"/>
    </row>
    <row r="1114" spans="9:9">
      <c r="I1114" s="213"/>
    </row>
    <row r="1115" spans="9:9">
      <c r="I1115" s="213"/>
    </row>
    <row r="1116" spans="9:9">
      <c r="I1116" s="213"/>
    </row>
    <row r="1117" spans="9:9">
      <c r="I1117" s="213"/>
    </row>
    <row r="1118" spans="9:9">
      <c r="I1118" s="213"/>
    </row>
    <row r="1119" spans="9:9">
      <c r="I1119" s="213"/>
    </row>
    <row r="1120" spans="9:9">
      <c r="I1120" s="213"/>
    </row>
    <row r="1121" spans="9:9">
      <c r="I1121" s="213"/>
    </row>
    <row r="1122" spans="9:9">
      <c r="I1122" s="213"/>
    </row>
    <row r="1123" spans="9:9">
      <c r="I1123" s="213"/>
    </row>
    <row r="1124" spans="9:9">
      <c r="I1124" s="213"/>
    </row>
    <row r="1125" spans="9:9">
      <c r="I1125" s="213"/>
    </row>
    <row r="1126" spans="9:9">
      <c r="I1126" s="213"/>
    </row>
    <row r="1127" spans="9:9">
      <c r="I1127" s="213"/>
    </row>
    <row r="1128" spans="9:9">
      <c r="I1128" s="213"/>
    </row>
    <row r="1129" spans="9:9">
      <c r="I1129" s="213"/>
    </row>
    <row r="1130" spans="9:9">
      <c r="I1130" s="213"/>
    </row>
    <row r="1131" spans="9:9">
      <c r="I1131" s="213"/>
    </row>
    <row r="1132" spans="9:9">
      <c r="I1132" s="213"/>
    </row>
    <row r="1133" spans="9:9">
      <c r="I1133" s="213"/>
    </row>
    <row r="1134" spans="9:9">
      <c r="I1134" s="213"/>
    </row>
    <row r="1135" spans="9:9">
      <c r="I1135" s="213"/>
    </row>
    <row r="1136" spans="9:9">
      <c r="I1136" s="213"/>
    </row>
    <row r="1137" spans="9:9">
      <c r="I1137" s="213"/>
    </row>
    <row r="1138" spans="9:9">
      <c r="I1138" s="213"/>
    </row>
    <row r="1139" spans="9:9">
      <c r="I1139" s="213"/>
    </row>
    <row r="1140" spans="9:9">
      <c r="I1140" s="213"/>
    </row>
    <row r="1141" spans="9:9">
      <c r="I1141" s="213"/>
    </row>
    <row r="1142" spans="9:9">
      <c r="I1142" s="213"/>
    </row>
    <row r="1143" spans="9:9">
      <c r="I1143" s="213"/>
    </row>
    <row r="1144" spans="9:9">
      <c r="I1144" s="213"/>
    </row>
    <row r="1145" spans="9:9">
      <c r="I1145" s="213"/>
    </row>
    <row r="1146" spans="9:9">
      <c r="I1146" s="213"/>
    </row>
    <row r="1147" spans="9:9">
      <c r="I1147" s="213"/>
    </row>
    <row r="1148" spans="9:9">
      <c r="I1148" s="213"/>
    </row>
    <row r="1149" spans="9:9">
      <c r="I1149" s="213"/>
    </row>
    <row r="1150" spans="9:9">
      <c r="I1150" s="213"/>
    </row>
    <row r="1151" spans="9:9">
      <c r="I1151" s="213"/>
    </row>
    <row r="1152" spans="9:9">
      <c r="I1152" s="213"/>
    </row>
    <row r="1153" spans="9:9">
      <c r="I1153" s="213"/>
    </row>
    <row r="1154" spans="9:9">
      <c r="I1154" s="213"/>
    </row>
    <row r="1155" spans="9:9">
      <c r="I1155" s="213"/>
    </row>
    <row r="1156" spans="9:9">
      <c r="I1156" s="213"/>
    </row>
    <row r="1157" spans="9:9">
      <c r="I1157" s="213"/>
    </row>
    <row r="1158" spans="9:9">
      <c r="I1158" s="213"/>
    </row>
    <row r="1159" spans="9:9">
      <c r="I1159" s="213"/>
    </row>
    <row r="1160" spans="9:9">
      <c r="I1160" s="213"/>
    </row>
    <row r="1161" spans="9:9">
      <c r="I1161" s="213"/>
    </row>
    <row r="1162" spans="9:9">
      <c r="I1162" s="213"/>
    </row>
    <row r="1163" spans="9:9">
      <c r="I1163" s="213"/>
    </row>
    <row r="1164" spans="9:9">
      <c r="I1164" s="213"/>
    </row>
    <row r="1165" spans="9:9">
      <c r="I1165" s="213"/>
    </row>
    <row r="1166" spans="9:9">
      <c r="I1166" s="213"/>
    </row>
    <row r="1167" spans="9:9">
      <c r="I1167" s="213"/>
    </row>
    <row r="1168" spans="9:9">
      <c r="I1168" s="213"/>
    </row>
    <row r="1169" spans="9:9">
      <c r="I1169" s="213"/>
    </row>
    <row r="1170" spans="9:9">
      <c r="I1170" s="213"/>
    </row>
    <row r="1171" spans="9:9">
      <c r="I1171" s="213"/>
    </row>
    <row r="1172" spans="9:9">
      <c r="I1172" s="213"/>
    </row>
    <row r="1173" spans="9:9">
      <c r="I1173" s="213"/>
    </row>
    <row r="1174" spans="9:9">
      <c r="I1174" s="213"/>
    </row>
    <row r="1175" spans="9:9">
      <c r="I1175" s="213"/>
    </row>
    <row r="1176" spans="9:9">
      <c r="I1176" s="213"/>
    </row>
    <row r="1177" spans="9:9">
      <c r="I1177" s="213"/>
    </row>
    <row r="1178" spans="9:9">
      <c r="I1178" s="213"/>
    </row>
    <row r="1179" spans="9:9">
      <c r="I1179" s="213"/>
    </row>
    <row r="1180" spans="9:9">
      <c r="I1180" s="213"/>
    </row>
    <row r="1181" spans="9:9">
      <c r="I1181" s="213"/>
    </row>
    <row r="1182" spans="9:9">
      <c r="I1182" s="213"/>
    </row>
    <row r="1183" spans="9:9">
      <c r="I1183" s="213"/>
    </row>
    <row r="1184" spans="9:9">
      <c r="I1184" s="213"/>
    </row>
    <row r="1185" spans="9:9">
      <c r="I1185" s="213"/>
    </row>
    <row r="1186" spans="9:9">
      <c r="I1186" s="213"/>
    </row>
    <row r="1187" spans="9:9">
      <c r="I1187" s="213"/>
    </row>
    <row r="1188" spans="9:9">
      <c r="I1188" s="213"/>
    </row>
    <row r="1189" spans="9:9">
      <c r="I1189" s="213"/>
    </row>
    <row r="1190" spans="9:9">
      <c r="I1190" s="213"/>
    </row>
    <row r="1191" spans="9:9">
      <c r="I1191" s="213"/>
    </row>
    <row r="1192" spans="9:9">
      <c r="I1192" s="213"/>
    </row>
    <row r="1193" spans="9:9">
      <c r="I1193" s="213"/>
    </row>
    <row r="1194" spans="9:9">
      <c r="I1194" s="213"/>
    </row>
    <row r="1195" spans="9:9">
      <c r="I1195" s="213"/>
    </row>
    <row r="1196" spans="9:9">
      <c r="I1196" s="213"/>
    </row>
    <row r="1197" spans="9:9">
      <c r="I1197" s="213"/>
    </row>
    <row r="1198" spans="9:9">
      <c r="I1198" s="213"/>
    </row>
    <row r="1199" spans="9:9">
      <c r="I1199" s="213"/>
    </row>
    <row r="1200" spans="9:9">
      <c r="I1200" s="213"/>
    </row>
    <row r="1201" spans="9:9">
      <c r="I1201" s="213"/>
    </row>
    <row r="1202" spans="9:9">
      <c r="I1202" s="213"/>
    </row>
    <row r="1203" spans="9:9">
      <c r="I1203" s="213"/>
    </row>
    <row r="1204" spans="9:9">
      <c r="I1204" s="213"/>
    </row>
    <row r="1205" spans="9:9">
      <c r="I1205" s="213"/>
    </row>
    <row r="1206" spans="9:9">
      <c r="I1206" s="213"/>
    </row>
    <row r="1207" spans="9:9">
      <c r="I1207" s="213"/>
    </row>
    <row r="1208" spans="9:9">
      <c r="I1208" s="213"/>
    </row>
    <row r="1209" spans="9:9">
      <c r="I1209" s="213"/>
    </row>
    <row r="1210" spans="9:9">
      <c r="I1210" s="213"/>
    </row>
    <row r="1211" spans="9:9">
      <c r="I1211" s="213"/>
    </row>
    <row r="1212" spans="9:9">
      <c r="I1212" s="213"/>
    </row>
    <row r="1213" spans="9:9">
      <c r="I1213" s="213"/>
    </row>
    <row r="1214" spans="9:9">
      <c r="I1214" s="213"/>
    </row>
    <row r="1215" spans="9:9">
      <c r="I1215" s="213"/>
    </row>
    <row r="1216" spans="9:9">
      <c r="I1216" s="213"/>
    </row>
    <row r="1217" spans="9:9">
      <c r="I1217" s="213"/>
    </row>
    <row r="1218" spans="9:9">
      <c r="I1218" s="213"/>
    </row>
    <row r="1219" spans="9:9">
      <c r="I1219" s="213"/>
    </row>
    <row r="1220" spans="9:9">
      <c r="I1220" s="213"/>
    </row>
    <row r="1221" spans="9:9">
      <c r="I1221" s="213"/>
    </row>
    <row r="1222" spans="9:9">
      <c r="I1222" s="213"/>
    </row>
    <row r="1223" spans="9:9">
      <c r="I1223" s="213"/>
    </row>
    <row r="1224" spans="9:9">
      <c r="I1224" s="213"/>
    </row>
    <row r="1225" spans="9:9">
      <c r="I1225" s="213"/>
    </row>
    <row r="1226" spans="9:9">
      <c r="I1226" s="213"/>
    </row>
    <row r="1227" spans="9:9">
      <c r="I1227" s="213"/>
    </row>
    <row r="1228" spans="9:9">
      <c r="I1228" s="213"/>
    </row>
    <row r="1229" spans="9:9">
      <c r="I1229" s="213"/>
    </row>
    <row r="1230" spans="9:9">
      <c r="I1230" s="213"/>
    </row>
    <row r="1231" spans="9:9">
      <c r="I1231" s="213"/>
    </row>
    <row r="1232" spans="9:9">
      <c r="I1232" s="213"/>
    </row>
    <row r="1233" spans="9:9">
      <c r="I1233" s="213"/>
    </row>
    <row r="1234" spans="9:9">
      <c r="I1234" s="213"/>
    </row>
    <row r="1235" spans="9:9">
      <c r="I1235" s="213"/>
    </row>
    <row r="1236" spans="9:9">
      <c r="I1236" s="213"/>
    </row>
    <row r="1237" spans="9:9">
      <c r="I1237" s="213"/>
    </row>
    <row r="1238" spans="9:9">
      <c r="I1238" s="213"/>
    </row>
    <row r="1239" spans="9:9">
      <c r="I1239" s="213"/>
    </row>
    <row r="1240" spans="9:9">
      <c r="I1240" s="213"/>
    </row>
    <row r="1241" spans="9:9">
      <c r="I1241" s="213"/>
    </row>
    <row r="1242" spans="9:9">
      <c r="I1242" s="213"/>
    </row>
    <row r="1243" spans="9:9">
      <c r="I1243" s="213"/>
    </row>
    <row r="1244" spans="9:9">
      <c r="I1244" s="213"/>
    </row>
    <row r="1245" spans="9:9">
      <c r="I1245" s="213"/>
    </row>
    <row r="1246" spans="9:9">
      <c r="I1246" s="213"/>
    </row>
    <row r="1247" spans="9:9">
      <c r="I1247" s="213"/>
    </row>
    <row r="1248" spans="9:9">
      <c r="I1248" s="213"/>
    </row>
    <row r="1249" spans="9:9">
      <c r="I1249" s="213"/>
    </row>
    <row r="1250" spans="9:9">
      <c r="I1250" s="213"/>
    </row>
    <row r="1251" spans="9:9">
      <c r="I1251" s="213"/>
    </row>
    <row r="1252" spans="9:9">
      <c r="I1252" s="213"/>
    </row>
    <row r="1253" spans="9:9">
      <c r="I1253" s="213"/>
    </row>
    <row r="1254" spans="9:9">
      <c r="I1254" s="213"/>
    </row>
    <row r="1255" spans="9:9">
      <c r="I1255" s="213"/>
    </row>
    <row r="1256" spans="9:9">
      <c r="I1256" s="213"/>
    </row>
    <row r="1257" spans="9:9">
      <c r="I1257" s="213"/>
    </row>
    <row r="1258" spans="9:9">
      <c r="I1258" s="213"/>
    </row>
    <row r="1259" spans="9:9">
      <c r="I1259" s="213"/>
    </row>
    <row r="1260" spans="9:9">
      <c r="I1260" s="213"/>
    </row>
    <row r="1261" spans="9:9">
      <c r="I1261" s="213"/>
    </row>
    <row r="1262" spans="9:9">
      <c r="I1262" s="213"/>
    </row>
    <row r="1263" spans="9:9">
      <c r="I1263" s="213"/>
    </row>
    <row r="1264" spans="9:9">
      <c r="I1264" s="213"/>
    </row>
    <row r="1265" spans="9:9">
      <c r="I1265" s="213"/>
    </row>
    <row r="1266" spans="9:9">
      <c r="I1266" s="213"/>
    </row>
    <row r="1267" spans="9:9">
      <c r="I1267" s="213"/>
    </row>
    <row r="1268" spans="9:9">
      <c r="I1268" s="213"/>
    </row>
    <row r="1269" spans="9:9">
      <c r="I1269" s="213"/>
    </row>
    <row r="1270" spans="9:9">
      <c r="I1270" s="213"/>
    </row>
    <row r="1271" spans="9:9">
      <c r="I1271" s="213"/>
    </row>
    <row r="1272" spans="9:9">
      <c r="I1272" s="213"/>
    </row>
    <row r="1273" spans="9:9">
      <c r="I1273" s="213"/>
    </row>
    <row r="1274" spans="9:9">
      <c r="I1274" s="213"/>
    </row>
    <row r="1275" spans="9:9">
      <c r="I1275" s="213"/>
    </row>
    <row r="1276" spans="9:9">
      <c r="I1276" s="213"/>
    </row>
    <row r="1277" spans="9:9">
      <c r="I1277" s="213"/>
    </row>
    <row r="1278" spans="9:9">
      <c r="I1278" s="213"/>
    </row>
    <row r="1279" spans="9:9">
      <c r="I1279" s="213"/>
    </row>
    <row r="1280" spans="9:9">
      <c r="I1280" s="213"/>
    </row>
    <row r="1281" spans="9:9">
      <c r="I1281" s="213"/>
    </row>
    <row r="1282" spans="9:9">
      <c r="I1282" s="213"/>
    </row>
    <row r="1283" spans="9:9">
      <c r="I1283" s="213"/>
    </row>
    <row r="1284" spans="9:9">
      <c r="I1284" s="213"/>
    </row>
    <row r="1285" spans="9:9">
      <c r="I1285" s="213"/>
    </row>
    <row r="1286" spans="9:9">
      <c r="I1286" s="213"/>
    </row>
    <row r="1287" spans="9:9">
      <c r="I1287" s="213"/>
    </row>
    <row r="1288" spans="9:9">
      <c r="I1288" s="213"/>
    </row>
    <row r="1289" spans="9:9">
      <c r="I1289" s="213"/>
    </row>
    <row r="1290" spans="9:9">
      <c r="I1290" s="213"/>
    </row>
    <row r="1291" spans="9:9">
      <c r="I1291" s="213"/>
    </row>
    <row r="1292" spans="9:9">
      <c r="I1292" s="213"/>
    </row>
    <row r="1293" spans="9:9">
      <c r="I1293" s="213"/>
    </row>
    <row r="1294" spans="9:9">
      <c r="I1294" s="213"/>
    </row>
    <row r="1295" spans="9:9">
      <c r="I1295" s="213"/>
    </row>
    <row r="1296" spans="9:9">
      <c r="I1296" s="213"/>
    </row>
    <row r="1297" spans="9:9">
      <c r="I1297" s="213"/>
    </row>
    <row r="1298" spans="9:9">
      <c r="I1298" s="213"/>
    </row>
    <row r="1299" spans="9:9">
      <c r="I1299" s="213"/>
    </row>
    <row r="1300" spans="9:9">
      <c r="I1300" s="213"/>
    </row>
    <row r="1301" spans="9:9">
      <c r="I1301" s="213"/>
    </row>
    <row r="1302" spans="9:9">
      <c r="I1302" s="213"/>
    </row>
    <row r="1303" spans="9:9">
      <c r="I1303" s="213"/>
    </row>
    <row r="1304" spans="9:9">
      <c r="I1304" s="213"/>
    </row>
    <row r="1305" spans="9:9">
      <c r="I1305" s="213"/>
    </row>
    <row r="1306" spans="9:9">
      <c r="I1306" s="213"/>
    </row>
    <row r="1307" spans="9:9">
      <c r="I1307" s="213"/>
    </row>
    <row r="1308" spans="9:9">
      <c r="I1308" s="213"/>
    </row>
    <row r="1309" spans="9:9">
      <c r="I1309" s="213"/>
    </row>
    <row r="1310" spans="9:9">
      <c r="I1310" s="213"/>
    </row>
    <row r="1311" spans="9:9">
      <c r="I1311" s="213"/>
    </row>
    <row r="1312" spans="9:9">
      <c r="I1312" s="213"/>
    </row>
    <row r="1313" spans="9:9">
      <c r="I1313" s="213"/>
    </row>
    <row r="1314" spans="9:9">
      <c r="I1314" s="213"/>
    </row>
    <row r="1315" spans="9:9">
      <c r="I1315" s="213"/>
    </row>
    <row r="1316" spans="9:9">
      <c r="I1316" s="213"/>
    </row>
    <row r="1317" spans="9:9">
      <c r="I1317" s="213"/>
    </row>
    <row r="1318" spans="9:9">
      <c r="I1318" s="213"/>
    </row>
    <row r="1319" spans="9:9">
      <c r="I1319" s="213"/>
    </row>
    <row r="1320" spans="9:9">
      <c r="I1320" s="213"/>
    </row>
    <row r="1321" spans="9:9">
      <c r="I1321" s="213"/>
    </row>
    <row r="1322" spans="9:9">
      <c r="I1322" s="213"/>
    </row>
    <row r="1323" spans="9:9">
      <c r="I1323" s="213"/>
    </row>
    <row r="1324" spans="9:9">
      <c r="I1324" s="213"/>
    </row>
    <row r="1325" spans="9:9">
      <c r="I1325" s="213"/>
    </row>
    <row r="1326" spans="9:9">
      <c r="I1326" s="213"/>
    </row>
    <row r="1327" spans="9:9">
      <c r="I1327" s="213"/>
    </row>
    <row r="1328" spans="9:9">
      <c r="I1328" s="213"/>
    </row>
    <row r="1329" spans="9:9">
      <c r="I1329" s="213"/>
    </row>
    <row r="1330" spans="9:9">
      <c r="I1330" s="213"/>
    </row>
    <row r="1331" spans="9:9">
      <c r="I1331" s="213"/>
    </row>
    <row r="1332" spans="9:9">
      <c r="I1332" s="213"/>
    </row>
    <row r="1333" spans="9:9">
      <c r="I1333" s="213"/>
    </row>
    <row r="1334" spans="9:9">
      <c r="I1334" s="213"/>
    </row>
    <row r="1335" spans="9:9">
      <c r="I1335" s="213"/>
    </row>
    <row r="1336" spans="9:9">
      <c r="I1336" s="213"/>
    </row>
    <row r="1337" spans="9:9">
      <c r="I1337" s="213"/>
    </row>
    <row r="1338" spans="9:9">
      <c r="I1338" s="213"/>
    </row>
    <row r="1339" spans="9:9">
      <c r="I1339" s="213"/>
    </row>
    <row r="1340" spans="9:9">
      <c r="I1340" s="213"/>
    </row>
    <row r="1341" spans="9:9">
      <c r="I1341" s="213"/>
    </row>
    <row r="1342" spans="9:9">
      <c r="I1342" s="213"/>
    </row>
    <row r="1343" spans="9:9">
      <c r="I1343" s="213"/>
    </row>
    <row r="1344" spans="9:9">
      <c r="I1344" s="213"/>
    </row>
    <row r="1345" spans="9:9">
      <c r="I1345" s="213"/>
    </row>
    <row r="1346" spans="9:9">
      <c r="I1346" s="213"/>
    </row>
    <row r="1347" spans="9:9">
      <c r="I1347" s="213"/>
    </row>
    <row r="1348" spans="9:9">
      <c r="I1348" s="213"/>
    </row>
    <row r="1349" spans="9:9">
      <c r="I1349" s="213"/>
    </row>
    <row r="1350" spans="9:9">
      <c r="I1350" s="213"/>
    </row>
    <row r="1351" spans="9:9">
      <c r="I1351" s="213"/>
    </row>
    <row r="1352" spans="9:9">
      <c r="I1352" s="213"/>
    </row>
    <row r="1353" spans="9:9">
      <c r="I1353" s="213"/>
    </row>
    <row r="1354" spans="9:9">
      <c r="I1354" s="213"/>
    </row>
    <row r="1355" spans="9:9">
      <c r="I1355" s="213"/>
    </row>
    <row r="1356" spans="9:9">
      <c r="I1356" s="213"/>
    </row>
    <row r="1357" spans="9:9">
      <c r="I1357" s="213"/>
    </row>
    <row r="1358" spans="9:9">
      <c r="I1358" s="213"/>
    </row>
    <row r="1359" spans="9:9">
      <c r="I1359" s="213"/>
    </row>
    <row r="1360" spans="9:9">
      <c r="I1360" s="213"/>
    </row>
    <row r="1361" spans="9:9">
      <c r="I1361" s="213"/>
    </row>
    <row r="1362" spans="9:9">
      <c r="I1362" s="213"/>
    </row>
    <row r="1363" spans="9:9">
      <c r="I1363" s="213"/>
    </row>
    <row r="1364" spans="9:9">
      <c r="I1364" s="213"/>
    </row>
    <row r="1365" spans="9:9">
      <c r="I1365" s="213"/>
    </row>
    <row r="1366" spans="9:9">
      <c r="I1366" s="213"/>
    </row>
    <row r="1367" spans="9:9">
      <c r="I1367" s="213"/>
    </row>
    <row r="1368" spans="9:9">
      <c r="I1368" s="213"/>
    </row>
    <row r="1369" spans="9:9">
      <c r="I1369" s="213"/>
    </row>
    <row r="1370" spans="9:9">
      <c r="I1370" s="213"/>
    </row>
    <row r="1371" spans="9:9">
      <c r="I1371" s="213"/>
    </row>
    <row r="1372" spans="9:9">
      <c r="I1372" s="213"/>
    </row>
    <row r="1373" spans="9:9">
      <c r="I1373" s="213"/>
    </row>
    <row r="1374" spans="9:9">
      <c r="I1374" s="213"/>
    </row>
    <row r="1375" spans="9:9">
      <c r="I1375" s="213"/>
    </row>
    <row r="1376" spans="9:9">
      <c r="I1376" s="213"/>
    </row>
    <row r="1377" spans="9:9">
      <c r="I1377" s="213"/>
    </row>
    <row r="1378" spans="9:9">
      <c r="I1378" s="213"/>
    </row>
    <row r="1379" spans="9:9">
      <c r="I1379" s="213"/>
    </row>
    <row r="1380" spans="9:9">
      <c r="I1380" s="213"/>
    </row>
    <row r="1381" spans="9:9">
      <c r="I1381" s="213"/>
    </row>
    <row r="1382" spans="9:9">
      <c r="I1382" s="213"/>
    </row>
    <row r="1383" spans="9:9">
      <c r="I1383" s="213"/>
    </row>
    <row r="1384" spans="9:9">
      <c r="I1384" s="213"/>
    </row>
    <row r="1385" spans="9:9">
      <c r="I1385" s="213"/>
    </row>
    <row r="1386" spans="9:9">
      <c r="I1386" s="213"/>
    </row>
    <row r="1387" spans="9:9">
      <c r="I1387" s="213"/>
    </row>
    <row r="1388" spans="9:9">
      <c r="I1388" s="213"/>
    </row>
    <row r="1389" spans="9:9">
      <c r="I1389" s="213"/>
    </row>
    <row r="1390" spans="9:9">
      <c r="I1390" s="213"/>
    </row>
    <row r="1391" spans="9:9">
      <c r="I1391" s="213"/>
    </row>
    <row r="1392" spans="9:9">
      <c r="I1392" s="213"/>
    </row>
    <row r="1393" spans="9:9">
      <c r="I1393" s="213"/>
    </row>
    <row r="1394" spans="9:9">
      <c r="I1394" s="213"/>
    </row>
    <row r="1395" spans="9:9">
      <c r="I1395" s="213"/>
    </row>
    <row r="1396" spans="9:9">
      <c r="I1396" s="213"/>
    </row>
    <row r="1397" spans="9:9">
      <c r="I1397" s="213"/>
    </row>
    <row r="1398" spans="9:9">
      <c r="I1398" s="213"/>
    </row>
    <row r="1399" spans="9:9">
      <c r="I1399" s="213"/>
    </row>
    <row r="1400" spans="9:9">
      <c r="I1400" s="213"/>
    </row>
    <row r="1401" spans="9:9">
      <c r="I1401" s="213"/>
    </row>
    <row r="1402" spans="9:9">
      <c r="I1402" s="213"/>
    </row>
    <row r="1403" spans="9:9">
      <c r="I1403" s="213"/>
    </row>
    <row r="1404" spans="9:9">
      <c r="I1404" s="213"/>
    </row>
    <row r="1405" spans="9:9">
      <c r="I1405" s="213"/>
    </row>
    <row r="1406" spans="9:9">
      <c r="I1406" s="213"/>
    </row>
    <row r="1407" spans="9:9">
      <c r="I1407" s="213"/>
    </row>
    <row r="1408" spans="9:9">
      <c r="I1408" s="213"/>
    </row>
    <row r="1409" spans="9:9">
      <c r="I1409" s="213"/>
    </row>
    <row r="1410" spans="9:9">
      <c r="I1410" s="213"/>
    </row>
    <row r="1411" spans="9:9">
      <c r="I1411" s="213"/>
    </row>
    <row r="1412" spans="9:9">
      <c r="I1412" s="213"/>
    </row>
    <row r="1413" spans="9:9">
      <c r="I1413" s="213"/>
    </row>
    <row r="1414" spans="9:9">
      <c r="I1414" s="213"/>
    </row>
    <row r="1415" spans="9:9">
      <c r="I1415" s="213"/>
    </row>
    <row r="1416" spans="9:9">
      <c r="I1416" s="213"/>
    </row>
    <row r="1417" spans="9:9">
      <c r="I1417" s="213"/>
    </row>
    <row r="1418" spans="9:9">
      <c r="I1418" s="213"/>
    </row>
    <row r="1419" spans="9:9">
      <c r="I1419" s="213"/>
    </row>
    <row r="1420" spans="9:9">
      <c r="I1420" s="213"/>
    </row>
    <row r="1421" spans="9:9">
      <c r="I1421" s="213"/>
    </row>
    <row r="1422" spans="9:9">
      <c r="I1422" s="213"/>
    </row>
    <row r="1423" spans="9:9">
      <c r="I1423" s="213"/>
    </row>
    <row r="1424" spans="9:9">
      <c r="I1424" s="213"/>
    </row>
    <row r="1425" spans="9:9">
      <c r="I1425" s="213"/>
    </row>
    <row r="1426" spans="9:9">
      <c r="I1426" s="213"/>
    </row>
    <row r="1427" spans="9:9">
      <c r="I1427" s="213"/>
    </row>
    <row r="1428" spans="9:9">
      <c r="I1428" s="213"/>
    </row>
    <row r="1429" spans="9:9">
      <c r="I1429" s="213"/>
    </row>
    <row r="1430" spans="9:9">
      <c r="I1430" s="213"/>
    </row>
    <row r="1431" spans="9:9">
      <c r="I1431" s="213"/>
    </row>
    <row r="1432" spans="9:9">
      <c r="I1432" s="213"/>
    </row>
    <row r="1433" spans="9:9">
      <c r="I1433" s="213"/>
    </row>
    <row r="1434" spans="9:9">
      <c r="I1434" s="213"/>
    </row>
    <row r="1435" spans="9:9">
      <c r="I1435" s="213"/>
    </row>
    <row r="1436" spans="9:9">
      <c r="I1436" s="213"/>
    </row>
    <row r="1437" spans="9:9">
      <c r="I1437" s="213"/>
    </row>
    <row r="1438" spans="9:9">
      <c r="I1438" s="213"/>
    </row>
    <row r="1439" spans="9:9">
      <c r="I1439" s="213"/>
    </row>
    <row r="1440" spans="9:9">
      <c r="I1440" s="213"/>
    </row>
    <row r="1441" spans="9:9">
      <c r="I1441" s="213"/>
    </row>
    <row r="1442" spans="9:9">
      <c r="I1442" s="213"/>
    </row>
    <row r="1443" spans="9:9">
      <c r="I1443" s="213"/>
    </row>
    <row r="1444" spans="9:9">
      <c r="I1444" s="213"/>
    </row>
    <row r="1445" spans="9:9">
      <c r="I1445" s="213"/>
    </row>
    <row r="1446" spans="9:9">
      <c r="I1446" s="213"/>
    </row>
    <row r="1447" spans="9:9">
      <c r="I1447" s="213"/>
    </row>
    <row r="1448" spans="9:9">
      <c r="I1448" s="213"/>
    </row>
    <row r="1449" spans="9:9">
      <c r="I1449" s="213"/>
    </row>
    <row r="1450" spans="9:9">
      <c r="I1450" s="213"/>
    </row>
    <row r="1451" spans="9:9">
      <c r="I1451" s="213"/>
    </row>
    <row r="1452" spans="9:9">
      <c r="I1452" s="213"/>
    </row>
    <row r="1453" spans="9:9">
      <c r="I1453" s="213"/>
    </row>
    <row r="1454" spans="9:9">
      <c r="I1454" s="213"/>
    </row>
    <row r="1455" spans="9:9">
      <c r="I1455" s="213"/>
    </row>
    <row r="1456" spans="9:9">
      <c r="I1456" s="213"/>
    </row>
    <row r="1457" spans="9:9">
      <c r="I1457" s="213"/>
    </row>
    <row r="1458" spans="9:9">
      <c r="I1458" s="213"/>
    </row>
    <row r="1459" spans="9:9">
      <c r="I1459" s="213"/>
    </row>
    <row r="1460" spans="9:9">
      <c r="I1460" s="213"/>
    </row>
    <row r="1461" spans="9:9">
      <c r="I1461" s="213"/>
    </row>
    <row r="1462" spans="9:9">
      <c r="I1462" s="213"/>
    </row>
    <row r="1463" spans="9:9">
      <c r="I1463" s="213"/>
    </row>
    <row r="1464" spans="9:9">
      <c r="I1464" s="213"/>
    </row>
    <row r="1465" spans="9:9">
      <c r="I1465" s="213"/>
    </row>
    <row r="1466" spans="9:9">
      <c r="I1466" s="213"/>
    </row>
    <row r="1467" spans="9:9">
      <c r="I1467" s="213"/>
    </row>
    <row r="1468" spans="9:9">
      <c r="I1468" s="213"/>
    </row>
    <row r="1469" spans="9:9">
      <c r="I1469" s="213"/>
    </row>
    <row r="1470" spans="9:9">
      <c r="I1470" s="213"/>
    </row>
    <row r="1471" spans="9:9">
      <c r="I1471" s="213"/>
    </row>
    <row r="1472" spans="9:9">
      <c r="I1472" s="213"/>
    </row>
    <row r="1473" spans="9:9">
      <c r="I1473" s="213"/>
    </row>
    <row r="1474" spans="9:9">
      <c r="I1474" s="213"/>
    </row>
    <row r="1475" spans="9:9">
      <c r="I1475" s="213"/>
    </row>
    <row r="1476" spans="9:9">
      <c r="I1476" s="213"/>
    </row>
    <row r="1477" spans="9:9">
      <c r="I1477" s="213"/>
    </row>
    <row r="1478" spans="9:9">
      <c r="I1478" s="213"/>
    </row>
    <row r="1479" spans="9:9">
      <c r="I1479" s="213"/>
    </row>
    <row r="1480" spans="9:9">
      <c r="I1480" s="213"/>
    </row>
    <row r="1481" spans="9:9">
      <c r="I1481" s="213"/>
    </row>
    <row r="1482" spans="9:9">
      <c r="I1482" s="213"/>
    </row>
    <row r="1483" spans="9:9">
      <c r="I1483" s="213"/>
    </row>
    <row r="1484" spans="9:9">
      <c r="I1484" s="213"/>
    </row>
    <row r="1485" spans="9:9">
      <c r="I1485" s="213"/>
    </row>
    <row r="1486" spans="9:9">
      <c r="I1486" s="213"/>
    </row>
    <row r="1487" spans="9:9">
      <c r="I1487" s="213"/>
    </row>
    <row r="1488" spans="9:9">
      <c r="I1488" s="213"/>
    </row>
    <row r="1489" spans="9:9">
      <c r="I1489" s="213"/>
    </row>
    <row r="1490" spans="9:9">
      <c r="I1490" s="213"/>
    </row>
    <row r="1491" spans="9:9">
      <c r="I1491" s="213"/>
    </row>
    <row r="1492" spans="9:9">
      <c r="I1492" s="213"/>
    </row>
    <row r="1493" spans="9:9">
      <c r="I1493" s="213"/>
    </row>
    <row r="1494" spans="9:9">
      <c r="I1494" s="213"/>
    </row>
    <row r="1495" spans="9:9">
      <c r="I1495" s="213"/>
    </row>
    <row r="1496" spans="9:9">
      <c r="I1496" s="213"/>
    </row>
    <row r="1497" spans="9:9">
      <c r="I1497" s="213"/>
    </row>
    <row r="1498" spans="9:9">
      <c r="I1498" s="213"/>
    </row>
    <row r="1499" spans="9:9">
      <c r="I1499" s="213"/>
    </row>
    <row r="1500" spans="9:9">
      <c r="I1500" s="213"/>
    </row>
    <row r="1501" spans="9:9">
      <c r="I1501" s="213"/>
    </row>
    <row r="1502" spans="9:9">
      <c r="I1502" s="213"/>
    </row>
    <row r="1503" spans="9:9">
      <c r="I1503" s="213"/>
    </row>
    <row r="1504" spans="9:9">
      <c r="I1504" s="213"/>
    </row>
    <row r="1505" spans="9:9">
      <c r="I1505" s="213"/>
    </row>
    <row r="1506" spans="9:9">
      <c r="I1506" s="213"/>
    </row>
    <row r="1507" spans="9:9">
      <c r="I1507" s="213"/>
    </row>
    <row r="1508" spans="9:9">
      <c r="I1508" s="213"/>
    </row>
    <row r="1509" spans="9:9">
      <c r="I1509" s="213"/>
    </row>
    <row r="1510" spans="9:9">
      <c r="I1510" s="213"/>
    </row>
    <row r="1511" spans="9:9">
      <c r="I1511" s="213"/>
    </row>
    <row r="1512" spans="9:9">
      <c r="I1512" s="213"/>
    </row>
    <row r="1513" spans="9:9">
      <c r="I1513" s="213"/>
    </row>
    <row r="1514" spans="9:9">
      <c r="I1514" s="213"/>
    </row>
    <row r="1515" spans="9:9">
      <c r="I1515" s="213"/>
    </row>
    <row r="1516" spans="9:9">
      <c r="I1516" s="213"/>
    </row>
    <row r="1517" spans="9:9">
      <c r="I1517" s="213"/>
    </row>
    <row r="1518" spans="9:9">
      <c r="I1518" s="213"/>
    </row>
    <row r="1519" spans="9:9">
      <c r="I1519" s="213"/>
    </row>
    <row r="1520" spans="9:9">
      <c r="I1520" s="213"/>
    </row>
    <row r="1521" spans="9:9">
      <c r="I1521" s="213"/>
    </row>
    <row r="1522" spans="9:9">
      <c r="I1522" s="213"/>
    </row>
    <row r="1523" spans="9:9">
      <c r="I1523" s="213"/>
    </row>
    <row r="1524" spans="9:9">
      <c r="I1524" s="213"/>
    </row>
    <row r="1525" spans="9:9">
      <c r="I1525" s="213"/>
    </row>
    <row r="1526" spans="9:9">
      <c r="I1526" s="213"/>
    </row>
    <row r="1527" spans="9:9">
      <c r="I1527" s="213"/>
    </row>
    <row r="1528" spans="9:9">
      <c r="I1528" s="213"/>
    </row>
    <row r="1529" spans="9:9">
      <c r="I1529" s="213"/>
    </row>
    <row r="1530" spans="9:9">
      <c r="I1530" s="213"/>
    </row>
    <row r="1531" spans="9:9">
      <c r="I1531" s="213"/>
    </row>
    <row r="1532" spans="9:9">
      <c r="I1532" s="213"/>
    </row>
    <row r="1533" spans="9:9">
      <c r="I1533" s="213"/>
    </row>
    <row r="1534" spans="9:9">
      <c r="I1534" s="213"/>
    </row>
    <row r="1535" spans="9:9">
      <c r="I1535" s="213"/>
    </row>
    <row r="1536" spans="9:9">
      <c r="I1536" s="213"/>
    </row>
    <row r="1537" spans="9:9">
      <c r="I1537" s="213"/>
    </row>
    <row r="1538" spans="9:9">
      <c r="I1538" s="213"/>
    </row>
    <row r="1539" spans="9:9">
      <c r="I1539" s="213"/>
    </row>
    <row r="1540" spans="9:9">
      <c r="I1540" s="213"/>
    </row>
    <row r="1541" spans="9:9">
      <c r="I1541" s="213"/>
    </row>
    <row r="1542" spans="9:9">
      <c r="I1542" s="213"/>
    </row>
    <row r="1543" spans="9:9">
      <c r="I1543" s="213"/>
    </row>
    <row r="1544" spans="9:9">
      <c r="I1544" s="213"/>
    </row>
    <row r="1545" spans="9:9">
      <c r="I1545" s="213"/>
    </row>
    <row r="1546" spans="9:9">
      <c r="I1546" s="213"/>
    </row>
    <row r="1547" spans="9:9">
      <c r="I1547" s="213"/>
    </row>
    <row r="1548" spans="9:9">
      <c r="I1548" s="213"/>
    </row>
    <row r="1549" spans="9:9">
      <c r="I1549" s="213"/>
    </row>
    <row r="1550" spans="9:9">
      <c r="I1550" s="213"/>
    </row>
    <row r="1551" spans="9:9">
      <c r="I1551" s="213"/>
    </row>
    <row r="1552" spans="9:9">
      <c r="I1552" s="213"/>
    </row>
    <row r="1553" spans="9:9">
      <c r="I1553" s="213"/>
    </row>
    <row r="1554" spans="9:9">
      <c r="I1554" s="213"/>
    </row>
    <row r="1555" spans="9:9">
      <c r="I1555" s="213"/>
    </row>
    <row r="1556" spans="9:9">
      <c r="I1556" s="213"/>
    </row>
    <row r="1557" spans="9:9">
      <c r="I1557" s="213"/>
    </row>
    <row r="1558" spans="9:9">
      <c r="I1558" s="213"/>
    </row>
    <row r="1559" spans="9:9">
      <c r="I1559" s="213"/>
    </row>
    <row r="1560" spans="9:9">
      <c r="I1560" s="213"/>
    </row>
    <row r="1561" spans="9:9">
      <c r="I1561" s="213"/>
    </row>
    <row r="1562" spans="9:9">
      <c r="I1562" s="213"/>
    </row>
    <row r="1563" spans="9:9">
      <c r="I1563" s="213"/>
    </row>
    <row r="1564" spans="9:9">
      <c r="I1564" s="213"/>
    </row>
    <row r="1565" spans="9:9">
      <c r="I1565" s="213"/>
    </row>
    <row r="1566" spans="9:9">
      <c r="I1566" s="213"/>
    </row>
    <row r="1567" spans="9:9">
      <c r="I1567" s="213"/>
    </row>
    <row r="1568" spans="9:9">
      <c r="I1568" s="213"/>
    </row>
    <row r="1569" spans="9:9">
      <c r="I1569" s="213"/>
    </row>
    <row r="1570" spans="9:9">
      <c r="I1570" s="213"/>
    </row>
    <row r="1571" spans="9:9">
      <c r="I1571" s="213"/>
    </row>
    <row r="1572" spans="9:9">
      <c r="I1572" s="213"/>
    </row>
    <row r="1573" spans="9:9">
      <c r="I1573" s="213"/>
    </row>
    <row r="1574" spans="9:9">
      <c r="I1574" s="213"/>
    </row>
    <row r="1575" spans="9:9">
      <c r="I1575" s="213"/>
    </row>
    <row r="1576" spans="9:9">
      <c r="I1576" s="213"/>
    </row>
    <row r="1577" spans="9:9">
      <c r="I1577" s="213"/>
    </row>
    <row r="1578" spans="9:9">
      <c r="I1578" s="213"/>
    </row>
    <row r="1579" spans="9:9">
      <c r="I1579" s="213"/>
    </row>
    <row r="1580" spans="9:9">
      <c r="I1580" s="213"/>
    </row>
    <row r="1581" spans="9:9">
      <c r="I1581" s="213"/>
    </row>
    <row r="1582" spans="9:9">
      <c r="I1582" s="213"/>
    </row>
    <row r="1583" spans="9:9">
      <c r="I1583" s="213"/>
    </row>
    <row r="1584" spans="9:9">
      <c r="I1584" s="213"/>
    </row>
    <row r="1585" spans="9:9">
      <c r="I1585" s="213"/>
    </row>
    <row r="1586" spans="9:9">
      <c r="I1586" s="213"/>
    </row>
    <row r="1587" spans="9:9">
      <c r="I1587" s="213"/>
    </row>
    <row r="1588" spans="9:9">
      <c r="I1588" s="213"/>
    </row>
    <row r="1589" spans="9:9">
      <c r="I1589" s="213"/>
    </row>
    <row r="1590" spans="9:9">
      <c r="I1590" s="213"/>
    </row>
    <row r="1591" spans="9:9">
      <c r="I1591" s="213"/>
    </row>
    <row r="1592" spans="9:9">
      <c r="I1592" s="213"/>
    </row>
    <row r="1593" spans="9:9">
      <c r="I1593" s="213"/>
    </row>
    <row r="1594" spans="9:9">
      <c r="I1594" s="213"/>
    </row>
    <row r="1595" spans="9:9">
      <c r="I1595" s="213"/>
    </row>
    <row r="1596" spans="9:9">
      <c r="I1596" s="213"/>
    </row>
    <row r="1597" spans="9:9">
      <c r="I1597" s="213"/>
    </row>
    <row r="1598" spans="9:9">
      <c r="I1598" s="213"/>
    </row>
    <row r="1599" spans="9:9">
      <c r="I1599" s="213"/>
    </row>
    <row r="1600" spans="9:9">
      <c r="I1600" s="213"/>
    </row>
    <row r="1601" spans="9:9">
      <c r="I1601" s="213"/>
    </row>
    <row r="1602" spans="9:9">
      <c r="I1602" s="213"/>
    </row>
    <row r="1603" spans="9:9">
      <c r="I1603" s="213"/>
    </row>
    <row r="1604" spans="9:9">
      <c r="I1604" s="213"/>
    </row>
    <row r="1605" spans="9:9">
      <c r="I1605" s="213"/>
    </row>
    <row r="1606" spans="9:9">
      <c r="I1606" s="213"/>
    </row>
    <row r="1607" spans="9:9">
      <c r="I1607" s="213"/>
    </row>
    <row r="1608" spans="9:9">
      <c r="I1608" s="213"/>
    </row>
    <row r="1609" spans="9:9">
      <c r="I1609" s="213"/>
    </row>
    <row r="1610" spans="9:9">
      <c r="I1610" s="213"/>
    </row>
    <row r="1611" spans="9:9">
      <c r="I1611" s="213"/>
    </row>
    <row r="1612" spans="9:9">
      <c r="I1612" s="213"/>
    </row>
    <row r="1613" spans="9:9">
      <c r="I1613" s="213"/>
    </row>
    <row r="1614" spans="9:9">
      <c r="I1614" s="213"/>
    </row>
    <row r="1615" spans="9:9">
      <c r="I1615" s="213"/>
    </row>
    <row r="1616" spans="9:9">
      <c r="I1616" s="213"/>
    </row>
    <row r="1617" spans="9:9">
      <c r="I1617" s="213"/>
    </row>
    <row r="1618" spans="9:9">
      <c r="I1618" s="213"/>
    </row>
    <row r="1619" spans="9:9">
      <c r="I1619" s="213"/>
    </row>
    <row r="1620" spans="9:9">
      <c r="I1620" s="213"/>
    </row>
    <row r="1621" spans="9:9">
      <c r="I1621" s="213"/>
    </row>
    <row r="1622" spans="9:9">
      <c r="I1622" s="213"/>
    </row>
    <row r="1623" spans="9:9">
      <c r="I1623" s="213"/>
    </row>
    <row r="1624" spans="9:9">
      <c r="I1624" s="213"/>
    </row>
    <row r="1625" spans="9:9">
      <c r="I1625" s="213"/>
    </row>
    <row r="1626" spans="9:9">
      <c r="I1626" s="213"/>
    </row>
    <row r="1627" spans="9:9">
      <c r="I1627" s="213"/>
    </row>
    <row r="1628" spans="9:9">
      <c r="I1628" s="213"/>
    </row>
    <row r="1629" spans="9:9">
      <c r="I1629" s="213"/>
    </row>
    <row r="1630" spans="9:9">
      <c r="I1630" s="213"/>
    </row>
    <row r="1631" spans="9:9">
      <c r="I1631" s="213"/>
    </row>
    <row r="1632" spans="9:9">
      <c r="I1632" s="213"/>
    </row>
    <row r="1633" spans="9:9">
      <c r="I1633" s="213"/>
    </row>
    <row r="1634" spans="9:9">
      <c r="I1634" s="213"/>
    </row>
    <row r="1635" spans="9:9">
      <c r="I1635" s="213"/>
    </row>
    <row r="1636" spans="9:9">
      <c r="I1636" s="213"/>
    </row>
    <row r="1637" spans="9:9">
      <c r="I1637" s="213"/>
    </row>
    <row r="1638" spans="9:9">
      <c r="I1638" s="213"/>
    </row>
    <row r="1639" spans="9:9">
      <c r="I1639" s="213"/>
    </row>
    <row r="1640" spans="9:9">
      <c r="I1640" s="213"/>
    </row>
    <row r="1641" spans="9:9">
      <c r="I1641" s="213"/>
    </row>
    <row r="1642" spans="9:9">
      <c r="I1642" s="213"/>
    </row>
    <row r="1643" spans="9:9">
      <c r="I1643" s="213"/>
    </row>
    <row r="1644" spans="9:9">
      <c r="I1644" s="213"/>
    </row>
    <row r="1645" spans="9:9">
      <c r="I1645" s="213"/>
    </row>
    <row r="1646" spans="9:9">
      <c r="I1646" s="213"/>
    </row>
    <row r="1647" spans="9:9">
      <c r="I1647" s="213"/>
    </row>
    <row r="1648" spans="9:9">
      <c r="I1648" s="213"/>
    </row>
    <row r="1649" spans="9:9">
      <c r="I1649" s="213"/>
    </row>
    <row r="1650" spans="9:9">
      <c r="I1650" s="213"/>
    </row>
    <row r="1651" spans="9:9">
      <c r="I1651" s="213"/>
    </row>
    <row r="1652" spans="9:9">
      <c r="I1652" s="213"/>
    </row>
    <row r="1653" spans="9:9">
      <c r="I1653" s="213"/>
    </row>
    <row r="1654" spans="9:9">
      <c r="I1654" s="213"/>
    </row>
    <row r="1655" spans="9:9">
      <c r="I1655" s="213"/>
    </row>
    <row r="1656" spans="9:9">
      <c r="I1656" s="213"/>
    </row>
    <row r="1657" spans="9:9">
      <c r="I1657" s="213"/>
    </row>
    <row r="1658" spans="9:9">
      <c r="I1658" s="213"/>
    </row>
    <row r="1659" spans="9:9">
      <c r="I1659" s="213"/>
    </row>
    <row r="1660" spans="9:9">
      <c r="I1660" s="213"/>
    </row>
    <row r="1661" spans="9:9">
      <c r="I1661" s="213"/>
    </row>
    <row r="1662" spans="9:9">
      <c r="I1662" s="213"/>
    </row>
    <row r="1663" spans="9:9">
      <c r="I1663" s="213"/>
    </row>
    <row r="1664" spans="9:9">
      <c r="I1664" s="213"/>
    </row>
    <row r="1665" spans="9:9">
      <c r="I1665" s="213"/>
    </row>
    <row r="1666" spans="9:9">
      <c r="I1666" s="213"/>
    </row>
    <row r="1667" spans="9:9">
      <c r="I1667" s="213"/>
    </row>
    <row r="1668" spans="9:9">
      <c r="I1668" s="213"/>
    </row>
    <row r="1669" spans="9:9">
      <c r="I1669" s="213"/>
    </row>
    <row r="1670" spans="9:9">
      <c r="I1670" s="213"/>
    </row>
    <row r="1671" spans="9:9">
      <c r="I1671" s="213"/>
    </row>
    <row r="1672" spans="9:9">
      <c r="I1672" s="213"/>
    </row>
    <row r="1673" spans="9:9">
      <c r="I1673" s="213"/>
    </row>
    <row r="1674" spans="9:9">
      <c r="I1674" s="213"/>
    </row>
    <row r="1675" spans="9:9">
      <c r="I1675" s="213"/>
    </row>
    <row r="1676" spans="9:9">
      <c r="I1676" s="213"/>
    </row>
    <row r="1677" spans="9:9">
      <c r="I1677" s="213"/>
    </row>
    <row r="1678" spans="9:9">
      <c r="I1678" s="213"/>
    </row>
    <row r="1679" spans="9:9">
      <c r="I1679" s="213"/>
    </row>
    <row r="1680" spans="9:9">
      <c r="I1680" s="213"/>
    </row>
    <row r="1681" spans="9:9">
      <c r="I1681" s="213"/>
    </row>
    <row r="1682" spans="9:9">
      <c r="I1682" s="213"/>
    </row>
    <row r="1683" spans="9:9">
      <c r="I1683" s="213"/>
    </row>
    <row r="1684" spans="9:9">
      <c r="I1684" s="213"/>
    </row>
    <row r="1685" spans="9:9">
      <c r="I1685" s="213"/>
    </row>
    <row r="1686" spans="9:9">
      <c r="I1686" s="213"/>
    </row>
    <row r="1687" spans="9:9">
      <c r="I1687" s="213"/>
    </row>
    <row r="1688" spans="9:9">
      <c r="I1688" s="213"/>
    </row>
    <row r="1689" spans="9:9">
      <c r="I1689" s="213"/>
    </row>
    <row r="1690" spans="9:9">
      <c r="I1690" s="213"/>
    </row>
    <row r="1691" spans="9:9">
      <c r="I1691" s="213"/>
    </row>
    <row r="1692" spans="9:9">
      <c r="I1692" s="213"/>
    </row>
    <row r="1693" spans="9:9">
      <c r="I1693" s="213"/>
    </row>
    <row r="1694" spans="9:9">
      <c r="I1694" s="213"/>
    </row>
    <row r="1695" spans="9:9">
      <c r="I1695" s="213"/>
    </row>
    <row r="1696" spans="9:9">
      <c r="I1696" s="213"/>
    </row>
    <row r="1697" spans="9:9">
      <c r="I1697" s="213"/>
    </row>
    <row r="1698" spans="9:9">
      <c r="I1698" s="213"/>
    </row>
    <row r="1699" spans="9:9">
      <c r="I1699" s="213"/>
    </row>
    <row r="1700" spans="9:9">
      <c r="I1700" s="213"/>
    </row>
    <row r="1701" spans="9:9">
      <c r="I1701" s="213"/>
    </row>
    <row r="1702" spans="9:9">
      <c r="I1702" s="213"/>
    </row>
    <row r="1703" spans="9:9">
      <c r="I1703" s="213"/>
    </row>
    <row r="1704" spans="9:9">
      <c r="I1704" s="213"/>
    </row>
    <row r="1705" spans="9:9">
      <c r="I1705" s="213"/>
    </row>
    <row r="1706" spans="9:9">
      <c r="I1706" s="213"/>
    </row>
    <row r="1707" spans="9:9">
      <c r="I1707" s="213"/>
    </row>
    <row r="1708" spans="9:9">
      <c r="I1708" s="213"/>
    </row>
    <row r="1709" spans="9:9">
      <c r="I1709" s="213"/>
    </row>
    <row r="1710" spans="9:9">
      <c r="I1710" s="213"/>
    </row>
    <row r="1711" spans="9:9">
      <c r="I1711" s="213"/>
    </row>
    <row r="1712" spans="9:9">
      <c r="I1712" s="213"/>
    </row>
    <row r="1713" spans="9:9">
      <c r="I1713" s="213"/>
    </row>
    <row r="1714" spans="9:9">
      <c r="I1714" s="213"/>
    </row>
    <row r="1715" spans="9:9">
      <c r="I1715" s="213"/>
    </row>
    <row r="1716" spans="9:9">
      <c r="I1716" s="213"/>
    </row>
    <row r="1717" spans="9:9">
      <c r="I1717" s="213"/>
    </row>
    <row r="1718" spans="9:9">
      <c r="I1718" s="213"/>
    </row>
    <row r="1719" spans="9:9">
      <c r="I1719" s="213"/>
    </row>
    <row r="1720" spans="9:9">
      <c r="I1720" s="213"/>
    </row>
    <row r="1721" spans="9:9">
      <c r="I1721" s="213"/>
    </row>
    <row r="1722" spans="9:9">
      <c r="I1722" s="213"/>
    </row>
    <row r="1723" spans="9:9">
      <c r="I1723" s="213"/>
    </row>
    <row r="1724" spans="9:9">
      <c r="I1724" s="213"/>
    </row>
    <row r="1725" spans="9:9">
      <c r="I1725" s="213"/>
    </row>
    <row r="1726" spans="9:9">
      <c r="I1726" s="213"/>
    </row>
    <row r="1727" spans="9:9">
      <c r="I1727" s="213"/>
    </row>
    <row r="1728" spans="9:9">
      <c r="I1728" s="213"/>
    </row>
    <row r="1729" spans="9:9">
      <c r="I1729" s="213"/>
    </row>
    <row r="1730" spans="9:9">
      <c r="I1730" s="213"/>
    </row>
    <row r="1731" spans="9:9">
      <c r="I1731" s="213"/>
    </row>
    <row r="1732" spans="9:9">
      <c r="I1732" s="213"/>
    </row>
    <row r="1733" spans="9:9">
      <c r="I1733" s="213"/>
    </row>
    <row r="1734" spans="9:9">
      <c r="I1734" s="213"/>
    </row>
    <row r="1735" spans="9:9">
      <c r="I1735" s="213"/>
    </row>
    <row r="1736" spans="9:9">
      <c r="I1736" s="213"/>
    </row>
    <row r="1737" spans="9:9">
      <c r="I1737" s="213"/>
    </row>
    <row r="1738" spans="9:9">
      <c r="I1738" s="213"/>
    </row>
    <row r="1739" spans="9:9">
      <c r="I1739" s="213"/>
    </row>
    <row r="1740" spans="9:9">
      <c r="I1740" s="213"/>
    </row>
    <row r="1741" spans="9:9">
      <c r="I1741" s="213"/>
    </row>
    <row r="1742" spans="9:9">
      <c r="I1742" s="213"/>
    </row>
    <row r="1743" spans="9:9">
      <c r="I1743" s="213"/>
    </row>
    <row r="1744" spans="9:9">
      <c r="I1744" s="213"/>
    </row>
    <row r="1745" spans="9:9">
      <c r="I1745" s="213"/>
    </row>
    <row r="1746" spans="9:9">
      <c r="I1746" s="213"/>
    </row>
    <row r="1747" spans="9:9">
      <c r="I1747" s="213"/>
    </row>
    <row r="1748" spans="9:9">
      <c r="I1748" s="213"/>
    </row>
    <row r="1749" spans="9:9">
      <c r="I1749" s="213"/>
    </row>
    <row r="1750" spans="9:9">
      <c r="I1750" s="213"/>
    </row>
    <row r="1751" spans="9:9">
      <c r="I1751" s="213"/>
    </row>
    <row r="1752" spans="9:9">
      <c r="I1752" s="213"/>
    </row>
    <row r="1753" spans="9:9">
      <c r="I1753" s="213"/>
    </row>
    <row r="1754" spans="9:9">
      <c r="I1754" s="213"/>
    </row>
    <row r="1755" spans="9:9">
      <c r="I1755" s="213"/>
    </row>
    <row r="1756" spans="9:9">
      <c r="I1756" s="213"/>
    </row>
    <row r="1757" spans="9:9">
      <c r="I1757" s="213"/>
    </row>
    <row r="1758" spans="9:9">
      <c r="I1758" s="213"/>
    </row>
    <row r="1759" spans="9:9">
      <c r="I1759" s="213"/>
    </row>
    <row r="1760" spans="9:9">
      <c r="I1760" s="213"/>
    </row>
    <row r="1761" spans="9:9">
      <c r="I1761" s="213"/>
    </row>
    <row r="1762" spans="9:9">
      <c r="I1762" s="213"/>
    </row>
    <row r="1763" spans="9:9">
      <c r="I1763" s="213"/>
    </row>
    <row r="1764" spans="9:9">
      <c r="I1764" s="213"/>
    </row>
    <row r="1765" spans="9:9">
      <c r="I1765" s="213"/>
    </row>
    <row r="1766" spans="9:9">
      <c r="I1766" s="213"/>
    </row>
    <row r="1767" spans="9:9">
      <c r="I1767" s="213"/>
    </row>
    <row r="1768" spans="9:9">
      <c r="I1768" s="213"/>
    </row>
    <row r="1769" spans="9:9">
      <c r="I1769" s="213"/>
    </row>
    <row r="1770" spans="9:9">
      <c r="I1770" s="213"/>
    </row>
    <row r="1771" spans="9:9">
      <c r="I1771" s="213"/>
    </row>
    <row r="1772" spans="9:9">
      <c r="I1772" s="213"/>
    </row>
    <row r="1773" spans="9:9">
      <c r="I1773" s="213"/>
    </row>
    <row r="1774" spans="9:9">
      <c r="I1774" s="213"/>
    </row>
    <row r="1775" spans="9:9">
      <c r="I1775" s="213"/>
    </row>
    <row r="1776" spans="9:9">
      <c r="I1776" s="213"/>
    </row>
    <row r="1777" spans="9:9">
      <c r="I1777" s="213"/>
    </row>
    <row r="1778" spans="9:9">
      <c r="I1778" s="213"/>
    </row>
    <row r="1779" spans="9:9">
      <c r="I1779" s="213"/>
    </row>
    <row r="1780" spans="9:9">
      <c r="I1780" s="213"/>
    </row>
    <row r="1781" spans="9:9">
      <c r="I1781" s="213"/>
    </row>
    <row r="1782" spans="9:9">
      <c r="I1782" s="213"/>
    </row>
    <row r="1783" spans="9:9">
      <c r="I1783" s="213"/>
    </row>
    <row r="1784" spans="9:9">
      <c r="I1784" s="213"/>
    </row>
    <row r="1785" spans="9:9">
      <c r="I1785" s="213"/>
    </row>
    <row r="1786" spans="9:9">
      <c r="I1786" s="213"/>
    </row>
    <row r="1787" spans="9:9">
      <c r="I1787" s="213"/>
    </row>
    <row r="1788" spans="9:9">
      <c r="I1788" s="213"/>
    </row>
    <row r="1789" spans="9:9">
      <c r="I1789" s="213"/>
    </row>
    <row r="1790" spans="9:9">
      <c r="I1790" s="213"/>
    </row>
    <row r="1791" spans="9:9">
      <c r="I1791" s="213"/>
    </row>
    <row r="1792" spans="9:9">
      <c r="I1792" s="213"/>
    </row>
    <row r="1793" spans="9:9">
      <c r="I1793" s="213"/>
    </row>
    <row r="1794" spans="9:9">
      <c r="I1794" s="213"/>
    </row>
    <row r="1795" spans="9:9">
      <c r="I1795" s="213"/>
    </row>
    <row r="1796" spans="9:9">
      <c r="I1796" s="213"/>
    </row>
    <row r="1797" spans="9:9">
      <c r="I1797" s="213"/>
    </row>
    <row r="1798" spans="9:9">
      <c r="I1798" s="213"/>
    </row>
    <row r="1799" spans="9:9">
      <c r="I1799" s="213"/>
    </row>
    <row r="1800" spans="9:9">
      <c r="I1800" s="213"/>
    </row>
    <row r="1801" spans="9:9">
      <c r="I1801" s="213"/>
    </row>
    <row r="1802" spans="9:9">
      <c r="I1802" s="213"/>
    </row>
    <row r="1803" spans="9:9">
      <c r="I1803" s="213"/>
    </row>
    <row r="1804" spans="9:9">
      <c r="I1804" s="213"/>
    </row>
    <row r="1805" spans="9:9">
      <c r="I1805" s="213"/>
    </row>
    <row r="1806" spans="9:9">
      <c r="I1806" s="213"/>
    </row>
    <row r="1807" spans="9:9">
      <c r="I1807" s="213"/>
    </row>
    <row r="1808" spans="9:9">
      <c r="I1808" s="213"/>
    </row>
    <row r="1809" spans="9:9">
      <c r="I1809" s="213"/>
    </row>
    <row r="1810" spans="9:9">
      <c r="I1810" s="213"/>
    </row>
    <row r="1811" spans="9:9">
      <c r="I1811" s="213"/>
    </row>
    <row r="1812" spans="9:9">
      <c r="I1812" s="213"/>
    </row>
    <row r="1813" spans="9:9">
      <c r="I1813" s="213"/>
    </row>
    <row r="1814" spans="9:9">
      <c r="I1814" s="213"/>
    </row>
    <row r="1815" spans="9:9">
      <c r="I1815" s="213"/>
    </row>
    <row r="1816" spans="9:9">
      <c r="I1816" s="213"/>
    </row>
    <row r="1817" spans="9:9">
      <c r="I1817" s="213"/>
    </row>
    <row r="1818" spans="9:9">
      <c r="I1818" s="213"/>
    </row>
    <row r="1819" spans="9:9">
      <c r="I1819" s="213"/>
    </row>
    <row r="1820" spans="9:9">
      <c r="I1820" s="213"/>
    </row>
    <row r="1821" spans="9:9">
      <c r="I1821" s="213"/>
    </row>
    <row r="1822" spans="9:9">
      <c r="I1822" s="213"/>
    </row>
    <row r="1823" spans="9:9">
      <c r="I1823" s="213"/>
    </row>
    <row r="1824" spans="9:9">
      <c r="I1824" s="213"/>
    </row>
    <row r="1825" spans="9:9">
      <c r="I1825" s="213"/>
    </row>
    <row r="1826" spans="9:9">
      <c r="I1826" s="213"/>
    </row>
    <row r="1827" spans="9:9">
      <c r="I1827" s="213"/>
    </row>
    <row r="1828" spans="9:9">
      <c r="I1828" s="213"/>
    </row>
    <row r="1829" spans="9:9">
      <c r="I1829" s="213"/>
    </row>
    <row r="1830" spans="9:9">
      <c r="I1830" s="213"/>
    </row>
    <row r="1831" spans="9:9">
      <c r="I1831" s="213"/>
    </row>
    <row r="1832" spans="9:9">
      <c r="I1832" s="213"/>
    </row>
    <row r="1833" spans="9:9">
      <c r="I1833" s="213"/>
    </row>
    <row r="1834" spans="9:9">
      <c r="I1834" s="213"/>
    </row>
    <row r="1835" spans="9:9">
      <c r="I1835" s="213"/>
    </row>
    <row r="1836" spans="9:9">
      <c r="I1836" s="213"/>
    </row>
    <row r="1837" spans="9:9">
      <c r="I1837" s="213"/>
    </row>
    <row r="1838" spans="9:9">
      <c r="I1838" s="213"/>
    </row>
    <row r="1839" spans="9:9">
      <c r="I1839" s="213"/>
    </row>
    <row r="1840" spans="9:9">
      <c r="I1840" s="213"/>
    </row>
    <row r="1841" spans="9:9">
      <c r="I1841" s="213"/>
    </row>
    <row r="1842" spans="9:9">
      <c r="I1842" s="213"/>
    </row>
    <row r="1843" spans="9:9">
      <c r="I1843" s="213"/>
    </row>
    <row r="1844" spans="9:9">
      <c r="I1844" s="213"/>
    </row>
    <row r="1845" spans="9:9">
      <c r="I1845" s="213"/>
    </row>
    <row r="1846" spans="9:9">
      <c r="I1846" s="213"/>
    </row>
    <row r="1847" spans="9:9">
      <c r="I1847" s="213"/>
    </row>
    <row r="1848" spans="9:9">
      <c r="I1848" s="213"/>
    </row>
    <row r="1849" spans="9:9">
      <c r="I1849" s="213"/>
    </row>
    <row r="1850" spans="9:9">
      <c r="I1850" s="213"/>
    </row>
    <row r="1851" spans="9:9">
      <c r="I1851" s="213"/>
    </row>
    <row r="1852" spans="9:9">
      <c r="I1852" s="213"/>
    </row>
    <row r="1853" spans="9:9">
      <c r="I1853" s="213"/>
    </row>
    <row r="1854" spans="9:9">
      <c r="I1854" s="213"/>
    </row>
    <row r="1855" spans="9:9">
      <c r="I1855" s="213"/>
    </row>
    <row r="1856" spans="9:9">
      <c r="I1856" s="213"/>
    </row>
    <row r="1857" spans="9:9">
      <c r="I1857" s="213"/>
    </row>
    <row r="1858" spans="9:9">
      <c r="I1858" s="213"/>
    </row>
    <row r="1859" spans="9:9">
      <c r="I1859" s="213"/>
    </row>
    <row r="1860" spans="9:9">
      <c r="I1860" s="213"/>
    </row>
    <row r="1861" spans="9:9">
      <c r="I1861" s="213"/>
    </row>
    <row r="1862" spans="9:9">
      <c r="I1862" s="213"/>
    </row>
    <row r="1863" spans="9:9">
      <c r="I1863" s="213"/>
    </row>
    <row r="1864" spans="9:9">
      <c r="I1864" s="213"/>
    </row>
    <row r="1865" spans="9:9">
      <c r="I1865" s="213"/>
    </row>
    <row r="1866" spans="9:9">
      <c r="I1866" s="213"/>
    </row>
    <row r="1867" spans="9:9">
      <c r="I1867" s="213"/>
    </row>
    <row r="1868" spans="9:9">
      <c r="I1868" s="213"/>
    </row>
    <row r="1869" spans="9:9">
      <c r="I1869" s="213"/>
    </row>
    <row r="1870" spans="9:9">
      <c r="I1870" s="213"/>
    </row>
    <row r="1871" spans="9:9">
      <c r="I1871" s="213"/>
    </row>
    <row r="1872" spans="9:9">
      <c r="I1872" s="213"/>
    </row>
    <row r="1873" spans="9:9">
      <c r="I1873" s="213"/>
    </row>
    <row r="1874" spans="9:9">
      <c r="I1874" s="213"/>
    </row>
    <row r="1875" spans="9:9">
      <c r="I1875" s="213"/>
    </row>
    <row r="1876" spans="9:9">
      <c r="I1876" s="213"/>
    </row>
    <row r="1877" spans="9:9">
      <c r="I1877" s="213"/>
    </row>
    <row r="1878" spans="9:9">
      <c r="I1878" s="213"/>
    </row>
    <row r="1879" spans="9:9">
      <c r="I1879" s="213"/>
    </row>
    <row r="1880" spans="9:9">
      <c r="I1880" s="213"/>
    </row>
    <row r="1881" spans="9:9">
      <c r="I1881" s="213"/>
    </row>
    <row r="1882" spans="9:9">
      <c r="I1882" s="213"/>
    </row>
    <row r="1883" spans="9:9">
      <c r="I1883" s="213"/>
    </row>
    <row r="1884" spans="9:9">
      <c r="I1884" s="213"/>
    </row>
    <row r="1885" spans="9:9">
      <c r="I1885" s="213"/>
    </row>
    <row r="1886" spans="9:9">
      <c r="I1886" s="213"/>
    </row>
    <row r="1887" spans="9:9">
      <c r="I1887" s="213"/>
    </row>
    <row r="1888" spans="9:9">
      <c r="I1888" s="213"/>
    </row>
    <row r="1889" spans="9:9">
      <c r="I1889" s="213"/>
    </row>
    <row r="1890" spans="9:9">
      <c r="I1890" s="213"/>
    </row>
    <row r="1891" spans="9:9">
      <c r="I1891" s="213"/>
    </row>
    <row r="1892" spans="9:9">
      <c r="I1892" s="213"/>
    </row>
    <row r="1893" spans="9:9">
      <c r="I1893" s="213"/>
    </row>
    <row r="1894" spans="9:9">
      <c r="I1894" s="213"/>
    </row>
    <row r="1895" spans="9:9">
      <c r="I1895" s="213"/>
    </row>
    <row r="1896" spans="9:9">
      <c r="I1896" s="213"/>
    </row>
    <row r="1897" spans="9:9">
      <c r="I1897" s="213"/>
    </row>
    <row r="1898" spans="9:9">
      <c r="I1898" s="213"/>
    </row>
    <row r="1899" spans="9:9">
      <c r="I1899" s="213"/>
    </row>
    <row r="1900" spans="9:9">
      <c r="I1900" s="213"/>
    </row>
    <row r="1901" spans="9:9">
      <c r="I1901" s="213"/>
    </row>
    <row r="1902" spans="9:9">
      <c r="I1902" s="213"/>
    </row>
    <row r="1903" spans="9:9">
      <c r="I1903" s="213"/>
    </row>
    <row r="1904" spans="9:9">
      <c r="I1904" s="213"/>
    </row>
    <row r="1905" spans="9:9">
      <c r="I1905" s="213"/>
    </row>
    <row r="1906" spans="9:9">
      <c r="I1906" s="213"/>
    </row>
    <row r="1907" spans="9:9">
      <c r="I1907" s="213"/>
    </row>
    <row r="1908" spans="9:9">
      <c r="I1908" s="213"/>
    </row>
    <row r="1909" spans="9:9">
      <c r="I1909" s="213"/>
    </row>
    <row r="1910" spans="9:9">
      <c r="I1910" s="213"/>
    </row>
    <row r="1911" spans="9:9">
      <c r="I1911" s="213"/>
    </row>
    <row r="1912" spans="9:9">
      <c r="I1912" s="213"/>
    </row>
    <row r="1913" spans="9:9">
      <c r="I1913" s="213"/>
    </row>
    <row r="1914" spans="9:9">
      <c r="I1914" s="213"/>
    </row>
    <row r="1915" spans="9:9">
      <c r="I1915" s="213"/>
    </row>
    <row r="1916" spans="9:9">
      <c r="I1916" s="213"/>
    </row>
    <row r="1917" spans="9:9">
      <c r="I1917" s="213"/>
    </row>
    <row r="1918" spans="9:9">
      <c r="I1918" s="213"/>
    </row>
    <row r="1919" spans="9:9">
      <c r="I1919" s="213"/>
    </row>
    <row r="1920" spans="9:9">
      <c r="I1920" s="213"/>
    </row>
    <row r="1921" spans="9:9">
      <c r="I1921" s="213"/>
    </row>
    <row r="1922" spans="9:9">
      <c r="I1922" s="213"/>
    </row>
    <row r="1923" spans="9:9">
      <c r="I1923" s="213"/>
    </row>
    <row r="1924" spans="9:9">
      <c r="I1924" s="213"/>
    </row>
    <row r="1925" spans="9:9">
      <c r="I1925" s="213"/>
    </row>
    <row r="1926" spans="9:9">
      <c r="I1926" s="213"/>
    </row>
    <row r="1927" spans="9:9">
      <c r="I1927" s="213"/>
    </row>
    <row r="1928" spans="9:9">
      <c r="I1928" s="213"/>
    </row>
    <row r="1929" spans="9:9">
      <c r="I1929" s="213"/>
    </row>
    <row r="1930" spans="9:9">
      <c r="I1930" s="213"/>
    </row>
    <row r="1931" spans="9:9">
      <c r="I1931" s="213"/>
    </row>
    <row r="1932" spans="9:9">
      <c r="I1932" s="213"/>
    </row>
    <row r="1933" spans="9:9">
      <c r="I1933" s="213"/>
    </row>
    <row r="1934" spans="9:9">
      <c r="I1934" s="213"/>
    </row>
    <row r="1935" spans="9:9">
      <c r="I1935" s="213"/>
    </row>
    <row r="1936" spans="9:9">
      <c r="I1936" s="213"/>
    </row>
    <row r="1937" spans="9:9">
      <c r="I1937" s="213"/>
    </row>
    <row r="1938" spans="9:9">
      <c r="I1938" s="213"/>
    </row>
    <row r="1939" spans="9:9">
      <c r="I1939" s="213"/>
    </row>
    <row r="1940" spans="9:9">
      <c r="I1940" s="213"/>
    </row>
    <row r="1941" spans="9:9">
      <c r="I1941" s="213"/>
    </row>
    <row r="1942" spans="9:9">
      <c r="I1942" s="213"/>
    </row>
    <row r="1943" spans="9:9">
      <c r="I1943" s="213"/>
    </row>
    <row r="1944" spans="9:9">
      <c r="I1944" s="213"/>
    </row>
    <row r="1945" spans="9:9">
      <c r="I1945" s="213"/>
    </row>
    <row r="1946" spans="9:9">
      <c r="I1946" s="213"/>
    </row>
    <row r="1947" spans="9:9">
      <c r="I1947" s="213"/>
    </row>
    <row r="1948" spans="9:9">
      <c r="I1948" s="213"/>
    </row>
    <row r="1949" spans="9:9">
      <c r="I1949" s="213"/>
    </row>
    <row r="1950" spans="9:9">
      <c r="I1950" s="213"/>
    </row>
    <row r="1951" spans="9:9">
      <c r="I1951" s="213"/>
    </row>
    <row r="1952" spans="9:9">
      <c r="I1952" s="213"/>
    </row>
    <row r="1953" spans="9:9">
      <c r="I1953" s="213"/>
    </row>
    <row r="1954" spans="9:9">
      <c r="I1954" s="213"/>
    </row>
    <row r="1955" spans="9:9">
      <c r="I1955" s="213"/>
    </row>
    <row r="1956" spans="9:9">
      <c r="I1956" s="213"/>
    </row>
    <row r="1957" spans="9:9">
      <c r="I1957" s="213"/>
    </row>
    <row r="1958" spans="9:9">
      <c r="I1958" s="213"/>
    </row>
    <row r="1959" spans="9:9">
      <c r="I1959" s="213"/>
    </row>
    <row r="1960" spans="9:9">
      <c r="I1960" s="213"/>
    </row>
    <row r="1961" spans="9:9">
      <c r="I1961" s="213"/>
    </row>
    <row r="1962" spans="9:9">
      <c r="I1962" s="213"/>
    </row>
    <row r="1963" spans="9:9">
      <c r="I1963" s="213"/>
    </row>
    <row r="1964" spans="9:9">
      <c r="I1964" s="213"/>
    </row>
    <row r="1965" spans="9:9">
      <c r="I1965" s="213"/>
    </row>
    <row r="1966" spans="9:9">
      <c r="I1966" s="213"/>
    </row>
    <row r="1967" spans="9:9">
      <c r="I1967" s="213"/>
    </row>
    <row r="1968" spans="9:9">
      <c r="I1968" s="213"/>
    </row>
    <row r="1969" spans="9:9">
      <c r="I1969" s="213"/>
    </row>
    <row r="1970" spans="9:9">
      <c r="I1970" s="213"/>
    </row>
    <row r="1971" spans="9:9">
      <c r="I1971" s="213"/>
    </row>
    <row r="1972" spans="9:9">
      <c r="I1972" s="213"/>
    </row>
    <row r="1973" spans="9:9">
      <c r="I1973" s="213"/>
    </row>
    <row r="1974" spans="9:9">
      <c r="I1974" s="213"/>
    </row>
    <row r="1975" spans="9:9">
      <c r="I1975" s="213"/>
    </row>
    <row r="1976" spans="9:9">
      <c r="I1976" s="213"/>
    </row>
    <row r="1977" spans="9:9">
      <c r="I1977" s="213"/>
    </row>
    <row r="1978" spans="9:9">
      <c r="I1978" s="213"/>
    </row>
    <row r="1979" spans="9:9">
      <c r="I1979" s="213"/>
    </row>
    <row r="1980" spans="9:9">
      <c r="I1980" s="213"/>
    </row>
    <row r="1981" spans="9:9">
      <c r="I1981" s="213"/>
    </row>
    <row r="1982" spans="9:9">
      <c r="I1982" s="213"/>
    </row>
    <row r="1983" spans="9:9">
      <c r="I1983" s="213"/>
    </row>
    <row r="1984" spans="9:9">
      <c r="I1984" s="213"/>
    </row>
    <row r="1985" spans="9:9">
      <c r="I1985" s="213"/>
    </row>
    <row r="1986" spans="9:9">
      <c r="I1986" s="213"/>
    </row>
    <row r="1987" spans="9:9">
      <c r="I1987" s="213"/>
    </row>
    <row r="1988" spans="9:9">
      <c r="I1988" s="213"/>
    </row>
    <row r="1989" spans="9:9">
      <c r="I1989" s="213"/>
    </row>
    <row r="1990" spans="9:9">
      <c r="I1990" s="213"/>
    </row>
    <row r="1991" spans="9:9">
      <c r="I1991" s="213"/>
    </row>
    <row r="1992" spans="9:9">
      <c r="I1992" s="213"/>
    </row>
    <row r="1993" spans="9:9">
      <c r="I1993" s="213"/>
    </row>
    <row r="1994" spans="9:9">
      <c r="I1994" s="213"/>
    </row>
    <row r="1995" spans="9:9">
      <c r="I1995" s="213"/>
    </row>
    <row r="1996" spans="9:9">
      <c r="I1996" s="213"/>
    </row>
    <row r="1997" spans="9:9">
      <c r="I1997" s="213"/>
    </row>
    <row r="1998" spans="9:9">
      <c r="I1998" s="213"/>
    </row>
    <row r="1999" spans="9:9">
      <c r="I1999" s="213"/>
    </row>
    <row r="2000" spans="9:9">
      <c r="I2000" s="213"/>
    </row>
    <row r="2001" spans="9:9">
      <c r="I2001" s="213"/>
    </row>
    <row r="2002" spans="9:9">
      <c r="I2002" s="213"/>
    </row>
    <row r="2003" spans="9:9">
      <c r="I2003" s="213"/>
    </row>
    <row r="2004" spans="9:9">
      <c r="I2004" s="213"/>
    </row>
    <row r="2005" spans="9:9">
      <c r="I2005" s="213"/>
    </row>
    <row r="2006" spans="9:9">
      <c r="I2006" s="213"/>
    </row>
    <row r="2007" spans="9:9">
      <c r="I2007" s="213"/>
    </row>
    <row r="2008" spans="9:9">
      <c r="I2008" s="213"/>
    </row>
    <row r="2009" spans="9:9">
      <c r="I2009" s="213"/>
    </row>
    <row r="2010" spans="9:9">
      <c r="I2010" s="213"/>
    </row>
    <row r="2011" spans="9:9">
      <c r="I2011" s="213"/>
    </row>
    <row r="2012" spans="9:9">
      <c r="I2012" s="213"/>
    </row>
    <row r="2013" spans="9:9">
      <c r="I2013" s="213"/>
    </row>
    <row r="2014" spans="9:9">
      <c r="I2014" s="213"/>
    </row>
    <row r="2015" spans="9:9">
      <c r="I2015" s="213"/>
    </row>
    <row r="2016" spans="9:9">
      <c r="I2016" s="213"/>
    </row>
    <row r="2017" spans="9:9">
      <c r="I2017" s="213"/>
    </row>
    <row r="2018" spans="9:9">
      <c r="I2018" s="213"/>
    </row>
    <row r="2019" spans="9:9">
      <c r="I2019" s="213"/>
    </row>
    <row r="2020" spans="9:9">
      <c r="I2020" s="213"/>
    </row>
    <row r="2021" spans="9:9">
      <c r="I2021" s="213"/>
    </row>
    <row r="2022" spans="9:9">
      <c r="I2022" s="213"/>
    </row>
    <row r="2023" spans="9:9">
      <c r="I2023" s="213"/>
    </row>
    <row r="2024" spans="9:9">
      <c r="I2024" s="213"/>
    </row>
    <row r="2025" spans="9:9">
      <c r="I2025" s="213"/>
    </row>
    <row r="2026" spans="9:9">
      <c r="I2026" s="213"/>
    </row>
    <row r="2027" spans="9:9">
      <c r="I2027" s="213"/>
    </row>
    <row r="2028" spans="9:9">
      <c r="I2028" s="213"/>
    </row>
    <row r="2029" spans="9:9">
      <c r="I2029" s="213"/>
    </row>
    <row r="2030" spans="9:9">
      <c r="I2030" s="213"/>
    </row>
    <row r="2031" spans="9:9">
      <c r="I2031" s="213"/>
    </row>
    <row r="2032" spans="9:9">
      <c r="I2032" s="213"/>
    </row>
    <row r="2033" spans="9:9">
      <c r="I2033" s="213"/>
    </row>
    <row r="2034" spans="9:9">
      <c r="I2034" s="213"/>
    </row>
    <row r="2035" spans="9:9">
      <c r="I2035" s="213"/>
    </row>
    <row r="2036" spans="9:9">
      <c r="I2036" s="213"/>
    </row>
    <row r="2037" spans="9:9">
      <c r="I2037" s="213"/>
    </row>
    <row r="2038" spans="9:9">
      <c r="I2038" s="213"/>
    </row>
    <row r="2039" spans="9:9">
      <c r="I2039" s="213"/>
    </row>
    <row r="2040" spans="9:9">
      <c r="I2040" s="213"/>
    </row>
    <row r="2041" spans="9:9">
      <c r="I2041" s="213"/>
    </row>
    <row r="2042" spans="9:9">
      <c r="I2042" s="213"/>
    </row>
    <row r="2043" spans="9:9">
      <c r="I2043" s="213"/>
    </row>
    <row r="2044" spans="9:9">
      <c r="I2044" s="213"/>
    </row>
    <row r="2045" spans="9:9">
      <c r="I2045" s="213"/>
    </row>
    <row r="2046" spans="9:9">
      <c r="I2046" s="213"/>
    </row>
    <row r="2047" spans="9:9">
      <c r="I2047" s="213"/>
    </row>
    <row r="2048" spans="9:9">
      <c r="I2048" s="213"/>
    </row>
    <row r="2049" spans="9:9">
      <c r="I2049" s="213"/>
    </row>
    <row r="2050" spans="9:9">
      <c r="I2050" s="213"/>
    </row>
    <row r="2051" spans="9:9">
      <c r="I2051" s="213"/>
    </row>
    <row r="2052" spans="9:9">
      <c r="I2052" s="213"/>
    </row>
    <row r="2053" spans="9:9">
      <c r="I2053" s="213"/>
    </row>
    <row r="2054" spans="9:9">
      <c r="I2054" s="213"/>
    </row>
    <row r="2055" spans="9:9">
      <c r="I2055" s="213"/>
    </row>
    <row r="2056" spans="9:9">
      <c r="I2056" s="213"/>
    </row>
    <row r="2057" spans="9:9">
      <c r="I2057" s="213"/>
    </row>
    <row r="2058" spans="9:9">
      <c r="I2058" s="213"/>
    </row>
    <row r="2059" spans="9:9">
      <c r="I2059" s="213"/>
    </row>
    <row r="2060" spans="9:9">
      <c r="I2060" s="213"/>
    </row>
    <row r="2061" spans="9:9">
      <c r="I2061" s="213"/>
    </row>
    <row r="2062" spans="9:9">
      <c r="I2062" s="213"/>
    </row>
    <row r="2063" spans="9:9">
      <c r="I2063" s="213"/>
    </row>
    <row r="2064" spans="9:9">
      <c r="I2064" s="213"/>
    </row>
    <row r="2065" spans="9:9">
      <c r="I2065" s="213"/>
    </row>
    <row r="2066" spans="9:9">
      <c r="I2066" s="213"/>
    </row>
    <row r="2067" spans="9:9">
      <c r="I2067" s="213"/>
    </row>
    <row r="2068" spans="9:9">
      <c r="I2068" s="213"/>
    </row>
    <row r="2069" spans="9:9">
      <c r="I2069" s="213"/>
    </row>
    <row r="2070" spans="9:9">
      <c r="I2070" s="213"/>
    </row>
    <row r="2071" spans="9:9">
      <c r="I2071" s="213"/>
    </row>
    <row r="2072" spans="9:9">
      <c r="I2072" s="213"/>
    </row>
    <row r="2073" spans="9:9">
      <c r="I2073" s="213"/>
    </row>
    <row r="2074" spans="9:9">
      <c r="I2074" s="213"/>
    </row>
    <row r="2075" spans="9:9">
      <c r="I2075" s="213"/>
    </row>
    <row r="2076" spans="9:9">
      <c r="I2076" s="213"/>
    </row>
    <row r="2077" spans="9:9">
      <c r="I2077" s="213"/>
    </row>
    <row r="2078" spans="9:9">
      <c r="I2078" s="213"/>
    </row>
    <row r="2079" spans="9:9">
      <c r="I2079" s="213"/>
    </row>
    <row r="2080" spans="9:9">
      <c r="I2080" s="213"/>
    </row>
    <row r="2081" spans="9:9">
      <c r="I2081" s="213"/>
    </row>
    <row r="2082" spans="9:9">
      <c r="I2082" s="213"/>
    </row>
    <row r="2083" spans="9:9">
      <c r="I2083" s="213"/>
    </row>
    <row r="2084" spans="9:9">
      <c r="I2084" s="213"/>
    </row>
    <row r="2085" spans="9:9">
      <c r="I2085" s="213"/>
    </row>
    <row r="2086" spans="9:9">
      <c r="I2086" s="213"/>
    </row>
    <row r="2087" spans="9:9">
      <c r="I2087" s="213"/>
    </row>
    <row r="2088" spans="9:9">
      <c r="I2088" s="213"/>
    </row>
    <row r="2089" spans="9:9">
      <c r="I2089" s="213"/>
    </row>
    <row r="2090" spans="9:9">
      <c r="I2090" s="213"/>
    </row>
    <row r="2091" spans="9:9">
      <c r="I2091" s="213"/>
    </row>
  </sheetData>
  <sortState xmlns:xlrd2="http://schemas.microsoft.com/office/spreadsheetml/2017/richdata2" ref="A7:U1053">
    <sortCondition ref="A7:A1053"/>
  </sortState>
  <mergeCells count="28">
    <mergeCell ref="C1:F1"/>
    <mergeCell ref="H1:J1"/>
    <mergeCell ref="K1:L2"/>
    <mergeCell ref="C2:F2"/>
    <mergeCell ref="H2:J2"/>
    <mergeCell ref="Q2:R2"/>
    <mergeCell ref="A4:L4"/>
    <mergeCell ref="M4:U4"/>
    <mergeCell ref="A5:A6"/>
    <mergeCell ref="B5:B6"/>
    <mergeCell ref="C5:C6"/>
    <mergeCell ref="F5:F6"/>
    <mergeCell ref="G5:G6"/>
    <mergeCell ref="H5:H6"/>
    <mergeCell ref="M2:N2"/>
    <mergeCell ref="I5:I6"/>
    <mergeCell ref="J5:J6"/>
    <mergeCell ref="M5:M6"/>
    <mergeCell ref="N5:N6"/>
    <mergeCell ref="O5:O6"/>
    <mergeCell ref="L3:M3"/>
    <mergeCell ref="X5:AA5"/>
    <mergeCell ref="P5:P6"/>
    <mergeCell ref="Q5:Q6"/>
    <mergeCell ref="R5:R6"/>
    <mergeCell ref="S5:S6"/>
    <mergeCell ref="T5:T6"/>
    <mergeCell ref="U5:U6"/>
  </mergeCells>
  <conditionalFormatting sqref="C8:C161 E8:E161 C164:C213 E164:E213 C216:C384 E216:E384 C455:C471 E455:E471">
    <cfRule type="duplicateValues" dxfId="661" priority="654"/>
  </conditionalFormatting>
  <conditionalFormatting sqref="C8:C161 E8:E161">
    <cfRule type="duplicateValues" dxfId="660" priority="653"/>
  </conditionalFormatting>
  <conditionalFormatting sqref="C385 E385">
    <cfRule type="duplicateValues" dxfId="659" priority="583"/>
  </conditionalFormatting>
  <conditionalFormatting sqref="C386 E386">
    <cfRule type="duplicateValues" dxfId="658" priority="584"/>
  </conditionalFormatting>
  <conditionalFormatting sqref="C387 E387">
    <cfRule type="duplicateValues" dxfId="657" priority="585"/>
  </conditionalFormatting>
  <conditionalFormatting sqref="C388 E388">
    <cfRule type="duplicateValues" dxfId="656" priority="586"/>
  </conditionalFormatting>
  <conditionalFormatting sqref="C389 E389">
    <cfRule type="duplicateValues" dxfId="655" priority="587"/>
  </conditionalFormatting>
  <conditionalFormatting sqref="C390 E390">
    <cfRule type="duplicateValues" dxfId="654" priority="588"/>
  </conditionalFormatting>
  <conditionalFormatting sqref="C391 E391">
    <cfRule type="duplicateValues" dxfId="653" priority="589"/>
  </conditionalFormatting>
  <conditionalFormatting sqref="C392 E392">
    <cfRule type="duplicateValues" dxfId="652" priority="590"/>
  </conditionalFormatting>
  <conditionalFormatting sqref="C393 E393">
    <cfRule type="duplicateValues" dxfId="651" priority="591"/>
  </conditionalFormatting>
  <conditionalFormatting sqref="C394 E394">
    <cfRule type="duplicateValues" dxfId="650" priority="592"/>
  </conditionalFormatting>
  <conditionalFormatting sqref="C395 E395">
    <cfRule type="duplicateValues" dxfId="649" priority="593"/>
  </conditionalFormatting>
  <conditionalFormatting sqref="C396 E396">
    <cfRule type="duplicateValues" dxfId="648" priority="594"/>
  </conditionalFormatting>
  <conditionalFormatting sqref="C397 E397">
    <cfRule type="duplicateValues" dxfId="647" priority="595"/>
  </conditionalFormatting>
  <conditionalFormatting sqref="C398 E398">
    <cfRule type="duplicateValues" dxfId="646" priority="596"/>
  </conditionalFormatting>
  <conditionalFormatting sqref="C399 E399">
    <cfRule type="duplicateValues" dxfId="645" priority="597"/>
  </conditionalFormatting>
  <conditionalFormatting sqref="C400 E400">
    <cfRule type="duplicateValues" dxfId="644" priority="598"/>
  </conditionalFormatting>
  <conditionalFormatting sqref="C401 E401">
    <cfRule type="duplicateValues" dxfId="643" priority="599"/>
  </conditionalFormatting>
  <conditionalFormatting sqref="C402 E402">
    <cfRule type="duplicateValues" dxfId="642" priority="600"/>
  </conditionalFormatting>
  <conditionalFormatting sqref="C403 E403">
    <cfRule type="duplicateValues" dxfId="641" priority="601"/>
  </conditionalFormatting>
  <conditionalFormatting sqref="C404 E404">
    <cfRule type="duplicateValues" dxfId="640" priority="602"/>
  </conditionalFormatting>
  <conditionalFormatting sqref="C405 E405">
    <cfRule type="duplicateValues" dxfId="639" priority="603"/>
  </conditionalFormatting>
  <conditionalFormatting sqref="C406 E406">
    <cfRule type="duplicateValues" dxfId="638" priority="604"/>
  </conditionalFormatting>
  <conditionalFormatting sqref="C407 E407">
    <cfRule type="duplicateValues" dxfId="637" priority="605"/>
  </conditionalFormatting>
  <conditionalFormatting sqref="C408 E408">
    <cfRule type="duplicateValues" dxfId="636" priority="606"/>
  </conditionalFormatting>
  <conditionalFormatting sqref="C409 E409">
    <cfRule type="duplicateValues" dxfId="635" priority="607"/>
  </conditionalFormatting>
  <conditionalFormatting sqref="C410 E410">
    <cfRule type="duplicateValues" dxfId="634" priority="608"/>
  </conditionalFormatting>
  <conditionalFormatting sqref="C411 E411">
    <cfRule type="duplicateValues" dxfId="633" priority="609"/>
  </conditionalFormatting>
  <conditionalFormatting sqref="C412 E412">
    <cfRule type="duplicateValues" dxfId="632" priority="610"/>
  </conditionalFormatting>
  <conditionalFormatting sqref="C413 E413">
    <cfRule type="duplicateValues" dxfId="631" priority="611"/>
  </conditionalFormatting>
  <conditionalFormatting sqref="C414 E414">
    <cfRule type="duplicateValues" dxfId="630" priority="612"/>
  </conditionalFormatting>
  <conditionalFormatting sqref="C415 E415">
    <cfRule type="duplicateValues" dxfId="629" priority="613"/>
  </conditionalFormatting>
  <conditionalFormatting sqref="C416 E416">
    <cfRule type="duplicateValues" dxfId="628" priority="614"/>
  </conditionalFormatting>
  <conditionalFormatting sqref="C417 E417">
    <cfRule type="duplicateValues" dxfId="627" priority="615"/>
  </conditionalFormatting>
  <conditionalFormatting sqref="C418 E418">
    <cfRule type="duplicateValues" dxfId="626" priority="616"/>
  </conditionalFormatting>
  <conditionalFormatting sqref="C419 E419">
    <cfRule type="duplicateValues" dxfId="625" priority="617"/>
  </conditionalFormatting>
  <conditionalFormatting sqref="C420 E420">
    <cfRule type="duplicateValues" dxfId="624" priority="618"/>
  </conditionalFormatting>
  <conditionalFormatting sqref="C421 E421">
    <cfRule type="duplicateValues" dxfId="623" priority="619"/>
  </conditionalFormatting>
  <conditionalFormatting sqref="C422 E422">
    <cfRule type="duplicateValues" dxfId="622" priority="620"/>
  </conditionalFormatting>
  <conditionalFormatting sqref="C423 E423">
    <cfRule type="duplicateValues" dxfId="621" priority="621"/>
  </conditionalFormatting>
  <conditionalFormatting sqref="C424 E424">
    <cfRule type="duplicateValues" dxfId="620" priority="622"/>
  </conditionalFormatting>
  <conditionalFormatting sqref="C425 E425">
    <cfRule type="duplicateValues" dxfId="619" priority="623"/>
  </conditionalFormatting>
  <conditionalFormatting sqref="C426 E426">
    <cfRule type="duplicateValues" dxfId="618" priority="624"/>
  </conditionalFormatting>
  <conditionalFormatting sqref="C427 E427">
    <cfRule type="duplicateValues" dxfId="617" priority="625"/>
  </conditionalFormatting>
  <conditionalFormatting sqref="C428 E428">
    <cfRule type="duplicateValues" dxfId="616" priority="626"/>
  </conditionalFormatting>
  <conditionalFormatting sqref="C429 E429">
    <cfRule type="duplicateValues" dxfId="615" priority="627"/>
  </conditionalFormatting>
  <conditionalFormatting sqref="C430 E430">
    <cfRule type="duplicateValues" dxfId="614" priority="628"/>
  </conditionalFormatting>
  <conditionalFormatting sqref="C431 E431">
    <cfRule type="duplicateValues" dxfId="613" priority="629"/>
  </conditionalFormatting>
  <conditionalFormatting sqref="C432 E432">
    <cfRule type="duplicateValues" dxfId="612" priority="630"/>
  </conditionalFormatting>
  <conditionalFormatting sqref="C433 E433">
    <cfRule type="duplicateValues" dxfId="611" priority="631"/>
  </conditionalFormatting>
  <conditionalFormatting sqref="C434 E434">
    <cfRule type="duplicateValues" dxfId="610" priority="632"/>
  </conditionalFormatting>
  <conditionalFormatting sqref="C435 E435">
    <cfRule type="duplicateValues" dxfId="609" priority="633"/>
  </conditionalFormatting>
  <conditionalFormatting sqref="C436 E436">
    <cfRule type="duplicateValues" dxfId="608" priority="634"/>
  </conditionalFormatting>
  <conditionalFormatting sqref="C437 E437">
    <cfRule type="duplicateValues" dxfId="607" priority="635"/>
  </conditionalFormatting>
  <conditionalFormatting sqref="C438 E438">
    <cfRule type="duplicateValues" dxfId="606" priority="636"/>
  </conditionalFormatting>
  <conditionalFormatting sqref="C439 E439">
    <cfRule type="duplicateValues" dxfId="605" priority="637"/>
  </conditionalFormatting>
  <conditionalFormatting sqref="C440 E440">
    <cfRule type="duplicateValues" dxfId="604" priority="638"/>
  </conditionalFormatting>
  <conditionalFormatting sqref="C441 E441">
    <cfRule type="duplicateValues" dxfId="603" priority="639"/>
  </conditionalFormatting>
  <conditionalFormatting sqref="C442 E442">
    <cfRule type="duplicateValues" dxfId="602" priority="640"/>
  </conditionalFormatting>
  <conditionalFormatting sqref="C443 E443">
    <cfRule type="duplicateValues" dxfId="601" priority="641"/>
  </conditionalFormatting>
  <conditionalFormatting sqref="C444 E444">
    <cfRule type="duplicateValues" dxfId="600" priority="642"/>
  </conditionalFormatting>
  <conditionalFormatting sqref="C445 E445">
    <cfRule type="duplicateValues" dxfId="599" priority="643"/>
  </conditionalFormatting>
  <conditionalFormatting sqref="C446 E446">
    <cfRule type="duplicateValues" dxfId="598" priority="644"/>
  </conditionalFormatting>
  <conditionalFormatting sqref="C447 E447">
    <cfRule type="duplicateValues" dxfId="597" priority="645"/>
  </conditionalFormatting>
  <conditionalFormatting sqref="C448 E448">
    <cfRule type="duplicateValues" dxfId="596" priority="646"/>
  </conditionalFormatting>
  <conditionalFormatting sqref="C449 E449">
    <cfRule type="duplicateValues" dxfId="595" priority="647"/>
  </conditionalFormatting>
  <conditionalFormatting sqref="C450 E450">
    <cfRule type="duplicateValues" dxfId="594" priority="648"/>
  </conditionalFormatting>
  <conditionalFormatting sqref="C451 E451">
    <cfRule type="duplicateValues" dxfId="593" priority="649"/>
  </conditionalFormatting>
  <conditionalFormatting sqref="C452 E452">
    <cfRule type="duplicateValues" dxfId="592" priority="650"/>
  </conditionalFormatting>
  <conditionalFormatting sqref="C453 E453">
    <cfRule type="duplicateValues" dxfId="591" priority="651"/>
  </conditionalFormatting>
  <conditionalFormatting sqref="C454 E454">
    <cfRule type="duplicateValues" dxfId="590" priority="652"/>
  </conditionalFormatting>
  <conditionalFormatting sqref="C472 E472">
    <cfRule type="duplicateValues" dxfId="589" priority="464"/>
  </conditionalFormatting>
  <conditionalFormatting sqref="C473 E473">
    <cfRule type="duplicateValues" dxfId="588" priority="465"/>
  </conditionalFormatting>
  <conditionalFormatting sqref="C474 E474">
    <cfRule type="duplicateValues" dxfId="587" priority="466"/>
  </conditionalFormatting>
  <conditionalFormatting sqref="C475 E475">
    <cfRule type="duplicateValues" dxfId="586" priority="467"/>
  </conditionalFormatting>
  <conditionalFormatting sqref="C476 E476">
    <cfRule type="duplicateValues" dxfId="585" priority="468"/>
  </conditionalFormatting>
  <conditionalFormatting sqref="C477 E477">
    <cfRule type="duplicateValues" dxfId="584" priority="469"/>
  </conditionalFormatting>
  <conditionalFormatting sqref="C478 E478">
    <cfRule type="duplicateValues" dxfId="583" priority="470"/>
  </conditionalFormatting>
  <conditionalFormatting sqref="C479 E479">
    <cfRule type="duplicateValues" dxfId="582" priority="471"/>
  </conditionalFormatting>
  <conditionalFormatting sqref="C480 E480">
    <cfRule type="duplicateValues" dxfId="581" priority="472"/>
  </conditionalFormatting>
  <conditionalFormatting sqref="C481 E481">
    <cfRule type="duplicateValues" dxfId="580" priority="473"/>
  </conditionalFormatting>
  <conditionalFormatting sqref="C482 E482">
    <cfRule type="duplicateValues" dxfId="579" priority="474"/>
  </conditionalFormatting>
  <conditionalFormatting sqref="C483 E483">
    <cfRule type="duplicateValues" dxfId="578" priority="475"/>
  </conditionalFormatting>
  <conditionalFormatting sqref="C484 E484">
    <cfRule type="duplicateValues" dxfId="577" priority="476"/>
  </conditionalFormatting>
  <conditionalFormatting sqref="C485 E485">
    <cfRule type="duplicateValues" dxfId="576" priority="477"/>
  </conditionalFormatting>
  <conditionalFormatting sqref="C486 E486">
    <cfRule type="duplicateValues" dxfId="575" priority="478"/>
  </conditionalFormatting>
  <conditionalFormatting sqref="C487 E487">
    <cfRule type="duplicateValues" dxfId="574" priority="479"/>
  </conditionalFormatting>
  <conditionalFormatting sqref="C488 E488">
    <cfRule type="duplicateValues" dxfId="573" priority="480"/>
  </conditionalFormatting>
  <conditionalFormatting sqref="C489 E489">
    <cfRule type="duplicateValues" dxfId="572" priority="481"/>
  </conditionalFormatting>
  <conditionalFormatting sqref="C490 E490">
    <cfRule type="duplicateValues" dxfId="571" priority="482"/>
  </conditionalFormatting>
  <conditionalFormatting sqref="C491 E491">
    <cfRule type="duplicateValues" dxfId="570" priority="483"/>
  </conditionalFormatting>
  <conditionalFormatting sqref="C492 E492">
    <cfRule type="duplicateValues" dxfId="569" priority="484"/>
  </conditionalFormatting>
  <conditionalFormatting sqref="C493 E493">
    <cfRule type="duplicateValues" dxfId="568" priority="485"/>
  </conditionalFormatting>
  <conditionalFormatting sqref="C494 E494">
    <cfRule type="duplicateValues" dxfId="567" priority="486"/>
  </conditionalFormatting>
  <conditionalFormatting sqref="C495 E495">
    <cfRule type="duplicateValues" dxfId="566" priority="487"/>
  </conditionalFormatting>
  <conditionalFormatting sqref="C496 E496">
    <cfRule type="duplicateValues" dxfId="565" priority="488"/>
  </conditionalFormatting>
  <conditionalFormatting sqref="C497 E497">
    <cfRule type="duplicateValues" dxfId="564" priority="489"/>
  </conditionalFormatting>
  <conditionalFormatting sqref="C498 E498">
    <cfRule type="duplicateValues" dxfId="563" priority="490"/>
  </conditionalFormatting>
  <conditionalFormatting sqref="C499 E499">
    <cfRule type="duplicateValues" dxfId="562" priority="491"/>
  </conditionalFormatting>
  <conditionalFormatting sqref="C500 E500">
    <cfRule type="duplicateValues" dxfId="561" priority="492"/>
  </conditionalFormatting>
  <conditionalFormatting sqref="C501 E501">
    <cfRule type="duplicateValues" dxfId="560" priority="493"/>
  </conditionalFormatting>
  <conditionalFormatting sqref="C502 E502">
    <cfRule type="duplicateValues" dxfId="559" priority="494"/>
  </conditionalFormatting>
  <conditionalFormatting sqref="C503 E503">
    <cfRule type="duplicateValues" dxfId="558" priority="495"/>
  </conditionalFormatting>
  <conditionalFormatting sqref="C504 E504">
    <cfRule type="duplicateValues" dxfId="557" priority="496"/>
  </conditionalFormatting>
  <conditionalFormatting sqref="C505 E505">
    <cfRule type="duplicateValues" dxfId="556" priority="497"/>
  </conditionalFormatting>
  <conditionalFormatting sqref="C506 E506">
    <cfRule type="duplicateValues" dxfId="555" priority="498"/>
  </conditionalFormatting>
  <conditionalFormatting sqref="C507 E507">
    <cfRule type="duplicateValues" dxfId="554" priority="499"/>
  </conditionalFormatting>
  <conditionalFormatting sqref="C508 E508">
    <cfRule type="duplicateValues" dxfId="553" priority="500"/>
  </conditionalFormatting>
  <conditionalFormatting sqref="C509 E509">
    <cfRule type="duplicateValues" dxfId="552" priority="501"/>
  </conditionalFormatting>
  <conditionalFormatting sqref="C510 E510">
    <cfRule type="duplicateValues" dxfId="551" priority="502"/>
  </conditionalFormatting>
  <conditionalFormatting sqref="C511 E511">
    <cfRule type="duplicateValues" dxfId="550" priority="503"/>
  </conditionalFormatting>
  <conditionalFormatting sqref="C512 E512">
    <cfRule type="duplicateValues" dxfId="549" priority="504"/>
  </conditionalFormatting>
  <conditionalFormatting sqref="C513 E513">
    <cfRule type="duplicateValues" dxfId="548" priority="505"/>
  </conditionalFormatting>
  <conditionalFormatting sqref="C514 E514">
    <cfRule type="duplicateValues" dxfId="547" priority="506"/>
  </conditionalFormatting>
  <conditionalFormatting sqref="C515 E515">
    <cfRule type="duplicateValues" dxfId="546" priority="507"/>
  </conditionalFormatting>
  <conditionalFormatting sqref="C516 E516">
    <cfRule type="duplicateValues" dxfId="545" priority="508"/>
  </conditionalFormatting>
  <conditionalFormatting sqref="C517 E517">
    <cfRule type="duplicateValues" dxfId="544" priority="509"/>
  </conditionalFormatting>
  <conditionalFormatting sqref="C518 E518">
    <cfRule type="duplicateValues" dxfId="543" priority="510"/>
  </conditionalFormatting>
  <conditionalFormatting sqref="C519 E519">
    <cfRule type="duplicateValues" dxfId="542" priority="511"/>
  </conditionalFormatting>
  <conditionalFormatting sqref="C520 E520">
    <cfRule type="duplicateValues" dxfId="541" priority="512"/>
  </conditionalFormatting>
  <conditionalFormatting sqref="C521 E521">
    <cfRule type="duplicateValues" dxfId="540" priority="513"/>
  </conditionalFormatting>
  <conditionalFormatting sqref="C522 E522">
    <cfRule type="duplicateValues" dxfId="539" priority="514"/>
  </conditionalFormatting>
  <conditionalFormatting sqref="C523 E523">
    <cfRule type="duplicateValues" dxfId="538" priority="515"/>
  </conditionalFormatting>
  <conditionalFormatting sqref="C524 E524">
    <cfRule type="duplicateValues" dxfId="537" priority="516"/>
  </conditionalFormatting>
  <conditionalFormatting sqref="C525 E525">
    <cfRule type="duplicateValues" dxfId="536" priority="517"/>
  </conditionalFormatting>
  <conditionalFormatting sqref="C526 E526">
    <cfRule type="duplicateValues" dxfId="535" priority="518"/>
  </conditionalFormatting>
  <conditionalFormatting sqref="C527 E527">
    <cfRule type="duplicateValues" dxfId="534" priority="519"/>
  </conditionalFormatting>
  <conditionalFormatting sqref="C528 E528">
    <cfRule type="duplicateValues" dxfId="533" priority="520"/>
  </conditionalFormatting>
  <conditionalFormatting sqref="C529 E529">
    <cfRule type="duplicateValues" dxfId="532" priority="521"/>
  </conditionalFormatting>
  <conditionalFormatting sqref="C530 E530">
    <cfRule type="duplicateValues" dxfId="531" priority="522"/>
  </conditionalFormatting>
  <conditionalFormatting sqref="C531 E531">
    <cfRule type="duplicateValues" dxfId="530" priority="523"/>
  </conditionalFormatting>
  <conditionalFormatting sqref="C532 E532">
    <cfRule type="duplicateValues" dxfId="529" priority="524"/>
  </conditionalFormatting>
  <conditionalFormatting sqref="C533 E533">
    <cfRule type="duplicateValues" dxfId="528" priority="525"/>
  </conditionalFormatting>
  <conditionalFormatting sqref="C534 E534">
    <cfRule type="duplicateValues" dxfId="527" priority="526"/>
  </conditionalFormatting>
  <conditionalFormatting sqref="C535 E535">
    <cfRule type="duplicateValues" dxfId="526" priority="527"/>
  </conditionalFormatting>
  <conditionalFormatting sqref="C536 E536">
    <cfRule type="duplicateValues" dxfId="525" priority="528"/>
  </conditionalFormatting>
  <conditionalFormatting sqref="C537 E537">
    <cfRule type="duplicateValues" dxfId="524" priority="529"/>
  </conditionalFormatting>
  <conditionalFormatting sqref="C538 E538">
    <cfRule type="duplicateValues" dxfId="523" priority="530"/>
  </conditionalFormatting>
  <conditionalFormatting sqref="C539 E539">
    <cfRule type="duplicateValues" dxfId="522" priority="531"/>
  </conditionalFormatting>
  <conditionalFormatting sqref="C540 E540">
    <cfRule type="duplicateValues" dxfId="521" priority="532"/>
  </conditionalFormatting>
  <conditionalFormatting sqref="C541 E541">
    <cfRule type="duplicateValues" dxfId="520" priority="533"/>
  </conditionalFormatting>
  <conditionalFormatting sqref="C542 E542">
    <cfRule type="duplicateValues" dxfId="519" priority="534"/>
  </conditionalFormatting>
  <conditionalFormatting sqref="C543 E543">
    <cfRule type="duplicateValues" dxfId="518" priority="535"/>
  </conditionalFormatting>
  <conditionalFormatting sqref="C544 E544">
    <cfRule type="duplicateValues" dxfId="517" priority="536"/>
  </conditionalFormatting>
  <conditionalFormatting sqref="C545 E545">
    <cfRule type="duplicateValues" dxfId="516" priority="537"/>
  </conditionalFormatting>
  <conditionalFormatting sqref="C546 E546">
    <cfRule type="duplicateValues" dxfId="515" priority="538"/>
  </conditionalFormatting>
  <conditionalFormatting sqref="C547 E547">
    <cfRule type="duplicateValues" dxfId="514" priority="539"/>
  </conditionalFormatting>
  <conditionalFormatting sqref="C548 E548">
    <cfRule type="duplicateValues" dxfId="513" priority="540"/>
  </conditionalFormatting>
  <conditionalFormatting sqref="C549 E549">
    <cfRule type="duplicateValues" dxfId="512" priority="541"/>
  </conditionalFormatting>
  <conditionalFormatting sqref="C550 E550">
    <cfRule type="duplicateValues" dxfId="511" priority="542"/>
  </conditionalFormatting>
  <conditionalFormatting sqref="C551 E551">
    <cfRule type="duplicateValues" dxfId="510" priority="543"/>
  </conditionalFormatting>
  <conditionalFormatting sqref="C552 E552">
    <cfRule type="duplicateValues" dxfId="509" priority="544"/>
  </conditionalFormatting>
  <conditionalFormatting sqref="C553 E553">
    <cfRule type="duplicateValues" dxfId="508" priority="545"/>
  </conditionalFormatting>
  <conditionalFormatting sqref="C554 E554">
    <cfRule type="duplicateValues" dxfId="507" priority="546"/>
  </conditionalFormatting>
  <conditionalFormatting sqref="C555 E555">
    <cfRule type="duplicateValues" dxfId="506" priority="547"/>
  </conditionalFormatting>
  <conditionalFormatting sqref="C556 E556">
    <cfRule type="duplicateValues" dxfId="505" priority="548"/>
  </conditionalFormatting>
  <conditionalFormatting sqref="C557 E557">
    <cfRule type="duplicateValues" dxfId="504" priority="549"/>
  </conditionalFormatting>
  <conditionalFormatting sqref="C558 E558">
    <cfRule type="duplicateValues" dxfId="503" priority="550"/>
  </conditionalFormatting>
  <conditionalFormatting sqref="C559 E559">
    <cfRule type="duplicateValues" dxfId="502" priority="551"/>
  </conditionalFormatting>
  <conditionalFormatting sqref="C560 E560">
    <cfRule type="duplicateValues" dxfId="501" priority="552"/>
  </conditionalFormatting>
  <conditionalFormatting sqref="C561 E561">
    <cfRule type="duplicateValues" dxfId="500" priority="553"/>
  </conditionalFormatting>
  <conditionalFormatting sqref="C562 E562">
    <cfRule type="duplicateValues" dxfId="499" priority="554"/>
  </conditionalFormatting>
  <conditionalFormatting sqref="C563 E563">
    <cfRule type="duplicateValues" dxfId="498" priority="555"/>
  </conditionalFormatting>
  <conditionalFormatting sqref="C564 E564">
    <cfRule type="duplicateValues" dxfId="497" priority="556"/>
  </conditionalFormatting>
  <conditionalFormatting sqref="C565 E565">
    <cfRule type="duplicateValues" dxfId="496" priority="557"/>
  </conditionalFormatting>
  <conditionalFormatting sqref="C566 E566">
    <cfRule type="duplicateValues" dxfId="495" priority="558"/>
  </conditionalFormatting>
  <conditionalFormatting sqref="C567 E567">
    <cfRule type="duplicateValues" dxfId="494" priority="559"/>
  </conditionalFormatting>
  <conditionalFormatting sqref="C568 E568">
    <cfRule type="duplicateValues" dxfId="493" priority="560"/>
  </conditionalFormatting>
  <conditionalFormatting sqref="C569 E569">
    <cfRule type="duplicateValues" dxfId="492" priority="561"/>
  </conditionalFormatting>
  <conditionalFormatting sqref="C570 E570">
    <cfRule type="duplicateValues" dxfId="491" priority="562"/>
  </conditionalFormatting>
  <conditionalFormatting sqref="C571 E571">
    <cfRule type="duplicateValues" dxfId="490" priority="563"/>
  </conditionalFormatting>
  <conditionalFormatting sqref="C572 E572">
    <cfRule type="duplicateValues" dxfId="489" priority="564"/>
  </conditionalFormatting>
  <conditionalFormatting sqref="C573 E573">
    <cfRule type="duplicateValues" dxfId="488" priority="565"/>
  </conditionalFormatting>
  <conditionalFormatting sqref="C574 E574">
    <cfRule type="duplicateValues" dxfId="487" priority="566"/>
  </conditionalFormatting>
  <conditionalFormatting sqref="C575 E575">
    <cfRule type="duplicateValues" dxfId="486" priority="567"/>
  </conditionalFormatting>
  <conditionalFormatting sqref="C576 E576">
    <cfRule type="duplicateValues" dxfId="485" priority="568"/>
  </conditionalFormatting>
  <conditionalFormatting sqref="C577 E577">
    <cfRule type="duplicateValues" dxfId="484" priority="569"/>
  </conditionalFormatting>
  <conditionalFormatting sqref="C578 E578">
    <cfRule type="duplicateValues" dxfId="483" priority="570"/>
  </conditionalFormatting>
  <conditionalFormatting sqref="C579 E579">
    <cfRule type="duplicateValues" dxfId="482" priority="571"/>
  </conditionalFormatting>
  <conditionalFormatting sqref="C580 E580">
    <cfRule type="duplicateValues" dxfId="481" priority="572"/>
  </conditionalFormatting>
  <conditionalFormatting sqref="C581 E581">
    <cfRule type="duplicateValues" dxfId="480" priority="573"/>
  </conditionalFormatting>
  <conditionalFormatting sqref="C582 E582">
    <cfRule type="duplicateValues" dxfId="479" priority="574"/>
  </conditionalFormatting>
  <conditionalFormatting sqref="C583 E583">
    <cfRule type="duplicateValues" dxfId="478" priority="575"/>
  </conditionalFormatting>
  <conditionalFormatting sqref="C584 E584">
    <cfRule type="duplicateValues" dxfId="477" priority="576"/>
  </conditionalFormatting>
  <conditionalFormatting sqref="C585 E585">
    <cfRule type="duplicateValues" dxfId="476" priority="577"/>
  </conditionalFormatting>
  <conditionalFormatting sqref="C586 E586">
    <cfRule type="duplicateValues" dxfId="475" priority="578"/>
  </conditionalFormatting>
  <conditionalFormatting sqref="C587 E587">
    <cfRule type="duplicateValues" dxfId="474" priority="579"/>
  </conditionalFormatting>
  <conditionalFormatting sqref="C588 E588">
    <cfRule type="duplicateValues" dxfId="473" priority="408"/>
  </conditionalFormatting>
  <conditionalFormatting sqref="C589 E589">
    <cfRule type="duplicateValues" dxfId="472" priority="409"/>
  </conditionalFormatting>
  <conditionalFormatting sqref="C590 E590">
    <cfRule type="duplicateValues" dxfId="471" priority="410"/>
  </conditionalFormatting>
  <conditionalFormatting sqref="C591 E591">
    <cfRule type="duplicateValues" dxfId="470" priority="411"/>
  </conditionalFormatting>
  <conditionalFormatting sqref="C592 E592">
    <cfRule type="duplicateValues" dxfId="469" priority="412"/>
  </conditionalFormatting>
  <conditionalFormatting sqref="C593 E593">
    <cfRule type="duplicateValues" dxfId="468" priority="413"/>
  </conditionalFormatting>
  <conditionalFormatting sqref="C594 E594">
    <cfRule type="duplicateValues" dxfId="467" priority="414"/>
  </conditionalFormatting>
  <conditionalFormatting sqref="C595 E595">
    <cfRule type="duplicateValues" dxfId="466" priority="415"/>
  </conditionalFormatting>
  <conditionalFormatting sqref="C596 E596">
    <cfRule type="duplicateValues" dxfId="465" priority="224"/>
  </conditionalFormatting>
  <conditionalFormatting sqref="C597 E597">
    <cfRule type="duplicateValues" dxfId="464" priority="225"/>
  </conditionalFormatting>
  <conditionalFormatting sqref="C598 E598">
    <cfRule type="duplicateValues" dxfId="463" priority="226"/>
  </conditionalFormatting>
  <conditionalFormatting sqref="C599 E599">
    <cfRule type="duplicateValues" dxfId="462" priority="227"/>
  </conditionalFormatting>
  <conditionalFormatting sqref="C600 E600">
    <cfRule type="duplicateValues" dxfId="461" priority="228"/>
  </conditionalFormatting>
  <conditionalFormatting sqref="C601 E601">
    <cfRule type="duplicateValues" dxfId="460" priority="229"/>
  </conditionalFormatting>
  <conditionalFormatting sqref="C602 E602">
    <cfRule type="duplicateValues" dxfId="459" priority="230"/>
  </conditionalFormatting>
  <conditionalFormatting sqref="C603 E603">
    <cfRule type="duplicateValues" dxfId="458" priority="231"/>
  </conditionalFormatting>
  <conditionalFormatting sqref="C604 E604">
    <cfRule type="duplicateValues" dxfId="457" priority="232"/>
  </conditionalFormatting>
  <conditionalFormatting sqref="C605 E605">
    <cfRule type="duplicateValues" dxfId="456" priority="233"/>
  </conditionalFormatting>
  <conditionalFormatting sqref="C606 E606">
    <cfRule type="duplicateValues" dxfId="455" priority="234"/>
  </conditionalFormatting>
  <conditionalFormatting sqref="C607 E607">
    <cfRule type="duplicateValues" dxfId="454" priority="235"/>
  </conditionalFormatting>
  <conditionalFormatting sqref="C608 E608">
    <cfRule type="duplicateValues" dxfId="453" priority="236"/>
  </conditionalFormatting>
  <conditionalFormatting sqref="C609 E609">
    <cfRule type="duplicateValues" dxfId="452" priority="237"/>
  </conditionalFormatting>
  <conditionalFormatting sqref="C610 E610">
    <cfRule type="duplicateValues" dxfId="451" priority="238"/>
  </conditionalFormatting>
  <conditionalFormatting sqref="C611 E611">
    <cfRule type="duplicateValues" dxfId="450" priority="239"/>
  </conditionalFormatting>
  <conditionalFormatting sqref="C612 E612">
    <cfRule type="duplicateValues" dxfId="449" priority="240"/>
  </conditionalFormatting>
  <conditionalFormatting sqref="C613 E613">
    <cfRule type="duplicateValues" dxfId="448" priority="241"/>
  </conditionalFormatting>
  <conditionalFormatting sqref="C614 E614">
    <cfRule type="duplicateValues" dxfId="447" priority="242"/>
  </conditionalFormatting>
  <conditionalFormatting sqref="C615 E615">
    <cfRule type="duplicateValues" dxfId="446" priority="243"/>
  </conditionalFormatting>
  <conditionalFormatting sqref="C616 E616">
    <cfRule type="duplicateValues" dxfId="445" priority="244"/>
  </conditionalFormatting>
  <conditionalFormatting sqref="C617 E617">
    <cfRule type="duplicateValues" dxfId="444" priority="245"/>
  </conditionalFormatting>
  <conditionalFormatting sqref="C618 E618">
    <cfRule type="duplicateValues" dxfId="443" priority="246"/>
  </conditionalFormatting>
  <conditionalFormatting sqref="C619 E619">
    <cfRule type="duplicateValues" dxfId="442" priority="247"/>
  </conditionalFormatting>
  <conditionalFormatting sqref="C620 E620">
    <cfRule type="duplicateValues" dxfId="441" priority="248"/>
  </conditionalFormatting>
  <conditionalFormatting sqref="C621 E621">
    <cfRule type="duplicateValues" dxfId="440" priority="249"/>
  </conditionalFormatting>
  <conditionalFormatting sqref="C622 E622">
    <cfRule type="duplicateValues" dxfId="439" priority="250"/>
  </conditionalFormatting>
  <conditionalFormatting sqref="C623 E623">
    <cfRule type="duplicateValues" dxfId="438" priority="251"/>
  </conditionalFormatting>
  <conditionalFormatting sqref="C624 E624">
    <cfRule type="duplicateValues" dxfId="437" priority="252"/>
  </conditionalFormatting>
  <conditionalFormatting sqref="C625 E625">
    <cfRule type="duplicateValues" dxfId="436" priority="253"/>
  </conditionalFormatting>
  <conditionalFormatting sqref="C626 E626">
    <cfRule type="duplicateValues" dxfId="435" priority="254"/>
  </conditionalFormatting>
  <conditionalFormatting sqref="C627 E627">
    <cfRule type="duplicateValues" dxfId="434" priority="255"/>
  </conditionalFormatting>
  <conditionalFormatting sqref="C628 E628">
    <cfRule type="duplicateValues" dxfId="433" priority="256"/>
  </conditionalFormatting>
  <conditionalFormatting sqref="C629 E629">
    <cfRule type="duplicateValues" dxfId="432" priority="257"/>
  </conditionalFormatting>
  <conditionalFormatting sqref="C630 E630">
    <cfRule type="duplicateValues" dxfId="431" priority="258"/>
  </conditionalFormatting>
  <conditionalFormatting sqref="C631 E631">
    <cfRule type="duplicateValues" dxfId="430" priority="259"/>
  </conditionalFormatting>
  <conditionalFormatting sqref="C632 E632">
    <cfRule type="duplicateValues" dxfId="429" priority="260"/>
  </conditionalFormatting>
  <conditionalFormatting sqref="C633 E633">
    <cfRule type="duplicateValues" dxfId="428" priority="261"/>
  </conditionalFormatting>
  <conditionalFormatting sqref="C634 E634">
    <cfRule type="duplicateValues" dxfId="427" priority="262"/>
  </conditionalFormatting>
  <conditionalFormatting sqref="C635 E635">
    <cfRule type="duplicateValues" dxfId="426" priority="187"/>
  </conditionalFormatting>
  <conditionalFormatting sqref="C636 E636">
    <cfRule type="duplicateValues" dxfId="425" priority="188"/>
  </conditionalFormatting>
  <conditionalFormatting sqref="C637 E637">
    <cfRule type="duplicateValues" dxfId="424" priority="189"/>
  </conditionalFormatting>
  <conditionalFormatting sqref="C638 E638">
    <cfRule type="duplicateValues" dxfId="423" priority="190"/>
  </conditionalFormatting>
  <conditionalFormatting sqref="C639 E639">
    <cfRule type="duplicateValues" dxfId="422" priority="191"/>
  </conditionalFormatting>
  <conditionalFormatting sqref="C640 E640">
    <cfRule type="duplicateValues" dxfId="421" priority="192"/>
  </conditionalFormatting>
  <conditionalFormatting sqref="C641 E641">
    <cfRule type="duplicateValues" dxfId="420" priority="193"/>
  </conditionalFormatting>
  <conditionalFormatting sqref="C642 E642">
    <cfRule type="duplicateValues" dxfId="419" priority="194"/>
  </conditionalFormatting>
  <conditionalFormatting sqref="C643 E643">
    <cfRule type="duplicateValues" dxfId="418" priority="195"/>
  </conditionalFormatting>
  <conditionalFormatting sqref="C644 E644">
    <cfRule type="duplicateValues" dxfId="417" priority="196"/>
  </conditionalFormatting>
  <conditionalFormatting sqref="C645 E645">
    <cfRule type="duplicateValues" dxfId="416" priority="197"/>
  </conditionalFormatting>
  <conditionalFormatting sqref="C646 E646">
    <cfRule type="duplicateValues" dxfId="415" priority="198"/>
  </conditionalFormatting>
  <conditionalFormatting sqref="C647 E647">
    <cfRule type="duplicateValues" dxfId="414" priority="199"/>
  </conditionalFormatting>
  <conditionalFormatting sqref="C648 E648">
    <cfRule type="duplicateValues" dxfId="413" priority="200"/>
  </conditionalFormatting>
  <conditionalFormatting sqref="C649 E649">
    <cfRule type="duplicateValues" dxfId="412" priority="201"/>
  </conditionalFormatting>
  <conditionalFormatting sqref="C650 E650">
    <cfRule type="duplicateValues" dxfId="411" priority="202"/>
  </conditionalFormatting>
  <conditionalFormatting sqref="C651 E651">
    <cfRule type="duplicateValues" dxfId="410" priority="203"/>
  </conditionalFormatting>
  <conditionalFormatting sqref="C652 E652">
    <cfRule type="duplicateValues" dxfId="409" priority="204"/>
  </conditionalFormatting>
  <conditionalFormatting sqref="C653 E653">
    <cfRule type="duplicateValues" dxfId="408" priority="205"/>
  </conditionalFormatting>
  <conditionalFormatting sqref="C654 E654">
    <cfRule type="duplicateValues" dxfId="407" priority="206"/>
  </conditionalFormatting>
  <conditionalFormatting sqref="C655 E655">
    <cfRule type="duplicateValues" dxfId="406" priority="207"/>
  </conditionalFormatting>
  <conditionalFormatting sqref="C656 E656">
    <cfRule type="duplicateValues" dxfId="405" priority="208"/>
  </conditionalFormatting>
  <conditionalFormatting sqref="C657 E657">
    <cfRule type="duplicateValues" dxfId="404" priority="209"/>
  </conditionalFormatting>
  <conditionalFormatting sqref="C658 E658">
    <cfRule type="duplicateValues" dxfId="403" priority="210"/>
  </conditionalFormatting>
  <conditionalFormatting sqref="C659 E659">
    <cfRule type="duplicateValues" dxfId="402" priority="211"/>
  </conditionalFormatting>
  <conditionalFormatting sqref="C660 E660">
    <cfRule type="duplicateValues" dxfId="401" priority="212"/>
  </conditionalFormatting>
  <conditionalFormatting sqref="C661 E661">
    <cfRule type="duplicateValues" dxfId="400" priority="213"/>
  </conditionalFormatting>
  <conditionalFormatting sqref="C662 E662">
    <cfRule type="duplicateValues" dxfId="399" priority="214"/>
  </conditionalFormatting>
  <conditionalFormatting sqref="C663 E663">
    <cfRule type="duplicateValues" dxfId="398" priority="215"/>
  </conditionalFormatting>
  <conditionalFormatting sqref="C664 E664">
    <cfRule type="duplicateValues" dxfId="397" priority="216"/>
  </conditionalFormatting>
  <conditionalFormatting sqref="C665 E665">
    <cfRule type="duplicateValues" dxfId="396" priority="217"/>
  </conditionalFormatting>
  <conditionalFormatting sqref="C666 E666">
    <cfRule type="duplicateValues" dxfId="395" priority="218"/>
  </conditionalFormatting>
  <conditionalFormatting sqref="C667 E667">
    <cfRule type="duplicateValues" dxfId="394" priority="219"/>
  </conditionalFormatting>
  <conditionalFormatting sqref="C668 E668">
    <cfRule type="duplicateValues" dxfId="393" priority="220"/>
  </conditionalFormatting>
  <conditionalFormatting sqref="C669 E669">
    <cfRule type="duplicateValues" dxfId="392" priority="221"/>
  </conditionalFormatting>
  <conditionalFormatting sqref="C670 E670">
    <cfRule type="duplicateValues" dxfId="391" priority="222"/>
  </conditionalFormatting>
  <conditionalFormatting sqref="C671 E671">
    <cfRule type="duplicateValues" dxfId="390" priority="223"/>
  </conditionalFormatting>
  <conditionalFormatting sqref="C672 E672">
    <cfRule type="duplicateValues" dxfId="389" priority="263"/>
  </conditionalFormatting>
  <conditionalFormatting sqref="C673 E673">
    <cfRule type="duplicateValues" dxfId="388" priority="264"/>
  </conditionalFormatting>
  <conditionalFormatting sqref="C674 E674">
    <cfRule type="duplicateValues" dxfId="387" priority="265"/>
  </conditionalFormatting>
  <conditionalFormatting sqref="C675 E675">
    <cfRule type="duplicateValues" dxfId="386" priority="266"/>
  </conditionalFormatting>
  <conditionalFormatting sqref="C676 E676">
    <cfRule type="duplicateValues" dxfId="385" priority="267"/>
  </conditionalFormatting>
  <conditionalFormatting sqref="C677 E677">
    <cfRule type="duplicateValues" dxfId="384" priority="268"/>
  </conditionalFormatting>
  <conditionalFormatting sqref="C678 E678">
    <cfRule type="duplicateValues" dxfId="383" priority="269"/>
  </conditionalFormatting>
  <conditionalFormatting sqref="C679 E679">
    <cfRule type="duplicateValues" dxfId="382" priority="270"/>
  </conditionalFormatting>
  <conditionalFormatting sqref="C680 E680">
    <cfRule type="duplicateValues" dxfId="381" priority="271"/>
  </conditionalFormatting>
  <conditionalFormatting sqref="C681 E681">
    <cfRule type="duplicateValues" dxfId="380" priority="272"/>
  </conditionalFormatting>
  <conditionalFormatting sqref="C682 E682">
    <cfRule type="duplicateValues" dxfId="379" priority="273"/>
  </conditionalFormatting>
  <conditionalFormatting sqref="C683 E683">
    <cfRule type="duplicateValues" dxfId="378" priority="38"/>
  </conditionalFormatting>
  <conditionalFormatting sqref="C684 E684">
    <cfRule type="duplicateValues" dxfId="377" priority="39"/>
  </conditionalFormatting>
  <conditionalFormatting sqref="C685 E685">
    <cfRule type="duplicateValues" dxfId="376" priority="40"/>
  </conditionalFormatting>
  <conditionalFormatting sqref="C686 E686">
    <cfRule type="duplicateValues" dxfId="375" priority="41"/>
  </conditionalFormatting>
  <conditionalFormatting sqref="C687 E687">
    <cfRule type="duplicateValues" dxfId="374" priority="42"/>
  </conditionalFormatting>
  <conditionalFormatting sqref="C688 E688">
    <cfRule type="duplicateValues" dxfId="373" priority="43"/>
  </conditionalFormatting>
  <conditionalFormatting sqref="C689 E689">
    <cfRule type="duplicateValues" dxfId="372" priority="44"/>
  </conditionalFormatting>
  <conditionalFormatting sqref="C690 E690">
    <cfRule type="duplicateValues" dxfId="371" priority="45"/>
  </conditionalFormatting>
  <conditionalFormatting sqref="C691 E691">
    <cfRule type="duplicateValues" dxfId="370" priority="46"/>
  </conditionalFormatting>
  <conditionalFormatting sqref="C692 E692">
    <cfRule type="duplicateValues" dxfId="369" priority="47"/>
  </conditionalFormatting>
  <conditionalFormatting sqref="C693 E693">
    <cfRule type="duplicateValues" dxfId="368" priority="48"/>
  </conditionalFormatting>
  <conditionalFormatting sqref="C694 E694">
    <cfRule type="duplicateValues" dxfId="367" priority="49"/>
  </conditionalFormatting>
  <conditionalFormatting sqref="C695 E695">
    <cfRule type="duplicateValues" dxfId="366" priority="50"/>
  </conditionalFormatting>
  <conditionalFormatting sqref="C696 E696">
    <cfRule type="duplicateValues" dxfId="365" priority="51"/>
  </conditionalFormatting>
  <conditionalFormatting sqref="C697 E697">
    <cfRule type="duplicateValues" dxfId="364" priority="52"/>
  </conditionalFormatting>
  <conditionalFormatting sqref="C698 E698">
    <cfRule type="duplicateValues" dxfId="363" priority="53"/>
  </conditionalFormatting>
  <conditionalFormatting sqref="C699 E699">
    <cfRule type="duplicateValues" dxfId="362" priority="54"/>
  </conditionalFormatting>
  <conditionalFormatting sqref="C700 E700">
    <cfRule type="duplicateValues" dxfId="361" priority="55"/>
  </conditionalFormatting>
  <conditionalFormatting sqref="C701 E701">
    <cfRule type="duplicateValues" dxfId="360" priority="56"/>
  </conditionalFormatting>
  <conditionalFormatting sqref="C702 E702">
    <cfRule type="duplicateValues" dxfId="359" priority="57"/>
  </conditionalFormatting>
  <conditionalFormatting sqref="C703 E703">
    <cfRule type="duplicateValues" dxfId="358" priority="58"/>
  </conditionalFormatting>
  <conditionalFormatting sqref="C704 E704">
    <cfRule type="duplicateValues" dxfId="357" priority="59"/>
  </conditionalFormatting>
  <conditionalFormatting sqref="C705 E705">
    <cfRule type="duplicateValues" dxfId="356" priority="60"/>
  </conditionalFormatting>
  <conditionalFormatting sqref="C706 E706">
    <cfRule type="duplicateValues" dxfId="355" priority="61"/>
  </conditionalFormatting>
  <conditionalFormatting sqref="C707 E707">
    <cfRule type="duplicateValues" dxfId="354" priority="62"/>
  </conditionalFormatting>
  <conditionalFormatting sqref="C708 E708">
    <cfRule type="duplicateValues" dxfId="353" priority="63"/>
  </conditionalFormatting>
  <conditionalFormatting sqref="C709 E709">
    <cfRule type="duplicateValues" dxfId="352" priority="64"/>
  </conditionalFormatting>
  <conditionalFormatting sqref="C710 E710">
    <cfRule type="duplicateValues" dxfId="351" priority="65"/>
  </conditionalFormatting>
  <conditionalFormatting sqref="C711 E711">
    <cfRule type="duplicateValues" dxfId="350" priority="66"/>
  </conditionalFormatting>
  <conditionalFormatting sqref="C712 E712">
    <cfRule type="duplicateValues" dxfId="349" priority="67"/>
  </conditionalFormatting>
  <conditionalFormatting sqref="C713 E713">
    <cfRule type="duplicateValues" dxfId="348" priority="68"/>
  </conditionalFormatting>
  <conditionalFormatting sqref="C714 E714">
    <cfRule type="duplicateValues" dxfId="347" priority="69"/>
  </conditionalFormatting>
  <conditionalFormatting sqref="C715 E715">
    <cfRule type="duplicateValues" dxfId="346" priority="70"/>
  </conditionalFormatting>
  <conditionalFormatting sqref="C716 E716">
    <cfRule type="duplicateValues" dxfId="345" priority="71"/>
  </conditionalFormatting>
  <conditionalFormatting sqref="C717 E717">
    <cfRule type="duplicateValues" dxfId="344" priority="72"/>
  </conditionalFormatting>
  <conditionalFormatting sqref="C718 E718">
    <cfRule type="duplicateValues" dxfId="343" priority="73"/>
  </conditionalFormatting>
  <conditionalFormatting sqref="C719 E719">
    <cfRule type="duplicateValues" dxfId="342" priority="74"/>
  </conditionalFormatting>
  <conditionalFormatting sqref="C720 E720">
    <cfRule type="duplicateValues" dxfId="341" priority="75"/>
  </conditionalFormatting>
  <conditionalFormatting sqref="C721 E721">
    <cfRule type="duplicateValues" dxfId="340" priority="76"/>
  </conditionalFormatting>
  <conditionalFormatting sqref="C722 E722">
    <cfRule type="duplicateValues" dxfId="339" priority="77"/>
  </conditionalFormatting>
  <conditionalFormatting sqref="C723 E723">
    <cfRule type="duplicateValues" dxfId="338" priority="78"/>
  </conditionalFormatting>
  <conditionalFormatting sqref="C724 E724">
    <cfRule type="duplicateValues" dxfId="337" priority="79"/>
  </conditionalFormatting>
  <conditionalFormatting sqref="C725 E725">
    <cfRule type="duplicateValues" dxfId="336" priority="80"/>
  </conditionalFormatting>
  <conditionalFormatting sqref="C726 E726">
    <cfRule type="duplicateValues" dxfId="335" priority="81"/>
  </conditionalFormatting>
  <conditionalFormatting sqref="C727 E727">
    <cfRule type="duplicateValues" dxfId="334" priority="82"/>
  </conditionalFormatting>
  <conditionalFormatting sqref="C728 E728">
    <cfRule type="duplicateValues" dxfId="333" priority="83"/>
  </conditionalFormatting>
  <conditionalFormatting sqref="C729 E729">
    <cfRule type="duplicateValues" dxfId="332" priority="84"/>
  </conditionalFormatting>
  <conditionalFormatting sqref="C730 E730">
    <cfRule type="duplicateValues" dxfId="331" priority="85"/>
  </conditionalFormatting>
  <conditionalFormatting sqref="C731 E731">
    <cfRule type="duplicateValues" dxfId="330" priority="1"/>
  </conditionalFormatting>
  <conditionalFormatting sqref="C732 E732">
    <cfRule type="duplicateValues" dxfId="329" priority="2"/>
  </conditionalFormatting>
  <conditionalFormatting sqref="C733 E733">
    <cfRule type="duplicateValues" dxfId="328" priority="3"/>
  </conditionalFormatting>
  <conditionalFormatting sqref="C734 E734">
    <cfRule type="duplicateValues" dxfId="327" priority="4"/>
  </conditionalFormatting>
  <conditionalFormatting sqref="C735 E735">
    <cfRule type="duplicateValues" dxfId="326" priority="5"/>
  </conditionalFormatting>
  <conditionalFormatting sqref="C736 E736">
    <cfRule type="duplicateValues" dxfId="325" priority="6"/>
  </conditionalFormatting>
  <conditionalFormatting sqref="C737 E737">
    <cfRule type="duplicateValues" dxfId="324" priority="7"/>
  </conditionalFormatting>
  <conditionalFormatting sqref="C738 E738">
    <cfRule type="duplicateValues" dxfId="323" priority="8"/>
  </conditionalFormatting>
  <conditionalFormatting sqref="C739 E739">
    <cfRule type="duplicateValues" dxfId="322" priority="9"/>
  </conditionalFormatting>
  <conditionalFormatting sqref="C740 E740">
    <cfRule type="duplicateValues" dxfId="321" priority="10"/>
  </conditionalFormatting>
  <conditionalFormatting sqref="C741 E741">
    <cfRule type="duplicateValues" dxfId="320" priority="11"/>
  </conditionalFormatting>
  <conditionalFormatting sqref="C742 E742">
    <cfRule type="duplicateValues" dxfId="319" priority="12"/>
  </conditionalFormatting>
  <conditionalFormatting sqref="C743 E743">
    <cfRule type="duplicateValues" dxfId="318" priority="13"/>
  </conditionalFormatting>
  <conditionalFormatting sqref="C744 E744">
    <cfRule type="duplicateValues" dxfId="317" priority="14"/>
  </conditionalFormatting>
  <conditionalFormatting sqref="C745 E745">
    <cfRule type="duplicateValues" dxfId="316" priority="15"/>
  </conditionalFormatting>
  <conditionalFormatting sqref="C746 E746">
    <cfRule type="duplicateValues" dxfId="315" priority="16"/>
  </conditionalFormatting>
  <conditionalFormatting sqref="C747 E747">
    <cfRule type="duplicateValues" dxfId="314" priority="17"/>
  </conditionalFormatting>
  <conditionalFormatting sqref="C748 E748">
    <cfRule type="duplicateValues" dxfId="313" priority="18"/>
  </conditionalFormatting>
  <conditionalFormatting sqref="C749 E749">
    <cfRule type="duplicateValues" dxfId="312" priority="19"/>
  </conditionalFormatting>
  <conditionalFormatting sqref="C750 E750">
    <cfRule type="duplicateValues" dxfId="311" priority="20"/>
  </conditionalFormatting>
  <conditionalFormatting sqref="C751 E751">
    <cfRule type="duplicateValues" dxfId="310" priority="21"/>
  </conditionalFormatting>
  <conditionalFormatting sqref="C752 E752">
    <cfRule type="duplicateValues" dxfId="309" priority="22"/>
  </conditionalFormatting>
  <conditionalFormatting sqref="C753 E753">
    <cfRule type="duplicateValues" dxfId="308" priority="23"/>
  </conditionalFormatting>
  <conditionalFormatting sqref="C754 E754">
    <cfRule type="duplicateValues" dxfId="307" priority="24"/>
  </conditionalFormatting>
  <conditionalFormatting sqref="C755 E755">
    <cfRule type="duplicateValues" dxfId="306" priority="25"/>
  </conditionalFormatting>
  <conditionalFormatting sqref="C756 E756">
    <cfRule type="duplicateValues" dxfId="305" priority="26"/>
  </conditionalFormatting>
  <conditionalFormatting sqref="C757 E757">
    <cfRule type="duplicateValues" dxfId="304" priority="27"/>
  </conditionalFormatting>
  <conditionalFormatting sqref="C758 E758">
    <cfRule type="duplicateValues" dxfId="303" priority="28"/>
  </conditionalFormatting>
  <conditionalFormatting sqref="C759 E759">
    <cfRule type="duplicateValues" dxfId="302" priority="29"/>
  </conditionalFormatting>
  <conditionalFormatting sqref="C760 E760">
    <cfRule type="duplicateValues" dxfId="301" priority="30"/>
  </conditionalFormatting>
  <conditionalFormatting sqref="C761 E761">
    <cfRule type="duplicateValues" dxfId="300" priority="31"/>
  </conditionalFormatting>
  <conditionalFormatting sqref="C762 E762">
    <cfRule type="duplicateValues" dxfId="299" priority="32"/>
  </conditionalFormatting>
  <conditionalFormatting sqref="C763 E763">
    <cfRule type="duplicateValues" dxfId="298" priority="33"/>
  </conditionalFormatting>
  <conditionalFormatting sqref="C764 E764">
    <cfRule type="duplicateValues" dxfId="297" priority="34"/>
  </conditionalFormatting>
  <conditionalFormatting sqref="C765 E765">
    <cfRule type="duplicateValues" dxfId="296" priority="35"/>
  </conditionalFormatting>
  <conditionalFormatting sqref="C766 E766">
    <cfRule type="duplicateValues" dxfId="295" priority="36"/>
  </conditionalFormatting>
  <conditionalFormatting sqref="C767 E767">
    <cfRule type="duplicateValues" dxfId="294" priority="37"/>
  </conditionalFormatting>
  <conditionalFormatting sqref="C768 E768">
    <cfRule type="duplicateValues" dxfId="293" priority="86"/>
  </conditionalFormatting>
  <conditionalFormatting sqref="C769 E769">
    <cfRule type="duplicateValues" dxfId="292" priority="87"/>
  </conditionalFormatting>
  <conditionalFormatting sqref="C770 E770">
    <cfRule type="duplicateValues" dxfId="291" priority="88"/>
  </conditionalFormatting>
  <conditionalFormatting sqref="C771 E771">
    <cfRule type="duplicateValues" dxfId="290" priority="89"/>
  </conditionalFormatting>
  <conditionalFormatting sqref="C772 E772">
    <cfRule type="duplicateValues" dxfId="289" priority="90"/>
  </conditionalFormatting>
  <conditionalFormatting sqref="C773 E773">
    <cfRule type="duplicateValues" dxfId="288" priority="91"/>
  </conditionalFormatting>
  <conditionalFormatting sqref="C774 E774">
    <cfRule type="duplicateValues" dxfId="287" priority="92"/>
  </conditionalFormatting>
  <conditionalFormatting sqref="C775 E775">
    <cfRule type="duplicateValues" dxfId="286" priority="93"/>
  </conditionalFormatting>
  <conditionalFormatting sqref="C776 E776">
    <cfRule type="duplicateValues" dxfId="285" priority="274"/>
  </conditionalFormatting>
  <conditionalFormatting sqref="C777 E777">
    <cfRule type="duplicateValues" dxfId="284" priority="275"/>
  </conditionalFormatting>
  <conditionalFormatting sqref="C778 E778">
    <cfRule type="duplicateValues" dxfId="283" priority="276"/>
  </conditionalFormatting>
  <conditionalFormatting sqref="C779 E779">
    <cfRule type="duplicateValues" dxfId="282" priority="277"/>
  </conditionalFormatting>
  <conditionalFormatting sqref="C780 E780">
    <cfRule type="duplicateValues" dxfId="281" priority="131"/>
  </conditionalFormatting>
  <conditionalFormatting sqref="C781 E781">
    <cfRule type="duplicateValues" dxfId="280" priority="132"/>
  </conditionalFormatting>
  <conditionalFormatting sqref="C782 E782">
    <cfRule type="duplicateValues" dxfId="279" priority="133"/>
  </conditionalFormatting>
  <conditionalFormatting sqref="C783 E783">
    <cfRule type="duplicateValues" dxfId="278" priority="134"/>
  </conditionalFormatting>
  <conditionalFormatting sqref="C784 E784">
    <cfRule type="duplicateValues" dxfId="277" priority="135"/>
  </conditionalFormatting>
  <conditionalFormatting sqref="C785 E785">
    <cfRule type="duplicateValues" dxfId="276" priority="136"/>
  </conditionalFormatting>
  <conditionalFormatting sqref="C786 E786">
    <cfRule type="duplicateValues" dxfId="275" priority="137"/>
  </conditionalFormatting>
  <conditionalFormatting sqref="C787 E787">
    <cfRule type="duplicateValues" dxfId="274" priority="138"/>
  </conditionalFormatting>
  <conditionalFormatting sqref="C788 E788">
    <cfRule type="duplicateValues" dxfId="273" priority="139"/>
  </conditionalFormatting>
  <conditionalFormatting sqref="C789 E789">
    <cfRule type="duplicateValues" dxfId="272" priority="140"/>
  </conditionalFormatting>
  <conditionalFormatting sqref="C790 E790">
    <cfRule type="duplicateValues" dxfId="271" priority="141"/>
  </conditionalFormatting>
  <conditionalFormatting sqref="C791 E791">
    <cfRule type="duplicateValues" dxfId="270" priority="142"/>
  </conditionalFormatting>
  <conditionalFormatting sqref="C792 E792">
    <cfRule type="duplicateValues" dxfId="269" priority="143"/>
  </conditionalFormatting>
  <conditionalFormatting sqref="C793 E793">
    <cfRule type="duplicateValues" dxfId="268" priority="144"/>
  </conditionalFormatting>
  <conditionalFormatting sqref="C794 E794">
    <cfRule type="duplicateValues" dxfId="267" priority="145"/>
  </conditionalFormatting>
  <conditionalFormatting sqref="C795 E795">
    <cfRule type="duplicateValues" dxfId="266" priority="146"/>
  </conditionalFormatting>
  <conditionalFormatting sqref="C796 E796">
    <cfRule type="duplicateValues" dxfId="265" priority="147"/>
  </conditionalFormatting>
  <conditionalFormatting sqref="C797 E797">
    <cfRule type="duplicateValues" dxfId="264" priority="148"/>
  </conditionalFormatting>
  <conditionalFormatting sqref="C798 E798">
    <cfRule type="duplicateValues" dxfId="263" priority="149"/>
  </conditionalFormatting>
  <conditionalFormatting sqref="C799 E799">
    <cfRule type="duplicateValues" dxfId="262" priority="150"/>
  </conditionalFormatting>
  <conditionalFormatting sqref="C800 E800">
    <cfRule type="duplicateValues" dxfId="261" priority="151"/>
  </conditionalFormatting>
  <conditionalFormatting sqref="C801 E801">
    <cfRule type="duplicateValues" dxfId="260" priority="152"/>
  </conditionalFormatting>
  <conditionalFormatting sqref="C802 E802">
    <cfRule type="duplicateValues" dxfId="259" priority="153"/>
  </conditionalFormatting>
  <conditionalFormatting sqref="C803 E803">
    <cfRule type="duplicateValues" dxfId="258" priority="154"/>
  </conditionalFormatting>
  <conditionalFormatting sqref="C804 E804">
    <cfRule type="duplicateValues" dxfId="257" priority="155"/>
  </conditionalFormatting>
  <conditionalFormatting sqref="C805 E805">
    <cfRule type="duplicateValues" dxfId="256" priority="156"/>
  </conditionalFormatting>
  <conditionalFormatting sqref="C806 E806">
    <cfRule type="duplicateValues" dxfId="255" priority="157"/>
  </conditionalFormatting>
  <conditionalFormatting sqref="C807 E807">
    <cfRule type="duplicateValues" dxfId="254" priority="158"/>
  </conditionalFormatting>
  <conditionalFormatting sqref="C808 E808">
    <cfRule type="duplicateValues" dxfId="253" priority="159"/>
  </conditionalFormatting>
  <conditionalFormatting sqref="C809 E809">
    <cfRule type="duplicateValues" dxfId="252" priority="160"/>
  </conditionalFormatting>
  <conditionalFormatting sqref="C810 E810">
    <cfRule type="duplicateValues" dxfId="251" priority="161"/>
  </conditionalFormatting>
  <conditionalFormatting sqref="C811 E811">
    <cfRule type="duplicateValues" dxfId="250" priority="162"/>
  </conditionalFormatting>
  <conditionalFormatting sqref="C812 E812">
    <cfRule type="duplicateValues" dxfId="249" priority="163"/>
  </conditionalFormatting>
  <conditionalFormatting sqref="C813 E813">
    <cfRule type="duplicateValues" dxfId="248" priority="164"/>
  </conditionalFormatting>
  <conditionalFormatting sqref="C814 E814">
    <cfRule type="duplicateValues" dxfId="247" priority="165"/>
  </conditionalFormatting>
  <conditionalFormatting sqref="C815 E815">
    <cfRule type="duplicateValues" dxfId="246" priority="166"/>
  </conditionalFormatting>
  <conditionalFormatting sqref="C816 E816">
    <cfRule type="duplicateValues" dxfId="245" priority="167"/>
  </conditionalFormatting>
  <conditionalFormatting sqref="C817 E817">
    <cfRule type="duplicateValues" dxfId="244" priority="168"/>
  </conditionalFormatting>
  <conditionalFormatting sqref="C818 E818">
    <cfRule type="duplicateValues" dxfId="243" priority="169"/>
  </conditionalFormatting>
  <conditionalFormatting sqref="C819 E819">
    <cfRule type="duplicateValues" dxfId="242" priority="170"/>
  </conditionalFormatting>
  <conditionalFormatting sqref="C820 E820">
    <cfRule type="duplicateValues" dxfId="241" priority="171"/>
  </conditionalFormatting>
  <conditionalFormatting sqref="C821 E821">
    <cfRule type="duplicateValues" dxfId="240" priority="172"/>
  </conditionalFormatting>
  <conditionalFormatting sqref="C822 E822">
    <cfRule type="duplicateValues" dxfId="239" priority="173"/>
  </conditionalFormatting>
  <conditionalFormatting sqref="C823 E823">
    <cfRule type="duplicateValues" dxfId="238" priority="174"/>
  </conditionalFormatting>
  <conditionalFormatting sqref="C824 E824">
    <cfRule type="duplicateValues" dxfId="237" priority="175"/>
  </conditionalFormatting>
  <conditionalFormatting sqref="C825 E825">
    <cfRule type="duplicateValues" dxfId="236" priority="176"/>
  </conditionalFormatting>
  <conditionalFormatting sqref="C826 E826">
    <cfRule type="duplicateValues" dxfId="235" priority="177"/>
  </conditionalFormatting>
  <conditionalFormatting sqref="C827 E827">
    <cfRule type="duplicateValues" dxfId="234" priority="178"/>
  </conditionalFormatting>
  <conditionalFormatting sqref="C828 E828">
    <cfRule type="duplicateValues" dxfId="233" priority="94"/>
  </conditionalFormatting>
  <conditionalFormatting sqref="C829 E829">
    <cfRule type="duplicateValues" dxfId="232" priority="95"/>
  </conditionalFormatting>
  <conditionalFormatting sqref="C830 E830">
    <cfRule type="duplicateValues" dxfId="231" priority="96"/>
  </conditionalFormatting>
  <conditionalFormatting sqref="C831 E831">
    <cfRule type="duplicateValues" dxfId="230" priority="97"/>
  </conditionalFormatting>
  <conditionalFormatting sqref="C832 E832">
    <cfRule type="duplicateValues" dxfId="229" priority="98"/>
  </conditionalFormatting>
  <conditionalFormatting sqref="C833 E833">
    <cfRule type="duplicateValues" dxfId="228" priority="99"/>
  </conditionalFormatting>
  <conditionalFormatting sqref="C834 E834">
    <cfRule type="duplicateValues" dxfId="227" priority="100"/>
  </conditionalFormatting>
  <conditionalFormatting sqref="C835 E835">
    <cfRule type="duplicateValues" dxfId="226" priority="101"/>
  </conditionalFormatting>
  <conditionalFormatting sqref="C836 E836">
    <cfRule type="duplicateValues" dxfId="225" priority="102"/>
  </conditionalFormatting>
  <conditionalFormatting sqref="C837 E837">
    <cfRule type="duplicateValues" dxfId="224" priority="103"/>
  </conditionalFormatting>
  <conditionalFormatting sqref="C838 E838">
    <cfRule type="duplicateValues" dxfId="223" priority="104"/>
  </conditionalFormatting>
  <conditionalFormatting sqref="C839 E839">
    <cfRule type="duplicateValues" dxfId="222" priority="105"/>
  </conditionalFormatting>
  <conditionalFormatting sqref="C840 E840">
    <cfRule type="duplicateValues" dxfId="221" priority="106"/>
  </conditionalFormatting>
  <conditionalFormatting sqref="C841 E841">
    <cfRule type="duplicateValues" dxfId="220" priority="107"/>
  </conditionalFormatting>
  <conditionalFormatting sqref="C842 E842">
    <cfRule type="duplicateValues" dxfId="219" priority="108"/>
  </conditionalFormatting>
  <conditionalFormatting sqref="C843 E843">
    <cfRule type="duplicateValues" dxfId="218" priority="109"/>
  </conditionalFormatting>
  <conditionalFormatting sqref="C844 E844">
    <cfRule type="duplicateValues" dxfId="217" priority="110"/>
  </conditionalFormatting>
  <conditionalFormatting sqref="C845 E845">
    <cfRule type="duplicateValues" dxfId="216" priority="111"/>
  </conditionalFormatting>
  <conditionalFormatting sqref="C846 E846">
    <cfRule type="duplicateValues" dxfId="215" priority="112"/>
  </conditionalFormatting>
  <conditionalFormatting sqref="C847 E847">
    <cfRule type="duplicateValues" dxfId="214" priority="113"/>
  </conditionalFormatting>
  <conditionalFormatting sqref="C848 E848">
    <cfRule type="duplicateValues" dxfId="213" priority="114"/>
  </conditionalFormatting>
  <conditionalFormatting sqref="C849 E849">
    <cfRule type="duplicateValues" dxfId="212" priority="115"/>
  </conditionalFormatting>
  <conditionalFormatting sqref="C850 E850">
    <cfRule type="duplicateValues" dxfId="211" priority="116"/>
  </conditionalFormatting>
  <conditionalFormatting sqref="C851 E851">
    <cfRule type="duplicateValues" dxfId="210" priority="117"/>
  </conditionalFormatting>
  <conditionalFormatting sqref="C852 E852">
    <cfRule type="duplicateValues" dxfId="209" priority="118"/>
  </conditionalFormatting>
  <conditionalFormatting sqref="C853 E853">
    <cfRule type="duplicateValues" dxfId="208" priority="119"/>
  </conditionalFormatting>
  <conditionalFormatting sqref="C854 E854">
    <cfRule type="duplicateValues" dxfId="207" priority="120"/>
  </conditionalFormatting>
  <conditionalFormatting sqref="C855 E855">
    <cfRule type="duplicateValues" dxfId="206" priority="121"/>
  </conditionalFormatting>
  <conditionalFormatting sqref="C856 E856">
    <cfRule type="duplicateValues" dxfId="205" priority="122"/>
  </conditionalFormatting>
  <conditionalFormatting sqref="C857 E857">
    <cfRule type="duplicateValues" dxfId="204" priority="123"/>
  </conditionalFormatting>
  <conditionalFormatting sqref="C858 E858">
    <cfRule type="duplicateValues" dxfId="203" priority="124"/>
  </conditionalFormatting>
  <conditionalFormatting sqref="C859 E859">
    <cfRule type="duplicateValues" dxfId="202" priority="125"/>
  </conditionalFormatting>
  <conditionalFormatting sqref="C860 E860">
    <cfRule type="duplicateValues" dxfId="201" priority="126"/>
  </conditionalFormatting>
  <conditionalFormatting sqref="C861 E861">
    <cfRule type="duplicateValues" dxfId="200" priority="127"/>
  </conditionalFormatting>
  <conditionalFormatting sqref="C862 E862">
    <cfRule type="duplicateValues" dxfId="199" priority="128"/>
  </conditionalFormatting>
  <conditionalFormatting sqref="C863 E863">
    <cfRule type="duplicateValues" dxfId="198" priority="129"/>
  </conditionalFormatting>
  <conditionalFormatting sqref="C864 E864">
    <cfRule type="duplicateValues" dxfId="197" priority="130"/>
  </conditionalFormatting>
  <conditionalFormatting sqref="C865 E865">
    <cfRule type="duplicateValues" dxfId="196" priority="179"/>
  </conditionalFormatting>
  <conditionalFormatting sqref="C866 E866">
    <cfRule type="duplicateValues" dxfId="195" priority="180"/>
  </conditionalFormatting>
  <conditionalFormatting sqref="C867 E867">
    <cfRule type="duplicateValues" dxfId="194" priority="181"/>
  </conditionalFormatting>
  <conditionalFormatting sqref="C868 E868">
    <cfRule type="duplicateValues" dxfId="193" priority="182"/>
  </conditionalFormatting>
  <conditionalFormatting sqref="C869 E869">
    <cfRule type="duplicateValues" dxfId="192" priority="183"/>
  </conditionalFormatting>
  <conditionalFormatting sqref="C870 E870">
    <cfRule type="duplicateValues" dxfId="191" priority="184"/>
  </conditionalFormatting>
  <conditionalFormatting sqref="C871 E871">
    <cfRule type="duplicateValues" dxfId="190" priority="185"/>
  </conditionalFormatting>
  <conditionalFormatting sqref="C872 E872">
    <cfRule type="duplicateValues" dxfId="189" priority="186"/>
  </conditionalFormatting>
  <conditionalFormatting sqref="C873 E873">
    <cfRule type="duplicateValues" dxfId="188" priority="278"/>
  </conditionalFormatting>
  <conditionalFormatting sqref="C874 E874">
    <cfRule type="duplicateValues" dxfId="187" priority="279"/>
  </conditionalFormatting>
  <conditionalFormatting sqref="C875 E875">
    <cfRule type="duplicateValues" dxfId="186" priority="280"/>
  </conditionalFormatting>
  <conditionalFormatting sqref="C876 E876">
    <cfRule type="duplicateValues" dxfId="185" priority="281"/>
  </conditionalFormatting>
  <conditionalFormatting sqref="C877 E877">
    <cfRule type="duplicateValues" dxfId="184" priority="282"/>
  </conditionalFormatting>
  <conditionalFormatting sqref="C878 E878">
    <cfRule type="duplicateValues" dxfId="183" priority="283"/>
  </conditionalFormatting>
  <conditionalFormatting sqref="C879 E879">
    <cfRule type="duplicateValues" dxfId="182" priority="284"/>
  </conditionalFormatting>
  <conditionalFormatting sqref="C880 E880">
    <cfRule type="duplicateValues" dxfId="181" priority="285"/>
  </conditionalFormatting>
  <conditionalFormatting sqref="C881 E881">
    <cfRule type="duplicateValues" dxfId="180" priority="286"/>
  </conditionalFormatting>
  <conditionalFormatting sqref="C882 E882">
    <cfRule type="duplicateValues" dxfId="179" priority="287"/>
  </conditionalFormatting>
  <conditionalFormatting sqref="C883 E883">
    <cfRule type="duplicateValues" dxfId="178" priority="288"/>
  </conditionalFormatting>
  <conditionalFormatting sqref="C884 E884">
    <cfRule type="duplicateValues" dxfId="177" priority="289"/>
  </conditionalFormatting>
  <conditionalFormatting sqref="C885 E885">
    <cfRule type="duplicateValues" dxfId="176" priority="290"/>
  </conditionalFormatting>
  <conditionalFormatting sqref="C886 E886">
    <cfRule type="duplicateValues" dxfId="175" priority="291"/>
  </conditionalFormatting>
  <conditionalFormatting sqref="C887 E887">
    <cfRule type="duplicateValues" dxfId="174" priority="292"/>
  </conditionalFormatting>
  <conditionalFormatting sqref="C888 E888">
    <cfRule type="duplicateValues" dxfId="173" priority="293"/>
  </conditionalFormatting>
  <conditionalFormatting sqref="C889 E889">
    <cfRule type="duplicateValues" dxfId="172" priority="294"/>
  </conditionalFormatting>
  <conditionalFormatting sqref="C890 E890">
    <cfRule type="duplicateValues" dxfId="171" priority="295"/>
  </conditionalFormatting>
  <conditionalFormatting sqref="C891 E891">
    <cfRule type="duplicateValues" dxfId="170" priority="296"/>
  </conditionalFormatting>
  <conditionalFormatting sqref="C892 E892">
    <cfRule type="duplicateValues" dxfId="169" priority="297"/>
  </conditionalFormatting>
  <conditionalFormatting sqref="C893 E893">
    <cfRule type="duplicateValues" dxfId="168" priority="298"/>
  </conditionalFormatting>
  <conditionalFormatting sqref="C894 E894">
    <cfRule type="duplicateValues" dxfId="167" priority="299"/>
  </conditionalFormatting>
  <conditionalFormatting sqref="C895 E895">
    <cfRule type="duplicateValues" dxfId="166" priority="300"/>
  </conditionalFormatting>
  <conditionalFormatting sqref="C896 E896">
    <cfRule type="duplicateValues" dxfId="165" priority="301"/>
  </conditionalFormatting>
  <conditionalFormatting sqref="C897 E897">
    <cfRule type="duplicateValues" dxfId="164" priority="302"/>
  </conditionalFormatting>
  <conditionalFormatting sqref="C898 E898">
    <cfRule type="duplicateValues" dxfId="163" priority="303"/>
  </conditionalFormatting>
  <conditionalFormatting sqref="C899 E899">
    <cfRule type="duplicateValues" dxfId="162" priority="304"/>
  </conditionalFormatting>
  <conditionalFormatting sqref="C900 E900">
    <cfRule type="duplicateValues" dxfId="161" priority="305"/>
  </conditionalFormatting>
  <conditionalFormatting sqref="C901 E901">
    <cfRule type="duplicateValues" dxfId="160" priority="306"/>
  </conditionalFormatting>
  <conditionalFormatting sqref="C902 E902">
    <cfRule type="duplicateValues" dxfId="159" priority="307"/>
  </conditionalFormatting>
  <conditionalFormatting sqref="C903 E903">
    <cfRule type="duplicateValues" dxfId="158" priority="308"/>
  </conditionalFormatting>
  <conditionalFormatting sqref="C904 E904">
    <cfRule type="duplicateValues" dxfId="157" priority="309"/>
  </conditionalFormatting>
  <conditionalFormatting sqref="C905 E905">
    <cfRule type="duplicateValues" dxfId="156" priority="310"/>
  </conditionalFormatting>
  <conditionalFormatting sqref="C906 E906">
    <cfRule type="duplicateValues" dxfId="155" priority="416"/>
  </conditionalFormatting>
  <conditionalFormatting sqref="C907 E907">
    <cfRule type="duplicateValues" dxfId="154" priority="417"/>
  </conditionalFormatting>
  <conditionalFormatting sqref="C908 E908">
    <cfRule type="duplicateValues" dxfId="153" priority="418"/>
  </conditionalFormatting>
  <conditionalFormatting sqref="C909 E909">
    <cfRule type="duplicateValues" dxfId="152" priority="419"/>
  </conditionalFormatting>
  <conditionalFormatting sqref="C910 E910">
    <cfRule type="duplicateValues" dxfId="151" priority="420"/>
  </conditionalFormatting>
  <conditionalFormatting sqref="C911 E911">
    <cfRule type="duplicateValues" dxfId="150" priority="421"/>
  </conditionalFormatting>
  <conditionalFormatting sqref="C912 E912">
    <cfRule type="duplicateValues" dxfId="149" priority="422"/>
  </conditionalFormatting>
  <conditionalFormatting sqref="C913 E913">
    <cfRule type="duplicateValues" dxfId="148" priority="423"/>
  </conditionalFormatting>
  <conditionalFormatting sqref="C914 E914">
    <cfRule type="duplicateValues" dxfId="147" priority="424"/>
  </conditionalFormatting>
  <conditionalFormatting sqref="C915 E915">
    <cfRule type="duplicateValues" dxfId="146" priority="425"/>
  </conditionalFormatting>
  <conditionalFormatting sqref="C916 E916">
    <cfRule type="duplicateValues" dxfId="145" priority="426"/>
  </conditionalFormatting>
  <conditionalFormatting sqref="C917 E917">
    <cfRule type="duplicateValues" dxfId="144" priority="427"/>
  </conditionalFormatting>
  <conditionalFormatting sqref="C918 E918">
    <cfRule type="duplicateValues" dxfId="143" priority="428"/>
  </conditionalFormatting>
  <conditionalFormatting sqref="C919 E919">
    <cfRule type="duplicateValues" dxfId="142" priority="429"/>
  </conditionalFormatting>
  <conditionalFormatting sqref="C920 E920">
    <cfRule type="duplicateValues" dxfId="141" priority="430"/>
  </conditionalFormatting>
  <conditionalFormatting sqref="C921 E921">
    <cfRule type="duplicateValues" dxfId="140" priority="431"/>
  </conditionalFormatting>
  <conditionalFormatting sqref="C922 E922">
    <cfRule type="duplicateValues" dxfId="139" priority="432"/>
  </conditionalFormatting>
  <conditionalFormatting sqref="C923 E923">
    <cfRule type="duplicateValues" dxfId="138" priority="433"/>
  </conditionalFormatting>
  <conditionalFormatting sqref="C924 E924">
    <cfRule type="duplicateValues" dxfId="137" priority="434"/>
  </conditionalFormatting>
  <conditionalFormatting sqref="C925 E925">
    <cfRule type="duplicateValues" dxfId="136" priority="435"/>
  </conditionalFormatting>
  <conditionalFormatting sqref="C926 E926">
    <cfRule type="duplicateValues" dxfId="135" priority="436"/>
  </conditionalFormatting>
  <conditionalFormatting sqref="C927 E927">
    <cfRule type="duplicateValues" dxfId="134" priority="437"/>
  </conditionalFormatting>
  <conditionalFormatting sqref="C928 E928">
    <cfRule type="duplicateValues" dxfId="133" priority="438"/>
  </conditionalFormatting>
  <conditionalFormatting sqref="C929 E929">
    <cfRule type="duplicateValues" dxfId="132" priority="439"/>
  </conditionalFormatting>
  <conditionalFormatting sqref="C930 E930">
    <cfRule type="duplicateValues" dxfId="131" priority="440"/>
  </conditionalFormatting>
  <conditionalFormatting sqref="C931 E931">
    <cfRule type="duplicateValues" dxfId="130" priority="441"/>
  </conditionalFormatting>
  <conditionalFormatting sqref="C932 E932">
    <cfRule type="duplicateValues" dxfId="129" priority="442"/>
  </conditionalFormatting>
  <conditionalFormatting sqref="C933 E933">
    <cfRule type="duplicateValues" dxfId="128" priority="443"/>
  </conditionalFormatting>
  <conditionalFormatting sqref="C934 E934">
    <cfRule type="duplicateValues" dxfId="127" priority="444"/>
  </conditionalFormatting>
  <conditionalFormatting sqref="C935 E935">
    <cfRule type="duplicateValues" dxfId="126" priority="445"/>
  </conditionalFormatting>
  <conditionalFormatting sqref="C936 E936">
    <cfRule type="duplicateValues" dxfId="125" priority="446"/>
  </conditionalFormatting>
  <conditionalFormatting sqref="C937 E937">
    <cfRule type="duplicateValues" dxfId="124" priority="447"/>
  </conditionalFormatting>
  <conditionalFormatting sqref="C938 E938">
    <cfRule type="duplicateValues" dxfId="123" priority="448"/>
  </conditionalFormatting>
  <conditionalFormatting sqref="C939 E939">
    <cfRule type="duplicateValues" dxfId="122" priority="449"/>
  </conditionalFormatting>
  <conditionalFormatting sqref="C940 E940">
    <cfRule type="duplicateValues" dxfId="121" priority="450"/>
  </conditionalFormatting>
  <conditionalFormatting sqref="C941 E941">
    <cfRule type="duplicateValues" dxfId="120" priority="451"/>
  </conditionalFormatting>
  <conditionalFormatting sqref="C942 E942">
    <cfRule type="duplicateValues" dxfId="119" priority="452"/>
  </conditionalFormatting>
  <conditionalFormatting sqref="C943 E943">
    <cfRule type="duplicateValues" dxfId="118" priority="453"/>
  </conditionalFormatting>
  <conditionalFormatting sqref="C944 E944">
    <cfRule type="duplicateValues" dxfId="117" priority="454"/>
  </conditionalFormatting>
  <conditionalFormatting sqref="C945 E945">
    <cfRule type="duplicateValues" dxfId="116" priority="455"/>
  </conditionalFormatting>
  <conditionalFormatting sqref="C946 E946">
    <cfRule type="duplicateValues" dxfId="115" priority="371"/>
  </conditionalFormatting>
  <conditionalFormatting sqref="C947 E947">
    <cfRule type="duplicateValues" dxfId="114" priority="372"/>
  </conditionalFormatting>
  <conditionalFormatting sqref="C948 E948">
    <cfRule type="duplicateValues" dxfId="113" priority="373"/>
  </conditionalFormatting>
  <conditionalFormatting sqref="C949 E949">
    <cfRule type="duplicateValues" dxfId="112" priority="374"/>
  </conditionalFormatting>
  <conditionalFormatting sqref="C950 E950">
    <cfRule type="duplicateValues" dxfId="111" priority="375"/>
  </conditionalFormatting>
  <conditionalFormatting sqref="C951 E951">
    <cfRule type="duplicateValues" dxfId="110" priority="376"/>
  </conditionalFormatting>
  <conditionalFormatting sqref="C952 E952">
    <cfRule type="duplicateValues" dxfId="109" priority="377"/>
  </conditionalFormatting>
  <conditionalFormatting sqref="C953 E953">
    <cfRule type="duplicateValues" dxfId="108" priority="378"/>
  </conditionalFormatting>
  <conditionalFormatting sqref="C954 E954">
    <cfRule type="duplicateValues" dxfId="107" priority="379"/>
  </conditionalFormatting>
  <conditionalFormatting sqref="C955 E955">
    <cfRule type="duplicateValues" dxfId="106" priority="380"/>
  </conditionalFormatting>
  <conditionalFormatting sqref="C956 E956">
    <cfRule type="duplicateValues" dxfId="105" priority="381"/>
  </conditionalFormatting>
  <conditionalFormatting sqref="C957 E957">
    <cfRule type="duplicateValues" dxfId="104" priority="382"/>
  </conditionalFormatting>
  <conditionalFormatting sqref="C958 E958">
    <cfRule type="duplicateValues" dxfId="103" priority="383"/>
  </conditionalFormatting>
  <conditionalFormatting sqref="C959 E959">
    <cfRule type="duplicateValues" dxfId="102" priority="384"/>
  </conditionalFormatting>
  <conditionalFormatting sqref="C960 E960">
    <cfRule type="duplicateValues" dxfId="101" priority="385"/>
  </conditionalFormatting>
  <conditionalFormatting sqref="C961 E961">
    <cfRule type="duplicateValues" dxfId="100" priority="386"/>
  </conditionalFormatting>
  <conditionalFormatting sqref="C962 E962">
    <cfRule type="duplicateValues" dxfId="99" priority="387"/>
  </conditionalFormatting>
  <conditionalFormatting sqref="C963 E963">
    <cfRule type="duplicateValues" dxfId="98" priority="388"/>
  </conditionalFormatting>
  <conditionalFormatting sqref="C964 E964">
    <cfRule type="duplicateValues" dxfId="97" priority="389"/>
  </conditionalFormatting>
  <conditionalFormatting sqref="C965 E965">
    <cfRule type="duplicateValues" dxfId="96" priority="390"/>
  </conditionalFormatting>
  <conditionalFormatting sqref="C966 E966">
    <cfRule type="duplicateValues" dxfId="95" priority="391"/>
  </conditionalFormatting>
  <conditionalFormatting sqref="C967 E967">
    <cfRule type="duplicateValues" dxfId="94" priority="392"/>
  </conditionalFormatting>
  <conditionalFormatting sqref="C968 E968">
    <cfRule type="duplicateValues" dxfId="93" priority="393"/>
  </conditionalFormatting>
  <conditionalFormatting sqref="C969 E969">
    <cfRule type="duplicateValues" dxfId="92" priority="394"/>
  </conditionalFormatting>
  <conditionalFormatting sqref="C970 E970">
    <cfRule type="duplicateValues" dxfId="91" priority="395"/>
  </conditionalFormatting>
  <conditionalFormatting sqref="C971 E971">
    <cfRule type="duplicateValues" dxfId="90" priority="396"/>
  </conditionalFormatting>
  <conditionalFormatting sqref="C972 E972">
    <cfRule type="duplicateValues" dxfId="89" priority="397"/>
  </conditionalFormatting>
  <conditionalFormatting sqref="C973 E973">
    <cfRule type="duplicateValues" dxfId="88" priority="398"/>
  </conditionalFormatting>
  <conditionalFormatting sqref="C974 E974">
    <cfRule type="duplicateValues" dxfId="87" priority="399"/>
  </conditionalFormatting>
  <conditionalFormatting sqref="C975 E975">
    <cfRule type="duplicateValues" dxfId="86" priority="400"/>
  </conditionalFormatting>
  <conditionalFormatting sqref="C976 E976">
    <cfRule type="duplicateValues" dxfId="85" priority="401"/>
  </conditionalFormatting>
  <conditionalFormatting sqref="C977 E977">
    <cfRule type="duplicateValues" dxfId="84" priority="402"/>
  </conditionalFormatting>
  <conditionalFormatting sqref="C978 E978">
    <cfRule type="duplicateValues" dxfId="83" priority="403"/>
  </conditionalFormatting>
  <conditionalFormatting sqref="C979 E979">
    <cfRule type="duplicateValues" dxfId="82" priority="404"/>
  </conditionalFormatting>
  <conditionalFormatting sqref="C980 E980">
    <cfRule type="duplicateValues" dxfId="81" priority="405"/>
  </conditionalFormatting>
  <conditionalFormatting sqref="C981 E981">
    <cfRule type="duplicateValues" dxfId="80" priority="406"/>
  </conditionalFormatting>
  <conditionalFormatting sqref="C982 E982">
    <cfRule type="duplicateValues" dxfId="79" priority="407"/>
  </conditionalFormatting>
  <conditionalFormatting sqref="C983 E983">
    <cfRule type="duplicateValues" dxfId="78" priority="456"/>
  </conditionalFormatting>
  <conditionalFormatting sqref="C984 E984">
    <cfRule type="duplicateValues" dxfId="77" priority="457"/>
  </conditionalFormatting>
  <conditionalFormatting sqref="C985 E985">
    <cfRule type="duplicateValues" dxfId="76" priority="458"/>
  </conditionalFormatting>
  <conditionalFormatting sqref="C986 E986">
    <cfRule type="duplicateValues" dxfId="75" priority="459"/>
  </conditionalFormatting>
  <conditionalFormatting sqref="C987 E987">
    <cfRule type="duplicateValues" dxfId="74" priority="460"/>
  </conditionalFormatting>
  <conditionalFormatting sqref="C988 E988">
    <cfRule type="duplicateValues" dxfId="73" priority="461"/>
  </conditionalFormatting>
  <conditionalFormatting sqref="C989 E989">
    <cfRule type="duplicateValues" dxfId="72" priority="462"/>
  </conditionalFormatting>
  <conditionalFormatting sqref="C990 E990">
    <cfRule type="duplicateValues" dxfId="71" priority="463"/>
  </conditionalFormatting>
  <conditionalFormatting sqref="C991 E991">
    <cfRule type="duplicateValues" dxfId="70" priority="580"/>
  </conditionalFormatting>
  <conditionalFormatting sqref="C992 E992">
    <cfRule type="duplicateValues" dxfId="69" priority="581"/>
  </conditionalFormatting>
  <conditionalFormatting sqref="C993 E993">
    <cfRule type="duplicateValues" dxfId="68" priority="582"/>
  </conditionalFormatting>
  <conditionalFormatting sqref="C994 E994">
    <cfRule type="duplicateValues" dxfId="67" priority="323"/>
  </conditionalFormatting>
  <conditionalFormatting sqref="C995 E995">
    <cfRule type="duplicateValues" dxfId="66" priority="324"/>
  </conditionalFormatting>
  <conditionalFormatting sqref="C996 E996">
    <cfRule type="duplicateValues" dxfId="65" priority="325"/>
  </conditionalFormatting>
  <conditionalFormatting sqref="C997 E997">
    <cfRule type="duplicateValues" dxfId="64" priority="326"/>
  </conditionalFormatting>
  <conditionalFormatting sqref="C998 E998">
    <cfRule type="duplicateValues" dxfId="63" priority="327"/>
  </conditionalFormatting>
  <conditionalFormatting sqref="C999 E999">
    <cfRule type="duplicateValues" dxfId="62" priority="328"/>
  </conditionalFormatting>
  <conditionalFormatting sqref="C1000 E1000">
    <cfRule type="duplicateValues" dxfId="61" priority="329"/>
  </conditionalFormatting>
  <conditionalFormatting sqref="C1001 E1001">
    <cfRule type="duplicateValues" dxfId="60" priority="330"/>
  </conditionalFormatting>
  <conditionalFormatting sqref="C1002 E1002">
    <cfRule type="duplicateValues" dxfId="59" priority="331"/>
  </conditionalFormatting>
  <conditionalFormatting sqref="C1003 E1003">
    <cfRule type="duplicateValues" dxfId="58" priority="332"/>
  </conditionalFormatting>
  <conditionalFormatting sqref="C1004 E1004">
    <cfRule type="duplicateValues" dxfId="57" priority="333"/>
  </conditionalFormatting>
  <conditionalFormatting sqref="C1005 E1005">
    <cfRule type="duplicateValues" dxfId="56" priority="334"/>
  </conditionalFormatting>
  <conditionalFormatting sqref="C1006 E1006">
    <cfRule type="duplicateValues" dxfId="55" priority="335"/>
  </conditionalFormatting>
  <conditionalFormatting sqref="C1007 E1007">
    <cfRule type="duplicateValues" dxfId="54" priority="336"/>
  </conditionalFormatting>
  <conditionalFormatting sqref="C1008 E1008">
    <cfRule type="duplicateValues" dxfId="53" priority="337"/>
  </conditionalFormatting>
  <conditionalFormatting sqref="C1009 E1009">
    <cfRule type="duplicateValues" dxfId="52" priority="338"/>
  </conditionalFormatting>
  <conditionalFormatting sqref="C1010 E1010">
    <cfRule type="duplicateValues" dxfId="51" priority="339"/>
  </conditionalFormatting>
  <conditionalFormatting sqref="C1011 E1011">
    <cfRule type="duplicateValues" dxfId="50" priority="340"/>
  </conditionalFormatting>
  <conditionalFormatting sqref="C1012 E1012">
    <cfRule type="duplicateValues" dxfId="49" priority="341"/>
  </conditionalFormatting>
  <conditionalFormatting sqref="C1013 E1013">
    <cfRule type="duplicateValues" dxfId="48" priority="342"/>
  </conditionalFormatting>
  <conditionalFormatting sqref="C1014 E1014">
    <cfRule type="duplicateValues" dxfId="47" priority="343"/>
  </conditionalFormatting>
  <conditionalFormatting sqref="C1015 E1015">
    <cfRule type="duplicateValues" dxfId="46" priority="344"/>
  </conditionalFormatting>
  <conditionalFormatting sqref="C1016 E1016">
    <cfRule type="duplicateValues" dxfId="45" priority="345"/>
  </conditionalFormatting>
  <conditionalFormatting sqref="C1017 E1017">
    <cfRule type="duplicateValues" dxfId="44" priority="346"/>
  </conditionalFormatting>
  <conditionalFormatting sqref="C1018 E1018">
    <cfRule type="duplicateValues" dxfId="43" priority="347"/>
  </conditionalFormatting>
  <conditionalFormatting sqref="C1019 E1019">
    <cfRule type="duplicateValues" dxfId="42" priority="348"/>
  </conditionalFormatting>
  <conditionalFormatting sqref="C1020 E1020">
    <cfRule type="duplicateValues" dxfId="41" priority="349"/>
  </conditionalFormatting>
  <conditionalFormatting sqref="C1021 E1021">
    <cfRule type="duplicateValues" dxfId="40" priority="350"/>
  </conditionalFormatting>
  <conditionalFormatting sqref="C1022 E1022">
    <cfRule type="duplicateValues" dxfId="39" priority="351"/>
  </conditionalFormatting>
  <conditionalFormatting sqref="C1023 E1023">
    <cfRule type="duplicateValues" dxfId="38" priority="352"/>
  </conditionalFormatting>
  <conditionalFormatting sqref="C1024 E1024">
    <cfRule type="duplicateValues" dxfId="37" priority="353"/>
  </conditionalFormatting>
  <conditionalFormatting sqref="C1025 E1025">
    <cfRule type="duplicateValues" dxfId="36" priority="354"/>
  </conditionalFormatting>
  <conditionalFormatting sqref="C1026 E1026">
    <cfRule type="duplicateValues" dxfId="35" priority="355"/>
  </conditionalFormatting>
  <conditionalFormatting sqref="C1027 E1027">
    <cfRule type="duplicateValues" dxfId="34" priority="356"/>
  </conditionalFormatting>
  <conditionalFormatting sqref="C1028 E1028">
    <cfRule type="duplicateValues" dxfId="33" priority="357"/>
  </conditionalFormatting>
  <conditionalFormatting sqref="C1029 E1029">
    <cfRule type="duplicateValues" dxfId="32" priority="358"/>
  </conditionalFormatting>
  <conditionalFormatting sqref="C1030 E1030">
    <cfRule type="duplicateValues" dxfId="31" priority="359"/>
  </conditionalFormatting>
  <conditionalFormatting sqref="C1031 E1031">
    <cfRule type="duplicateValues" dxfId="30" priority="360"/>
  </conditionalFormatting>
  <conditionalFormatting sqref="C1032 E1032">
    <cfRule type="duplicateValues" dxfId="29" priority="361"/>
  </conditionalFormatting>
  <conditionalFormatting sqref="C1033 E1033">
    <cfRule type="duplicateValues" dxfId="28" priority="362"/>
  </conditionalFormatting>
  <conditionalFormatting sqref="C1034 E1034">
    <cfRule type="duplicateValues" dxfId="27" priority="363"/>
  </conditionalFormatting>
  <conditionalFormatting sqref="C1035 E1035">
    <cfRule type="duplicateValues" dxfId="26" priority="364"/>
  </conditionalFormatting>
  <conditionalFormatting sqref="C1036 E1036">
    <cfRule type="duplicateValues" dxfId="25" priority="365"/>
  </conditionalFormatting>
  <conditionalFormatting sqref="C1037 E1037">
    <cfRule type="duplicateValues" dxfId="24" priority="366"/>
  </conditionalFormatting>
  <conditionalFormatting sqref="C1038 E1038">
    <cfRule type="duplicateValues" dxfId="23" priority="367"/>
  </conditionalFormatting>
  <conditionalFormatting sqref="C1039 E1039">
    <cfRule type="duplicateValues" dxfId="22" priority="368"/>
  </conditionalFormatting>
  <conditionalFormatting sqref="C1040 E1040">
    <cfRule type="duplicateValues" dxfId="21" priority="369"/>
  </conditionalFormatting>
  <conditionalFormatting sqref="C1041 E1041">
    <cfRule type="duplicateValues" dxfId="20" priority="370"/>
  </conditionalFormatting>
  <conditionalFormatting sqref="C1042 E1042">
    <cfRule type="duplicateValues" dxfId="19" priority="311"/>
  </conditionalFormatting>
  <conditionalFormatting sqref="C1043 E1043">
    <cfRule type="duplicateValues" dxfId="18" priority="312"/>
  </conditionalFormatting>
  <conditionalFormatting sqref="C1044 E1044">
    <cfRule type="duplicateValues" dxfId="17" priority="313"/>
  </conditionalFormatting>
  <conditionalFormatting sqref="C1045 E1045">
    <cfRule type="duplicateValues" dxfId="16" priority="314"/>
  </conditionalFormatting>
  <conditionalFormatting sqref="C1046 E1046">
    <cfRule type="duplicateValues" dxfId="15" priority="315"/>
  </conditionalFormatting>
  <conditionalFormatting sqref="C1047 E1047">
    <cfRule type="duplicateValues" dxfId="14" priority="316"/>
  </conditionalFormatting>
  <conditionalFormatting sqref="C1048 E1048">
    <cfRule type="duplicateValues" dxfId="13" priority="317"/>
  </conditionalFormatting>
  <conditionalFormatting sqref="C1049 E1049">
    <cfRule type="duplicateValues" dxfId="12" priority="318"/>
  </conditionalFormatting>
  <conditionalFormatting sqref="C1050 E1050">
    <cfRule type="duplicateValues" dxfId="11" priority="319"/>
  </conditionalFormatting>
  <conditionalFormatting sqref="C1051 E1051">
    <cfRule type="duplicateValues" dxfId="10" priority="320"/>
  </conditionalFormatting>
  <conditionalFormatting sqref="C1052 E1052">
    <cfRule type="duplicateValues" dxfId="9" priority="321"/>
  </conditionalFormatting>
  <conditionalFormatting sqref="C1053 E1053">
    <cfRule type="duplicateValues" dxfId="8" priority="322"/>
  </conditionalFormatting>
  <conditionalFormatting sqref="L5">
    <cfRule type="colorScale" priority="202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L6">
    <cfRule type="colorScale" priority="196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123:R123 T123:U123">
    <cfRule type="colorScale" priority="202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R2:R1048576">
    <cfRule type="colorScale" priority="196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1:X1048576">
    <cfRule type="colorScale" priority="196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:Z1048576">
    <cfRule type="colorScale" priority="196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>
    <tabColor rgb="FFFFFF00"/>
  </sheetPr>
  <dimension ref="A1:AG1541"/>
  <sheetViews>
    <sheetView zoomScale="85" zoomScaleNormal="85" workbookViewId="0">
      <pane xSplit="6" ySplit="6" topLeftCell="I7" activePane="bottomRight" state="frozen"/>
      <selection pane="topRight" activeCell="G1" sqref="G1"/>
      <selection pane="bottomLeft" activeCell="A7" sqref="A7"/>
      <selection pane="bottomRight" activeCell="I6" sqref="A6:XFD6"/>
    </sheetView>
  </sheetViews>
  <sheetFormatPr baseColWidth="10" defaultColWidth="9.140625" defaultRowHeight="23.25"/>
  <cols>
    <col min="1" max="1" width="6.42578125" style="48" customWidth="1"/>
    <col min="2" max="2" width="15.140625" style="36" customWidth="1"/>
    <col min="3" max="3" width="15.42578125" style="36" hidden="1" customWidth="1"/>
    <col min="4" max="4" width="49" style="62" customWidth="1"/>
    <col min="5" max="5" width="10.140625" style="1" customWidth="1"/>
    <col min="6" max="6" width="5.85546875" style="1" customWidth="1"/>
    <col min="7" max="7" width="10.7109375" style="1" customWidth="1"/>
    <col min="8" max="8" width="14.28515625" style="1" customWidth="1"/>
    <col min="9" max="9" width="20.28515625" style="3" customWidth="1"/>
    <col min="10" max="10" width="19.140625" style="68" customWidth="1"/>
    <col min="11" max="11" width="19.140625" style="2" hidden="1" customWidth="1"/>
    <col min="12" max="12" width="15.28515625" style="11" customWidth="1"/>
    <col min="13" max="13" width="17.42578125" style="11" customWidth="1"/>
    <col min="14" max="14" width="18.5703125" style="4" customWidth="1"/>
    <col min="15" max="15" width="17.85546875" style="4" customWidth="1"/>
    <col min="16" max="16" width="15.7109375" style="4" customWidth="1"/>
    <col min="17" max="17" width="13" style="1" customWidth="1"/>
    <col min="18" max="18" width="16.42578125" style="18" customWidth="1"/>
    <col min="19" max="19" width="16.42578125" style="46" customWidth="1"/>
    <col min="20" max="20" width="17.7109375" style="5" customWidth="1"/>
    <col min="21" max="21" width="19.28515625" style="1" customWidth="1"/>
    <col min="22" max="22" width="9.7109375" style="1" hidden="1" customWidth="1"/>
    <col min="23" max="23" width="10.85546875" style="1" hidden="1" customWidth="1"/>
    <col min="24" max="25" width="15.42578125" style="1" hidden="1" customWidth="1"/>
    <col min="26" max="26" width="17.42578125" style="1" hidden="1" customWidth="1"/>
    <col min="27" max="27" width="5.42578125" style="1" hidden="1" customWidth="1"/>
    <col min="28" max="28" width="0" style="1" hidden="1" customWidth="1"/>
    <col min="29" max="29" width="79.85546875" style="1" hidden="1" customWidth="1"/>
    <col min="30" max="30" width="14" style="1" customWidth="1"/>
    <col min="31" max="16384" width="9.140625" style="1"/>
  </cols>
  <sheetData>
    <row r="1" spans="1:33" ht="24" thickBot="1">
      <c r="B1" s="367"/>
      <c r="C1" s="368"/>
      <c r="D1" s="369"/>
      <c r="E1" s="17">
        <f>30*4</f>
        <v>120</v>
      </c>
      <c r="F1" s="340"/>
      <c r="G1" s="341"/>
      <c r="H1" s="341"/>
      <c r="I1" s="370">
        <v>0.13250000000000001</v>
      </c>
      <c r="J1" s="371"/>
      <c r="P1" s="55" t="s">
        <v>12</v>
      </c>
      <c r="Q1" s="21">
        <v>0.1</v>
      </c>
      <c r="S1" s="46">
        <v>384</v>
      </c>
      <c r="T1" s="5">
        <v>576</v>
      </c>
      <c r="U1" s="30">
        <v>5590357</v>
      </c>
      <c r="AD1" s="30">
        <f>+U1/T1</f>
        <v>9705.4809027777774</v>
      </c>
    </row>
    <row r="2" spans="1:33" ht="24" thickBot="1">
      <c r="B2" s="374"/>
      <c r="C2" s="375"/>
      <c r="D2" s="376"/>
      <c r="E2" s="61"/>
      <c r="F2" s="346"/>
      <c r="G2" s="346"/>
      <c r="H2" s="346"/>
      <c r="I2" s="372"/>
      <c r="J2" s="373"/>
      <c r="L2" s="320" t="s">
        <v>2046</v>
      </c>
      <c r="M2" s="320"/>
      <c r="N2" s="19" t="s">
        <v>2045</v>
      </c>
      <c r="P2" s="320" t="s">
        <v>11</v>
      </c>
      <c r="Q2" s="320"/>
      <c r="R2" s="20">
        <v>200000000</v>
      </c>
      <c r="S2" s="47">
        <v>120</v>
      </c>
      <c r="T2" s="5">
        <f>+S2+S1</f>
        <v>504</v>
      </c>
      <c r="U2" s="18">
        <f>+S8+S17</f>
        <v>2448700</v>
      </c>
      <c r="X2" s="28"/>
      <c r="AD2" s="30">
        <f>+U2/T2</f>
        <v>4858.5317460317465</v>
      </c>
    </row>
    <row r="3" spans="1:33" ht="59.25" customHeight="1">
      <c r="J3" s="353" t="s">
        <v>2047</v>
      </c>
      <c r="K3" s="353"/>
      <c r="V3" s="22"/>
      <c r="X3" s="16"/>
    </row>
    <row r="4" spans="1:33" ht="119.25" customHeight="1" thickBot="1">
      <c r="A4" s="364" t="s">
        <v>30</v>
      </c>
      <c r="B4" s="365"/>
      <c r="C4" s="365"/>
      <c r="D4" s="365"/>
      <c r="E4" s="365"/>
      <c r="F4" s="365"/>
      <c r="G4" s="365"/>
      <c r="H4" s="365"/>
      <c r="I4" s="365"/>
      <c r="J4" s="365"/>
      <c r="K4" s="56"/>
      <c r="L4" s="354" t="s">
        <v>0</v>
      </c>
      <c r="M4" s="355"/>
      <c r="N4" s="355"/>
      <c r="O4" s="355"/>
      <c r="P4" s="355"/>
      <c r="Q4" s="355"/>
      <c r="R4" s="355"/>
      <c r="S4" s="355"/>
      <c r="T4" s="356"/>
    </row>
    <row r="5" spans="1:33" s="7" customFormat="1" ht="50.25" thickBot="1">
      <c r="A5" s="357" t="s">
        <v>6</v>
      </c>
      <c r="B5" s="358" t="s">
        <v>16</v>
      </c>
      <c r="C5" s="358" t="s">
        <v>2049</v>
      </c>
      <c r="D5" s="348" t="s">
        <v>15</v>
      </c>
      <c r="E5" s="360" t="s">
        <v>7</v>
      </c>
      <c r="F5" s="362" t="s">
        <v>8</v>
      </c>
      <c r="G5" s="362" t="s">
        <v>22</v>
      </c>
      <c r="H5" s="362" t="s">
        <v>26</v>
      </c>
      <c r="I5" s="44" t="s">
        <v>29</v>
      </c>
      <c r="J5" s="67" t="s">
        <v>2043</v>
      </c>
      <c r="K5" s="32" t="s">
        <v>25</v>
      </c>
      <c r="L5" s="366" t="s">
        <v>1</v>
      </c>
      <c r="M5" s="366" t="s">
        <v>2</v>
      </c>
      <c r="N5" s="348" t="s">
        <v>3</v>
      </c>
      <c r="O5" s="348" t="s">
        <v>4</v>
      </c>
      <c r="P5" s="348" t="s">
        <v>5</v>
      </c>
      <c r="Q5" s="349" t="s">
        <v>10</v>
      </c>
      <c r="R5" s="350" t="s">
        <v>9</v>
      </c>
      <c r="S5" s="351" t="s">
        <v>20</v>
      </c>
      <c r="T5" s="348" t="s">
        <v>14</v>
      </c>
      <c r="U5" s="6"/>
      <c r="X5" s="271" t="s">
        <v>13</v>
      </c>
      <c r="Y5" s="272"/>
      <c r="Z5" s="272"/>
      <c r="AA5" s="273"/>
    </row>
    <row r="6" spans="1:33" ht="50.25" thickBot="1">
      <c r="A6" s="357"/>
      <c r="B6" s="359"/>
      <c r="C6" s="359"/>
      <c r="D6" s="348"/>
      <c r="E6" s="361"/>
      <c r="F6" s="363"/>
      <c r="G6" s="362"/>
      <c r="H6" s="362"/>
      <c r="I6" s="45" t="s">
        <v>2042</v>
      </c>
      <c r="J6" s="69" t="s">
        <v>2044</v>
      </c>
      <c r="K6" s="33" t="s">
        <v>23</v>
      </c>
      <c r="L6" s="366"/>
      <c r="M6" s="366"/>
      <c r="N6" s="348"/>
      <c r="O6" s="348"/>
      <c r="P6" s="348"/>
      <c r="Q6" s="349"/>
      <c r="R6" s="350"/>
      <c r="S6" s="352"/>
      <c r="T6" s="348"/>
      <c r="U6" s="31"/>
      <c r="V6" s="8"/>
      <c r="X6" s="14" t="s">
        <v>17</v>
      </c>
      <c r="Y6" s="14" t="s">
        <v>18</v>
      </c>
      <c r="Z6" s="14" t="s">
        <v>19</v>
      </c>
      <c r="AA6" s="13"/>
    </row>
    <row r="7" spans="1:33" ht="25.5">
      <c r="A7" s="57">
        <v>1</v>
      </c>
      <c r="B7" s="78">
        <v>30302</v>
      </c>
      <c r="C7" s="73" t="s">
        <v>2050</v>
      </c>
      <c r="D7" s="79" t="s">
        <v>31</v>
      </c>
      <c r="E7" s="80" t="s">
        <v>21</v>
      </c>
      <c r="F7" s="81">
        <v>1</v>
      </c>
      <c r="G7" s="82">
        <v>0</v>
      </c>
      <c r="H7" s="83">
        <v>0</v>
      </c>
      <c r="I7" s="84">
        <v>3349300</v>
      </c>
      <c r="J7" s="85" t="s">
        <v>28</v>
      </c>
      <c r="K7" s="86" t="s">
        <v>27</v>
      </c>
      <c r="L7" s="50">
        <f>MIN(I7,J7)</f>
        <v>3349300</v>
      </c>
      <c r="M7" s="50">
        <f>AVERAGE(I7,J7)</f>
        <v>3349300</v>
      </c>
      <c r="N7" s="51">
        <f>MEDIAN(J7,I7)</f>
        <v>3349300</v>
      </c>
      <c r="O7" s="52">
        <f>GEOMEAN(I7,J7)</f>
        <v>3349300</v>
      </c>
      <c r="P7" s="51">
        <f>STDEVA(N7,L7)</f>
        <v>0</v>
      </c>
      <c r="Q7" s="53">
        <f>P7/N7*100%</f>
        <v>0</v>
      </c>
      <c r="R7" s="51">
        <f>IF(Q7&lt;=$Q$1,L7,N7)</f>
        <v>3349300</v>
      </c>
      <c r="S7" s="51">
        <f>+ROUND(R7,-2)</f>
        <v>3349300</v>
      </c>
      <c r="T7" s="12" t="str">
        <f>IF(Q7&lt;=$Q$1,"MENOR VALOR","MEDIANA")</f>
        <v>MENOR VALOR</v>
      </c>
      <c r="U7" s="31"/>
      <c r="V7" s="8"/>
      <c r="X7" s="9" t="e">
        <f>+I8/J8</f>
        <v>#VALUE!</v>
      </c>
      <c r="Y7" s="9" t="e">
        <f>+I8/K8</f>
        <v>#DIV/0!</v>
      </c>
      <c r="Z7" s="9" t="e">
        <f>+I1601/#REF!</f>
        <v>#REF!</v>
      </c>
      <c r="AA7" s="9"/>
      <c r="AB7" s="15"/>
      <c r="AD7" s="15"/>
    </row>
    <row r="8" spans="1:33" ht="16.5">
      <c r="A8" s="57">
        <v>2</v>
      </c>
      <c r="B8" s="78">
        <v>42314</v>
      </c>
      <c r="C8" s="73" t="s">
        <v>2051</v>
      </c>
      <c r="D8" s="79" t="s">
        <v>32</v>
      </c>
      <c r="E8" s="80" t="s">
        <v>21</v>
      </c>
      <c r="F8" s="81">
        <v>1</v>
      </c>
      <c r="G8" s="82">
        <v>0</v>
      </c>
      <c r="H8" s="83">
        <v>0</v>
      </c>
      <c r="I8" s="84">
        <v>1620500</v>
      </c>
      <c r="J8" s="85" t="s">
        <v>28</v>
      </c>
      <c r="K8" s="49">
        <v>0</v>
      </c>
      <c r="L8" s="50">
        <f>MIN(I8,J8)</f>
        <v>1620500</v>
      </c>
      <c r="M8" s="50">
        <f>AVERAGE(I8,J8)</f>
        <v>1620500</v>
      </c>
      <c r="N8" s="51">
        <f>MEDIAN(J8,I8)</f>
        <v>1620500</v>
      </c>
      <c r="O8" s="52">
        <f>GEOMEAN(I8,J8)</f>
        <v>1620500</v>
      </c>
      <c r="P8" s="51">
        <f>STDEVA(N8,L8)</f>
        <v>0</v>
      </c>
      <c r="Q8" s="53">
        <f>P8/N8*100%</f>
        <v>0</v>
      </c>
      <c r="R8" s="51">
        <f>IF(Q8&lt;=$Q$1,L8,N8)</f>
        <v>1620500</v>
      </c>
      <c r="S8" s="51">
        <f>+ROUND(R8,-2)</f>
        <v>1620500</v>
      </c>
      <c r="T8" s="12" t="str">
        <f>IF(Q8&lt;=$Q$1,"MENOR VALOR","MEDIANA")</f>
        <v>MENOR VALOR</v>
      </c>
      <c r="U8" s="31"/>
      <c r="V8" s="8"/>
      <c r="X8" s="9"/>
      <c r="Y8" s="9"/>
      <c r="Z8" s="9"/>
      <c r="AA8" s="9"/>
      <c r="AB8" s="15"/>
      <c r="AD8" s="15"/>
      <c r="AG8" s="1" t="e">
        <f>+I8/J8</f>
        <v>#VALUE!</v>
      </c>
    </row>
    <row r="9" spans="1:33" ht="25.5">
      <c r="A9" s="57">
        <v>3</v>
      </c>
      <c r="B9" s="78">
        <v>44303</v>
      </c>
      <c r="C9" s="73" t="s">
        <v>2052</v>
      </c>
      <c r="D9" s="79" t="s">
        <v>33</v>
      </c>
      <c r="E9" s="80" t="s">
        <v>21</v>
      </c>
      <c r="F9" s="81">
        <v>1</v>
      </c>
      <c r="G9" s="82">
        <v>0</v>
      </c>
      <c r="H9" s="87">
        <v>0</v>
      </c>
      <c r="I9" s="84">
        <v>1474400</v>
      </c>
      <c r="J9" s="85" t="s">
        <v>28</v>
      </c>
      <c r="K9" s="49" t="s">
        <v>28</v>
      </c>
      <c r="L9" s="50">
        <f t="shared" ref="L9:L15" si="0">MIN(I9,J9)</f>
        <v>1474400</v>
      </c>
      <c r="M9" s="50">
        <f t="shared" ref="M9:M15" si="1">AVERAGE(I9,J9)</f>
        <v>1474400</v>
      </c>
      <c r="N9" s="51">
        <f t="shared" ref="N9:N15" si="2">MEDIAN(J9,I9)</f>
        <v>1474400</v>
      </c>
      <c r="O9" s="52">
        <f t="shared" ref="O9:O15" si="3">GEOMEAN(I9,J9)</f>
        <v>1474400</v>
      </c>
      <c r="P9" s="51">
        <f t="shared" ref="P9:P15" si="4">STDEVA(N9,L9)</f>
        <v>0</v>
      </c>
      <c r="Q9" s="53">
        <f t="shared" ref="Q9:Q15" si="5">P9/N9*100%</f>
        <v>0</v>
      </c>
      <c r="R9" s="51">
        <f t="shared" ref="R9:R15" si="6">IF(Q9&lt;=$Q$1,L9,N9)</f>
        <v>1474400</v>
      </c>
      <c r="S9" s="51">
        <f t="shared" ref="S9:S16" si="7">+ROUND(R9,-2)</f>
        <v>1474400</v>
      </c>
      <c r="T9" s="12" t="str">
        <f t="shared" ref="T9:T72" si="8">IF(Q9&lt;=$Q$1,"MENOR VALOR","MEDIANA")</f>
        <v>MENOR VALOR</v>
      </c>
      <c r="U9" s="31"/>
      <c r="V9" s="8"/>
      <c r="X9" s="9"/>
      <c r="Y9" s="9"/>
      <c r="Z9" s="9"/>
      <c r="AA9" s="9"/>
      <c r="AB9" s="15"/>
      <c r="AD9" s="15"/>
      <c r="AG9" s="1" t="e">
        <f>+I9/J9</f>
        <v>#VALUE!</v>
      </c>
    </row>
    <row r="10" spans="1:33" ht="25.5">
      <c r="A10" s="57">
        <v>4</v>
      </c>
      <c r="B10" s="78">
        <v>44304</v>
      </c>
      <c r="C10" s="73" t="s">
        <v>2053</v>
      </c>
      <c r="D10" s="79" t="s">
        <v>34</v>
      </c>
      <c r="E10" s="80" t="s">
        <v>21</v>
      </c>
      <c r="F10" s="81">
        <v>1</v>
      </c>
      <c r="G10" s="82">
        <v>0</v>
      </c>
      <c r="H10" s="87">
        <v>0</v>
      </c>
      <c r="I10" s="84">
        <v>1474400</v>
      </c>
      <c r="J10" s="85" t="s">
        <v>28</v>
      </c>
      <c r="K10" s="49" t="s">
        <v>28</v>
      </c>
      <c r="L10" s="50">
        <f t="shared" si="0"/>
        <v>1474400</v>
      </c>
      <c r="M10" s="50">
        <f t="shared" si="1"/>
        <v>1474400</v>
      </c>
      <c r="N10" s="51">
        <f t="shared" si="2"/>
        <v>1474400</v>
      </c>
      <c r="O10" s="52">
        <f t="shared" si="3"/>
        <v>1474400</v>
      </c>
      <c r="P10" s="51">
        <f t="shared" si="4"/>
        <v>0</v>
      </c>
      <c r="Q10" s="53">
        <f t="shared" si="5"/>
        <v>0</v>
      </c>
      <c r="R10" s="51">
        <f t="shared" si="6"/>
        <v>1474400</v>
      </c>
      <c r="S10" s="51">
        <f t="shared" si="7"/>
        <v>1474400</v>
      </c>
      <c r="T10" s="12" t="str">
        <f t="shared" si="8"/>
        <v>MENOR VALOR</v>
      </c>
      <c r="U10" s="31"/>
      <c r="V10" s="8"/>
      <c r="X10" s="9"/>
      <c r="Y10" s="9"/>
      <c r="Z10" s="9"/>
      <c r="AA10" s="9"/>
      <c r="AB10" s="15"/>
      <c r="AD10" s="15"/>
      <c r="AG10" s="1" t="e">
        <f t="shared" ref="AG10:AG15" si="9">+I10/J10</f>
        <v>#VALUE!</v>
      </c>
    </row>
    <row r="11" spans="1:33" ht="25.5">
      <c r="A11" s="57">
        <v>5</v>
      </c>
      <c r="B11" s="78">
        <v>44401</v>
      </c>
      <c r="C11" s="73" t="s">
        <v>2048</v>
      </c>
      <c r="D11" s="79" t="s">
        <v>35</v>
      </c>
      <c r="E11" s="80" t="s">
        <v>21</v>
      </c>
      <c r="F11" s="81">
        <v>1</v>
      </c>
      <c r="G11" s="82">
        <v>0</v>
      </c>
      <c r="H11" s="87">
        <v>0</v>
      </c>
      <c r="I11" s="84">
        <v>1141500</v>
      </c>
      <c r="J11" s="85" t="s">
        <v>28</v>
      </c>
      <c r="K11" s="49" t="s">
        <v>28</v>
      </c>
      <c r="L11" s="50">
        <f t="shared" si="0"/>
        <v>1141500</v>
      </c>
      <c r="M11" s="50">
        <f t="shared" si="1"/>
        <v>1141500</v>
      </c>
      <c r="N11" s="51">
        <f t="shared" si="2"/>
        <v>1141500</v>
      </c>
      <c r="O11" s="52">
        <f t="shared" si="3"/>
        <v>1141500</v>
      </c>
      <c r="P11" s="51">
        <f t="shared" si="4"/>
        <v>0</v>
      </c>
      <c r="Q11" s="53">
        <f t="shared" si="5"/>
        <v>0</v>
      </c>
      <c r="R11" s="51">
        <f t="shared" si="6"/>
        <v>1141500</v>
      </c>
      <c r="S11" s="51">
        <f t="shared" si="7"/>
        <v>1141500</v>
      </c>
      <c r="T11" s="12" t="str">
        <f t="shared" si="8"/>
        <v>MENOR VALOR</v>
      </c>
      <c r="U11" s="31"/>
      <c r="V11" s="8"/>
      <c r="X11" s="9"/>
      <c r="Y11" s="9"/>
      <c r="Z11" s="9"/>
      <c r="AA11" s="9"/>
      <c r="AB11" s="15"/>
      <c r="AD11" s="15"/>
      <c r="AG11" s="1" t="e">
        <f t="shared" si="9"/>
        <v>#VALUE!</v>
      </c>
    </row>
    <row r="12" spans="1:33" ht="25.5">
      <c r="A12" s="57">
        <v>6</v>
      </c>
      <c r="B12" s="78">
        <v>44518</v>
      </c>
      <c r="C12" s="73" t="s">
        <v>2054</v>
      </c>
      <c r="D12" s="79" t="s">
        <v>36</v>
      </c>
      <c r="E12" s="80" t="s">
        <v>21</v>
      </c>
      <c r="F12" s="81">
        <v>1</v>
      </c>
      <c r="G12" s="82">
        <v>0</v>
      </c>
      <c r="H12" s="87">
        <v>0</v>
      </c>
      <c r="I12" s="84">
        <v>1474400</v>
      </c>
      <c r="J12" s="85" t="s">
        <v>28</v>
      </c>
      <c r="K12" s="49" t="s">
        <v>28</v>
      </c>
      <c r="L12" s="50">
        <f t="shared" si="0"/>
        <v>1474400</v>
      </c>
      <c r="M12" s="50">
        <f t="shared" si="1"/>
        <v>1474400</v>
      </c>
      <c r="N12" s="51">
        <f t="shared" si="2"/>
        <v>1474400</v>
      </c>
      <c r="O12" s="52">
        <f t="shared" si="3"/>
        <v>1474400</v>
      </c>
      <c r="P12" s="51">
        <f t="shared" si="4"/>
        <v>0</v>
      </c>
      <c r="Q12" s="53">
        <f t="shared" si="5"/>
        <v>0</v>
      </c>
      <c r="R12" s="51">
        <f t="shared" si="6"/>
        <v>1474400</v>
      </c>
      <c r="S12" s="51">
        <f t="shared" si="7"/>
        <v>1474400</v>
      </c>
      <c r="T12" s="12" t="str">
        <f t="shared" si="8"/>
        <v>MENOR VALOR</v>
      </c>
      <c r="U12" s="31"/>
      <c r="V12" s="8"/>
      <c r="X12" s="9"/>
      <c r="Y12" s="9"/>
      <c r="Z12" s="9"/>
      <c r="AA12" s="9"/>
      <c r="AB12" s="15"/>
      <c r="AD12" s="15"/>
      <c r="AG12" s="1" t="e">
        <f t="shared" si="9"/>
        <v>#VALUE!</v>
      </c>
    </row>
    <row r="13" spans="1:33" ht="25.5">
      <c r="A13" s="57">
        <v>7</v>
      </c>
      <c r="B13" s="78">
        <v>48201</v>
      </c>
      <c r="C13" s="74" t="s">
        <v>2055</v>
      </c>
      <c r="D13" s="79" t="s">
        <v>37</v>
      </c>
      <c r="E13" s="80" t="s">
        <v>21</v>
      </c>
      <c r="F13" s="81">
        <v>1</v>
      </c>
      <c r="G13" s="82">
        <v>0</v>
      </c>
      <c r="H13" s="87">
        <v>0</v>
      </c>
      <c r="I13" s="84">
        <v>153500</v>
      </c>
      <c r="J13" s="88">
        <v>161100</v>
      </c>
      <c r="K13" s="49" t="s">
        <v>28</v>
      </c>
      <c r="L13" s="50">
        <f t="shared" si="0"/>
        <v>153500</v>
      </c>
      <c r="M13" s="50">
        <f t="shared" si="1"/>
        <v>157300</v>
      </c>
      <c r="N13" s="51">
        <f t="shared" si="2"/>
        <v>157300</v>
      </c>
      <c r="O13" s="52">
        <f t="shared" si="3"/>
        <v>157254.09374639505</v>
      </c>
      <c r="P13" s="51">
        <f t="shared" si="4"/>
        <v>2687.0057685088805</v>
      </c>
      <c r="Q13" s="53">
        <f t="shared" si="5"/>
        <v>1.7082045572211574E-2</v>
      </c>
      <c r="R13" s="51">
        <f t="shared" si="6"/>
        <v>153500</v>
      </c>
      <c r="S13" s="51">
        <f t="shared" si="7"/>
        <v>153500</v>
      </c>
      <c r="T13" s="12" t="str">
        <f t="shared" si="8"/>
        <v>MENOR VALOR</v>
      </c>
      <c r="U13" s="31"/>
      <c r="V13" s="8"/>
      <c r="X13" s="9"/>
      <c r="Y13" s="9"/>
      <c r="Z13" s="9"/>
      <c r="AA13" s="9"/>
      <c r="AB13" s="15"/>
      <c r="AD13" s="15"/>
      <c r="AG13" s="1">
        <f t="shared" si="9"/>
        <v>0.95282433271260092</v>
      </c>
    </row>
    <row r="14" spans="1:33" ht="16.5">
      <c r="A14" s="57">
        <v>8</v>
      </c>
      <c r="B14" s="78">
        <v>82101</v>
      </c>
      <c r="C14" s="73" t="s">
        <v>2056</v>
      </c>
      <c r="D14" s="79" t="s">
        <v>38</v>
      </c>
      <c r="E14" s="80" t="s">
        <v>21</v>
      </c>
      <c r="F14" s="81">
        <v>1</v>
      </c>
      <c r="G14" s="82">
        <v>0</v>
      </c>
      <c r="H14" s="87">
        <v>0</v>
      </c>
      <c r="I14" s="84">
        <v>828200</v>
      </c>
      <c r="J14" s="85" t="s">
        <v>28</v>
      </c>
      <c r="K14" s="49" t="s">
        <v>28</v>
      </c>
      <c r="L14" s="50">
        <f t="shared" si="0"/>
        <v>828200</v>
      </c>
      <c r="M14" s="50">
        <f t="shared" si="1"/>
        <v>828200</v>
      </c>
      <c r="N14" s="51">
        <f t="shared" si="2"/>
        <v>828200</v>
      </c>
      <c r="O14" s="52">
        <f t="shared" si="3"/>
        <v>828200</v>
      </c>
      <c r="P14" s="51">
        <f t="shared" si="4"/>
        <v>0</v>
      </c>
      <c r="Q14" s="53">
        <f t="shared" si="5"/>
        <v>0</v>
      </c>
      <c r="R14" s="51">
        <f t="shared" si="6"/>
        <v>828200</v>
      </c>
      <c r="S14" s="51">
        <f t="shared" si="7"/>
        <v>828200</v>
      </c>
      <c r="T14" s="12" t="str">
        <f t="shared" si="8"/>
        <v>MENOR VALOR</v>
      </c>
      <c r="U14" s="31"/>
      <c r="V14" s="8"/>
      <c r="X14" s="9"/>
      <c r="Y14" s="9"/>
      <c r="Z14" s="9"/>
      <c r="AA14" s="9"/>
      <c r="AB14" s="15"/>
      <c r="AD14" s="15"/>
      <c r="AG14" s="1" t="e">
        <f t="shared" si="9"/>
        <v>#VALUE!</v>
      </c>
    </row>
    <row r="15" spans="1:33" ht="16.5">
      <c r="A15" s="89">
        <v>9</v>
      </c>
      <c r="B15" s="90">
        <v>82102</v>
      </c>
      <c r="C15" s="73" t="s">
        <v>41</v>
      </c>
      <c r="D15" s="79" t="s">
        <v>39</v>
      </c>
      <c r="E15" s="80" t="s">
        <v>21</v>
      </c>
      <c r="F15" s="81">
        <v>1</v>
      </c>
      <c r="G15" s="91">
        <v>0</v>
      </c>
      <c r="H15" s="92">
        <v>0</v>
      </c>
      <c r="I15" s="84">
        <v>828200</v>
      </c>
      <c r="J15" s="85" t="s">
        <v>28</v>
      </c>
      <c r="K15" s="49" t="s">
        <v>28</v>
      </c>
      <c r="L15" s="50">
        <f t="shared" si="0"/>
        <v>828200</v>
      </c>
      <c r="M15" s="50">
        <f t="shared" si="1"/>
        <v>828200</v>
      </c>
      <c r="N15" s="51">
        <f t="shared" si="2"/>
        <v>828200</v>
      </c>
      <c r="O15" s="52">
        <f t="shared" si="3"/>
        <v>828200</v>
      </c>
      <c r="P15" s="51">
        <f t="shared" si="4"/>
        <v>0</v>
      </c>
      <c r="Q15" s="53">
        <f t="shared" si="5"/>
        <v>0</v>
      </c>
      <c r="R15" s="51">
        <f t="shared" si="6"/>
        <v>828200</v>
      </c>
      <c r="S15" s="51">
        <f t="shared" si="7"/>
        <v>828200</v>
      </c>
      <c r="T15" s="12" t="str">
        <f t="shared" si="8"/>
        <v>MENOR VALOR</v>
      </c>
      <c r="U15" s="39"/>
      <c r="V15" s="8"/>
      <c r="X15" s="9"/>
      <c r="Y15" s="9"/>
      <c r="Z15" s="9"/>
      <c r="AA15" s="9"/>
      <c r="AB15" s="15"/>
      <c r="AD15" s="15"/>
      <c r="AG15" s="1" t="e">
        <f t="shared" si="9"/>
        <v>#VALUE!</v>
      </c>
    </row>
    <row r="16" spans="1:33" ht="25.5">
      <c r="A16" s="57">
        <v>10</v>
      </c>
      <c r="B16" s="78">
        <v>82301</v>
      </c>
      <c r="C16" s="73" t="s">
        <v>43</v>
      </c>
      <c r="D16" s="79" t="s">
        <v>40</v>
      </c>
      <c r="E16" s="93" t="s">
        <v>21</v>
      </c>
      <c r="F16" s="94">
        <v>1</v>
      </c>
      <c r="G16" s="86"/>
      <c r="H16" s="92">
        <v>0</v>
      </c>
      <c r="I16" s="84">
        <v>828200</v>
      </c>
      <c r="J16" s="85" t="s">
        <v>28</v>
      </c>
      <c r="K16" s="86" t="s">
        <v>27</v>
      </c>
      <c r="L16" s="50">
        <f t="shared" ref="L16" si="10">MIN(I16,J16)</f>
        <v>828200</v>
      </c>
      <c r="M16" s="50">
        <f t="shared" ref="M16" si="11">AVERAGE(I16,J16)</f>
        <v>828200</v>
      </c>
      <c r="N16" s="51">
        <f t="shared" ref="N16" si="12">MEDIAN(J16,I16)</f>
        <v>828200</v>
      </c>
      <c r="O16" s="52">
        <f t="shared" ref="O16" si="13">GEOMEAN(I16,J16)</f>
        <v>828200</v>
      </c>
      <c r="P16" s="51">
        <f t="shared" ref="P16" si="14">STDEVA(N16,L16)</f>
        <v>0</v>
      </c>
      <c r="Q16" s="53">
        <f t="shared" ref="Q16" si="15">P16/N16*100%</f>
        <v>0</v>
      </c>
      <c r="R16" s="51">
        <f t="shared" ref="R16" si="16">IF(Q16&lt;=$Q$1,L16,N16)</f>
        <v>828200</v>
      </c>
      <c r="S16" s="51">
        <f t="shared" si="7"/>
        <v>828200</v>
      </c>
      <c r="T16" s="12" t="str">
        <f t="shared" si="8"/>
        <v>MENOR VALOR</v>
      </c>
      <c r="U16" s="43"/>
      <c r="V16" s="8"/>
      <c r="X16" s="9" t="e">
        <f>+I17/J17</f>
        <v>#VALUE!</v>
      </c>
      <c r="Y16" s="9">
        <f>+I17/K17</f>
        <v>7.5290909090909093</v>
      </c>
      <c r="Z16" s="9" t="e">
        <f>+I1602/#REF!</f>
        <v>#REF!</v>
      </c>
      <c r="AA16" s="10"/>
      <c r="AB16" s="15"/>
      <c r="AD16" s="15"/>
    </row>
    <row r="17" spans="1:30" ht="16.5">
      <c r="A17" s="57">
        <v>11</v>
      </c>
      <c r="B17" s="95" t="s">
        <v>41</v>
      </c>
      <c r="C17" s="73" t="s">
        <v>45</v>
      </c>
      <c r="D17" s="96" t="s">
        <v>42</v>
      </c>
      <c r="E17" s="93" t="s">
        <v>21</v>
      </c>
      <c r="F17" s="94">
        <v>1</v>
      </c>
      <c r="G17" s="97">
        <v>0</v>
      </c>
      <c r="H17" s="92">
        <v>0</v>
      </c>
      <c r="I17" s="84">
        <v>828200</v>
      </c>
      <c r="J17" s="85" t="s">
        <v>28</v>
      </c>
      <c r="K17" s="23">
        <v>110000</v>
      </c>
      <c r="L17" s="24">
        <f>MIN(I17,J17)</f>
        <v>828200</v>
      </c>
      <c r="M17" s="24">
        <f>AVERAGE(I17,J17)</f>
        <v>828200</v>
      </c>
      <c r="N17" s="25">
        <f>MEDIAN(J17,I17)</f>
        <v>828200</v>
      </c>
      <c r="O17" s="26">
        <f>GEOMEAN(I17,J17)</f>
        <v>828200</v>
      </c>
      <c r="P17" s="25">
        <f>STDEVA(N17,L17)</f>
        <v>0</v>
      </c>
      <c r="Q17" s="27">
        <f>P17/N17*100%</f>
        <v>0</v>
      </c>
      <c r="R17" s="29">
        <f>IF(Q17&lt;=$Q$1,L17,N17)</f>
        <v>828200</v>
      </c>
      <c r="S17" s="29">
        <f>+ROUND(R17,-2)</f>
        <v>828200</v>
      </c>
      <c r="T17" s="12" t="str">
        <f t="shared" si="8"/>
        <v>MENOR VALOR</v>
      </c>
      <c r="U17" s="31"/>
      <c r="V17" s="8"/>
      <c r="X17" s="9"/>
      <c r="Y17" s="9"/>
      <c r="Z17" s="9"/>
      <c r="AA17" s="10"/>
      <c r="AB17" s="15"/>
      <c r="AD17" s="15"/>
    </row>
    <row r="18" spans="1:30" ht="16.5">
      <c r="A18" s="57">
        <v>12</v>
      </c>
      <c r="B18" s="95" t="s">
        <v>43</v>
      </c>
      <c r="C18" s="73" t="s">
        <v>47</v>
      </c>
      <c r="D18" s="96" t="s">
        <v>44</v>
      </c>
      <c r="E18" s="93" t="s">
        <v>21</v>
      </c>
      <c r="F18" s="94">
        <v>1</v>
      </c>
      <c r="G18" s="97">
        <v>0</v>
      </c>
      <c r="H18" s="98">
        <v>0</v>
      </c>
      <c r="I18" s="84">
        <v>828200</v>
      </c>
      <c r="J18" s="85" t="s">
        <v>28</v>
      </c>
      <c r="K18" s="23" t="s">
        <v>28</v>
      </c>
      <c r="L18" s="24">
        <f t="shared" ref="L18:L24" si="17">MIN(I18,J18)</f>
        <v>828200</v>
      </c>
      <c r="M18" s="24">
        <f t="shared" ref="M18:M24" si="18">AVERAGE(I18,J18)</f>
        <v>828200</v>
      </c>
      <c r="N18" s="25">
        <f t="shared" ref="N18:N24" si="19">MEDIAN(J18,I18)</f>
        <v>828200</v>
      </c>
      <c r="O18" s="26">
        <f t="shared" ref="O18:O24" si="20">GEOMEAN(I18,J18)</f>
        <v>828200</v>
      </c>
      <c r="P18" s="25">
        <f t="shared" ref="P18:P24" si="21">STDEVA(N18,L18)</f>
        <v>0</v>
      </c>
      <c r="Q18" s="27">
        <f t="shared" ref="Q18:Q24" si="22">P18/N18*100%</f>
        <v>0</v>
      </c>
      <c r="R18" s="29">
        <f t="shared" ref="R18:R24" si="23">IF(Q18&lt;=$Q$1,L18,N18)</f>
        <v>828200</v>
      </c>
      <c r="S18" s="29">
        <f t="shared" ref="S18:S24" si="24">+ROUND(R18,-2)</f>
        <v>828200</v>
      </c>
      <c r="T18" s="12" t="str">
        <f t="shared" si="8"/>
        <v>MENOR VALOR</v>
      </c>
      <c r="U18" s="31"/>
      <c r="V18" s="8"/>
      <c r="X18" s="9"/>
      <c r="Y18" s="9"/>
      <c r="Z18" s="9"/>
      <c r="AA18" s="10"/>
      <c r="AB18" s="15"/>
      <c r="AD18" s="15"/>
    </row>
    <row r="19" spans="1:30" ht="16.5">
      <c r="A19" s="89">
        <v>13</v>
      </c>
      <c r="B19" s="95" t="s">
        <v>45</v>
      </c>
      <c r="C19" s="73" t="s">
        <v>49</v>
      </c>
      <c r="D19" s="96" t="s">
        <v>46</v>
      </c>
      <c r="E19" s="93" t="s">
        <v>21</v>
      </c>
      <c r="F19" s="94">
        <v>1</v>
      </c>
      <c r="G19" s="97">
        <v>0</v>
      </c>
      <c r="H19" s="98">
        <v>0</v>
      </c>
      <c r="I19" s="84">
        <v>654300</v>
      </c>
      <c r="J19" s="85" t="s">
        <v>28</v>
      </c>
      <c r="K19" s="23" t="s">
        <v>28</v>
      </c>
      <c r="L19" s="24">
        <f t="shared" si="17"/>
        <v>654300</v>
      </c>
      <c r="M19" s="24">
        <f t="shared" si="18"/>
        <v>654300</v>
      </c>
      <c r="N19" s="25">
        <f t="shared" si="19"/>
        <v>654300</v>
      </c>
      <c r="O19" s="26">
        <f t="shared" si="20"/>
        <v>654300</v>
      </c>
      <c r="P19" s="25">
        <f t="shared" si="21"/>
        <v>0</v>
      </c>
      <c r="Q19" s="27">
        <f t="shared" si="22"/>
        <v>0</v>
      </c>
      <c r="R19" s="29">
        <f t="shared" si="23"/>
        <v>654300</v>
      </c>
      <c r="S19" s="29">
        <f t="shared" si="24"/>
        <v>654300</v>
      </c>
      <c r="T19" s="12" t="str">
        <f t="shared" si="8"/>
        <v>MENOR VALOR</v>
      </c>
      <c r="U19" s="31"/>
      <c r="V19" s="8"/>
      <c r="X19" s="9"/>
      <c r="Y19" s="9"/>
      <c r="Z19" s="9"/>
      <c r="AA19" s="10"/>
      <c r="AB19" s="15"/>
      <c r="AD19" s="15"/>
    </row>
    <row r="20" spans="1:30" ht="16.5">
      <c r="A20" s="57">
        <v>14</v>
      </c>
      <c r="B20" s="95" t="s">
        <v>47</v>
      </c>
      <c r="C20" s="73" t="s">
        <v>51</v>
      </c>
      <c r="D20" s="96" t="s">
        <v>48</v>
      </c>
      <c r="E20" s="93" t="s">
        <v>21</v>
      </c>
      <c r="F20" s="94">
        <v>1</v>
      </c>
      <c r="G20" s="97">
        <v>0</v>
      </c>
      <c r="H20" s="98">
        <v>0</v>
      </c>
      <c r="I20" s="84">
        <v>2469300</v>
      </c>
      <c r="J20" s="85" t="s">
        <v>28</v>
      </c>
      <c r="K20" s="23" t="s">
        <v>28</v>
      </c>
      <c r="L20" s="24">
        <f t="shared" si="17"/>
        <v>2469300</v>
      </c>
      <c r="M20" s="24">
        <f t="shared" si="18"/>
        <v>2469300</v>
      </c>
      <c r="N20" s="25">
        <f t="shared" si="19"/>
        <v>2469300</v>
      </c>
      <c r="O20" s="26">
        <f t="shared" si="20"/>
        <v>2469300</v>
      </c>
      <c r="P20" s="25">
        <f t="shared" si="21"/>
        <v>0</v>
      </c>
      <c r="Q20" s="27">
        <f t="shared" si="22"/>
        <v>0</v>
      </c>
      <c r="R20" s="29">
        <f t="shared" si="23"/>
        <v>2469300</v>
      </c>
      <c r="S20" s="29">
        <f t="shared" si="24"/>
        <v>2469300</v>
      </c>
      <c r="T20" s="12" t="str">
        <f t="shared" si="8"/>
        <v>MENOR VALOR</v>
      </c>
      <c r="U20" s="31"/>
      <c r="V20" s="8"/>
      <c r="X20" s="9"/>
      <c r="Y20" s="9"/>
      <c r="Z20" s="9"/>
      <c r="AA20" s="10"/>
      <c r="AB20" s="15"/>
      <c r="AD20" s="15"/>
    </row>
    <row r="21" spans="1:30" ht="16.5">
      <c r="A21" s="57">
        <v>15</v>
      </c>
      <c r="B21" s="95" t="s">
        <v>49</v>
      </c>
      <c r="C21" s="75" t="s">
        <v>53</v>
      </c>
      <c r="D21" s="96" t="s">
        <v>50</v>
      </c>
      <c r="E21" s="93" t="s">
        <v>21</v>
      </c>
      <c r="F21" s="94">
        <v>1</v>
      </c>
      <c r="G21" s="97">
        <v>0</v>
      </c>
      <c r="H21" s="98">
        <v>0</v>
      </c>
      <c r="I21" s="84">
        <v>2469300</v>
      </c>
      <c r="J21" s="85" t="s">
        <v>28</v>
      </c>
      <c r="K21" s="23" t="s">
        <v>28</v>
      </c>
      <c r="L21" s="24">
        <f t="shared" si="17"/>
        <v>2469300</v>
      </c>
      <c r="M21" s="24">
        <f t="shared" si="18"/>
        <v>2469300</v>
      </c>
      <c r="N21" s="25">
        <f t="shared" si="19"/>
        <v>2469300</v>
      </c>
      <c r="O21" s="26">
        <f t="shared" si="20"/>
        <v>2469300</v>
      </c>
      <c r="P21" s="25">
        <f t="shared" si="21"/>
        <v>0</v>
      </c>
      <c r="Q21" s="27">
        <f t="shared" si="22"/>
        <v>0</v>
      </c>
      <c r="R21" s="29">
        <f t="shared" si="23"/>
        <v>2469300</v>
      </c>
      <c r="S21" s="29">
        <f t="shared" si="24"/>
        <v>2469300</v>
      </c>
      <c r="T21" s="12" t="str">
        <f t="shared" si="8"/>
        <v>MENOR VALOR</v>
      </c>
      <c r="U21" s="31"/>
      <c r="V21" s="8"/>
      <c r="X21" s="9"/>
      <c r="Y21" s="9"/>
      <c r="Z21" s="9"/>
      <c r="AA21" s="10"/>
      <c r="AB21" s="15"/>
      <c r="AD21" s="15"/>
    </row>
    <row r="22" spans="1:30" ht="16.5">
      <c r="A22" s="57">
        <v>16</v>
      </c>
      <c r="B22" s="95" t="s">
        <v>51</v>
      </c>
      <c r="C22" s="73" t="s">
        <v>55</v>
      </c>
      <c r="D22" s="96" t="s">
        <v>52</v>
      </c>
      <c r="E22" s="93" t="s">
        <v>21</v>
      </c>
      <c r="F22" s="94">
        <v>1</v>
      </c>
      <c r="G22" s="97">
        <v>0</v>
      </c>
      <c r="H22" s="98">
        <v>0</v>
      </c>
      <c r="I22" s="84">
        <v>376500</v>
      </c>
      <c r="J22" s="85" t="s">
        <v>28</v>
      </c>
      <c r="K22" s="23" t="s">
        <v>28</v>
      </c>
      <c r="L22" s="24">
        <f t="shared" si="17"/>
        <v>376500</v>
      </c>
      <c r="M22" s="24">
        <f t="shared" si="18"/>
        <v>376500</v>
      </c>
      <c r="N22" s="25">
        <f t="shared" si="19"/>
        <v>376500</v>
      </c>
      <c r="O22" s="26">
        <f t="shared" si="20"/>
        <v>376500</v>
      </c>
      <c r="P22" s="25">
        <f t="shared" si="21"/>
        <v>0</v>
      </c>
      <c r="Q22" s="27">
        <f t="shared" si="22"/>
        <v>0</v>
      </c>
      <c r="R22" s="29">
        <f t="shared" si="23"/>
        <v>376500</v>
      </c>
      <c r="S22" s="29">
        <f t="shared" si="24"/>
        <v>376500</v>
      </c>
      <c r="T22" s="12" t="str">
        <f t="shared" si="8"/>
        <v>MENOR VALOR</v>
      </c>
      <c r="U22" s="31"/>
      <c r="V22" s="8"/>
      <c r="X22" s="9"/>
      <c r="Y22" s="9"/>
      <c r="Z22" s="9"/>
      <c r="AA22" s="10"/>
      <c r="AB22" s="15"/>
      <c r="AD22" s="15"/>
    </row>
    <row r="23" spans="1:30" ht="16.5">
      <c r="A23" s="89">
        <v>17</v>
      </c>
      <c r="B23" s="99" t="s">
        <v>53</v>
      </c>
      <c r="C23" s="74" t="s">
        <v>57</v>
      </c>
      <c r="D23" s="96" t="s">
        <v>54</v>
      </c>
      <c r="E23" s="93" t="s">
        <v>21</v>
      </c>
      <c r="F23" s="94">
        <v>1</v>
      </c>
      <c r="G23" s="97">
        <v>0</v>
      </c>
      <c r="H23" s="98">
        <v>0</v>
      </c>
      <c r="I23" s="84">
        <v>376500</v>
      </c>
      <c r="J23" s="85" t="s">
        <v>28</v>
      </c>
      <c r="K23" s="23" t="s">
        <v>28</v>
      </c>
      <c r="L23" s="24">
        <f t="shared" si="17"/>
        <v>376500</v>
      </c>
      <c r="M23" s="24">
        <f t="shared" si="18"/>
        <v>376500</v>
      </c>
      <c r="N23" s="25">
        <f t="shared" si="19"/>
        <v>376500</v>
      </c>
      <c r="O23" s="26">
        <f t="shared" si="20"/>
        <v>376500</v>
      </c>
      <c r="P23" s="25">
        <f t="shared" si="21"/>
        <v>0</v>
      </c>
      <c r="Q23" s="27">
        <f t="shared" si="22"/>
        <v>0</v>
      </c>
      <c r="R23" s="29">
        <f t="shared" si="23"/>
        <v>376500</v>
      </c>
      <c r="S23" s="29">
        <f t="shared" si="24"/>
        <v>376500</v>
      </c>
      <c r="T23" s="12" t="str">
        <f t="shared" si="8"/>
        <v>MENOR VALOR</v>
      </c>
      <c r="U23" s="31"/>
      <c r="V23" s="8"/>
      <c r="X23" s="9"/>
      <c r="Y23" s="9"/>
      <c r="Z23" s="9"/>
      <c r="AA23" s="10"/>
      <c r="AB23" s="15"/>
      <c r="AD23" s="15"/>
    </row>
    <row r="24" spans="1:30" ht="16.5">
      <c r="A24" s="57">
        <v>18</v>
      </c>
      <c r="B24" s="95" t="s">
        <v>55</v>
      </c>
      <c r="C24" s="73" t="s">
        <v>59</v>
      </c>
      <c r="D24" s="96" t="s">
        <v>56</v>
      </c>
      <c r="E24" s="93" t="s">
        <v>21</v>
      </c>
      <c r="F24" s="100">
        <v>1</v>
      </c>
      <c r="G24" s="97">
        <v>0</v>
      </c>
      <c r="H24" s="98">
        <v>0</v>
      </c>
      <c r="I24" s="84">
        <v>1620500</v>
      </c>
      <c r="J24" s="85" t="s">
        <v>28</v>
      </c>
      <c r="K24" s="23" t="s">
        <v>28</v>
      </c>
      <c r="L24" s="24">
        <f t="shared" si="17"/>
        <v>1620500</v>
      </c>
      <c r="M24" s="24">
        <f t="shared" si="18"/>
        <v>1620500</v>
      </c>
      <c r="N24" s="25">
        <f t="shared" si="19"/>
        <v>1620500</v>
      </c>
      <c r="O24" s="26">
        <f t="shared" si="20"/>
        <v>1620500</v>
      </c>
      <c r="P24" s="25">
        <f t="shared" si="21"/>
        <v>0</v>
      </c>
      <c r="Q24" s="27">
        <f t="shared" si="22"/>
        <v>0</v>
      </c>
      <c r="R24" s="29">
        <f t="shared" si="23"/>
        <v>1620500</v>
      </c>
      <c r="S24" s="29">
        <f t="shared" si="24"/>
        <v>1620500</v>
      </c>
      <c r="T24" s="12" t="str">
        <f t="shared" si="8"/>
        <v>MENOR VALOR</v>
      </c>
      <c r="U24" s="31"/>
      <c r="V24" s="8"/>
      <c r="X24" s="9"/>
      <c r="Y24" s="9"/>
      <c r="Z24" s="9"/>
      <c r="AA24" s="10"/>
      <c r="AB24" s="15"/>
      <c r="AD24" s="15"/>
    </row>
    <row r="25" spans="1:30" ht="16.5">
      <c r="A25" s="57">
        <v>19</v>
      </c>
      <c r="B25" s="101" t="s">
        <v>57</v>
      </c>
      <c r="C25" s="73" t="s">
        <v>61</v>
      </c>
      <c r="D25" s="96" t="s">
        <v>58</v>
      </c>
      <c r="E25" s="93" t="s">
        <v>21</v>
      </c>
      <c r="G25" s="86"/>
      <c r="H25" s="86"/>
      <c r="I25" s="84">
        <v>92500</v>
      </c>
      <c r="J25" s="85" t="s">
        <v>28</v>
      </c>
      <c r="K25" s="86" t="s">
        <v>27</v>
      </c>
      <c r="L25" s="24">
        <f t="shared" ref="L25" si="25">MIN(I25,J25)</f>
        <v>92500</v>
      </c>
      <c r="M25" s="24">
        <f t="shared" ref="M25" si="26">AVERAGE(I25,J25)</f>
        <v>92500</v>
      </c>
      <c r="N25" s="25">
        <f t="shared" ref="N25" si="27">MEDIAN(J25,I25)</f>
        <v>92500</v>
      </c>
      <c r="O25" s="26">
        <f t="shared" ref="O25" si="28">GEOMEAN(I25,J25)</f>
        <v>92500</v>
      </c>
      <c r="P25" s="25">
        <f t="shared" ref="P25" si="29">STDEVA(N25,L25)</f>
        <v>0</v>
      </c>
      <c r="Q25" s="27">
        <f t="shared" ref="Q25" si="30">P25/N25*100%</f>
        <v>0</v>
      </c>
      <c r="R25" s="29">
        <f t="shared" ref="R25" si="31">IF(Q25&lt;=$Q$1,L25,N25)</f>
        <v>92500</v>
      </c>
      <c r="S25" s="29">
        <f>+ROUND(R25,-2)</f>
        <v>92500</v>
      </c>
      <c r="T25" s="12" t="str">
        <f t="shared" si="8"/>
        <v>MENOR VALOR</v>
      </c>
      <c r="V25" s="8"/>
      <c r="X25" s="9" t="e">
        <f>+I26/J26</f>
        <v>#VALUE!</v>
      </c>
      <c r="Y25" s="9">
        <f>+I26/K26</f>
        <v>2.7875000000000001</v>
      </c>
      <c r="Z25" s="9" t="e">
        <f>+I1603/#REF!</f>
        <v>#REF!</v>
      </c>
      <c r="AA25" s="10"/>
      <c r="AB25" s="15"/>
      <c r="AD25" s="15"/>
    </row>
    <row r="26" spans="1:30" ht="16.5">
      <c r="A26" s="57">
        <v>20</v>
      </c>
      <c r="B26" s="95" t="s">
        <v>59</v>
      </c>
      <c r="C26" s="73" t="s">
        <v>63</v>
      </c>
      <c r="D26" s="96" t="s">
        <v>60</v>
      </c>
      <c r="E26" s="80" t="s">
        <v>21</v>
      </c>
      <c r="F26" s="81">
        <v>1</v>
      </c>
      <c r="G26" s="82">
        <v>0</v>
      </c>
      <c r="H26" s="87">
        <v>0</v>
      </c>
      <c r="I26" s="84">
        <v>446000</v>
      </c>
      <c r="J26" s="85" t="s">
        <v>28</v>
      </c>
      <c r="K26" s="49">
        <v>160000</v>
      </c>
      <c r="L26" s="50">
        <f>MIN(I26,J26)</f>
        <v>446000</v>
      </c>
      <c r="M26" s="50">
        <f>AVERAGE(I26,J26)</f>
        <v>446000</v>
      </c>
      <c r="N26" s="51">
        <f>MEDIAN(J26,I26)</f>
        <v>446000</v>
      </c>
      <c r="O26" s="52">
        <f>GEOMEAN(I26,J26)</f>
        <v>446000</v>
      </c>
      <c r="P26" s="51">
        <f>STDEVA(N26,L26)</f>
        <v>0</v>
      </c>
      <c r="Q26" s="53">
        <f>P26/N26*100%</f>
        <v>0</v>
      </c>
      <c r="R26" s="51">
        <f>IF(Q26&lt;=$Q$1,L26,N26)</f>
        <v>446000</v>
      </c>
      <c r="S26" s="51">
        <f>+ROUND(R26,-2)</f>
        <v>446000</v>
      </c>
      <c r="T26" s="12" t="str">
        <f t="shared" si="8"/>
        <v>MENOR VALOR</v>
      </c>
      <c r="U26" s="31">
        <f>+S26/192</f>
        <v>2322.9166666666665</v>
      </c>
      <c r="V26" s="8"/>
      <c r="X26" s="9"/>
      <c r="Y26" s="9"/>
      <c r="Z26" s="9"/>
      <c r="AA26" s="10"/>
      <c r="AB26" s="15"/>
      <c r="AD26" s="15"/>
    </row>
    <row r="27" spans="1:30" ht="16.5">
      <c r="A27" s="89">
        <v>21</v>
      </c>
      <c r="B27" s="95" t="s">
        <v>61</v>
      </c>
      <c r="C27" s="73" t="s">
        <v>65</v>
      </c>
      <c r="D27" s="96" t="s">
        <v>62</v>
      </c>
      <c r="E27" s="80" t="s">
        <v>21</v>
      </c>
      <c r="F27" s="81">
        <v>1</v>
      </c>
      <c r="G27" s="82">
        <v>0</v>
      </c>
      <c r="H27" s="87">
        <v>0</v>
      </c>
      <c r="I27" s="84">
        <v>1141500</v>
      </c>
      <c r="J27" s="85" t="s">
        <v>28</v>
      </c>
      <c r="K27" s="49" t="s">
        <v>28</v>
      </c>
      <c r="L27" s="50">
        <f t="shared" ref="L27:L33" si="32">MIN(I27,J27)</f>
        <v>1141500</v>
      </c>
      <c r="M27" s="50">
        <f t="shared" ref="M27:M33" si="33">AVERAGE(I27,J27)</f>
        <v>1141500</v>
      </c>
      <c r="N27" s="51">
        <f t="shared" ref="N27:N33" si="34">MEDIAN(J27,I27)</f>
        <v>1141500</v>
      </c>
      <c r="O27" s="52">
        <f t="shared" ref="O27:O33" si="35">GEOMEAN(I27,J27)</f>
        <v>1141500</v>
      </c>
      <c r="P27" s="51">
        <f t="shared" ref="P27:P33" si="36">STDEVA(N27,L27)</f>
        <v>0</v>
      </c>
      <c r="Q27" s="53">
        <f t="shared" ref="Q27:Q33" si="37">P27/N27*100%</f>
        <v>0</v>
      </c>
      <c r="R27" s="51">
        <f t="shared" ref="R27:R33" si="38">IF(Q27&lt;=$Q$1,L27,N27)</f>
        <v>1141500</v>
      </c>
      <c r="S27" s="51">
        <f t="shared" ref="S27:S64" si="39">+ROUND(R27,-2)</f>
        <v>1141500</v>
      </c>
      <c r="T27" s="12" t="str">
        <f t="shared" si="8"/>
        <v>MENOR VALOR</v>
      </c>
      <c r="U27" s="31"/>
      <c r="V27" s="8"/>
      <c r="X27" s="9"/>
      <c r="Y27" s="9"/>
      <c r="Z27" s="9"/>
      <c r="AA27" s="10"/>
      <c r="AB27" s="15"/>
      <c r="AD27" s="15"/>
    </row>
    <row r="28" spans="1:30" ht="16.5">
      <c r="A28" s="57">
        <v>22</v>
      </c>
      <c r="B28" s="95" t="s">
        <v>63</v>
      </c>
      <c r="C28" s="73" t="s">
        <v>67</v>
      </c>
      <c r="D28" s="96" t="s">
        <v>64</v>
      </c>
      <c r="E28" s="80" t="s">
        <v>21</v>
      </c>
      <c r="F28" s="81">
        <v>1</v>
      </c>
      <c r="G28" s="82">
        <v>0</v>
      </c>
      <c r="H28" s="87">
        <v>0</v>
      </c>
      <c r="I28" s="84">
        <v>1474400</v>
      </c>
      <c r="J28" s="85" t="s">
        <v>28</v>
      </c>
      <c r="K28" s="49" t="s">
        <v>28</v>
      </c>
      <c r="L28" s="50">
        <f t="shared" si="32"/>
        <v>1474400</v>
      </c>
      <c r="M28" s="50">
        <f t="shared" si="33"/>
        <v>1474400</v>
      </c>
      <c r="N28" s="51">
        <f t="shared" si="34"/>
        <v>1474400</v>
      </c>
      <c r="O28" s="52">
        <f t="shared" si="35"/>
        <v>1474400</v>
      </c>
      <c r="P28" s="51">
        <f t="shared" si="36"/>
        <v>0</v>
      </c>
      <c r="Q28" s="53">
        <f t="shared" si="37"/>
        <v>0</v>
      </c>
      <c r="R28" s="51">
        <f t="shared" si="38"/>
        <v>1474400</v>
      </c>
      <c r="S28" s="51">
        <f t="shared" si="39"/>
        <v>1474400</v>
      </c>
      <c r="T28" s="12" t="str">
        <f t="shared" si="8"/>
        <v>MENOR VALOR</v>
      </c>
      <c r="U28" s="31"/>
      <c r="V28" s="8"/>
      <c r="X28" s="9"/>
      <c r="Y28" s="9"/>
      <c r="Z28" s="9"/>
      <c r="AA28" s="10"/>
      <c r="AB28" s="15"/>
      <c r="AD28" s="15"/>
    </row>
    <row r="29" spans="1:30" ht="16.5">
      <c r="A29" s="57">
        <v>23</v>
      </c>
      <c r="B29" s="95" t="s">
        <v>65</v>
      </c>
      <c r="C29" s="73" t="s">
        <v>69</v>
      </c>
      <c r="D29" s="96" t="s">
        <v>66</v>
      </c>
      <c r="E29" s="80" t="s">
        <v>21</v>
      </c>
      <c r="F29" s="81">
        <v>1</v>
      </c>
      <c r="G29" s="82">
        <v>0</v>
      </c>
      <c r="H29" s="87">
        <v>0</v>
      </c>
      <c r="I29" s="84">
        <v>1141500</v>
      </c>
      <c r="J29" s="85" t="s">
        <v>28</v>
      </c>
      <c r="K29" s="49" t="s">
        <v>28</v>
      </c>
      <c r="L29" s="50">
        <f t="shared" si="32"/>
        <v>1141500</v>
      </c>
      <c r="M29" s="50">
        <f t="shared" si="33"/>
        <v>1141500</v>
      </c>
      <c r="N29" s="51">
        <f t="shared" si="34"/>
        <v>1141500</v>
      </c>
      <c r="O29" s="52">
        <f t="shared" si="35"/>
        <v>1141500</v>
      </c>
      <c r="P29" s="51">
        <f t="shared" si="36"/>
        <v>0</v>
      </c>
      <c r="Q29" s="53">
        <f t="shared" si="37"/>
        <v>0</v>
      </c>
      <c r="R29" s="51">
        <f t="shared" si="38"/>
        <v>1141500</v>
      </c>
      <c r="S29" s="51">
        <f t="shared" si="39"/>
        <v>1141500</v>
      </c>
      <c r="T29" s="12" t="str">
        <f t="shared" si="8"/>
        <v>MENOR VALOR</v>
      </c>
      <c r="U29" s="31"/>
      <c r="V29" s="8"/>
      <c r="X29" s="9"/>
      <c r="Y29" s="9"/>
      <c r="Z29" s="9"/>
      <c r="AA29" s="10"/>
      <c r="AB29" s="15"/>
      <c r="AD29" s="15"/>
    </row>
    <row r="30" spans="1:30" ht="16.5">
      <c r="A30" s="57">
        <v>24</v>
      </c>
      <c r="B30" s="95" t="s">
        <v>67</v>
      </c>
      <c r="C30" s="73" t="s">
        <v>73</v>
      </c>
      <c r="D30" s="96" t="s">
        <v>68</v>
      </c>
      <c r="E30" s="80" t="s">
        <v>21</v>
      </c>
      <c r="F30" s="81">
        <v>1</v>
      </c>
      <c r="G30" s="82">
        <v>0</v>
      </c>
      <c r="H30" s="87">
        <v>0</v>
      </c>
      <c r="I30" s="84">
        <v>1620500</v>
      </c>
      <c r="J30" s="85" t="s">
        <v>28</v>
      </c>
      <c r="K30" s="49" t="s">
        <v>28</v>
      </c>
      <c r="L30" s="50">
        <f t="shared" si="32"/>
        <v>1620500</v>
      </c>
      <c r="M30" s="50">
        <f t="shared" si="33"/>
        <v>1620500</v>
      </c>
      <c r="N30" s="51">
        <f t="shared" si="34"/>
        <v>1620500</v>
      </c>
      <c r="O30" s="52">
        <f t="shared" si="35"/>
        <v>1620500</v>
      </c>
      <c r="P30" s="51">
        <f t="shared" si="36"/>
        <v>0</v>
      </c>
      <c r="Q30" s="53">
        <f t="shared" si="37"/>
        <v>0</v>
      </c>
      <c r="R30" s="51">
        <f t="shared" si="38"/>
        <v>1620500</v>
      </c>
      <c r="S30" s="51">
        <f t="shared" si="39"/>
        <v>1620500</v>
      </c>
      <c r="T30" s="12" t="str">
        <f t="shared" si="8"/>
        <v>MENOR VALOR</v>
      </c>
      <c r="U30" s="31"/>
      <c r="V30" s="8"/>
      <c r="X30" s="9"/>
      <c r="Y30" s="9"/>
      <c r="Z30" s="9"/>
      <c r="AA30" s="10"/>
      <c r="AB30" s="15"/>
      <c r="AD30" s="15"/>
    </row>
    <row r="31" spans="1:30" ht="16.5">
      <c r="A31" s="89">
        <v>25</v>
      </c>
      <c r="B31" s="95" t="s">
        <v>69</v>
      </c>
      <c r="C31" s="74" t="s">
        <v>75</v>
      </c>
      <c r="D31" s="96" t="s">
        <v>70</v>
      </c>
      <c r="E31" s="80" t="s">
        <v>21</v>
      </c>
      <c r="F31" s="81">
        <v>1</v>
      </c>
      <c r="G31" s="82">
        <v>0</v>
      </c>
      <c r="H31" s="87">
        <v>0</v>
      </c>
      <c r="I31" s="84">
        <v>1620500</v>
      </c>
      <c r="J31" s="85" t="s">
        <v>28</v>
      </c>
      <c r="K31" s="49" t="s">
        <v>28</v>
      </c>
      <c r="L31" s="50">
        <f t="shared" si="32"/>
        <v>1620500</v>
      </c>
      <c r="M31" s="50">
        <f t="shared" si="33"/>
        <v>1620500</v>
      </c>
      <c r="N31" s="51">
        <f t="shared" si="34"/>
        <v>1620500</v>
      </c>
      <c r="O31" s="52">
        <f t="shared" si="35"/>
        <v>1620500</v>
      </c>
      <c r="P31" s="51">
        <f t="shared" si="36"/>
        <v>0</v>
      </c>
      <c r="Q31" s="53">
        <f t="shared" si="37"/>
        <v>0</v>
      </c>
      <c r="R31" s="51">
        <f t="shared" si="38"/>
        <v>1620500</v>
      </c>
      <c r="S31" s="51">
        <f t="shared" si="39"/>
        <v>1620500</v>
      </c>
      <c r="T31" s="12" t="str">
        <f t="shared" si="8"/>
        <v>MENOR VALOR</v>
      </c>
      <c r="U31" s="31"/>
      <c r="V31" s="8"/>
      <c r="X31" s="9"/>
      <c r="Y31" s="9"/>
      <c r="Z31" s="9"/>
      <c r="AA31" s="10"/>
      <c r="AB31" s="15"/>
      <c r="AD31" s="15"/>
    </row>
    <row r="32" spans="1:30" ht="16.5">
      <c r="A32" s="57">
        <v>26</v>
      </c>
      <c r="B32" s="95" t="s">
        <v>71</v>
      </c>
      <c r="C32" s="73" t="s">
        <v>77</v>
      </c>
      <c r="D32" s="96" t="s">
        <v>72</v>
      </c>
      <c r="E32" s="80" t="s">
        <v>21</v>
      </c>
      <c r="F32" s="81">
        <v>1</v>
      </c>
      <c r="G32" s="82">
        <v>0</v>
      </c>
      <c r="H32" s="87">
        <v>0</v>
      </c>
      <c r="I32" s="84">
        <v>654300</v>
      </c>
      <c r="J32" s="85" t="s">
        <v>28</v>
      </c>
      <c r="K32" s="49" t="s">
        <v>28</v>
      </c>
      <c r="L32" s="50">
        <f t="shared" si="32"/>
        <v>654300</v>
      </c>
      <c r="M32" s="50">
        <f t="shared" si="33"/>
        <v>654300</v>
      </c>
      <c r="N32" s="51">
        <f t="shared" si="34"/>
        <v>654300</v>
      </c>
      <c r="O32" s="52">
        <f t="shared" si="35"/>
        <v>654300</v>
      </c>
      <c r="P32" s="51">
        <f t="shared" si="36"/>
        <v>0</v>
      </c>
      <c r="Q32" s="53">
        <f t="shared" si="37"/>
        <v>0</v>
      </c>
      <c r="R32" s="51">
        <f t="shared" si="38"/>
        <v>654300</v>
      </c>
      <c r="S32" s="51">
        <f t="shared" si="39"/>
        <v>654300</v>
      </c>
      <c r="T32" s="12" t="str">
        <f t="shared" si="8"/>
        <v>MENOR VALOR</v>
      </c>
      <c r="U32" s="31"/>
      <c r="V32" s="8"/>
      <c r="X32" s="9"/>
      <c r="Y32" s="9"/>
      <c r="Z32" s="9"/>
      <c r="AA32" s="10"/>
      <c r="AB32" s="15"/>
      <c r="AD32" s="15"/>
    </row>
    <row r="33" spans="1:30" ht="16.5">
      <c r="A33" s="57">
        <v>27</v>
      </c>
      <c r="B33" s="95" t="s">
        <v>73</v>
      </c>
      <c r="C33" s="75" t="s">
        <v>79</v>
      </c>
      <c r="D33" s="96" t="s">
        <v>74</v>
      </c>
      <c r="E33" s="80" t="s">
        <v>21</v>
      </c>
      <c r="F33" s="81">
        <v>1</v>
      </c>
      <c r="G33" s="82">
        <v>0</v>
      </c>
      <c r="H33" s="87">
        <v>0</v>
      </c>
      <c r="I33" s="84">
        <v>792800</v>
      </c>
      <c r="J33" s="85" t="s">
        <v>28</v>
      </c>
      <c r="K33" s="49" t="s">
        <v>28</v>
      </c>
      <c r="L33" s="50">
        <f t="shared" si="32"/>
        <v>792800</v>
      </c>
      <c r="M33" s="50">
        <f t="shared" si="33"/>
        <v>792800</v>
      </c>
      <c r="N33" s="51">
        <f t="shared" si="34"/>
        <v>792800</v>
      </c>
      <c r="O33" s="52">
        <f t="shared" si="35"/>
        <v>792800</v>
      </c>
      <c r="P33" s="51">
        <f t="shared" si="36"/>
        <v>0</v>
      </c>
      <c r="Q33" s="53">
        <f t="shared" si="37"/>
        <v>0</v>
      </c>
      <c r="R33" s="51">
        <f t="shared" si="38"/>
        <v>792800</v>
      </c>
      <c r="S33" s="51">
        <f t="shared" si="39"/>
        <v>792800</v>
      </c>
      <c r="T33" s="12" t="str">
        <f t="shared" si="8"/>
        <v>MENOR VALOR</v>
      </c>
      <c r="U33" s="31"/>
      <c r="V33" s="8"/>
      <c r="X33" s="9"/>
      <c r="Y33" s="9"/>
      <c r="Z33" s="9"/>
      <c r="AA33" s="10"/>
      <c r="AB33" s="15"/>
      <c r="AD33" s="15"/>
    </row>
    <row r="34" spans="1:30" ht="16.5">
      <c r="A34" s="57">
        <v>28</v>
      </c>
      <c r="B34" s="101" t="s">
        <v>75</v>
      </c>
      <c r="C34" s="74" t="s">
        <v>81</v>
      </c>
      <c r="D34" s="96" t="s">
        <v>76</v>
      </c>
      <c r="E34" s="80" t="s">
        <v>21</v>
      </c>
      <c r="F34" s="81">
        <v>1</v>
      </c>
      <c r="G34" s="82">
        <v>0</v>
      </c>
      <c r="H34" s="87">
        <v>0</v>
      </c>
      <c r="I34" s="84">
        <v>1474400</v>
      </c>
      <c r="J34" s="85" t="s">
        <v>28</v>
      </c>
      <c r="K34" s="102" t="s">
        <v>27</v>
      </c>
      <c r="L34" s="50">
        <f t="shared" ref="L34" si="40">MIN(I34,J34)</f>
        <v>1474400</v>
      </c>
      <c r="M34" s="50">
        <f t="shared" ref="M34" si="41">AVERAGE(I34,J34)</f>
        <v>1474400</v>
      </c>
      <c r="N34" s="51">
        <f t="shared" ref="N34" si="42">MEDIAN(J34,I34)</f>
        <v>1474400</v>
      </c>
      <c r="O34" s="52">
        <f t="shared" ref="O34" si="43">GEOMEAN(I34,J34)</f>
        <v>1474400</v>
      </c>
      <c r="P34" s="51">
        <f t="shared" ref="P34" si="44">STDEVA(N34,L34)</f>
        <v>0</v>
      </c>
      <c r="Q34" s="53">
        <f t="shared" ref="Q34" si="45">P34/N34*100%</f>
        <v>0</v>
      </c>
      <c r="R34" s="51">
        <f t="shared" ref="R34" si="46">IF(Q34&lt;=$Q$1,L34,N34)</f>
        <v>1474400</v>
      </c>
      <c r="S34" s="51">
        <f t="shared" si="39"/>
        <v>1474400</v>
      </c>
      <c r="T34" s="12" t="str">
        <f t="shared" si="8"/>
        <v>MENOR VALOR</v>
      </c>
      <c r="U34" s="31">
        <f>+S35/120</f>
        <v>12286.666666666666</v>
      </c>
      <c r="V34" s="8"/>
      <c r="X34" s="9" t="e">
        <f>+I35/J35</f>
        <v>#VALUE!</v>
      </c>
      <c r="Y34" s="9">
        <f>+I35/K35</f>
        <v>9.2149999999999999</v>
      </c>
      <c r="Z34" s="9" t="e">
        <f>+I1604/#REF!</f>
        <v>#REF!</v>
      </c>
      <c r="AA34" s="10"/>
      <c r="AB34" s="15"/>
      <c r="AD34" s="15"/>
    </row>
    <row r="35" spans="1:30" ht="16.5">
      <c r="A35" s="89">
        <v>29</v>
      </c>
      <c r="B35" s="95" t="s">
        <v>77</v>
      </c>
      <c r="C35" s="73" t="s">
        <v>83</v>
      </c>
      <c r="D35" s="96" t="s">
        <v>78</v>
      </c>
      <c r="E35" s="80" t="s">
        <v>21</v>
      </c>
      <c r="F35" s="81">
        <v>1</v>
      </c>
      <c r="G35" s="82">
        <v>0</v>
      </c>
      <c r="H35" s="87">
        <v>0</v>
      </c>
      <c r="I35" s="84">
        <v>1474400</v>
      </c>
      <c r="J35" s="85" t="s">
        <v>28</v>
      </c>
      <c r="K35" s="49">
        <v>160000</v>
      </c>
      <c r="L35" s="50">
        <f>MIN(I35,J35)</f>
        <v>1474400</v>
      </c>
      <c r="M35" s="50">
        <f>AVERAGE(I35,J35)</f>
        <v>1474400</v>
      </c>
      <c r="N35" s="51">
        <f>MEDIAN(J35,I35)</f>
        <v>1474400</v>
      </c>
      <c r="O35" s="52">
        <f>GEOMEAN(I35,J35)</f>
        <v>1474400</v>
      </c>
      <c r="P35" s="51">
        <f>STDEVA(N35,L35)</f>
        <v>0</v>
      </c>
      <c r="Q35" s="53">
        <f>P35/N35*100%</f>
        <v>0</v>
      </c>
      <c r="R35" s="51">
        <f>IF(Q35&lt;=$Q$1,L35,N35)</f>
        <v>1474400</v>
      </c>
      <c r="S35" s="51">
        <f t="shared" si="39"/>
        <v>1474400</v>
      </c>
      <c r="T35" s="12" t="str">
        <f t="shared" si="8"/>
        <v>MENOR VALOR</v>
      </c>
      <c r="U35" s="31"/>
      <c r="V35" s="8"/>
      <c r="X35" s="9"/>
      <c r="Y35" s="9"/>
      <c r="Z35" s="9"/>
      <c r="AA35" s="10"/>
      <c r="AB35" s="15"/>
      <c r="AD35" s="15"/>
    </row>
    <row r="36" spans="1:30" ht="16.5">
      <c r="A36" s="57">
        <v>30</v>
      </c>
      <c r="B36" s="99" t="s">
        <v>79</v>
      </c>
      <c r="C36" s="73" t="s">
        <v>85</v>
      </c>
      <c r="D36" s="96" t="s">
        <v>80</v>
      </c>
      <c r="E36" s="80" t="s">
        <v>21</v>
      </c>
      <c r="F36" s="81">
        <v>1</v>
      </c>
      <c r="G36" s="82">
        <v>0</v>
      </c>
      <c r="H36" s="87">
        <v>0</v>
      </c>
      <c r="I36" s="84">
        <v>1474400</v>
      </c>
      <c r="J36" s="85" t="s">
        <v>28</v>
      </c>
      <c r="K36" s="49" t="s">
        <v>28</v>
      </c>
      <c r="L36" s="50">
        <f t="shared" ref="L36:L42" si="47">MIN(I36,J36)</f>
        <v>1474400</v>
      </c>
      <c r="M36" s="50">
        <f t="shared" ref="M36:M42" si="48">AVERAGE(I36,J36)</f>
        <v>1474400</v>
      </c>
      <c r="N36" s="51">
        <f t="shared" ref="N36:N42" si="49">MEDIAN(J36,I36)</f>
        <v>1474400</v>
      </c>
      <c r="O36" s="52">
        <f t="shared" ref="O36:O42" si="50">GEOMEAN(I36,J36)</f>
        <v>1474400</v>
      </c>
      <c r="P36" s="51">
        <f t="shared" ref="P36:P42" si="51">STDEVA(N36,L36)</f>
        <v>0</v>
      </c>
      <c r="Q36" s="53">
        <f t="shared" ref="Q36:Q42" si="52">P36/N36*100%</f>
        <v>0</v>
      </c>
      <c r="R36" s="51">
        <f t="shared" ref="R36:R42" si="53">IF(Q36&lt;=$Q$1,L36,N36)</f>
        <v>1474400</v>
      </c>
      <c r="S36" s="51">
        <f t="shared" si="39"/>
        <v>1474400</v>
      </c>
      <c r="T36" s="12" t="str">
        <f t="shared" si="8"/>
        <v>MENOR VALOR</v>
      </c>
      <c r="U36" s="31"/>
      <c r="V36" s="8"/>
      <c r="X36" s="9"/>
      <c r="Y36" s="9"/>
      <c r="Z36" s="9"/>
      <c r="AA36" s="10"/>
      <c r="AB36" s="15"/>
      <c r="AD36" s="15"/>
    </row>
    <row r="37" spans="1:30" ht="16.5">
      <c r="A37" s="57">
        <v>31</v>
      </c>
      <c r="B37" s="101" t="s">
        <v>81</v>
      </c>
      <c r="C37" s="76" t="s">
        <v>87</v>
      </c>
      <c r="D37" s="96" t="s">
        <v>82</v>
      </c>
      <c r="E37" s="80" t="s">
        <v>21</v>
      </c>
      <c r="F37" s="81">
        <v>1</v>
      </c>
      <c r="G37" s="82">
        <v>0</v>
      </c>
      <c r="H37" s="87">
        <v>0</v>
      </c>
      <c r="I37" s="84">
        <v>654300</v>
      </c>
      <c r="J37" s="85" t="s">
        <v>28</v>
      </c>
      <c r="K37" s="49" t="s">
        <v>28</v>
      </c>
      <c r="L37" s="50">
        <f t="shared" si="47"/>
        <v>654300</v>
      </c>
      <c r="M37" s="50">
        <f t="shared" si="48"/>
        <v>654300</v>
      </c>
      <c r="N37" s="51">
        <f t="shared" si="49"/>
        <v>654300</v>
      </c>
      <c r="O37" s="52">
        <f t="shared" si="50"/>
        <v>654300</v>
      </c>
      <c r="P37" s="51">
        <f t="shared" si="51"/>
        <v>0</v>
      </c>
      <c r="Q37" s="53">
        <f t="shared" si="52"/>
        <v>0</v>
      </c>
      <c r="R37" s="51">
        <f t="shared" si="53"/>
        <v>654300</v>
      </c>
      <c r="S37" s="51">
        <f t="shared" si="39"/>
        <v>654300</v>
      </c>
      <c r="T37" s="12" t="str">
        <f t="shared" si="8"/>
        <v>MENOR VALOR</v>
      </c>
      <c r="U37" s="31"/>
      <c r="V37" s="8"/>
      <c r="X37" s="9"/>
      <c r="Y37" s="9"/>
      <c r="Z37" s="9"/>
      <c r="AA37" s="10"/>
      <c r="AB37" s="15"/>
      <c r="AD37" s="15"/>
    </row>
    <row r="38" spans="1:30" ht="16.5">
      <c r="A38" s="57">
        <v>32</v>
      </c>
      <c r="B38" s="95" t="s">
        <v>83</v>
      </c>
      <c r="C38" s="73" t="s">
        <v>89</v>
      </c>
      <c r="D38" s="96" t="s">
        <v>84</v>
      </c>
      <c r="E38" s="80" t="s">
        <v>21</v>
      </c>
      <c r="F38" s="81">
        <v>1</v>
      </c>
      <c r="G38" s="82">
        <v>0</v>
      </c>
      <c r="H38" s="87">
        <v>0</v>
      </c>
      <c r="I38" s="84">
        <v>654300</v>
      </c>
      <c r="J38" s="85" t="s">
        <v>28</v>
      </c>
      <c r="K38" s="49" t="s">
        <v>28</v>
      </c>
      <c r="L38" s="50">
        <f t="shared" si="47"/>
        <v>654300</v>
      </c>
      <c r="M38" s="50">
        <f t="shared" si="48"/>
        <v>654300</v>
      </c>
      <c r="N38" s="51">
        <f t="shared" si="49"/>
        <v>654300</v>
      </c>
      <c r="O38" s="52">
        <f t="shared" si="50"/>
        <v>654300</v>
      </c>
      <c r="P38" s="51">
        <f t="shared" si="51"/>
        <v>0</v>
      </c>
      <c r="Q38" s="53">
        <f t="shared" si="52"/>
        <v>0</v>
      </c>
      <c r="R38" s="51">
        <f t="shared" si="53"/>
        <v>654300</v>
      </c>
      <c r="S38" s="51">
        <f t="shared" si="39"/>
        <v>654300</v>
      </c>
      <c r="T38" s="12" t="str">
        <f t="shared" si="8"/>
        <v>MENOR VALOR</v>
      </c>
      <c r="U38" s="31"/>
      <c r="V38" s="8"/>
      <c r="X38" s="9"/>
      <c r="Y38" s="9"/>
      <c r="Z38" s="9"/>
      <c r="AA38" s="10"/>
      <c r="AB38" s="15"/>
      <c r="AD38" s="15"/>
    </row>
    <row r="39" spans="1:30" ht="16.5">
      <c r="A39" s="89">
        <v>33</v>
      </c>
      <c r="B39" s="95" t="s">
        <v>85</v>
      </c>
      <c r="C39" s="73" t="s">
        <v>91</v>
      </c>
      <c r="D39" s="96" t="s">
        <v>86</v>
      </c>
      <c r="E39" s="80" t="s">
        <v>21</v>
      </c>
      <c r="F39" s="81">
        <v>1</v>
      </c>
      <c r="G39" s="82">
        <v>0</v>
      </c>
      <c r="H39" s="87">
        <v>0</v>
      </c>
      <c r="I39" s="84">
        <v>654300</v>
      </c>
      <c r="J39" s="85" t="s">
        <v>28</v>
      </c>
      <c r="K39" s="49" t="s">
        <v>28</v>
      </c>
      <c r="L39" s="50">
        <f t="shared" si="47"/>
        <v>654300</v>
      </c>
      <c r="M39" s="50">
        <f t="shared" si="48"/>
        <v>654300</v>
      </c>
      <c r="N39" s="51">
        <f t="shared" si="49"/>
        <v>654300</v>
      </c>
      <c r="O39" s="52">
        <f t="shared" si="50"/>
        <v>654300</v>
      </c>
      <c r="P39" s="51">
        <f t="shared" si="51"/>
        <v>0</v>
      </c>
      <c r="Q39" s="53">
        <f t="shared" si="52"/>
        <v>0</v>
      </c>
      <c r="R39" s="51">
        <f t="shared" si="53"/>
        <v>654300</v>
      </c>
      <c r="S39" s="51">
        <f t="shared" si="39"/>
        <v>654300</v>
      </c>
      <c r="T39" s="12" t="str">
        <f t="shared" si="8"/>
        <v>MENOR VALOR</v>
      </c>
      <c r="U39" s="31"/>
      <c r="V39" s="8"/>
      <c r="X39" s="9"/>
      <c r="Y39" s="9"/>
      <c r="Z39" s="9"/>
      <c r="AA39" s="10"/>
      <c r="AB39" s="15"/>
      <c r="AD39" s="15"/>
    </row>
    <row r="40" spans="1:30" ht="16.5">
      <c r="A40" s="57">
        <v>34</v>
      </c>
      <c r="B40" s="103" t="s">
        <v>87</v>
      </c>
      <c r="C40" s="73" t="s">
        <v>97</v>
      </c>
      <c r="D40" s="96" t="s">
        <v>88</v>
      </c>
      <c r="E40" s="80" t="s">
        <v>21</v>
      </c>
      <c r="F40" s="81">
        <v>1</v>
      </c>
      <c r="G40" s="82">
        <v>0</v>
      </c>
      <c r="H40" s="87">
        <v>0</v>
      </c>
      <c r="I40" s="84">
        <v>3026800</v>
      </c>
      <c r="J40" s="85" t="s">
        <v>28</v>
      </c>
      <c r="K40" s="49" t="s">
        <v>28</v>
      </c>
      <c r="L40" s="50">
        <f t="shared" si="47"/>
        <v>3026800</v>
      </c>
      <c r="M40" s="50">
        <f t="shared" si="48"/>
        <v>3026800</v>
      </c>
      <c r="N40" s="51">
        <f t="shared" si="49"/>
        <v>3026800</v>
      </c>
      <c r="O40" s="52">
        <f t="shared" si="50"/>
        <v>3026800</v>
      </c>
      <c r="P40" s="51">
        <f t="shared" si="51"/>
        <v>0</v>
      </c>
      <c r="Q40" s="53">
        <f t="shared" si="52"/>
        <v>0</v>
      </c>
      <c r="R40" s="51">
        <f t="shared" si="53"/>
        <v>3026800</v>
      </c>
      <c r="S40" s="51">
        <f t="shared" si="39"/>
        <v>3026800</v>
      </c>
      <c r="T40" s="12" t="str">
        <f t="shared" si="8"/>
        <v>MENOR VALOR</v>
      </c>
      <c r="U40" s="31"/>
      <c r="V40" s="8"/>
      <c r="X40" s="9"/>
      <c r="Y40" s="9"/>
      <c r="Z40" s="9"/>
      <c r="AA40" s="10"/>
      <c r="AB40" s="15"/>
      <c r="AD40" s="15"/>
    </row>
    <row r="41" spans="1:30" ht="16.5">
      <c r="A41" s="57">
        <v>35</v>
      </c>
      <c r="B41" s="95" t="s">
        <v>89</v>
      </c>
      <c r="C41" s="73">
        <v>129102</v>
      </c>
      <c r="D41" s="96" t="s">
        <v>90</v>
      </c>
      <c r="E41" s="80" t="s">
        <v>21</v>
      </c>
      <c r="F41" s="81">
        <v>1</v>
      </c>
      <c r="G41" s="82">
        <v>0</v>
      </c>
      <c r="H41" s="87">
        <v>0</v>
      </c>
      <c r="I41" s="84">
        <v>566700</v>
      </c>
      <c r="J41" s="85" t="s">
        <v>28</v>
      </c>
      <c r="K41" s="49" t="s">
        <v>28</v>
      </c>
      <c r="L41" s="50">
        <f t="shared" si="47"/>
        <v>566700</v>
      </c>
      <c r="M41" s="50">
        <f t="shared" si="48"/>
        <v>566700</v>
      </c>
      <c r="N41" s="51">
        <f t="shared" si="49"/>
        <v>566700</v>
      </c>
      <c r="O41" s="52">
        <f t="shared" si="50"/>
        <v>566700</v>
      </c>
      <c r="P41" s="51">
        <f t="shared" si="51"/>
        <v>0</v>
      </c>
      <c r="Q41" s="53">
        <f t="shared" si="52"/>
        <v>0</v>
      </c>
      <c r="R41" s="51">
        <f t="shared" si="53"/>
        <v>566700</v>
      </c>
      <c r="S41" s="51">
        <f t="shared" si="39"/>
        <v>566700</v>
      </c>
      <c r="T41" s="12" t="str">
        <f t="shared" si="8"/>
        <v>MENOR VALOR</v>
      </c>
      <c r="U41" s="31"/>
      <c r="V41" s="8"/>
      <c r="X41" s="9"/>
      <c r="Y41" s="9"/>
      <c r="Z41" s="9"/>
      <c r="AA41" s="10"/>
      <c r="AB41" s="15"/>
      <c r="AD41" s="15"/>
    </row>
    <row r="42" spans="1:30" ht="16.5">
      <c r="A42" s="57">
        <v>36</v>
      </c>
      <c r="B42" s="95" t="s">
        <v>91</v>
      </c>
      <c r="C42" s="74" t="s">
        <v>100</v>
      </c>
      <c r="D42" s="96" t="s">
        <v>92</v>
      </c>
      <c r="E42" s="80" t="s">
        <v>21</v>
      </c>
      <c r="F42" s="81">
        <v>1</v>
      </c>
      <c r="G42" s="82">
        <v>0</v>
      </c>
      <c r="H42" s="87">
        <v>0</v>
      </c>
      <c r="I42" s="84">
        <v>792800</v>
      </c>
      <c r="J42" s="85" t="s">
        <v>28</v>
      </c>
      <c r="K42" s="49" t="s">
        <v>28</v>
      </c>
      <c r="L42" s="50">
        <f t="shared" si="47"/>
        <v>792800</v>
      </c>
      <c r="M42" s="50">
        <f t="shared" si="48"/>
        <v>792800</v>
      </c>
      <c r="N42" s="51">
        <f t="shared" si="49"/>
        <v>792800</v>
      </c>
      <c r="O42" s="52">
        <f t="shared" si="50"/>
        <v>792800</v>
      </c>
      <c r="P42" s="51">
        <f t="shared" si="51"/>
        <v>0</v>
      </c>
      <c r="Q42" s="53">
        <f t="shared" si="52"/>
        <v>0</v>
      </c>
      <c r="R42" s="51">
        <f t="shared" si="53"/>
        <v>792800</v>
      </c>
      <c r="S42" s="51">
        <f t="shared" si="39"/>
        <v>792800</v>
      </c>
      <c r="T42" s="12" t="str">
        <f t="shared" si="8"/>
        <v>MENOR VALOR</v>
      </c>
      <c r="U42" s="31"/>
      <c r="V42" s="8"/>
      <c r="X42" s="9"/>
      <c r="Y42" s="9"/>
      <c r="Z42" s="9"/>
      <c r="AA42" s="10"/>
      <c r="AB42" s="15"/>
      <c r="AD42" s="15"/>
    </row>
    <row r="43" spans="1:30" ht="16.5">
      <c r="A43" s="89">
        <v>37</v>
      </c>
      <c r="B43" s="95" t="s">
        <v>93</v>
      </c>
      <c r="C43" s="77" t="s">
        <v>102</v>
      </c>
      <c r="D43" s="96" t="s">
        <v>94</v>
      </c>
      <c r="E43" s="93" t="s">
        <v>21</v>
      </c>
      <c r="F43" s="94">
        <v>1</v>
      </c>
      <c r="G43" s="97">
        <v>0</v>
      </c>
      <c r="H43" s="98">
        <v>0</v>
      </c>
      <c r="I43" s="84">
        <v>1141500</v>
      </c>
      <c r="J43" s="85" t="s">
        <v>28</v>
      </c>
      <c r="K43" s="86" t="s">
        <v>27</v>
      </c>
      <c r="L43" s="50">
        <f t="shared" ref="L43:L44" si="54">MIN(I43,J43)</f>
        <v>1141500</v>
      </c>
      <c r="M43" s="50">
        <f t="shared" ref="M43:M44" si="55">AVERAGE(I43,J43)</f>
        <v>1141500</v>
      </c>
      <c r="N43" s="51">
        <f t="shared" ref="N43:N44" si="56">MEDIAN(J43,I43)</f>
        <v>1141500</v>
      </c>
      <c r="O43" s="52">
        <f t="shared" ref="O43:O44" si="57">GEOMEAN(I43,J43)</f>
        <v>1141500</v>
      </c>
      <c r="P43" s="51">
        <f t="shared" ref="P43:P44" si="58">STDEVA(N43,L43)</f>
        <v>0</v>
      </c>
      <c r="Q43" s="53">
        <f t="shared" ref="Q43:Q44" si="59">P43/N43*100%</f>
        <v>0</v>
      </c>
      <c r="R43" s="51">
        <f t="shared" ref="R43:R44" si="60">IF(Q43&lt;=$Q$1,L43,N43)</f>
        <v>1141500</v>
      </c>
      <c r="S43" s="51">
        <f t="shared" si="39"/>
        <v>1141500</v>
      </c>
      <c r="T43" s="12" t="str">
        <f t="shared" si="8"/>
        <v>MENOR VALOR</v>
      </c>
      <c r="U43" s="31">
        <f>+S44/120</f>
        <v>9512.5</v>
      </c>
      <c r="V43" s="8"/>
      <c r="X43" s="9" t="e">
        <f>+I44/J44</f>
        <v>#VALUE!</v>
      </c>
      <c r="Y43" s="9">
        <f>+I44/K44</f>
        <v>6.7147058823529413</v>
      </c>
      <c r="Z43" s="9" t="e">
        <f>+I1605/#REF!</f>
        <v>#REF!</v>
      </c>
      <c r="AA43" s="10"/>
      <c r="AB43" s="15"/>
      <c r="AD43" s="15"/>
    </row>
    <row r="44" spans="1:30" ht="16.5">
      <c r="A44" s="57">
        <v>38</v>
      </c>
      <c r="B44" s="95" t="s">
        <v>95</v>
      </c>
      <c r="C44" s="73">
        <v>136504</v>
      </c>
      <c r="D44" s="96" t="s">
        <v>96</v>
      </c>
      <c r="E44" s="93" t="s">
        <v>21</v>
      </c>
      <c r="F44" s="94">
        <v>1</v>
      </c>
      <c r="G44" s="97">
        <v>0</v>
      </c>
      <c r="H44" s="98">
        <v>0</v>
      </c>
      <c r="I44" s="84">
        <v>1141500</v>
      </c>
      <c r="J44" s="85" t="s">
        <v>28</v>
      </c>
      <c r="K44" s="23">
        <v>170000</v>
      </c>
      <c r="L44" s="50">
        <f t="shared" si="54"/>
        <v>1141500</v>
      </c>
      <c r="M44" s="50">
        <f t="shared" si="55"/>
        <v>1141500</v>
      </c>
      <c r="N44" s="51">
        <f t="shared" si="56"/>
        <v>1141500</v>
      </c>
      <c r="O44" s="52">
        <f t="shared" si="57"/>
        <v>1141500</v>
      </c>
      <c r="P44" s="51">
        <f t="shared" si="58"/>
        <v>0</v>
      </c>
      <c r="Q44" s="53">
        <f t="shared" si="59"/>
        <v>0</v>
      </c>
      <c r="R44" s="51">
        <f t="shared" si="60"/>
        <v>1141500</v>
      </c>
      <c r="S44" s="51">
        <f t="shared" si="39"/>
        <v>1141500</v>
      </c>
      <c r="T44" s="12" t="str">
        <f t="shared" si="8"/>
        <v>MENOR VALOR</v>
      </c>
      <c r="U44" s="31"/>
      <c r="V44" s="8"/>
      <c r="X44" s="9"/>
      <c r="Y44" s="9"/>
      <c r="Z44" s="9"/>
      <c r="AA44" s="10"/>
      <c r="AB44" s="15"/>
      <c r="AD44" s="15"/>
    </row>
    <row r="45" spans="1:30" ht="16.5">
      <c r="A45" s="57">
        <v>39</v>
      </c>
      <c r="B45" s="95" t="s">
        <v>97</v>
      </c>
      <c r="C45" s="73" t="s">
        <v>105</v>
      </c>
      <c r="D45" s="96" t="s">
        <v>98</v>
      </c>
      <c r="E45" s="93" t="s">
        <v>21</v>
      </c>
      <c r="F45" s="94">
        <v>1</v>
      </c>
      <c r="G45" s="97">
        <v>0</v>
      </c>
      <c r="H45" s="98">
        <v>0</v>
      </c>
      <c r="I45" s="84">
        <v>1474400</v>
      </c>
      <c r="J45" s="85" t="s">
        <v>28</v>
      </c>
      <c r="K45" s="23" t="s">
        <v>28</v>
      </c>
      <c r="L45" s="24">
        <f>MIN(I45,J45)</f>
        <v>1474400</v>
      </c>
      <c r="M45" s="24">
        <f>AVERAGE(I45,J45)</f>
        <v>1474400</v>
      </c>
      <c r="N45" s="25">
        <f>MEDIAN(J45,I45)</f>
        <v>1474400</v>
      </c>
      <c r="O45" s="26">
        <f>GEOMEAN(I45,J45)</f>
        <v>1474400</v>
      </c>
      <c r="P45" s="25">
        <f>STDEVA(N45,L45)</f>
        <v>0</v>
      </c>
      <c r="Q45" s="27">
        <f>P45/N45*100%</f>
        <v>0</v>
      </c>
      <c r="R45" s="29">
        <f t="shared" ref="R45:R108" si="61">IF(Q45&lt;=$Q$1,L45,N45)</f>
        <v>1474400</v>
      </c>
      <c r="S45" s="51">
        <f t="shared" si="39"/>
        <v>1474400</v>
      </c>
      <c r="T45" s="12" t="str">
        <f t="shared" si="8"/>
        <v>MENOR VALOR</v>
      </c>
      <c r="U45" s="31"/>
      <c r="V45" s="8"/>
      <c r="X45" s="9"/>
      <c r="Y45" s="9"/>
      <c r="Z45" s="9"/>
      <c r="AA45" s="10"/>
      <c r="AB45" s="15"/>
      <c r="AD45" s="15"/>
    </row>
    <row r="46" spans="1:30" ht="16.5">
      <c r="A46" s="57">
        <v>40</v>
      </c>
      <c r="B46" s="95">
        <v>129102</v>
      </c>
      <c r="C46" s="73" t="s">
        <v>107</v>
      </c>
      <c r="D46" s="96" t="s">
        <v>99</v>
      </c>
      <c r="E46" s="93" t="s">
        <v>21</v>
      </c>
      <c r="F46" s="94">
        <v>1</v>
      </c>
      <c r="G46" s="97">
        <v>0</v>
      </c>
      <c r="H46" s="98">
        <v>0</v>
      </c>
      <c r="I46" s="84">
        <v>446000</v>
      </c>
      <c r="J46" s="85" t="s">
        <v>28</v>
      </c>
      <c r="K46" s="23" t="s">
        <v>28</v>
      </c>
      <c r="L46" s="24">
        <f t="shared" ref="L46:L51" si="62">MIN(I46,J46)</f>
        <v>446000</v>
      </c>
      <c r="M46" s="24">
        <f t="shared" ref="M46:M51" si="63">AVERAGE(I46,J46)</f>
        <v>446000</v>
      </c>
      <c r="N46" s="25">
        <f t="shared" ref="N46:N51" si="64">MEDIAN(J46,I46)</f>
        <v>446000</v>
      </c>
      <c r="O46" s="26">
        <f t="shared" ref="O46:O51" si="65">GEOMEAN(I46,J46)</f>
        <v>446000</v>
      </c>
      <c r="P46" s="25">
        <f t="shared" ref="P46:P51" si="66">STDEVA(N46,L46)</f>
        <v>0</v>
      </c>
      <c r="Q46" s="27">
        <f t="shared" ref="Q46:Q51" si="67">P46/N46*100%</f>
        <v>0</v>
      </c>
      <c r="R46" s="29">
        <f t="shared" si="61"/>
        <v>446000</v>
      </c>
      <c r="S46" s="51">
        <f t="shared" si="39"/>
        <v>446000</v>
      </c>
      <c r="T46" s="12" t="str">
        <f t="shared" si="8"/>
        <v>MENOR VALOR</v>
      </c>
      <c r="U46" s="31"/>
      <c r="V46" s="8"/>
      <c r="X46" s="9"/>
      <c r="Y46" s="9"/>
      <c r="Z46" s="9"/>
      <c r="AA46" s="10"/>
      <c r="AB46" s="15"/>
      <c r="AD46" s="15"/>
    </row>
    <row r="47" spans="1:30" ht="16.5">
      <c r="A47" s="89">
        <v>41</v>
      </c>
      <c r="B47" s="101" t="s">
        <v>100</v>
      </c>
      <c r="C47" s="73" t="s">
        <v>109</v>
      </c>
      <c r="D47" s="96" t="s">
        <v>101</v>
      </c>
      <c r="E47" s="93" t="s">
        <v>21</v>
      </c>
      <c r="F47" s="94">
        <v>1</v>
      </c>
      <c r="G47" s="97">
        <v>0</v>
      </c>
      <c r="H47" s="98">
        <v>0</v>
      </c>
      <c r="I47" s="84">
        <v>2469300</v>
      </c>
      <c r="J47" s="85" t="s">
        <v>28</v>
      </c>
      <c r="K47" s="23" t="s">
        <v>28</v>
      </c>
      <c r="L47" s="24">
        <f t="shared" si="62"/>
        <v>2469300</v>
      </c>
      <c r="M47" s="24">
        <f t="shared" si="63"/>
        <v>2469300</v>
      </c>
      <c r="N47" s="25">
        <f t="shared" si="64"/>
        <v>2469300</v>
      </c>
      <c r="O47" s="26">
        <f t="shared" si="65"/>
        <v>2469300</v>
      </c>
      <c r="P47" s="25">
        <f t="shared" si="66"/>
        <v>0</v>
      </c>
      <c r="Q47" s="27">
        <f t="shared" si="67"/>
        <v>0</v>
      </c>
      <c r="R47" s="29">
        <f t="shared" si="61"/>
        <v>2469300</v>
      </c>
      <c r="S47" s="51">
        <f t="shared" si="39"/>
        <v>2469300</v>
      </c>
      <c r="T47" s="12" t="str">
        <f t="shared" si="8"/>
        <v>MENOR VALOR</v>
      </c>
      <c r="U47" s="31"/>
      <c r="V47" s="8"/>
      <c r="X47" s="9"/>
      <c r="Y47" s="9"/>
      <c r="Z47" s="9"/>
      <c r="AA47" s="10"/>
      <c r="AB47" s="15"/>
      <c r="AD47" s="15"/>
    </row>
    <row r="48" spans="1:30" ht="16.5">
      <c r="A48" s="57">
        <v>42</v>
      </c>
      <c r="B48" s="104" t="s">
        <v>102</v>
      </c>
      <c r="C48" s="74" t="s">
        <v>117</v>
      </c>
      <c r="D48" s="96" t="s">
        <v>103</v>
      </c>
      <c r="E48" s="93" t="s">
        <v>21</v>
      </c>
      <c r="F48" s="94">
        <v>1</v>
      </c>
      <c r="G48" s="97">
        <v>0</v>
      </c>
      <c r="H48" s="98">
        <v>0</v>
      </c>
      <c r="I48" s="84">
        <v>3043100</v>
      </c>
      <c r="J48" s="85" t="s">
        <v>28</v>
      </c>
      <c r="K48" s="23" t="s">
        <v>28</v>
      </c>
      <c r="L48" s="24">
        <f t="shared" si="62"/>
        <v>3043100</v>
      </c>
      <c r="M48" s="24">
        <f t="shared" si="63"/>
        <v>3043100</v>
      </c>
      <c r="N48" s="25">
        <f t="shared" si="64"/>
        <v>3043100</v>
      </c>
      <c r="O48" s="26">
        <f t="shared" si="65"/>
        <v>3043100</v>
      </c>
      <c r="P48" s="25">
        <f t="shared" si="66"/>
        <v>0</v>
      </c>
      <c r="Q48" s="27">
        <f t="shared" si="67"/>
        <v>0</v>
      </c>
      <c r="R48" s="29">
        <f t="shared" si="61"/>
        <v>3043100</v>
      </c>
      <c r="S48" s="51">
        <f t="shared" si="39"/>
        <v>3043100</v>
      </c>
      <c r="T48" s="12" t="str">
        <f t="shared" si="8"/>
        <v>MENOR VALOR</v>
      </c>
      <c r="U48" s="31"/>
      <c r="V48" s="8"/>
      <c r="X48" s="9"/>
      <c r="Y48" s="9"/>
      <c r="Z48" s="9"/>
      <c r="AA48" s="10"/>
      <c r="AB48" s="15"/>
      <c r="AD48" s="15"/>
    </row>
    <row r="49" spans="1:30" ht="16.5">
      <c r="A49" s="57">
        <v>43</v>
      </c>
      <c r="B49" s="95">
        <v>136504</v>
      </c>
      <c r="C49" s="73" t="s">
        <v>119</v>
      </c>
      <c r="D49" s="96" t="s">
        <v>104</v>
      </c>
      <c r="E49" s="93" t="s">
        <v>21</v>
      </c>
      <c r="F49" s="94">
        <v>1</v>
      </c>
      <c r="G49" s="97">
        <v>0</v>
      </c>
      <c r="H49" s="98">
        <v>0</v>
      </c>
      <c r="I49" s="84">
        <v>2469300</v>
      </c>
      <c r="J49" s="85" t="s">
        <v>28</v>
      </c>
      <c r="K49" s="23" t="s">
        <v>28</v>
      </c>
      <c r="L49" s="24">
        <f t="shared" si="62"/>
        <v>2469300</v>
      </c>
      <c r="M49" s="24">
        <f t="shared" si="63"/>
        <v>2469300</v>
      </c>
      <c r="N49" s="25">
        <f t="shared" si="64"/>
        <v>2469300</v>
      </c>
      <c r="O49" s="26">
        <f t="shared" si="65"/>
        <v>2469300</v>
      </c>
      <c r="P49" s="25">
        <f t="shared" si="66"/>
        <v>0</v>
      </c>
      <c r="Q49" s="27">
        <f t="shared" si="67"/>
        <v>0</v>
      </c>
      <c r="R49" s="29">
        <f t="shared" si="61"/>
        <v>2469300</v>
      </c>
      <c r="S49" s="51">
        <f t="shared" si="39"/>
        <v>2469300</v>
      </c>
      <c r="T49" s="12" t="str">
        <f t="shared" si="8"/>
        <v>MENOR VALOR</v>
      </c>
      <c r="U49" s="31"/>
      <c r="V49" s="8"/>
      <c r="X49" s="9"/>
      <c r="Y49" s="9"/>
      <c r="Z49" s="9"/>
      <c r="AA49" s="10"/>
      <c r="AB49" s="15"/>
      <c r="AD49" s="15"/>
    </row>
    <row r="50" spans="1:30" ht="16.5">
      <c r="A50" s="57">
        <v>44</v>
      </c>
      <c r="B50" s="95" t="s">
        <v>105</v>
      </c>
      <c r="C50" s="73" t="s">
        <v>121</v>
      </c>
      <c r="D50" s="96" t="s">
        <v>106</v>
      </c>
      <c r="E50" s="93" t="s">
        <v>21</v>
      </c>
      <c r="F50" s="94">
        <v>1</v>
      </c>
      <c r="G50" s="97">
        <v>0</v>
      </c>
      <c r="H50" s="98">
        <v>0</v>
      </c>
      <c r="I50" s="84">
        <v>2546600</v>
      </c>
      <c r="J50" s="85" t="s">
        <v>28</v>
      </c>
      <c r="K50" s="23" t="s">
        <v>28</v>
      </c>
      <c r="L50" s="24">
        <f t="shared" si="62"/>
        <v>2546600</v>
      </c>
      <c r="M50" s="24">
        <f t="shared" si="63"/>
        <v>2546600</v>
      </c>
      <c r="N50" s="25">
        <f t="shared" si="64"/>
        <v>2546600</v>
      </c>
      <c r="O50" s="26">
        <f t="shared" si="65"/>
        <v>2546600</v>
      </c>
      <c r="P50" s="25">
        <f t="shared" si="66"/>
        <v>0</v>
      </c>
      <c r="Q50" s="27">
        <f t="shared" si="67"/>
        <v>0</v>
      </c>
      <c r="R50" s="29">
        <f t="shared" si="61"/>
        <v>2546600</v>
      </c>
      <c r="S50" s="51">
        <f t="shared" si="39"/>
        <v>2546600</v>
      </c>
      <c r="T50" s="12" t="str">
        <f t="shared" si="8"/>
        <v>MENOR VALOR</v>
      </c>
      <c r="U50" s="31"/>
      <c r="V50" s="8"/>
      <c r="X50" s="9"/>
      <c r="Y50" s="9"/>
      <c r="Z50" s="9"/>
      <c r="AA50" s="10"/>
      <c r="AB50" s="15"/>
      <c r="AD50" s="15"/>
    </row>
    <row r="51" spans="1:30" ht="16.5">
      <c r="A51" s="89">
        <v>45</v>
      </c>
      <c r="B51" s="95" t="s">
        <v>107</v>
      </c>
      <c r="C51" s="73" t="s">
        <v>123</v>
      </c>
      <c r="D51" s="96" t="s">
        <v>108</v>
      </c>
      <c r="E51" s="93" t="s">
        <v>21</v>
      </c>
      <c r="F51" s="94">
        <v>1</v>
      </c>
      <c r="G51" s="97">
        <v>0</v>
      </c>
      <c r="H51" s="98">
        <v>0</v>
      </c>
      <c r="I51" s="84">
        <v>2546600</v>
      </c>
      <c r="J51" s="85" t="s">
        <v>28</v>
      </c>
      <c r="K51" s="23" t="s">
        <v>28</v>
      </c>
      <c r="L51" s="24">
        <f t="shared" si="62"/>
        <v>2546600</v>
      </c>
      <c r="M51" s="24">
        <f t="shared" si="63"/>
        <v>2546600</v>
      </c>
      <c r="N51" s="25">
        <f t="shared" si="64"/>
        <v>2546600</v>
      </c>
      <c r="O51" s="26">
        <f t="shared" si="65"/>
        <v>2546600</v>
      </c>
      <c r="P51" s="25">
        <f t="shared" si="66"/>
        <v>0</v>
      </c>
      <c r="Q51" s="27">
        <f t="shared" si="67"/>
        <v>0</v>
      </c>
      <c r="R51" s="29">
        <f t="shared" si="61"/>
        <v>2546600</v>
      </c>
      <c r="S51" s="51">
        <f t="shared" si="39"/>
        <v>2546600</v>
      </c>
      <c r="T51" s="12" t="str">
        <f t="shared" si="8"/>
        <v>MENOR VALOR</v>
      </c>
      <c r="U51" s="31"/>
      <c r="V51" s="8"/>
      <c r="X51" s="9"/>
      <c r="Y51" s="9"/>
      <c r="Z51" s="9"/>
      <c r="AA51" s="10"/>
      <c r="AB51" s="15"/>
      <c r="AD51" s="15"/>
    </row>
    <row r="52" spans="1:30" ht="16.5">
      <c r="A52" s="57">
        <v>46</v>
      </c>
      <c r="B52" s="95" t="s">
        <v>109</v>
      </c>
      <c r="C52" s="73" t="s">
        <v>125</v>
      </c>
      <c r="D52" s="96" t="s">
        <v>110</v>
      </c>
      <c r="E52" s="80" t="s">
        <v>21</v>
      </c>
      <c r="F52" s="81">
        <v>1</v>
      </c>
      <c r="G52" s="82">
        <v>0</v>
      </c>
      <c r="H52" s="87">
        <v>0</v>
      </c>
      <c r="I52" s="84">
        <v>77600</v>
      </c>
      <c r="J52" s="85" t="s">
        <v>28</v>
      </c>
      <c r="K52" s="102" t="s">
        <v>27</v>
      </c>
      <c r="L52" s="24">
        <f t="shared" ref="L52:L63" si="68">MIN(I52,J52)</f>
        <v>77600</v>
      </c>
      <c r="M52" s="24">
        <f t="shared" ref="M52:M63" si="69">AVERAGE(I52,J52)</f>
        <v>77600</v>
      </c>
      <c r="N52" s="25">
        <f t="shared" ref="N52:N63" si="70">MEDIAN(J52,I52)</f>
        <v>77600</v>
      </c>
      <c r="O52" s="26">
        <f t="shared" ref="O52:O63" si="71">GEOMEAN(I52,J52)</f>
        <v>77600</v>
      </c>
      <c r="P52" s="25">
        <f t="shared" ref="P52:P63" si="72">STDEVA(N52,L52)</f>
        <v>0</v>
      </c>
      <c r="Q52" s="27">
        <f t="shared" ref="Q52:Q63" si="73">P52/N52*100%</f>
        <v>0</v>
      </c>
      <c r="R52" s="29">
        <f t="shared" si="61"/>
        <v>77600</v>
      </c>
      <c r="S52" s="51">
        <f t="shared" si="39"/>
        <v>77600</v>
      </c>
      <c r="T52" s="12" t="str">
        <f t="shared" si="8"/>
        <v>MENOR VALOR</v>
      </c>
      <c r="U52" s="43"/>
      <c r="V52" s="8"/>
      <c r="X52" s="9" t="e">
        <f>+I53/J53</f>
        <v>#VALUE!</v>
      </c>
      <c r="Y52" s="9">
        <f>+I53/K53</f>
        <v>15.600588235294119</v>
      </c>
      <c r="Z52" s="9" t="e">
        <f>+I1606/#REF!</f>
        <v>#REF!</v>
      </c>
      <c r="AA52" s="10"/>
      <c r="AB52" s="15"/>
      <c r="AD52" s="15"/>
    </row>
    <row r="53" spans="1:30" ht="16.5">
      <c r="A53" s="57">
        <v>47</v>
      </c>
      <c r="B53" s="95" t="s">
        <v>111</v>
      </c>
      <c r="C53" s="73" t="s">
        <v>127</v>
      </c>
      <c r="D53" s="96" t="s">
        <v>112</v>
      </c>
      <c r="E53" s="80" t="s">
        <v>21</v>
      </c>
      <c r="F53" s="81">
        <v>1</v>
      </c>
      <c r="G53" s="82">
        <v>0</v>
      </c>
      <c r="H53" s="87">
        <v>0</v>
      </c>
      <c r="I53" s="84">
        <v>2652100</v>
      </c>
      <c r="J53" s="85" t="s">
        <v>28</v>
      </c>
      <c r="K53" s="49">
        <v>170000</v>
      </c>
      <c r="L53" s="24">
        <f t="shared" si="68"/>
        <v>2652100</v>
      </c>
      <c r="M53" s="24">
        <f t="shared" si="69"/>
        <v>2652100</v>
      </c>
      <c r="N53" s="25">
        <f t="shared" si="70"/>
        <v>2652100</v>
      </c>
      <c r="O53" s="26">
        <f t="shared" si="71"/>
        <v>2652100</v>
      </c>
      <c r="P53" s="25">
        <f t="shared" si="72"/>
        <v>0</v>
      </c>
      <c r="Q53" s="27">
        <f t="shared" si="73"/>
        <v>0</v>
      </c>
      <c r="R53" s="29">
        <f t="shared" si="61"/>
        <v>2652100</v>
      </c>
      <c r="S53" s="51">
        <f t="shared" si="39"/>
        <v>2652100</v>
      </c>
      <c r="T53" s="12" t="str">
        <f t="shared" si="8"/>
        <v>MENOR VALOR</v>
      </c>
      <c r="U53" s="31"/>
      <c r="V53" s="8"/>
      <c r="X53" s="9"/>
      <c r="Y53" s="9"/>
      <c r="Z53" s="9"/>
      <c r="AA53" s="10"/>
      <c r="AB53" s="15"/>
      <c r="AD53" s="15"/>
    </row>
    <row r="54" spans="1:30" ht="16.5">
      <c r="A54" s="57">
        <v>48</v>
      </c>
      <c r="B54" s="95" t="s">
        <v>113</v>
      </c>
      <c r="C54" s="73" t="s">
        <v>129</v>
      </c>
      <c r="D54" s="96" t="s">
        <v>114</v>
      </c>
      <c r="E54" s="80" t="s">
        <v>21</v>
      </c>
      <c r="F54" s="81">
        <v>1</v>
      </c>
      <c r="G54" s="82">
        <v>0</v>
      </c>
      <c r="H54" s="87">
        <v>0</v>
      </c>
      <c r="I54" s="84">
        <v>654300</v>
      </c>
      <c r="J54" s="85" t="s">
        <v>28</v>
      </c>
      <c r="K54" s="49" t="s">
        <v>28</v>
      </c>
      <c r="L54" s="24">
        <f t="shared" si="68"/>
        <v>654300</v>
      </c>
      <c r="M54" s="24">
        <f t="shared" si="69"/>
        <v>654300</v>
      </c>
      <c r="N54" s="25">
        <f t="shared" si="70"/>
        <v>654300</v>
      </c>
      <c r="O54" s="26">
        <f t="shared" si="71"/>
        <v>654300</v>
      </c>
      <c r="P54" s="25">
        <f t="shared" si="72"/>
        <v>0</v>
      </c>
      <c r="Q54" s="27">
        <f t="shared" si="73"/>
        <v>0</v>
      </c>
      <c r="R54" s="29">
        <f t="shared" si="61"/>
        <v>654300</v>
      </c>
      <c r="S54" s="51">
        <f t="shared" si="39"/>
        <v>654300</v>
      </c>
      <c r="T54" s="12" t="str">
        <f t="shared" si="8"/>
        <v>MENOR VALOR</v>
      </c>
      <c r="U54" s="31"/>
      <c r="V54" s="8"/>
      <c r="X54" s="9"/>
      <c r="Y54" s="9"/>
      <c r="Z54" s="9"/>
      <c r="AA54" s="10"/>
      <c r="AB54" s="15"/>
      <c r="AD54" s="15"/>
    </row>
    <row r="55" spans="1:30" ht="16.5">
      <c r="A55" s="89">
        <v>49</v>
      </c>
      <c r="B55" s="99" t="s">
        <v>115</v>
      </c>
      <c r="C55" s="105" t="s">
        <v>131</v>
      </c>
      <c r="D55" s="96" t="s">
        <v>116</v>
      </c>
      <c r="E55" s="80" t="s">
        <v>21</v>
      </c>
      <c r="F55" s="81">
        <v>1</v>
      </c>
      <c r="G55" s="82">
        <v>0</v>
      </c>
      <c r="H55" s="87">
        <v>0</v>
      </c>
      <c r="I55" s="84">
        <v>654300</v>
      </c>
      <c r="J55" s="85" t="s">
        <v>28</v>
      </c>
      <c r="K55" s="49" t="s">
        <v>28</v>
      </c>
      <c r="L55" s="24">
        <f t="shared" si="68"/>
        <v>654300</v>
      </c>
      <c r="M55" s="24">
        <f t="shared" si="69"/>
        <v>654300</v>
      </c>
      <c r="N55" s="25">
        <f t="shared" si="70"/>
        <v>654300</v>
      </c>
      <c r="O55" s="26">
        <f t="shared" si="71"/>
        <v>654300</v>
      </c>
      <c r="P55" s="25">
        <f t="shared" si="72"/>
        <v>0</v>
      </c>
      <c r="Q55" s="27">
        <f t="shared" si="73"/>
        <v>0</v>
      </c>
      <c r="R55" s="29">
        <f t="shared" si="61"/>
        <v>654300</v>
      </c>
      <c r="S55" s="51">
        <f t="shared" si="39"/>
        <v>654300</v>
      </c>
      <c r="T55" s="12" t="str">
        <f t="shared" si="8"/>
        <v>MENOR VALOR</v>
      </c>
      <c r="U55" s="31"/>
      <c r="V55" s="8"/>
      <c r="X55" s="9"/>
      <c r="Y55" s="9"/>
      <c r="Z55" s="9"/>
      <c r="AA55" s="10"/>
      <c r="AB55" s="15"/>
      <c r="AD55" s="15"/>
    </row>
    <row r="56" spans="1:30" ht="16.5">
      <c r="A56" s="57">
        <v>50</v>
      </c>
      <c r="B56" s="101" t="s">
        <v>117</v>
      </c>
      <c r="C56" s="73" t="s">
        <v>133</v>
      </c>
      <c r="D56" s="96" t="s">
        <v>118</v>
      </c>
      <c r="E56" s="80" t="s">
        <v>21</v>
      </c>
      <c r="F56" s="81">
        <v>1</v>
      </c>
      <c r="G56" s="82">
        <v>0</v>
      </c>
      <c r="H56" s="87">
        <v>0</v>
      </c>
      <c r="I56" s="84">
        <v>828200</v>
      </c>
      <c r="J56" s="88">
        <v>90500</v>
      </c>
      <c r="K56" s="49" t="s">
        <v>28</v>
      </c>
      <c r="L56" s="24">
        <f t="shared" si="68"/>
        <v>90500</v>
      </c>
      <c r="M56" s="24">
        <f t="shared" si="69"/>
        <v>459350</v>
      </c>
      <c r="N56" s="25">
        <f t="shared" si="70"/>
        <v>459350</v>
      </c>
      <c r="O56" s="26">
        <f t="shared" si="71"/>
        <v>273773.81174977275</v>
      </c>
      <c r="P56" s="25">
        <f t="shared" si="72"/>
        <v>260816.33624065804</v>
      </c>
      <c r="Q56" s="27">
        <f t="shared" si="73"/>
        <v>0.5677943534138632</v>
      </c>
      <c r="R56" s="29">
        <f t="shared" si="61"/>
        <v>459350</v>
      </c>
      <c r="S56" s="51">
        <f t="shared" si="39"/>
        <v>459400</v>
      </c>
      <c r="T56" s="12" t="str">
        <f t="shared" si="8"/>
        <v>MEDIANA</v>
      </c>
      <c r="U56" s="31"/>
      <c r="V56" s="8"/>
      <c r="X56" s="9"/>
      <c r="Y56" s="9"/>
      <c r="Z56" s="9"/>
      <c r="AA56" s="10"/>
      <c r="AB56" s="15"/>
      <c r="AD56" s="15"/>
    </row>
    <row r="57" spans="1:30" ht="16.5">
      <c r="A57" s="57">
        <v>51</v>
      </c>
      <c r="B57" s="95" t="s">
        <v>119</v>
      </c>
      <c r="C57" s="73" t="s">
        <v>135</v>
      </c>
      <c r="D57" s="96" t="s">
        <v>120</v>
      </c>
      <c r="E57" s="80" t="s">
        <v>21</v>
      </c>
      <c r="F57" s="81">
        <v>1</v>
      </c>
      <c r="G57" s="82">
        <v>0</v>
      </c>
      <c r="H57" s="87">
        <v>0</v>
      </c>
      <c r="I57" s="84">
        <v>3026800</v>
      </c>
      <c r="J57" s="88">
        <v>113900</v>
      </c>
      <c r="K57" s="49" t="s">
        <v>28</v>
      </c>
      <c r="L57" s="24">
        <f t="shared" si="68"/>
        <v>113900</v>
      </c>
      <c r="M57" s="24">
        <f t="shared" si="69"/>
        <v>1570350</v>
      </c>
      <c r="N57" s="25">
        <f t="shared" si="70"/>
        <v>1570350</v>
      </c>
      <c r="O57" s="26">
        <f t="shared" si="71"/>
        <v>587156.2994637799</v>
      </c>
      <c r="P57" s="25">
        <f t="shared" si="72"/>
        <v>1029865.6714591471</v>
      </c>
      <c r="Q57" s="27">
        <f t="shared" si="73"/>
        <v>0.6558191941026823</v>
      </c>
      <c r="R57" s="29">
        <f t="shared" si="61"/>
        <v>1570350</v>
      </c>
      <c r="S57" s="51">
        <f t="shared" si="39"/>
        <v>1570400</v>
      </c>
      <c r="T57" s="12" t="str">
        <f t="shared" si="8"/>
        <v>MEDIANA</v>
      </c>
      <c r="U57" s="31"/>
      <c r="V57" s="8"/>
      <c r="X57" s="9"/>
      <c r="Y57" s="9"/>
      <c r="Z57" s="9"/>
      <c r="AA57" s="10"/>
      <c r="AB57" s="15"/>
      <c r="AD57" s="15"/>
    </row>
    <row r="58" spans="1:30" ht="16.5">
      <c r="A58" s="57">
        <v>52</v>
      </c>
      <c r="B58" s="95" t="s">
        <v>121</v>
      </c>
      <c r="C58" s="73" t="s">
        <v>137</v>
      </c>
      <c r="D58" s="96" t="s">
        <v>122</v>
      </c>
      <c r="E58" s="80" t="s">
        <v>21</v>
      </c>
      <c r="F58" s="81">
        <v>1</v>
      </c>
      <c r="G58" s="82">
        <v>0</v>
      </c>
      <c r="H58" s="87">
        <v>0</v>
      </c>
      <c r="I58" s="84">
        <v>486700</v>
      </c>
      <c r="J58" s="85" t="s">
        <v>28</v>
      </c>
      <c r="K58" s="49" t="s">
        <v>28</v>
      </c>
      <c r="L58" s="24">
        <f t="shared" si="68"/>
        <v>486700</v>
      </c>
      <c r="M58" s="24">
        <f t="shared" si="69"/>
        <v>486700</v>
      </c>
      <c r="N58" s="25">
        <f t="shared" si="70"/>
        <v>486700</v>
      </c>
      <c r="O58" s="26">
        <f t="shared" si="71"/>
        <v>486700</v>
      </c>
      <c r="P58" s="25">
        <f t="shared" si="72"/>
        <v>0</v>
      </c>
      <c r="Q58" s="27">
        <f t="shared" si="73"/>
        <v>0</v>
      </c>
      <c r="R58" s="29">
        <f t="shared" si="61"/>
        <v>486700</v>
      </c>
      <c r="S58" s="51">
        <f t="shared" si="39"/>
        <v>486700</v>
      </c>
      <c r="T58" s="12" t="str">
        <f t="shared" si="8"/>
        <v>MENOR VALOR</v>
      </c>
      <c r="U58" s="31"/>
      <c r="V58" s="8"/>
      <c r="X58" s="9"/>
      <c r="Y58" s="9"/>
      <c r="Z58" s="9"/>
      <c r="AA58" s="10"/>
      <c r="AB58" s="15"/>
      <c r="AD58" s="15"/>
    </row>
    <row r="59" spans="1:30" ht="38.25">
      <c r="A59" s="89">
        <v>53</v>
      </c>
      <c r="B59" s="95" t="s">
        <v>123</v>
      </c>
      <c r="C59" s="73" t="s">
        <v>139</v>
      </c>
      <c r="D59" s="106" t="s">
        <v>124</v>
      </c>
      <c r="E59" s="80" t="s">
        <v>21</v>
      </c>
      <c r="F59" s="81">
        <v>1</v>
      </c>
      <c r="G59" s="82">
        <v>0</v>
      </c>
      <c r="H59" s="87">
        <v>0</v>
      </c>
      <c r="I59" s="84">
        <v>486700</v>
      </c>
      <c r="J59" s="88">
        <v>54100</v>
      </c>
      <c r="K59" s="49" t="s">
        <v>28</v>
      </c>
      <c r="L59" s="24">
        <f t="shared" si="68"/>
        <v>54100</v>
      </c>
      <c r="M59" s="24">
        <f t="shared" si="69"/>
        <v>270400</v>
      </c>
      <c r="N59" s="25">
        <f t="shared" si="70"/>
        <v>270400</v>
      </c>
      <c r="O59" s="26">
        <f t="shared" si="71"/>
        <v>162266.66324294711</v>
      </c>
      <c r="P59" s="25">
        <f t="shared" si="72"/>
        <v>152947.19677065022</v>
      </c>
      <c r="Q59" s="27">
        <f t="shared" si="73"/>
        <v>0.56563312415181288</v>
      </c>
      <c r="R59" s="29">
        <f t="shared" si="61"/>
        <v>270400</v>
      </c>
      <c r="S59" s="51">
        <f t="shared" si="39"/>
        <v>270400</v>
      </c>
      <c r="T59" s="12" t="str">
        <f t="shared" si="8"/>
        <v>MEDIANA</v>
      </c>
      <c r="U59" s="31"/>
      <c r="V59" s="8"/>
      <c r="X59" s="9"/>
      <c r="Y59" s="9"/>
      <c r="Z59" s="9"/>
      <c r="AA59" s="10"/>
      <c r="AB59" s="15"/>
      <c r="AD59" s="15"/>
    </row>
    <row r="60" spans="1:30" ht="16.5">
      <c r="A60" s="57">
        <v>54</v>
      </c>
      <c r="B60" s="95" t="s">
        <v>125</v>
      </c>
      <c r="C60" s="75" t="s">
        <v>141</v>
      </c>
      <c r="D60" s="96" t="s">
        <v>126</v>
      </c>
      <c r="E60" s="80" t="s">
        <v>21</v>
      </c>
      <c r="F60" s="81">
        <v>1</v>
      </c>
      <c r="G60" s="82">
        <v>0</v>
      </c>
      <c r="H60" s="87">
        <v>0</v>
      </c>
      <c r="I60" s="84">
        <v>376500</v>
      </c>
      <c r="J60" s="85" t="s">
        <v>28</v>
      </c>
      <c r="K60" s="49" t="s">
        <v>28</v>
      </c>
      <c r="L60" s="24">
        <f t="shared" si="68"/>
        <v>376500</v>
      </c>
      <c r="M60" s="24">
        <f t="shared" si="69"/>
        <v>376500</v>
      </c>
      <c r="N60" s="25">
        <f t="shared" si="70"/>
        <v>376500</v>
      </c>
      <c r="O60" s="26">
        <f t="shared" si="71"/>
        <v>376500</v>
      </c>
      <c r="P60" s="25">
        <f t="shared" si="72"/>
        <v>0</v>
      </c>
      <c r="Q60" s="27">
        <f t="shared" si="73"/>
        <v>0</v>
      </c>
      <c r="R60" s="29">
        <f t="shared" si="61"/>
        <v>376500</v>
      </c>
      <c r="S60" s="51">
        <f t="shared" si="39"/>
        <v>376500</v>
      </c>
      <c r="T60" s="12" t="str">
        <f t="shared" si="8"/>
        <v>MENOR VALOR</v>
      </c>
      <c r="U60" s="31"/>
      <c r="V60" s="8"/>
      <c r="X60" s="9"/>
      <c r="Y60" s="9"/>
      <c r="Z60" s="9"/>
      <c r="AA60" s="10"/>
      <c r="AB60" s="15"/>
      <c r="AD60" s="15"/>
    </row>
    <row r="61" spans="1:30" ht="16.5">
      <c r="A61" s="57">
        <v>55</v>
      </c>
      <c r="B61" s="95" t="s">
        <v>127</v>
      </c>
      <c r="C61" s="73" t="s">
        <v>143</v>
      </c>
      <c r="D61" s="96" t="s">
        <v>128</v>
      </c>
      <c r="E61" s="80" t="s">
        <v>21</v>
      </c>
      <c r="F61" s="80">
        <v>1</v>
      </c>
      <c r="G61" s="82">
        <v>0</v>
      </c>
      <c r="H61" s="87">
        <v>0</v>
      </c>
      <c r="I61" s="84">
        <v>376500</v>
      </c>
      <c r="J61" s="85" t="s">
        <v>28</v>
      </c>
      <c r="K61" s="102" t="s">
        <v>27</v>
      </c>
      <c r="L61" s="24">
        <f t="shared" si="68"/>
        <v>376500</v>
      </c>
      <c r="M61" s="24">
        <f t="shared" si="69"/>
        <v>376500</v>
      </c>
      <c r="N61" s="25">
        <f t="shared" si="70"/>
        <v>376500</v>
      </c>
      <c r="O61" s="26">
        <f t="shared" si="71"/>
        <v>376500</v>
      </c>
      <c r="P61" s="25">
        <f t="shared" si="72"/>
        <v>0</v>
      </c>
      <c r="Q61" s="27">
        <f t="shared" si="73"/>
        <v>0</v>
      </c>
      <c r="R61" s="29">
        <f t="shared" si="61"/>
        <v>376500</v>
      </c>
      <c r="S61" s="51">
        <f t="shared" si="39"/>
        <v>376500</v>
      </c>
      <c r="T61" s="12" t="str">
        <f t="shared" si="8"/>
        <v>MENOR VALOR</v>
      </c>
      <c r="U61" s="31"/>
      <c r="V61" s="8"/>
      <c r="X61" s="9" t="e">
        <f>+I62/J62</f>
        <v>#VALUE!</v>
      </c>
      <c r="Y61" s="9">
        <f>+I62/K62</f>
        <v>3.7650000000000001</v>
      </c>
      <c r="Z61" s="9" t="e">
        <f>+I1607/#REF!</f>
        <v>#REF!</v>
      </c>
      <c r="AA61" s="10"/>
      <c r="AB61" s="15"/>
      <c r="AD61" s="15"/>
    </row>
    <row r="62" spans="1:30" ht="16.5">
      <c r="A62" s="57">
        <v>56</v>
      </c>
      <c r="B62" s="95" t="s">
        <v>129</v>
      </c>
      <c r="C62" s="73" t="s">
        <v>145</v>
      </c>
      <c r="D62" s="96" t="s">
        <v>130</v>
      </c>
      <c r="E62" s="80" t="s">
        <v>21</v>
      </c>
      <c r="F62" s="81">
        <v>1</v>
      </c>
      <c r="G62" s="82">
        <v>0</v>
      </c>
      <c r="H62" s="87">
        <v>0</v>
      </c>
      <c r="I62" s="84">
        <v>376500</v>
      </c>
      <c r="J62" s="85" t="s">
        <v>28</v>
      </c>
      <c r="K62" s="49">
        <v>100000</v>
      </c>
      <c r="L62" s="24">
        <f t="shared" si="68"/>
        <v>376500</v>
      </c>
      <c r="M62" s="24">
        <f t="shared" si="69"/>
        <v>376500</v>
      </c>
      <c r="N62" s="25">
        <f t="shared" si="70"/>
        <v>376500</v>
      </c>
      <c r="O62" s="26">
        <f t="shared" si="71"/>
        <v>376500</v>
      </c>
      <c r="P62" s="25">
        <f t="shared" si="72"/>
        <v>0</v>
      </c>
      <c r="Q62" s="27">
        <f t="shared" si="73"/>
        <v>0</v>
      </c>
      <c r="R62" s="29">
        <f t="shared" si="61"/>
        <v>376500</v>
      </c>
      <c r="S62" s="51">
        <f t="shared" si="39"/>
        <v>376500</v>
      </c>
      <c r="T62" s="12" t="str">
        <f t="shared" si="8"/>
        <v>MENOR VALOR</v>
      </c>
      <c r="U62" s="31"/>
      <c r="V62" s="8"/>
      <c r="X62" s="35"/>
      <c r="Y62" s="35"/>
      <c r="Z62" s="35"/>
      <c r="AA62" s="35"/>
      <c r="AB62" s="15"/>
      <c r="AD62" s="15"/>
    </row>
    <row r="63" spans="1:30" ht="16.5">
      <c r="A63" s="89">
        <v>57</v>
      </c>
      <c r="B63" s="107" t="s">
        <v>131</v>
      </c>
      <c r="C63" s="73" t="s">
        <v>149</v>
      </c>
      <c r="D63" s="108" t="s">
        <v>132</v>
      </c>
      <c r="E63" s="80" t="s">
        <v>21</v>
      </c>
      <c r="F63" s="81">
        <v>1</v>
      </c>
      <c r="G63" s="82">
        <v>0</v>
      </c>
      <c r="H63" s="87">
        <v>0</v>
      </c>
      <c r="I63" s="84">
        <v>1474400</v>
      </c>
      <c r="J63" s="85" t="s">
        <v>28</v>
      </c>
      <c r="K63" s="49" t="s">
        <v>28</v>
      </c>
      <c r="L63" s="24">
        <f t="shared" si="68"/>
        <v>1474400</v>
      </c>
      <c r="M63" s="24">
        <f t="shared" si="69"/>
        <v>1474400</v>
      </c>
      <c r="N63" s="25">
        <f t="shared" si="70"/>
        <v>1474400</v>
      </c>
      <c r="O63" s="26">
        <f t="shared" si="71"/>
        <v>1474400</v>
      </c>
      <c r="P63" s="25">
        <f t="shared" si="72"/>
        <v>0</v>
      </c>
      <c r="Q63" s="27">
        <f t="shared" si="73"/>
        <v>0</v>
      </c>
      <c r="R63" s="29">
        <f t="shared" si="61"/>
        <v>1474400</v>
      </c>
      <c r="S63" s="51">
        <f t="shared" si="39"/>
        <v>1474400</v>
      </c>
      <c r="T63" s="12" t="str">
        <f t="shared" si="8"/>
        <v>MENOR VALOR</v>
      </c>
      <c r="U63" s="31"/>
      <c r="V63" s="8"/>
      <c r="X63" s="35"/>
      <c r="Y63" s="35"/>
      <c r="Z63" s="35"/>
      <c r="AA63" s="35"/>
      <c r="AB63" s="15"/>
      <c r="AD63" s="15"/>
    </row>
    <row r="64" spans="1:30" ht="16.5">
      <c r="A64" s="57">
        <v>58</v>
      </c>
      <c r="B64" s="95" t="s">
        <v>133</v>
      </c>
      <c r="C64" s="73" t="s">
        <v>151</v>
      </c>
      <c r="D64" s="96" t="s">
        <v>134</v>
      </c>
      <c r="E64" s="80" t="s">
        <v>21</v>
      </c>
      <c r="F64" s="81">
        <v>1</v>
      </c>
      <c r="G64" s="82">
        <v>0</v>
      </c>
      <c r="H64" s="87">
        <v>0</v>
      </c>
      <c r="I64" s="84">
        <v>486700</v>
      </c>
      <c r="J64" s="85" t="s">
        <v>28</v>
      </c>
      <c r="K64" s="49" t="s">
        <v>28</v>
      </c>
      <c r="L64" s="50">
        <f t="shared" ref="L64:L69" si="74">MIN(I64,J64)</f>
        <v>486700</v>
      </c>
      <c r="M64" s="50">
        <f t="shared" ref="M64:M69" si="75">AVERAGE(I64,J64)</f>
        <v>486700</v>
      </c>
      <c r="N64" s="51">
        <f t="shared" ref="N64:N69" si="76">MEDIAN(J64,I64)</f>
        <v>486700</v>
      </c>
      <c r="O64" s="52">
        <f t="shared" ref="O64:O69" si="77">GEOMEAN(I64,J64)</f>
        <v>486700</v>
      </c>
      <c r="P64" s="51">
        <f t="shared" ref="P64:P69" si="78">STDEVA(N64,L64)</f>
        <v>0</v>
      </c>
      <c r="Q64" s="53">
        <f t="shared" ref="Q64:Q69" si="79">P64/N64*100%</f>
        <v>0</v>
      </c>
      <c r="R64" s="29">
        <f t="shared" si="61"/>
        <v>486700</v>
      </c>
      <c r="S64" s="51">
        <f t="shared" si="39"/>
        <v>486700</v>
      </c>
      <c r="T64" s="12" t="str">
        <f t="shared" si="8"/>
        <v>MENOR VALOR</v>
      </c>
      <c r="U64" s="31"/>
      <c r="V64" s="8"/>
      <c r="X64" s="35"/>
      <c r="Y64" s="35"/>
      <c r="Z64" s="35"/>
      <c r="AA64" s="35"/>
      <c r="AB64" s="15"/>
      <c r="AD64" s="15"/>
    </row>
    <row r="65" spans="1:30" ht="16.5">
      <c r="A65" s="57">
        <v>59</v>
      </c>
      <c r="B65" s="95" t="s">
        <v>135</v>
      </c>
      <c r="C65" s="73" t="s">
        <v>153</v>
      </c>
      <c r="D65" s="96" t="s">
        <v>136</v>
      </c>
      <c r="E65" s="80" t="s">
        <v>21</v>
      </c>
      <c r="F65" s="81">
        <v>1</v>
      </c>
      <c r="G65" s="82">
        <v>0</v>
      </c>
      <c r="H65" s="87">
        <v>0</v>
      </c>
      <c r="I65" s="84">
        <v>828200</v>
      </c>
      <c r="J65" s="85" t="s">
        <v>28</v>
      </c>
      <c r="K65" s="49" t="s">
        <v>28</v>
      </c>
      <c r="L65" s="50">
        <f t="shared" si="74"/>
        <v>828200</v>
      </c>
      <c r="M65" s="50">
        <f t="shared" si="75"/>
        <v>828200</v>
      </c>
      <c r="N65" s="51">
        <f t="shared" si="76"/>
        <v>828200</v>
      </c>
      <c r="O65" s="52">
        <f t="shared" si="77"/>
        <v>828200</v>
      </c>
      <c r="P65" s="51">
        <f t="shared" si="78"/>
        <v>0</v>
      </c>
      <c r="Q65" s="53">
        <f t="shared" si="79"/>
        <v>0</v>
      </c>
      <c r="R65" s="29">
        <f t="shared" si="61"/>
        <v>828200</v>
      </c>
      <c r="S65" s="51">
        <f t="shared" ref="S65:S128" si="80">+ROUND(R65,-2)</f>
        <v>828200</v>
      </c>
      <c r="T65" s="12" t="str">
        <f t="shared" si="8"/>
        <v>MENOR VALOR</v>
      </c>
      <c r="U65" s="31"/>
      <c r="V65" s="8"/>
      <c r="X65" s="35"/>
      <c r="Y65" s="35"/>
      <c r="Z65" s="35"/>
      <c r="AA65" s="35"/>
      <c r="AB65" s="15"/>
      <c r="AD65" s="15"/>
    </row>
    <row r="66" spans="1:30" ht="16.5">
      <c r="A66" s="57">
        <v>60</v>
      </c>
      <c r="B66" s="95" t="s">
        <v>137</v>
      </c>
      <c r="C66" s="73" t="s">
        <v>155</v>
      </c>
      <c r="D66" s="96" t="s">
        <v>138</v>
      </c>
      <c r="E66" s="80" t="s">
        <v>21</v>
      </c>
      <c r="F66" s="81">
        <v>1</v>
      </c>
      <c r="G66" s="82">
        <v>0</v>
      </c>
      <c r="H66" s="87">
        <v>0</v>
      </c>
      <c r="I66" s="84">
        <v>1620500</v>
      </c>
      <c r="J66" s="85" t="s">
        <v>28</v>
      </c>
      <c r="K66" s="49" t="s">
        <v>28</v>
      </c>
      <c r="L66" s="50">
        <f t="shared" si="74"/>
        <v>1620500</v>
      </c>
      <c r="M66" s="50">
        <f t="shared" si="75"/>
        <v>1620500</v>
      </c>
      <c r="N66" s="51">
        <f t="shared" si="76"/>
        <v>1620500</v>
      </c>
      <c r="O66" s="52">
        <f t="shared" si="77"/>
        <v>1620500</v>
      </c>
      <c r="P66" s="51">
        <f t="shared" si="78"/>
        <v>0</v>
      </c>
      <c r="Q66" s="53">
        <f t="shared" si="79"/>
        <v>0</v>
      </c>
      <c r="R66" s="29">
        <f t="shared" si="61"/>
        <v>1620500</v>
      </c>
      <c r="S66" s="51">
        <f t="shared" si="80"/>
        <v>1620500</v>
      </c>
      <c r="T66" s="12" t="str">
        <f t="shared" si="8"/>
        <v>MENOR VALOR</v>
      </c>
      <c r="U66" s="31"/>
      <c r="V66" s="8"/>
      <c r="X66" s="35"/>
      <c r="Y66" s="35"/>
      <c r="Z66" s="35"/>
      <c r="AA66" s="35"/>
      <c r="AB66" s="15"/>
      <c r="AD66" s="15"/>
    </row>
    <row r="67" spans="1:30" ht="16.5">
      <c r="A67" s="89">
        <v>61</v>
      </c>
      <c r="B67" s="95" t="s">
        <v>139</v>
      </c>
      <c r="C67" s="73" t="s">
        <v>157</v>
      </c>
      <c r="D67" s="96" t="s">
        <v>140</v>
      </c>
      <c r="E67" s="80" t="s">
        <v>21</v>
      </c>
      <c r="F67" s="81">
        <v>1</v>
      </c>
      <c r="G67" s="82">
        <v>0</v>
      </c>
      <c r="H67" s="87">
        <v>0</v>
      </c>
      <c r="I67" s="84">
        <v>1141500</v>
      </c>
      <c r="J67" s="85" t="s">
        <v>28</v>
      </c>
      <c r="K67" s="49" t="s">
        <v>28</v>
      </c>
      <c r="L67" s="50">
        <f t="shared" si="74"/>
        <v>1141500</v>
      </c>
      <c r="M67" s="50">
        <f t="shared" si="75"/>
        <v>1141500</v>
      </c>
      <c r="N67" s="51">
        <f t="shared" si="76"/>
        <v>1141500</v>
      </c>
      <c r="O67" s="52">
        <f t="shared" si="77"/>
        <v>1141500</v>
      </c>
      <c r="P67" s="51">
        <f t="shared" si="78"/>
        <v>0</v>
      </c>
      <c r="Q67" s="53">
        <f t="shared" si="79"/>
        <v>0</v>
      </c>
      <c r="R67" s="29">
        <f t="shared" si="61"/>
        <v>1141500</v>
      </c>
      <c r="S67" s="51">
        <f t="shared" si="80"/>
        <v>1141500</v>
      </c>
      <c r="T67" s="12" t="str">
        <f t="shared" si="8"/>
        <v>MENOR VALOR</v>
      </c>
      <c r="U67" s="31"/>
      <c r="V67" s="8"/>
      <c r="X67" s="35"/>
      <c r="Y67" s="35"/>
      <c r="Z67" s="35"/>
      <c r="AA67" s="35"/>
      <c r="AB67" s="15"/>
      <c r="AD67" s="15"/>
    </row>
    <row r="68" spans="1:30" ht="16.5">
      <c r="A68" s="57">
        <v>62</v>
      </c>
      <c r="B68" s="99" t="s">
        <v>141</v>
      </c>
      <c r="C68" s="73" t="s">
        <v>161</v>
      </c>
      <c r="D68" s="96" t="s">
        <v>142</v>
      </c>
      <c r="E68" s="80" t="s">
        <v>21</v>
      </c>
      <c r="F68" s="81">
        <v>1</v>
      </c>
      <c r="G68" s="82">
        <v>0</v>
      </c>
      <c r="H68" s="87">
        <v>0</v>
      </c>
      <c r="I68" s="84">
        <v>654300</v>
      </c>
      <c r="J68" s="85" t="s">
        <v>28</v>
      </c>
      <c r="K68" s="49" t="s">
        <v>28</v>
      </c>
      <c r="L68" s="50">
        <f t="shared" si="74"/>
        <v>654300</v>
      </c>
      <c r="M68" s="50">
        <f t="shared" si="75"/>
        <v>654300</v>
      </c>
      <c r="N68" s="51">
        <f t="shared" si="76"/>
        <v>654300</v>
      </c>
      <c r="O68" s="52">
        <f t="shared" si="77"/>
        <v>654300</v>
      </c>
      <c r="P68" s="51">
        <f t="shared" si="78"/>
        <v>0</v>
      </c>
      <c r="Q68" s="53">
        <f t="shared" si="79"/>
        <v>0</v>
      </c>
      <c r="R68" s="29">
        <f t="shared" si="61"/>
        <v>654300</v>
      </c>
      <c r="S68" s="51">
        <f t="shared" si="80"/>
        <v>654300</v>
      </c>
      <c r="T68" s="12" t="str">
        <f t="shared" si="8"/>
        <v>MENOR VALOR</v>
      </c>
      <c r="U68" s="31"/>
      <c r="V68" s="8"/>
      <c r="X68" s="35"/>
      <c r="Y68" s="35"/>
      <c r="Z68" s="35"/>
      <c r="AA68" s="35"/>
      <c r="AB68" s="15"/>
      <c r="AD68" s="15"/>
    </row>
    <row r="69" spans="1:30" ht="16.5">
      <c r="A69" s="57">
        <v>63</v>
      </c>
      <c r="B69" s="95" t="s">
        <v>143</v>
      </c>
      <c r="C69" s="75" t="s">
        <v>163</v>
      </c>
      <c r="D69" s="96" t="s">
        <v>144</v>
      </c>
      <c r="E69" s="80" t="s">
        <v>21</v>
      </c>
      <c r="F69" s="81">
        <v>1</v>
      </c>
      <c r="G69" s="82">
        <v>0</v>
      </c>
      <c r="H69" s="87">
        <v>0</v>
      </c>
      <c r="I69" s="84">
        <v>2782100</v>
      </c>
      <c r="J69" s="85" t="s">
        <v>28</v>
      </c>
      <c r="K69" s="49" t="s">
        <v>28</v>
      </c>
      <c r="L69" s="50">
        <f t="shared" si="74"/>
        <v>2782100</v>
      </c>
      <c r="M69" s="50">
        <f t="shared" si="75"/>
        <v>2782100</v>
      </c>
      <c r="N69" s="51">
        <f t="shared" si="76"/>
        <v>2782100</v>
      </c>
      <c r="O69" s="52">
        <f t="shared" si="77"/>
        <v>2782100</v>
      </c>
      <c r="P69" s="51">
        <f t="shared" si="78"/>
        <v>0</v>
      </c>
      <c r="Q69" s="53">
        <f t="shared" si="79"/>
        <v>0</v>
      </c>
      <c r="R69" s="29">
        <f t="shared" si="61"/>
        <v>2782100</v>
      </c>
      <c r="S69" s="51">
        <f t="shared" si="80"/>
        <v>2782100</v>
      </c>
      <c r="T69" s="12" t="str">
        <f t="shared" si="8"/>
        <v>MENOR VALOR</v>
      </c>
      <c r="U69" s="31"/>
      <c r="V69" s="8"/>
      <c r="X69" s="35"/>
      <c r="Y69" s="35"/>
      <c r="Z69" s="35"/>
      <c r="AA69" s="35"/>
      <c r="AB69" s="15"/>
      <c r="AD69" s="15"/>
    </row>
    <row r="70" spans="1:30" ht="16.5">
      <c r="A70" s="57">
        <v>64</v>
      </c>
      <c r="B70" s="95" t="s">
        <v>145</v>
      </c>
      <c r="C70" s="73" t="s">
        <v>167</v>
      </c>
      <c r="D70" s="96" t="s">
        <v>146</v>
      </c>
      <c r="E70" s="80" t="s">
        <v>21</v>
      </c>
      <c r="F70" s="80">
        <v>1</v>
      </c>
      <c r="G70" s="82">
        <v>0</v>
      </c>
      <c r="H70" s="87">
        <v>0</v>
      </c>
      <c r="I70" s="84">
        <v>3026800</v>
      </c>
      <c r="J70" s="85" t="s">
        <v>28</v>
      </c>
      <c r="K70" s="102" t="s">
        <v>27</v>
      </c>
      <c r="L70" s="50">
        <f t="shared" ref="L70:L133" si="81">MIN(I70,J70)</f>
        <v>3026800</v>
      </c>
      <c r="M70" s="50">
        <f t="shared" ref="M70:M133" si="82">AVERAGE(I70,J70)</f>
        <v>3026800</v>
      </c>
      <c r="N70" s="51">
        <f t="shared" ref="N70:N133" si="83">MEDIAN(J70,I70)</f>
        <v>3026800</v>
      </c>
      <c r="O70" s="52">
        <f t="shared" ref="O70:O133" si="84">GEOMEAN(I70,J70)</f>
        <v>3026800</v>
      </c>
      <c r="P70" s="51">
        <f t="shared" ref="P70:P133" si="85">STDEVA(N70,L70)</f>
        <v>0</v>
      </c>
      <c r="Q70" s="53">
        <f t="shared" ref="Q70:Q133" si="86">P70/N70*100%</f>
        <v>0</v>
      </c>
      <c r="R70" s="29">
        <f t="shared" si="61"/>
        <v>3026800</v>
      </c>
      <c r="S70" s="51">
        <f t="shared" si="80"/>
        <v>3026800</v>
      </c>
      <c r="T70" s="12" t="str">
        <f t="shared" si="8"/>
        <v>MENOR VALOR</v>
      </c>
      <c r="U70" s="43"/>
      <c r="V70" s="8"/>
      <c r="X70" s="35" t="e">
        <f>+I71/J71</f>
        <v>#VALUE!</v>
      </c>
      <c r="Y70" s="35">
        <f>+I71/K71</f>
        <v>49.619672131147539</v>
      </c>
      <c r="Z70" s="35"/>
      <c r="AA70" s="35"/>
      <c r="AB70" s="15"/>
      <c r="AD70" s="15"/>
    </row>
    <row r="71" spans="1:30" ht="16.5">
      <c r="A71" s="89">
        <v>65</v>
      </c>
      <c r="B71" s="95" t="s">
        <v>147</v>
      </c>
      <c r="C71" s="73" t="s">
        <v>169</v>
      </c>
      <c r="D71" s="96" t="s">
        <v>148</v>
      </c>
      <c r="E71" s="80" t="s">
        <v>21</v>
      </c>
      <c r="F71" s="81">
        <v>1</v>
      </c>
      <c r="G71" s="82">
        <v>0</v>
      </c>
      <c r="H71" s="87">
        <v>0</v>
      </c>
      <c r="I71" s="84">
        <v>3026800</v>
      </c>
      <c r="J71" s="85" t="s">
        <v>28</v>
      </c>
      <c r="K71" s="49">
        <v>61000</v>
      </c>
      <c r="L71" s="50">
        <f t="shared" si="81"/>
        <v>3026800</v>
      </c>
      <c r="M71" s="50">
        <f t="shared" si="82"/>
        <v>3026800</v>
      </c>
      <c r="N71" s="51">
        <f t="shared" si="83"/>
        <v>3026800</v>
      </c>
      <c r="O71" s="52">
        <f t="shared" si="84"/>
        <v>3026800</v>
      </c>
      <c r="P71" s="51">
        <f t="shared" si="85"/>
        <v>0</v>
      </c>
      <c r="Q71" s="53">
        <f t="shared" si="86"/>
        <v>0</v>
      </c>
      <c r="R71" s="29">
        <f t="shared" si="61"/>
        <v>3026800</v>
      </c>
      <c r="S71" s="51">
        <f t="shared" si="80"/>
        <v>3026800</v>
      </c>
      <c r="T71" s="12" t="str">
        <f t="shared" si="8"/>
        <v>MENOR VALOR</v>
      </c>
      <c r="U71" s="31"/>
      <c r="V71" s="8"/>
      <c r="X71" s="35"/>
      <c r="Y71" s="35"/>
      <c r="Z71" s="35"/>
      <c r="AA71" s="35"/>
      <c r="AB71" s="15"/>
      <c r="AD71" s="15"/>
    </row>
    <row r="72" spans="1:30" ht="16.5">
      <c r="A72" s="57">
        <v>66</v>
      </c>
      <c r="B72" s="95" t="s">
        <v>149</v>
      </c>
      <c r="C72" s="73" t="s">
        <v>171</v>
      </c>
      <c r="D72" s="96" t="s">
        <v>150</v>
      </c>
      <c r="E72" s="80" t="s">
        <v>21</v>
      </c>
      <c r="F72" s="81">
        <v>1</v>
      </c>
      <c r="G72" s="82">
        <v>0</v>
      </c>
      <c r="H72" s="87">
        <v>0</v>
      </c>
      <c r="I72" s="84">
        <v>2782100</v>
      </c>
      <c r="J72" s="85" t="s">
        <v>28</v>
      </c>
      <c r="K72" s="49" t="s">
        <v>28</v>
      </c>
      <c r="L72" s="50">
        <f t="shared" si="81"/>
        <v>2782100</v>
      </c>
      <c r="M72" s="50">
        <f t="shared" si="82"/>
        <v>2782100</v>
      </c>
      <c r="N72" s="51">
        <f t="shared" si="83"/>
        <v>2782100</v>
      </c>
      <c r="O72" s="52">
        <f t="shared" si="84"/>
        <v>2782100</v>
      </c>
      <c r="P72" s="51">
        <f t="shared" si="85"/>
        <v>0</v>
      </c>
      <c r="Q72" s="53">
        <f t="shared" si="86"/>
        <v>0</v>
      </c>
      <c r="R72" s="29">
        <f t="shared" si="61"/>
        <v>2782100</v>
      </c>
      <c r="S72" s="51">
        <f t="shared" si="80"/>
        <v>2782100</v>
      </c>
      <c r="T72" s="12" t="str">
        <f t="shared" si="8"/>
        <v>MENOR VALOR</v>
      </c>
      <c r="U72" s="31"/>
      <c r="V72" s="8"/>
      <c r="X72" s="35"/>
      <c r="Y72" s="35"/>
      <c r="Z72" s="35"/>
      <c r="AA72" s="35"/>
      <c r="AB72" s="15"/>
      <c r="AD72" s="15"/>
    </row>
    <row r="73" spans="1:30" ht="16.5">
      <c r="A73" s="57">
        <v>67</v>
      </c>
      <c r="B73" s="95" t="s">
        <v>151</v>
      </c>
      <c r="C73" s="73" t="s">
        <v>173</v>
      </c>
      <c r="D73" s="96" t="s">
        <v>152</v>
      </c>
      <c r="E73" s="80" t="s">
        <v>21</v>
      </c>
      <c r="F73" s="81">
        <v>1</v>
      </c>
      <c r="G73" s="82">
        <v>0</v>
      </c>
      <c r="H73" s="87">
        <v>0</v>
      </c>
      <c r="I73" s="84">
        <v>2835700</v>
      </c>
      <c r="J73" s="85" t="s">
        <v>28</v>
      </c>
      <c r="K73" s="49" t="s">
        <v>28</v>
      </c>
      <c r="L73" s="50">
        <f t="shared" si="81"/>
        <v>2835700</v>
      </c>
      <c r="M73" s="50">
        <f t="shared" si="82"/>
        <v>2835700</v>
      </c>
      <c r="N73" s="51">
        <f t="shared" si="83"/>
        <v>2835700</v>
      </c>
      <c r="O73" s="52">
        <f t="shared" si="84"/>
        <v>2835700</v>
      </c>
      <c r="P73" s="51">
        <f t="shared" si="85"/>
        <v>0</v>
      </c>
      <c r="Q73" s="53">
        <f t="shared" si="86"/>
        <v>0</v>
      </c>
      <c r="R73" s="29">
        <f t="shared" si="61"/>
        <v>2835700</v>
      </c>
      <c r="S73" s="51">
        <f t="shared" si="80"/>
        <v>2835700</v>
      </c>
      <c r="T73" s="12" t="str">
        <f t="shared" ref="T73:T136" si="87">IF(Q73&lt;=$Q$1,"MENOR VALOR","MEDIANA")</f>
        <v>MENOR VALOR</v>
      </c>
      <c r="U73" s="31"/>
      <c r="V73" s="8"/>
      <c r="X73" s="35"/>
      <c r="Y73" s="35"/>
      <c r="Z73" s="35"/>
      <c r="AA73" s="35"/>
      <c r="AB73" s="15"/>
      <c r="AD73" s="15"/>
    </row>
    <row r="74" spans="1:30" ht="16.5">
      <c r="A74" s="57">
        <v>68</v>
      </c>
      <c r="B74" s="95" t="s">
        <v>153</v>
      </c>
      <c r="C74" s="73" t="s">
        <v>175</v>
      </c>
      <c r="D74" s="96" t="s">
        <v>154</v>
      </c>
      <c r="E74" s="80" t="s">
        <v>21</v>
      </c>
      <c r="F74" s="81">
        <v>1</v>
      </c>
      <c r="G74" s="82">
        <v>0</v>
      </c>
      <c r="H74" s="87">
        <v>0</v>
      </c>
      <c r="I74" s="84">
        <v>2835700</v>
      </c>
      <c r="J74" s="85" t="s">
        <v>28</v>
      </c>
      <c r="K74" s="49" t="s">
        <v>28</v>
      </c>
      <c r="L74" s="50">
        <f t="shared" si="81"/>
        <v>2835700</v>
      </c>
      <c r="M74" s="50">
        <f t="shared" si="82"/>
        <v>2835700</v>
      </c>
      <c r="N74" s="51">
        <f t="shared" si="83"/>
        <v>2835700</v>
      </c>
      <c r="O74" s="52">
        <f t="shared" si="84"/>
        <v>2835700</v>
      </c>
      <c r="P74" s="51">
        <f t="shared" si="85"/>
        <v>0</v>
      </c>
      <c r="Q74" s="53">
        <f t="shared" si="86"/>
        <v>0</v>
      </c>
      <c r="R74" s="29">
        <f t="shared" si="61"/>
        <v>2835700</v>
      </c>
      <c r="S74" s="51">
        <f t="shared" si="80"/>
        <v>2835700</v>
      </c>
      <c r="T74" s="12" t="str">
        <f t="shared" si="87"/>
        <v>MENOR VALOR</v>
      </c>
      <c r="U74" s="31"/>
      <c r="V74" s="8"/>
      <c r="X74" s="35"/>
      <c r="Y74" s="35"/>
      <c r="Z74" s="35"/>
      <c r="AA74" s="35"/>
      <c r="AB74" s="15"/>
      <c r="AD74" s="15"/>
    </row>
    <row r="75" spans="1:30" ht="16.5">
      <c r="A75" s="89">
        <v>69</v>
      </c>
      <c r="B75" s="95" t="s">
        <v>155</v>
      </c>
      <c r="C75" s="73" t="s">
        <v>177</v>
      </c>
      <c r="D75" s="96" t="s">
        <v>156</v>
      </c>
      <c r="E75" s="80" t="s">
        <v>21</v>
      </c>
      <c r="F75" s="81">
        <v>1</v>
      </c>
      <c r="G75" s="82">
        <v>0</v>
      </c>
      <c r="H75" s="87">
        <v>0</v>
      </c>
      <c r="I75" s="84">
        <v>2782100</v>
      </c>
      <c r="J75" s="85" t="s">
        <v>28</v>
      </c>
      <c r="K75" s="49" t="s">
        <v>28</v>
      </c>
      <c r="L75" s="50">
        <f t="shared" si="81"/>
        <v>2782100</v>
      </c>
      <c r="M75" s="50">
        <f t="shared" si="82"/>
        <v>2782100</v>
      </c>
      <c r="N75" s="51">
        <f t="shared" si="83"/>
        <v>2782100</v>
      </c>
      <c r="O75" s="52">
        <f t="shared" si="84"/>
        <v>2782100</v>
      </c>
      <c r="P75" s="51">
        <f t="shared" si="85"/>
        <v>0</v>
      </c>
      <c r="Q75" s="53">
        <f t="shared" si="86"/>
        <v>0</v>
      </c>
      <c r="R75" s="29">
        <f t="shared" si="61"/>
        <v>2782100</v>
      </c>
      <c r="S75" s="51">
        <f t="shared" si="80"/>
        <v>2782100</v>
      </c>
      <c r="T75" s="12" t="str">
        <f t="shared" si="87"/>
        <v>MENOR VALOR</v>
      </c>
      <c r="U75" s="31"/>
      <c r="V75" s="8"/>
      <c r="X75" s="35"/>
      <c r="Y75" s="35"/>
      <c r="Z75" s="35"/>
      <c r="AA75" s="35"/>
      <c r="AB75" s="15"/>
      <c r="AD75" s="15"/>
    </row>
    <row r="76" spans="1:30" ht="16.5">
      <c r="A76" s="57">
        <v>70</v>
      </c>
      <c r="B76" s="95" t="s">
        <v>157</v>
      </c>
      <c r="C76" s="73" t="s">
        <v>179</v>
      </c>
      <c r="D76" s="96" t="s">
        <v>158</v>
      </c>
      <c r="E76" s="80" t="s">
        <v>21</v>
      </c>
      <c r="F76" s="81">
        <v>1</v>
      </c>
      <c r="G76" s="82">
        <v>0</v>
      </c>
      <c r="H76" s="87">
        <v>0</v>
      </c>
      <c r="I76" s="84">
        <v>2782100</v>
      </c>
      <c r="J76" s="85" t="s">
        <v>28</v>
      </c>
      <c r="K76" s="49" t="s">
        <v>28</v>
      </c>
      <c r="L76" s="50">
        <f t="shared" si="81"/>
        <v>2782100</v>
      </c>
      <c r="M76" s="50">
        <f t="shared" si="82"/>
        <v>2782100</v>
      </c>
      <c r="N76" s="51">
        <f t="shared" si="83"/>
        <v>2782100</v>
      </c>
      <c r="O76" s="52">
        <f t="shared" si="84"/>
        <v>2782100</v>
      </c>
      <c r="P76" s="51">
        <f t="shared" si="85"/>
        <v>0</v>
      </c>
      <c r="Q76" s="53">
        <f t="shared" si="86"/>
        <v>0</v>
      </c>
      <c r="R76" s="29">
        <f t="shared" si="61"/>
        <v>2782100</v>
      </c>
      <c r="S76" s="51">
        <f t="shared" si="80"/>
        <v>2782100</v>
      </c>
      <c r="T76" s="12" t="str">
        <f t="shared" si="87"/>
        <v>MENOR VALOR</v>
      </c>
      <c r="U76" s="31"/>
      <c r="V76" s="8"/>
      <c r="X76" s="35"/>
      <c r="Y76" s="35"/>
      <c r="Z76" s="35"/>
      <c r="AA76" s="35"/>
      <c r="AB76" s="15"/>
      <c r="AD76" s="15"/>
    </row>
    <row r="77" spans="1:30" ht="16.5">
      <c r="A77" s="57">
        <v>71</v>
      </c>
      <c r="B77" s="101" t="s">
        <v>159</v>
      </c>
      <c r="C77" s="73" t="s">
        <v>181</v>
      </c>
      <c r="D77" s="96" t="s">
        <v>160</v>
      </c>
      <c r="E77" s="80" t="s">
        <v>21</v>
      </c>
      <c r="F77" s="81">
        <v>1</v>
      </c>
      <c r="G77" s="82">
        <v>0</v>
      </c>
      <c r="H77" s="87">
        <v>0</v>
      </c>
      <c r="I77" s="84">
        <v>828200</v>
      </c>
      <c r="J77" s="85" t="s">
        <v>28</v>
      </c>
      <c r="K77" s="49" t="s">
        <v>28</v>
      </c>
      <c r="L77" s="50">
        <f t="shared" si="81"/>
        <v>828200</v>
      </c>
      <c r="M77" s="50">
        <f t="shared" si="82"/>
        <v>828200</v>
      </c>
      <c r="N77" s="51">
        <f t="shared" si="83"/>
        <v>828200</v>
      </c>
      <c r="O77" s="52">
        <f t="shared" si="84"/>
        <v>828200</v>
      </c>
      <c r="P77" s="51">
        <f t="shared" si="85"/>
        <v>0</v>
      </c>
      <c r="Q77" s="53">
        <f t="shared" si="86"/>
        <v>0</v>
      </c>
      <c r="R77" s="29">
        <f t="shared" si="61"/>
        <v>828200</v>
      </c>
      <c r="S77" s="51">
        <f t="shared" si="80"/>
        <v>828200</v>
      </c>
      <c r="T77" s="12" t="str">
        <f t="shared" si="87"/>
        <v>MENOR VALOR</v>
      </c>
      <c r="U77" s="31"/>
      <c r="V77" s="8"/>
      <c r="X77" s="35"/>
      <c r="Y77" s="35"/>
      <c r="Z77" s="35"/>
      <c r="AA77" s="35"/>
      <c r="AB77" s="15"/>
      <c r="AD77" s="15"/>
    </row>
    <row r="78" spans="1:30" ht="16.5">
      <c r="A78" s="57">
        <v>72</v>
      </c>
      <c r="B78" s="95" t="s">
        <v>161</v>
      </c>
      <c r="C78" s="73" t="s">
        <v>183</v>
      </c>
      <c r="D78" s="96" t="s">
        <v>162</v>
      </c>
      <c r="E78" s="80" t="s">
        <v>21</v>
      </c>
      <c r="F78" s="81">
        <v>1</v>
      </c>
      <c r="G78" s="82">
        <v>0</v>
      </c>
      <c r="H78" s="87">
        <v>0</v>
      </c>
      <c r="I78" s="84">
        <v>1141500</v>
      </c>
      <c r="J78" s="85" t="s">
        <v>28</v>
      </c>
      <c r="K78" s="49" t="s">
        <v>28</v>
      </c>
      <c r="L78" s="50">
        <f t="shared" si="81"/>
        <v>1141500</v>
      </c>
      <c r="M78" s="50">
        <f t="shared" si="82"/>
        <v>1141500</v>
      </c>
      <c r="N78" s="51">
        <f t="shared" si="83"/>
        <v>1141500</v>
      </c>
      <c r="O78" s="52">
        <f t="shared" si="84"/>
        <v>1141500</v>
      </c>
      <c r="P78" s="51">
        <f t="shared" si="85"/>
        <v>0</v>
      </c>
      <c r="Q78" s="53">
        <f t="shared" si="86"/>
        <v>0</v>
      </c>
      <c r="R78" s="29">
        <f t="shared" si="61"/>
        <v>1141500</v>
      </c>
      <c r="S78" s="51">
        <f t="shared" si="80"/>
        <v>1141500</v>
      </c>
      <c r="T78" s="12" t="str">
        <f t="shared" si="87"/>
        <v>MENOR VALOR</v>
      </c>
      <c r="U78" s="31"/>
      <c r="V78" s="8"/>
      <c r="X78" s="35"/>
      <c r="Y78" s="35"/>
      <c r="Z78" s="35"/>
      <c r="AA78" s="35"/>
      <c r="AB78" s="15"/>
      <c r="AD78" s="15"/>
    </row>
    <row r="79" spans="1:30" ht="16.5">
      <c r="A79" s="89">
        <v>73</v>
      </c>
      <c r="B79" s="99" t="s">
        <v>163</v>
      </c>
      <c r="C79" s="73" t="s">
        <v>185</v>
      </c>
      <c r="D79" s="96" t="s">
        <v>164</v>
      </c>
      <c r="E79" s="80" t="s">
        <v>21</v>
      </c>
      <c r="F79" s="80">
        <v>1</v>
      </c>
      <c r="G79" s="82">
        <v>0</v>
      </c>
      <c r="H79" s="87">
        <v>0</v>
      </c>
      <c r="I79" s="84">
        <v>128900</v>
      </c>
      <c r="J79" s="85" t="s">
        <v>28</v>
      </c>
      <c r="K79" s="102" t="s">
        <v>27</v>
      </c>
      <c r="L79" s="50">
        <f t="shared" si="81"/>
        <v>128900</v>
      </c>
      <c r="M79" s="50">
        <f t="shared" si="82"/>
        <v>128900</v>
      </c>
      <c r="N79" s="51">
        <f t="shared" si="83"/>
        <v>128900</v>
      </c>
      <c r="O79" s="52">
        <f t="shared" si="84"/>
        <v>128900</v>
      </c>
      <c r="P79" s="51">
        <f t="shared" si="85"/>
        <v>0</v>
      </c>
      <c r="Q79" s="53">
        <f t="shared" si="86"/>
        <v>0</v>
      </c>
      <c r="R79" s="29">
        <f t="shared" si="61"/>
        <v>128900</v>
      </c>
      <c r="S79" s="51">
        <f t="shared" si="80"/>
        <v>128900</v>
      </c>
      <c r="T79" s="12" t="str">
        <f t="shared" si="87"/>
        <v>MENOR VALOR</v>
      </c>
      <c r="U79" s="43"/>
      <c r="V79" s="8"/>
      <c r="X79" s="35" t="e">
        <f>+I80/J80</f>
        <v>#VALUE!</v>
      </c>
      <c r="Y79" s="35">
        <f>+I80/K80</f>
        <v>6.1721311475409832</v>
      </c>
      <c r="Z79" s="35"/>
      <c r="AA79" s="35"/>
      <c r="AB79" s="15"/>
      <c r="AD79" s="15"/>
    </row>
    <row r="80" spans="1:30" ht="16.5">
      <c r="A80" s="57">
        <v>74</v>
      </c>
      <c r="B80" s="95" t="s">
        <v>165</v>
      </c>
      <c r="C80" s="73" t="s">
        <v>187</v>
      </c>
      <c r="D80" s="96" t="s">
        <v>166</v>
      </c>
      <c r="E80" s="80" t="s">
        <v>21</v>
      </c>
      <c r="F80" s="81">
        <v>1</v>
      </c>
      <c r="G80" s="82">
        <v>0</v>
      </c>
      <c r="H80" s="87">
        <v>0</v>
      </c>
      <c r="I80" s="84">
        <v>376500</v>
      </c>
      <c r="J80" s="85" t="s">
        <v>28</v>
      </c>
      <c r="K80" s="49">
        <v>61000</v>
      </c>
      <c r="L80" s="50">
        <f t="shared" si="81"/>
        <v>376500</v>
      </c>
      <c r="M80" s="50">
        <f t="shared" si="82"/>
        <v>376500</v>
      </c>
      <c r="N80" s="51">
        <f t="shared" si="83"/>
        <v>376500</v>
      </c>
      <c r="O80" s="52">
        <f t="shared" si="84"/>
        <v>376500</v>
      </c>
      <c r="P80" s="51">
        <f t="shared" si="85"/>
        <v>0</v>
      </c>
      <c r="Q80" s="53">
        <f t="shared" si="86"/>
        <v>0</v>
      </c>
      <c r="R80" s="29">
        <f t="shared" si="61"/>
        <v>376500</v>
      </c>
      <c r="S80" s="51">
        <f t="shared" si="80"/>
        <v>376500</v>
      </c>
      <c r="T80" s="12" t="str">
        <f t="shared" si="87"/>
        <v>MENOR VALOR</v>
      </c>
      <c r="U80" s="31">
        <v>120000</v>
      </c>
      <c r="V80" s="8"/>
      <c r="X80" s="35"/>
      <c r="Y80" s="35"/>
      <c r="Z80" s="35"/>
      <c r="AA80" s="35"/>
      <c r="AB80" s="15"/>
      <c r="AD80" s="15"/>
    </row>
    <row r="81" spans="1:30" ht="16.5">
      <c r="A81" s="57">
        <v>75</v>
      </c>
      <c r="B81" s="95" t="s">
        <v>167</v>
      </c>
      <c r="C81" s="75" t="s">
        <v>189</v>
      </c>
      <c r="D81" s="96" t="s">
        <v>168</v>
      </c>
      <c r="E81" s="80" t="s">
        <v>21</v>
      </c>
      <c r="F81" s="81">
        <v>1</v>
      </c>
      <c r="G81" s="82">
        <v>0</v>
      </c>
      <c r="H81" s="87">
        <v>0</v>
      </c>
      <c r="I81" s="84">
        <v>376500</v>
      </c>
      <c r="J81" s="85" t="s">
        <v>28</v>
      </c>
      <c r="K81" s="49" t="s">
        <v>28</v>
      </c>
      <c r="L81" s="50">
        <f t="shared" si="81"/>
        <v>376500</v>
      </c>
      <c r="M81" s="50">
        <f t="shared" si="82"/>
        <v>376500</v>
      </c>
      <c r="N81" s="51">
        <f t="shared" si="83"/>
        <v>376500</v>
      </c>
      <c r="O81" s="52">
        <f t="shared" si="84"/>
        <v>376500</v>
      </c>
      <c r="P81" s="51">
        <f t="shared" si="85"/>
        <v>0</v>
      </c>
      <c r="Q81" s="53">
        <f t="shared" si="86"/>
        <v>0</v>
      </c>
      <c r="R81" s="29">
        <f t="shared" si="61"/>
        <v>376500</v>
      </c>
      <c r="S81" s="51">
        <f t="shared" si="80"/>
        <v>376500</v>
      </c>
      <c r="T81" s="12" t="str">
        <f t="shared" si="87"/>
        <v>MENOR VALOR</v>
      </c>
      <c r="U81" s="31"/>
      <c r="V81" s="8"/>
      <c r="X81" s="35"/>
      <c r="Y81" s="35"/>
      <c r="Z81" s="35"/>
      <c r="AA81" s="35"/>
      <c r="AB81" s="15"/>
      <c r="AD81" s="15"/>
    </row>
    <row r="82" spans="1:30" ht="16.5">
      <c r="A82" s="57">
        <v>76</v>
      </c>
      <c r="B82" s="95" t="s">
        <v>169</v>
      </c>
      <c r="C82" s="74" t="s">
        <v>191</v>
      </c>
      <c r="D82" s="96" t="s">
        <v>170</v>
      </c>
      <c r="E82" s="80" t="s">
        <v>21</v>
      </c>
      <c r="F82" s="81">
        <v>1</v>
      </c>
      <c r="G82" s="82">
        <v>0</v>
      </c>
      <c r="H82" s="87">
        <v>0</v>
      </c>
      <c r="I82" s="84">
        <v>2835700</v>
      </c>
      <c r="J82" s="85" t="s">
        <v>28</v>
      </c>
      <c r="K82" s="49" t="s">
        <v>28</v>
      </c>
      <c r="L82" s="50">
        <f t="shared" si="81"/>
        <v>2835700</v>
      </c>
      <c r="M82" s="50">
        <f t="shared" si="82"/>
        <v>2835700</v>
      </c>
      <c r="N82" s="51">
        <f t="shared" si="83"/>
        <v>2835700</v>
      </c>
      <c r="O82" s="52">
        <f t="shared" si="84"/>
        <v>2835700</v>
      </c>
      <c r="P82" s="51">
        <f t="shared" si="85"/>
        <v>0</v>
      </c>
      <c r="Q82" s="53">
        <f t="shared" si="86"/>
        <v>0</v>
      </c>
      <c r="R82" s="29">
        <f t="shared" si="61"/>
        <v>2835700</v>
      </c>
      <c r="S82" s="51">
        <f t="shared" si="80"/>
        <v>2835700</v>
      </c>
      <c r="T82" s="12" t="str">
        <f t="shared" si="87"/>
        <v>MENOR VALOR</v>
      </c>
      <c r="U82" s="31"/>
      <c r="V82" s="8"/>
      <c r="X82" s="35"/>
      <c r="Y82" s="35"/>
      <c r="Z82" s="35"/>
      <c r="AA82" s="35"/>
      <c r="AB82" s="15"/>
      <c r="AD82" s="15"/>
    </row>
    <row r="83" spans="1:30" ht="16.5">
      <c r="A83" s="89">
        <v>77</v>
      </c>
      <c r="B83" s="95" t="s">
        <v>171</v>
      </c>
      <c r="C83" s="77">
        <v>218101</v>
      </c>
      <c r="D83" s="96" t="s">
        <v>172</v>
      </c>
      <c r="E83" s="80" t="s">
        <v>21</v>
      </c>
      <c r="F83" s="81">
        <v>1</v>
      </c>
      <c r="G83" s="82">
        <v>0</v>
      </c>
      <c r="H83" s="87">
        <v>0</v>
      </c>
      <c r="I83" s="84">
        <v>2835700</v>
      </c>
      <c r="J83" s="85" t="s">
        <v>28</v>
      </c>
      <c r="K83" s="49" t="s">
        <v>28</v>
      </c>
      <c r="L83" s="50">
        <f t="shared" si="81"/>
        <v>2835700</v>
      </c>
      <c r="M83" s="50">
        <f t="shared" si="82"/>
        <v>2835700</v>
      </c>
      <c r="N83" s="51">
        <f t="shared" si="83"/>
        <v>2835700</v>
      </c>
      <c r="O83" s="52">
        <f t="shared" si="84"/>
        <v>2835700</v>
      </c>
      <c r="P83" s="51">
        <f t="shared" si="85"/>
        <v>0</v>
      </c>
      <c r="Q83" s="53">
        <f t="shared" si="86"/>
        <v>0</v>
      </c>
      <c r="R83" s="29">
        <f t="shared" si="61"/>
        <v>2835700</v>
      </c>
      <c r="S83" s="51">
        <f t="shared" si="80"/>
        <v>2835700</v>
      </c>
      <c r="T83" s="12" t="str">
        <f t="shared" si="87"/>
        <v>MENOR VALOR</v>
      </c>
      <c r="U83" s="31"/>
      <c r="V83" s="8"/>
      <c r="X83" s="35"/>
      <c r="Y83" s="35"/>
      <c r="Z83" s="35"/>
      <c r="AA83" s="35"/>
      <c r="AB83" s="15"/>
      <c r="AD83" s="15"/>
    </row>
    <row r="84" spans="1:30" ht="16.5">
      <c r="A84" s="57">
        <v>78</v>
      </c>
      <c r="B84" s="95" t="s">
        <v>173</v>
      </c>
      <c r="C84" s="73" t="s">
        <v>196</v>
      </c>
      <c r="D84" s="96" t="s">
        <v>174</v>
      </c>
      <c r="E84" s="80" t="s">
        <v>21</v>
      </c>
      <c r="F84" s="81">
        <v>1</v>
      </c>
      <c r="G84" s="82">
        <v>0</v>
      </c>
      <c r="H84" s="87">
        <v>0</v>
      </c>
      <c r="I84" s="84">
        <v>2835700</v>
      </c>
      <c r="J84" s="85" t="s">
        <v>28</v>
      </c>
      <c r="K84" s="49" t="s">
        <v>28</v>
      </c>
      <c r="L84" s="50">
        <f t="shared" si="81"/>
        <v>2835700</v>
      </c>
      <c r="M84" s="50">
        <f t="shared" si="82"/>
        <v>2835700</v>
      </c>
      <c r="N84" s="51">
        <f t="shared" si="83"/>
        <v>2835700</v>
      </c>
      <c r="O84" s="52">
        <f t="shared" si="84"/>
        <v>2835700</v>
      </c>
      <c r="P84" s="51">
        <f t="shared" si="85"/>
        <v>0</v>
      </c>
      <c r="Q84" s="53">
        <f t="shared" si="86"/>
        <v>0</v>
      </c>
      <c r="R84" s="29">
        <f t="shared" si="61"/>
        <v>2835700</v>
      </c>
      <c r="S84" s="51">
        <f t="shared" si="80"/>
        <v>2835700</v>
      </c>
      <c r="T84" s="12" t="str">
        <f t="shared" si="87"/>
        <v>MENOR VALOR</v>
      </c>
      <c r="U84" s="31"/>
      <c r="V84" s="8"/>
      <c r="X84" s="35"/>
      <c r="Y84" s="35"/>
      <c r="Z84" s="35"/>
      <c r="AA84" s="35"/>
      <c r="AB84" s="15"/>
      <c r="AD84" s="15"/>
    </row>
    <row r="85" spans="1:30" ht="16.5">
      <c r="A85" s="57">
        <v>79</v>
      </c>
      <c r="B85" s="95" t="s">
        <v>175</v>
      </c>
      <c r="C85" s="73" t="s">
        <v>198</v>
      </c>
      <c r="D85" s="96" t="s">
        <v>176</v>
      </c>
      <c r="E85" s="80" t="s">
        <v>21</v>
      </c>
      <c r="F85" s="81">
        <v>1</v>
      </c>
      <c r="G85" s="82">
        <v>0</v>
      </c>
      <c r="H85" s="87">
        <v>0</v>
      </c>
      <c r="I85" s="84">
        <v>2835700</v>
      </c>
      <c r="J85" s="85" t="s">
        <v>28</v>
      </c>
      <c r="K85" s="49" t="s">
        <v>28</v>
      </c>
      <c r="L85" s="50">
        <f t="shared" si="81"/>
        <v>2835700</v>
      </c>
      <c r="M85" s="50">
        <f t="shared" si="82"/>
        <v>2835700</v>
      </c>
      <c r="N85" s="51">
        <f t="shared" si="83"/>
        <v>2835700</v>
      </c>
      <c r="O85" s="52">
        <f t="shared" si="84"/>
        <v>2835700</v>
      </c>
      <c r="P85" s="51">
        <f t="shared" si="85"/>
        <v>0</v>
      </c>
      <c r="Q85" s="53">
        <f t="shared" si="86"/>
        <v>0</v>
      </c>
      <c r="R85" s="29">
        <f t="shared" si="61"/>
        <v>2835700</v>
      </c>
      <c r="S85" s="51">
        <f t="shared" si="80"/>
        <v>2835700</v>
      </c>
      <c r="T85" s="12" t="str">
        <f t="shared" si="87"/>
        <v>MENOR VALOR</v>
      </c>
      <c r="U85" s="31"/>
      <c r="V85" s="8"/>
      <c r="X85" s="35"/>
      <c r="Y85" s="35"/>
      <c r="Z85" s="35"/>
      <c r="AA85" s="35"/>
      <c r="AB85" s="15"/>
      <c r="AD85" s="15"/>
    </row>
    <row r="86" spans="1:30" ht="16.5">
      <c r="A86" s="57">
        <v>80</v>
      </c>
      <c r="B86" s="95" t="s">
        <v>177</v>
      </c>
      <c r="C86" s="73" t="s">
        <v>200</v>
      </c>
      <c r="D86" s="96" t="s">
        <v>178</v>
      </c>
      <c r="E86" s="80" t="s">
        <v>21</v>
      </c>
      <c r="F86" s="81">
        <v>1</v>
      </c>
      <c r="G86" s="82">
        <v>0</v>
      </c>
      <c r="H86" s="87">
        <v>0</v>
      </c>
      <c r="I86" s="84">
        <v>86100</v>
      </c>
      <c r="J86" s="85" t="s">
        <v>28</v>
      </c>
      <c r="K86" s="49" t="s">
        <v>28</v>
      </c>
      <c r="L86" s="50">
        <f t="shared" si="81"/>
        <v>86100</v>
      </c>
      <c r="M86" s="50">
        <f t="shared" si="82"/>
        <v>86100</v>
      </c>
      <c r="N86" s="51">
        <f t="shared" si="83"/>
        <v>86100</v>
      </c>
      <c r="O86" s="52">
        <f t="shared" si="84"/>
        <v>86100</v>
      </c>
      <c r="P86" s="51">
        <f t="shared" si="85"/>
        <v>0</v>
      </c>
      <c r="Q86" s="53">
        <f t="shared" si="86"/>
        <v>0</v>
      </c>
      <c r="R86" s="29">
        <f t="shared" si="61"/>
        <v>86100</v>
      </c>
      <c r="S86" s="51">
        <f t="shared" si="80"/>
        <v>86100</v>
      </c>
      <c r="T86" s="12" t="str">
        <f t="shared" si="87"/>
        <v>MENOR VALOR</v>
      </c>
      <c r="U86" s="31"/>
      <c r="V86" s="8"/>
      <c r="X86" s="35"/>
      <c r="Y86" s="35"/>
      <c r="Z86" s="35"/>
      <c r="AA86" s="35"/>
      <c r="AB86" s="15"/>
      <c r="AD86" s="15"/>
    </row>
    <row r="87" spans="1:30" ht="16.5">
      <c r="A87" s="89">
        <v>81</v>
      </c>
      <c r="B87" s="95" t="s">
        <v>179</v>
      </c>
      <c r="C87" s="73" t="s">
        <v>202</v>
      </c>
      <c r="D87" s="96" t="s">
        <v>180</v>
      </c>
      <c r="E87" s="80" t="s">
        <v>21</v>
      </c>
      <c r="F87" s="81">
        <v>1</v>
      </c>
      <c r="G87" s="82">
        <v>0</v>
      </c>
      <c r="H87" s="87">
        <v>0</v>
      </c>
      <c r="I87" s="84">
        <v>86100</v>
      </c>
      <c r="J87" s="85" t="s">
        <v>28</v>
      </c>
      <c r="K87" s="49" t="s">
        <v>28</v>
      </c>
      <c r="L87" s="50">
        <f t="shared" si="81"/>
        <v>86100</v>
      </c>
      <c r="M87" s="50">
        <f t="shared" si="82"/>
        <v>86100</v>
      </c>
      <c r="N87" s="51">
        <f t="shared" si="83"/>
        <v>86100</v>
      </c>
      <c r="O87" s="52">
        <f t="shared" si="84"/>
        <v>86100</v>
      </c>
      <c r="P87" s="51">
        <f t="shared" si="85"/>
        <v>0</v>
      </c>
      <c r="Q87" s="53">
        <f t="shared" si="86"/>
        <v>0</v>
      </c>
      <c r="R87" s="29">
        <f t="shared" si="61"/>
        <v>86100</v>
      </c>
      <c r="S87" s="51">
        <f t="shared" si="80"/>
        <v>86100</v>
      </c>
      <c r="T87" s="12" t="str">
        <f t="shared" si="87"/>
        <v>MENOR VALOR</v>
      </c>
      <c r="U87" s="31"/>
      <c r="V87" s="8"/>
      <c r="X87" s="35"/>
      <c r="Y87" s="35"/>
      <c r="Z87" s="35"/>
      <c r="AA87" s="35"/>
      <c r="AB87" s="15"/>
      <c r="AD87" s="15"/>
    </row>
    <row r="88" spans="1:30" ht="16.5">
      <c r="A88" s="57">
        <v>82</v>
      </c>
      <c r="B88" s="95" t="s">
        <v>181</v>
      </c>
      <c r="C88" s="73" t="s">
        <v>204</v>
      </c>
      <c r="D88" s="96" t="s">
        <v>182</v>
      </c>
      <c r="E88" s="93" t="s">
        <v>21</v>
      </c>
      <c r="F88" s="93">
        <v>1</v>
      </c>
      <c r="G88" s="97">
        <v>0</v>
      </c>
      <c r="H88" s="98">
        <v>0</v>
      </c>
      <c r="I88" s="84">
        <v>86100</v>
      </c>
      <c r="J88" s="88">
        <v>81300</v>
      </c>
      <c r="K88" s="86" t="s">
        <v>27</v>
      </c>
      <c r="L88" s="50">
        <f t="shared" si="81"/>
        <v>81300</v>
      </c>
      <c r="M88" s="50">
        <f t="shared" si="82"/>
        <v>83700</v>
      </c>
      <c r="N88" s="51">
        <f t="shared" si="83"/>
        <v>83700</v>
      </c>
      <c r="O88" s="52">
        <f t="shared" si="84"/>
        <v>83665.584322348455</v>
      </c>
      <c r="P88" s="51">
        <f t="shared" si="85"/>
        <v>1697.0562748477141</v>
      </c>
      <c r="Q88" s="53">
        <f t="shared" si="86"/>
        <v>2.0275463259829322E-2</v>
      </c>
      <c r="R88" s="29">
        <f t="shared" si="61"/>
        <v>81300</v>
      </c>
      <c r="S88" s="51">
        <f t="shared" si="80"/>
        <v>81300</v>
      </c>
      <c r="T88" s="12" t="str">
        <f t="shared" si="87"/>
        <v>MENOR VALOR</v>
      </c>
      <c r="U88" s="31"/>
      <c r="V88" s="8"/>
      <c r="X88" s="35" t="e">
        <f>+I89/J89</f>
        <v>#VALUE!</v>
      </c>
      <c r="Y88" s="35">
        <f>+I89/K89</f>
        <v>7.9786885245901642</v>
      </c>
      <c r="Z88" s="35"/>
      <c r="AA88" s="35"/>
      <c r="AB88" s="15"/>
      <c r="AD88" s="15"/>
    </row>
    <row r="89" spans="1:30" ht="16.5">
      <c r="A89" s="57">
        <v>83</v>
      </c>
      <c r="B89" s="95" t="s">
        <v>183</v>
      </c>
      <c r="C89" s="73" t="s">
        <v>206</v>
      </c>
      <c r="D89" s="96" t="s">
        <v>184</v>
      </c>
      <c r="E89" s="80" t="s">
        <v>21</v>
      </c>
      <c r="F89" s="81">
        <v>1</v>
      </c>
      <c r="G89" s="82">
        <v>0</v>
      </c>
      <c r="H89" s="87">
        <v>0</v>
      </c>
      <c r="I89" s="84">
        <v>486700</v>
      </c>
      <c r="J89" s="85" t="s">
        <v>28</v>
      </c>
      <c r="K89" s="49">
        <v>61000</v>
      </c>
      <c r="L89" s="50">
        <f t="shared" si="81"/>
        <v>486700</v>
      </c>
      <c r="M89" s="50">
        <f t="shared" si="82"/>
        <v>486700</v>
      </c>
      <c r="N89" s="51">
        <f t="shared" si="83"/>
        <v>486700</v>
      </c>
      <c r="O89" s="52">
        <f t="shared" si="84"/>
        <v>486700</v>
      </c>
      <c r="P89" s="51">
        <f t="shared" si="85"/>
        <v>0</v>
      </c>
      <c r="Q89" s="53">
        <f t="shared" si="86"/>
        <v>0</v>
      </c>
      <c r="R89" s="29">
        <f t="shared" si="61"/>
        <v>486700</v>
      </c>
      <c r="S89" s="51">
        <f t="shared" si="80"/>
        <v>486700</v>
      </c>
      <c r="T89" s="12" t="str">
        <f t="shared" si="87"/>
        <v>MENOR VALOR</v>
      </c>
      <c r="U89" s="31"/>
      <c r="V89" s="8"/>
      <c r="X89" s="35"/>
      <c r="Y89" s="35"/>
      <c r="Z89" s="35"/>
      <c r="AA89" s="35"/>
      <c r="AB89" s="15"/>
      <c r="AD89" s="15"/>
    </row>
    <row r="90" spans="1:30" ht="16.5">
      <c r="A90" s="57">
        <v>84</v>
      </c>
      <c r="B90" s="95" t="s">
        <v>185</v>
      </c>
      <c r="C90" s="73" t="s">
        <v>208</v>
      </c>
      <c r="D90" s="96" t="s">
        <v>186</v>
      </c>
      <c r="E90" s="80" t="s">
        <v>21</v>
      </c>
      <c r="F90" s="81">
        <v>1</v>
      </c>
      <c r="G90" s="82">
        <v>0</v>
      </c>
      <c r="H90" s="87">
        <v>0</v>
      </c>
      <c r="I90" s="84">
        <v>376500</v>
      </c>
      <c r="J90" s="85" t="s">
        <v>28</v>
      </c>
      <c r="K90" s="49" t="s">
        <v>28</v>
      </c>
      <c r="L90" s="50">
        <f t="shared" si="81"/>
        <v>376500</v>
      </c>
      <c r="M90" s="50">
        <f t="shared" si="82"/>
        <v>376500</v>
      </c>
      <c r="N90" s="51">
        <f t="shared" si="83"/>
        <v>376500</v>
      </c>
      <c r="O90" s="52">
        <f t="shared" si="84"/>
        <v>376500</v>
      </c>
      <c r="P90" s="51">
        <f t="shared" si="85"/>
        <v>0</v>
      </c>
      <c r="Q90" s="53">
        <f t="shared" si="86"/>
        <v>0</v>
      </c>
      <c r="R90" s="29">
        <f t="shared" si="61"/>
        <v>376500</v>
      </c>
      <c r="S90" s="51">
        <f t="shared" si="80"/>
        <v>376500</v>
      </c>
      <c r="T90" s="12" t="str">
        <f t="shared" si="87"/>
        <v>MENOR VALOR</v>
      </c>
      <c r="U90" s="31"/>
      <c r="V90" s="8"/>
      <c r="X90" s="35"/>
      <c r="Y90" s="35"/>
      <c r="Z90" s="35"/>
      <c r="AA90" s="35"/>
      <c r="AB90" s="15"/>
      <c r="AD90" s="15"/>
    </row>
    <row r="91" spans="1:30" ht="16.5">
      <c r="A91" s="89">
        <v>85</v>
      </c>
      <c r="B91" s="95" t="s">
        <v>187</v>
      </c>
      <c r="C91" s="73" t="s">
        <v>210</v>
      </c>
      <c r="D91" s="96" t="s">
        <v>188</v>
      </c>
      <c r="E91" s="80" t="s">
        <v>21</v>
      </c>
      <c r="F91" s="81">
        <v>1</v>
      </c>
      <c r="G91" s="82">
        <v>0</v>
      </c>
      <c r="H91" s="87">
        <v>0</v>
      </c>
      <c r="I91" s="84">
        <v>376500</v>
      </c>
      <c r="J91" s="85" t="s">
        <v>28</v>
      </c>
      <c r="K91" s="49" t="s">
        <v>28</v>
      </c>
      <c r="L91" s="50">
        <f t="shared" si="81"/>
        <v>376500</v>
      </c>
      <c r="M91" s="50">
        <f t="shared" si="82"/>
        <v>376500</v>
      </c>
      <c r="N91" s="51">
        <f t="shared" si="83"/>
        <v>376500</v>
      </c>
      <c r="O91" s="52">
        <f t="shared" si="84"/>
        <v>376500</v>
      </c>
      <c r="P91" s="51">
        <f t="shared" si="85"/>
        <v>0</v>
      </c>
      <c r="Q91" s="53">
        <f t="shared" si="86"/>
        <v>0</v>
      </c>
      <c r="R91" s="29">
        <f t="shared" si="61"/>
        <v>376500</v>
      </c>
      <c r="S91" s="51">
        <f t="shared" si="80"/>
        <v>376500</v>
      </c>
      <c r="T91" s="12" t="str">
        <f t="shared" si="87"/>
        <v>MENOR VALOR</v>
      </c>
      <c r="U91" s="31"/>
      <c r="V91" s="8"/>
      <c r="X91" s="35"/>
      <c r="Y91" s="35"/>
      <c r="Z91" s="35"/>
      <c r="AA91" s="35"/>
      <c r="AB91" s="15"/>
      <c r="AD91" s="15"/>
    </row>
    <row r="92" spans="1:30" ht="16.5">
      <c r="A92" s="57">
        <v>86</v>
      </c>
      <c r="B92" s="99" t="s">
        <v>189</v>
      </c>
      <c r="C92" s="73" t="s">
        <v>212</v>
      </c>
      <c r="D92" s="96" t="s">
        <v>190</v>
      </c>
      <c r="E92" s="80" t="s">
        <v>21</v>
      </c>
      <c r="F92" s="81">
        <v>1</v>
      </c>
      <c r="G92" s="82">
        <v>0</v>
      </c>
      <c r="H92" s="87">
        <v>0</v>
      </c>
      <c r="I92" s="84">
        <v>376500</v>
      </c>
      <c r="J92" s="85" t="s">
        <v>28</v>
      </c>
      <c r="K92" s="49" t="s">
        <v>28</v>
      </c>
      <c r="L92" s="50">
        <f t="shared" si="81"/>
        <v>376500</v>
      </c>
      <c r="M92" s="50">
        <f t="shared" si="82"/>
        <v>376500</v>
      </c>
      <c r="N92" s="51">
        <f t="shared" si="83"/>
        <v>376500</v>
      </c>
      <c r="O92" s="52">
        <f t="shared" si="84"/>
        <v>376500</v>
      </c>
      <c r="P92" s="51">
        <f t="shared" si="85"/>
        <v>0</v>
      </c>
      <c r="Q92" s="53">
        <f t="shared" si="86"/>
        <v>0</v>
      </c>
      <c r="R92" s="29">
        <f t="shared" si="61"/>
        <v>376500</v>
      </c>
      <c r="S92" s="51">
        <f t="shared" si="80"/>
        <v>376500</v>
      </c>
      <c r="T92" s="12" t="str">
        <f t="shared" si="87"/>
        <v>MENOR VALOR</v>
      </c>
      <c r="U92" s="31"/>
      <c r="V92" s="8"/>
      <c r="X92" s="35"/>
      <c r="Y92" s="35"/>
      <c r="Z92" s="35"/>
      <c r="AA92" s="35"/>
      <c r="AB92" s="15"/>
      <c r="AD92" s="15"/>
    </row>
    <row r="93" spans="1:30" ht="16.5">
      <c r="A93" s="57">
        <v>87</v>
      </c>
      <c r="B93" s="101" t="s">
        <v>191</v>
      </c>
      <c r="C93" s="73" t="s">
        <v>214</v>
      </c>
      <c r="D93" s="96" t="s">
        <v>192</v>
      </c>
      <c r="E93" s="80" t="s">
        <v>21</v>
      </c>
      <c r="F93" s="81">
        <v>1</v>
      </c>
      <c r="G93" s="82">
        <v>0</v>
      </c>
      <c r="H93" s="87">
        <v>0</v>
      </c>
      <c r="I93" s="84">
        <v>486700</v>
      </c>
      <c r="J93" s="85" t="s">
        <v>28</v>
      </c>
      <c r="K93" s="49" t="s">
        <v>28</v>
      </c>
      <c r="L93" s="50">
        <f t="shared" si="81"/>
        <v>486700</v>
      </c>
      <c r="M93" s="50">
        <f t="shared" si="82"/>
        <v>486700</v>
      </c>
      <c r="N93" s="51">
        <f t="shared" si="83"/>
        <v>486700</v>
      </c>
      <c r="O93" s="52">
        <f t="shared" si="84"/>
        <v>486700</v>
      </c>
      <c r="P93" s="51">
        <f t="shared" si="85"/>
        <v>0</v>
      </c>
      <c r="Q93" s="53">
        <f t="shared" si="86"/>
        <v>0</v>
      </c>
      <c r="R93" s="29">
        <f t="shared" si="61"/>
        <v>486700</v>
      </c>
      <c r="S93" s="51">
        <f t="shared" si="80"/>
        <v>486700</v>
      </c>
      <c r="T93" s="12" t="str">
        <f t="shared" si="87"/>
        <v>MENOR VALOR</v>
      </c>
      <c r="U93" s="31"/>
      <c r="V93" s="8"/>
      <c r="X93" s="35"/>
      <c r="Y93" s="35"/>
      <c r="Z93" s="35"/>
      <c r="AA93" s="35"/>
      <c r="AB93" s="15"/>
      <c r="AD93" s="15"/>
    </row>
    <row r="94" spans="1:30" ht="16.5">
      <c r="A94" s="57">
        <v>88</v>
      </c>
      <c r="B94" s="104">
        <v>218101</v>
      </c>
      <c r="C94" s="73" t="s">
        <v>216</v>
      </c>
      <c r="D94" s="96" t="s">
        <v>193</v>
      </c>
      <c r="E94" s="80" t="s">
        <v>21</v>
      </c>
      <c r="F94" s="81">
        <v>1</v>
      </c>
      <c r="G94" s="82">
        <v>0</v>
      </c>
      <c r="H94" s="87">
        <v>0</v>
      </c>
      <c r="I94" s="84">
        <v>828200</v>
      </c>
      <c r="J94" s="85" t="s">
        <v>28</v>
      </c>
      <c r="K94" s="49" t="s">
        <v>28</v>
      </c>
      <c r="L94" s="50">
        <f t="shared" si="81"/>
        <v>828200</v>
      </c>
      <c r="M94" s="50">
        <f t="shared" si="82"/>
        <v>828200</v>
      </c>
      <c r="N94" s="51">
        <f t="shared" si="83"/>
        <v>828200</v>
      </c>
      <c r="O94" s="52">
        <f t="shared" si="84"/>
        <v>828200</v>
      </c>
      <c r="P94" s="51">
        <f t="shared" si="85"/>
        <v>0</v>
      </c>
      <c r="Q94" s="53">
        <f t="shared" si="86"/>
        <v>0</v>
      </c>
      <c r="R94" s="29">
        <f t="shared" si="61"/>
        <v>828200</v>
      </c>
      <c r="S94" s="51">
        <f t="shared" si="80"/>
        <v>828200</v>
      </c>
      <c r="T94" s="12" t="str">
        <f t="shared" si="87"/>
        <v>MENOR VALOR</v>
      </c>
      <c r="U94" s="31"/>
      <c r="V94" s="8"/>
      <c r="X94" s="35"/>
      <c r="Y94" s="35"/>
      <c r="Z94" s="35"/>
      <c r="AA94" s="35"/>
      <c r="AB94" s="15"/>
      <c r="AD94" s="15"/>
    </row>
    <row r="95" spans="1:30" ht="16.5">
      <c r="A95" s="89">
        <v>89</v>
      </c>
      <c r="B95" s="95" t="s">
        <v>194</v>
      </c>
      <c r="C95" s="73" t="s">
        <v>218</v>
      </c>
      <c r="D95" s="96" t="s">
        <v>195</v>
      </c>
      <c r="E95" s="80" t="s">
        <v>21</v>
      </c>
      <c r="F95" s="81">
        <v>1</v>
      </c>
      <c r="G95" s="82">
        <v>0</v>
      </c>
      <c r="H95" s="87">
        <v>0</v>
      </c>
      <c r="I95" s="84">
        <v>1474400</v>
      </c>
      <c r="J95" s="85" t="s">
        <v>28</v>
      </c>
      <c r="K95" s="49" t="s">
        <v>28</v>
      </c>
      <c r="L95" s="50">
        <f t="shared" si="81"/>
        <v>1474400</v>
      </c>
      <c r="M95" s="50">
        <f t="shared" si="82"/>
        <v>1474400</v>
      </c>
      <c r="N95" s="51">
        <f t="shared" si="83"/>
        <v>1474400</v>
      </c>
      <c r="O95" s="52">
        <f t="shared" si="84"/>
        <v>1474400</v>
      </c>
      <c r="P95" s="51">
        <f t="shared" si="85"/>
        <v>0</v>
      </c>
      <c r="Q95" s="53">
        <f t="shared" si="86"/>
        <v>0</v>
      </c>
      <c r="R95" s="29">
        <f t="shared" si="61"/>
        <v>1474400</v>
      </c>
      <c r="S95" s="51">
        <f t="shared" si="80"/>
        <v>1474400</v>
      </c>
      <c r="T95" s="12" t="str">
        <f t="shared" si="87"/>
        <v>MENOR VALOR</v>
      </c>
      <c r="U95" s="31"/>
      <c r="V95" s="8"/>
      <c r="X95" s="35"/>
      <c r="Y95" s="35"/>
      <c r="Z95" s="35"/>
      <c r="AA95" s="35"/>
      <c r="AB95" s="15"/>
      <c r="AD95" s="15"/>
    </row>
    <row r="96" spans="1:30" ht="16.5">
      <c r="A96" s="57">
        <v>90</v>
      </c>
      <c r="B96" s="95" t="s">
        <v>196</v>
      </c>
      <c r="C96" s="73" t="s">
        <v>220</v>
      </c>
      <c r="D96" s="96" t="s">
        <v>197</v>
      </c>
      <c r="E96" s="80" t="s">
        <v>21</v>
      </c>
      <c r="F96" s="81">
        <v>1</v>
      </c>
      <c r="G96" s="82">
        <v>0</v>
      </c>
      <c r="H96" s="87">
        <v>0</v>
      </c>
      <c r="I96" s="84">
        <v>2835700</v>
      </c>
      <c r="J96" s="85" t="s">
        <v>28</v>
      </c>
      <c r="K96" s="49" t="s">
        <v>28</v>
      </c>
      <c r="L96" s="50">
        <f t="shared" si="81"/>
        <v>2835700</v>
      </c>
      <c r="M96" s="50">
        <f t="shared" si="82"/>
        <v>2835700</v>
      </c>
      <c r="N96" s="51">
        <f t="shared" si="83"/>
        <v>2835700</v>
      </c>
      <c r="O96" s="52">
        <f t="shared" si="84"/>
        <v>2835700</v>
      </c>
      <c r="P96" s="51">
        <f t="shared" si="85"/>
        <v>0</v>
      </c>
      <c r="Q96" s="53">
        <f t="shared" si="86"/>
        <v>0</v>
      </c>
      <c r="R96" s="29">
        <f t="shared" si="61"/>
        <v>2835700</v>
      </c>
      <c r="S96" s="51">
        <f t="shared" si="80"/>
        <v>2835700</v>
      </c>
      <c r="T96" s="12" t="str">
        <f t="shared" si="87"/>
        <v>MENOR VALOR</v>
      </c>
      <c r="U96" s="31"/>
      <c r="V96" s="8"/>
      <c r="X96" s="35"/>
      <c r="Y96" s="35"/>
      <c r="Z96" s="35"/>
      <c r="AA96" s="35"/>
      <c r="AB96" s="15"/>
      <c r="AD96" s="15"/>
    </row>
    <row r="97" spans="1:30" ht="16.5">
      <c r="A97" s="57">
        <v>91</v>
      </c>
      <c r="B97" s="95" t="s">
        <v>198</v>
      </c>
      <c r="C97" s="73" t="s">
        <v>222</v>
      </c>
      <c r="D97" s="96" t="s">
        <v>199</v>
      </c>
      <c r="E97" s="93" t="s">
        <v>21</v>
      </c>
      <c r="F97" s="93">
        <v>1</v>
      </c>
      <c r="G97" s="97">
        <v>0</v>
      </c>
      <c r="H97" s="98">
        <v>0</v>
      </c>
      <c r="I97" s="84">
        <v>2835700</v>
      </c>
      <c r="J97" s="85" t="s">
        <v>28</v>
      </c>
      <c r="K97" s="86" t="s">
        <v>27</v>
      </c>
      <c r="L97" s="50">
        <f t="shared" si="81"/>
        <v>2835700</v>
      </c>
      <c r="M97" s="50">
        <f t="shared" si="82"/>
        <v>2835700</v>
      </c>
      <c r="N97" s="51">
        <f t="shared" si="83"/>
        <v>2835700</v>
      </c>
      <c r="O97" s="52">
        <f t="shared" si="84"/>
        <v>2835700</v>
      </c>
      <c r="P97" s="51">
        <f t="shared" si="85"/>
        <v>0</v>
      </c>
      <c r="Q97" s="53">
        <f t="shared" si="86"/>
        <v>0</v>
      </c>
      <c r="R97" s="29">
        <f t="shared" si="61"/>
        <v>2835700</v>
      </c>
      <c r="S97" s="51">
        <f t="shared" si="80"/>
        <v>2835700</v>
      </c>
      <c r="T97" s="12" t="str">
        <f t="shared" si="87"/>
        <v>MENOR VALOR</v>
      </c>
      <c r="U97" s="31"/>
      <c r="V97" s="8"/>
      <c r="X97" s="35" t="e">
        <f>+I98/J98</f>
        <v>#VALUE!</v>
      </c>
      <c r="Y97" s="35">
        <f>+I98/K98</f>
        <v>46.48688524590164</v>
      </c>
      <c r="Z97" s="35"/>
      <c r="AA97" s="35"/>
      <c r="AB97" s="15"/>
      <c r="AD97" s="15"/>
    </row>
    <row r="98" spans="1:30" ht="16.5">
      <c r="A98" s="57">
        <v>92</v>
      </c>
      <c r="B98" s="95" t="s">
        <v>200</v>
      </c>
      <c r="C98" s="73" t="s">
        <v>224</v>
      </c>
      <c r="D98" s="96" t="s">
        <v>201</v>
      </c>
      <c r="E98" s="80" t="s">
        <v>21</v>
      </c>
      <c r="F98" s="81">
        <v>1</v>
      </c>
      <c r="G98" s="82">
        <v>0</v>
      </c>
      <c r="H98" s="87">
        <v>0</v>
      </c>
      <c r="I98" s="84">
        <v>2835700</v>
      </c>
      <c r="J98" s="85" t="s">
        <v>28</v>
      </c>
      <c r="K98" s="49">
        <v>61000</v>
      </c>
      <c r="L98" s="50">
        <f t="shared" si="81"/>
        <v>2835700</v>
      </c>
      <c r="M98" s="50">
        <f t="shared" si="82"/>
        <v>2835700</v>
      </c>
      <c r="N98" s="51">
        <f t="shared" si="83"/>
        <v>2835700</v>
      </c>
      <c r="O98" s="52">
        <f t="shared" si="84"/>
        <v>2835700</v>
      </c>
      <c r="P98" s="51">
        <f t="shared" si="85"/>
        <v>0</v>
      </c>
      <c r="Q98" s="53">
        <f t="shared" si="86"/>
        <v>0</v>
      </c>
      <c r="R98" s="29">
        <f t="shared" si="61"/>
        <v>2835700</v>
      </c>
      <c r="S98" s="51">
        <f t="shared" si="80"/>
        <v>2835700</v>
      </c>
      <c r="T98" s="12" t="str">
        <f t="shared" si="87"/>
        <v>MENOR VALOR</v>
      </c>
      <c r="U98" s="31"/>
      <c r="V98" s="8"/>
      <c r="X98" s="35"/>
      <c r="Y98" s="35"/>
      <c r="Z98" s="35"/>
      <c r="AA98" s="35"/>
      <c r="AB98" s="15"/>
      <c r="AD98" s="15"/>
    </row>
    <row r="99" spans="1:30" ht="16.5">
      <c r="A99" s="89">
        <v>93</v>
      </c>
      <c r="B99" s="95" t="s">
        <v>202</v>
      </c>
      <c r="C99" s="73" t="s">
        <v>226</v>
      </c>
      <c r="D99" s="96" t="s">
        <v>203</v>
      </c>
      <c r="E99" s="80" t="s">
        <v>21</v>
      </c>
      <c r="F99" s="81">
        <v>1</v>
      </c>
      <c r="G99" s="82">
        <v>0</v>
      </c>
      <c r="H99" s="87">
        <v>0</v>
      </c>
      <c r="I99" s="84">
        <v>2835700</v>
      </c>
      <c r="J99" s="85" t="s">
        <v>28</v>
      </c>
      <c r="K99" s="49" t="s">
        <v>28</v>
      </c>
      <c r="L99" s="50">
        <f t="shared" si="81"/>
        <v>2835700</v>
      </c>
      <c r="M99" s="50">
        <f t="shared" si="82"/>
        <v>2835700</v>
      </c>
      <c r="N99" s="51">
        <f t="shared" si="83"/>
        <v>2835700</v>
      </c>
      <c r="O99" s="52">
        <f t="shared" si="84"/>
        <v>2835700</v>
      </c>
      <c r="P99" s="51">
        <f t="shared" si="85"/>
        <v>0</v>
      </c>
      <c r="Q99" s="53">
        <f t="shared" si="86"/>
        <v>0</v>
      </c>
      <c r="R99" s="29">
        <f t="shared" si="61"/>
        <v>2835700</v>
      </c>
      <c r="S99" s="51">
        <f t="shared" si="80"/>
        <v>2835700</v>
      </c>
      <c r="T99" s="12" t="str">
        <f t="shared" si="87"/>
        <v>MENOR VALOR</v>
      </c>
      <c r="U99" s="31"/>
      <c r="V99" s="8"/>
      <c r="X99" s="35"/>
      <c r="Y99" s="35"/>
      <c r="Z99" s="35"/>
      <c r="AA99" s="35"/>
      <c r="AB99" s="15"/>
      <c r="AD99" s="15"/>
    </row>
    <row r="100" spans="1:30" ht="16.5">
      <c r="A100" s="57">
        <v>94</v>
      </c>
      <c r="B100" s="95" t="s">
        <v>204</v>
      </c>
      <c r="C100" s="73" t="s">
        <v>228</v>
      </c>
      <c r="D100" s="96" t="s">
        <v>205</v>
      </c>
      <c r="E100" s="80" t="s">
        <v>21</v>
      </c>
      <c r="F100" s="81">
        <v>1</v>
      </c>
      <c r="G100" s="82">
        <v>0</v>
      </c>
      <c r="H100" s="87">
        <v>0</v>
      </c>
      <c r="I100" s="84">
        <v>2835700</v>
      </c>
      <c r="J100" s="85" t="s">
        <v>28</v>
      </c>
      <c r="K100" s="49" t="s">
        <v>28</v>
      </c>
      <c r="L100" s="50">
        <f t="shared" si="81"/>
        <v>2835700</v>
      </c>
      <c r="M100" s="50">
        <f t="shared" si="82"/>
        <v>2835700</v>
      </c>
      <c r="N100" s="51">
        <f t="shared" si="83"/>
        <v>2835700</v>
      </c>
      <c r="O100" s="52">
        <f t="shared" si="84"/>
        <v>2835700</v>
      </c>
      <c r="P100" s="51">
        <f t="shared" si="85"/>
        <v>0</v>
      </c>
      <c r="Q100" s="53">
        <f t="shared" si="86"/>
        <v>0</v>
      </c>
      <c r="R100" s="29">
        <f t="shared" si="61"/>
        <v>2835700</v>
      </c>
      <c r="S100" s="51">
        <f t="shared" si="80"/>
        <v>2835700</v>
      </c>
      <c r="T100" s="12" t="str">
        <f t="shared" si="87"/>
        <v>MENOR VALOR</v>
      </c>
      <c r="U100" s="31"/>
      <c r="V100" s="8"/>
      <c r="X100" s="35"/>
      <c r="Y100" s="35"/>
      <c r="Z100" s="35"/>
      <c r="AA100" s="35"/>
      <c r="AB100" s="15"/>
      <c r="AD100" s="15"/>
    </row>
    <row r="101" spans="1:30" ht="16.5">
      <c r="A101" s="57">
        <v>95</v>
      </c>
      <c r="B101" s="95" t="s">
        <v>206</v>
      </c>
      <c r="C101" s="73" t="s">
        <v>232</v>
      </c>
      <c r="D101" s="96" t="s">
        <v>207</v>
      </c>
      <c r="E101" s="80" t="s">
        <v>21</v>
      </c>
      <c r="F101" s="81">
        <v>1</v>
      </c>
      <c r="G101" s="82">
        <v>0</v>
      </c>
      <c r="H101" s="87">
        <v>0</v>
      </c>
      <c r="I101" s="84">
        <v>2835700</v>
      </c>
      <c r="J101" s="85" t="s">
        <v>28</v>
      </c>
      <c r="K101" s="49" t="s">
        <v>28</v>
      </c>
      <c r="L101" s="50">
        <f t="shared" si="81"/>
        <v>2835700</v>
      </c>
      <c r="M101" s="50">
        <f t="shared" si="82"/>
        <v>2835700</v>
      </c>
      <c r="N101" s="51">
        <f t="shared" si="83"/>
        <v>2835700</v>
      </c>
      <c r="O101" s="52">
        <f t="shared" si="84"/>
        <v>2835700</v>
      </c>
      <c r="P101" s="51">
        <f t="shared" si="85"/>
        <v>0</v>
      </c>
      <c r="Q101" s="53">
        <f t="shared" si="86"/>
        <v>0</v>
      </c>
      <c r="R101" s="29">
        <f t="shared" si="61"/>
        <v>2835700</v>
      </c>
      <c r="S101" s="51">
        <f t="shared" si="80"/>
        <v>2835700</v>
      </c>
      <c r="T101" s="12" t="str">
        <f t="shared" si="87"/>
        <v>MENOR VALOR</v>
      </c>
      <c r="U101" s="31"/>
      <c r="V101" s="8"/>
      <c r="X101" s="35"/>
      <c r="Y101" s="35"/>
      <c r="Z101" s="35"/>
      <c r="AA101" s="35"/>
      <c r="AB101" s="15"/>
      <c r="AD101" s="15"/>
    </row>
    <row r="102" spans="1:30" ht="16.5">
      <c r="A102" s="57">
        <v>96</v>
      </c>
      <c r="B102" s="95" t="s">
        <v>208</v>
      </c>
      <c r="C102" s="73" t="s">
        <v>234</v>
      </c>
      <c r="D102" s="96" t="s">
        <v>209</v>
      </c>
      <c r="E102" s="80" t="s">
        <v>21</v>
      </c>
      <c r="F102" s="81">
        <v>1</v>
      </c>
      <c r="G102" s="82">
        <v>0</v>
      </c>
      <c r="H102" s="87">
        <v>0</v>
      </c>
      <c r="I102" s="84">
        <v>654300</v>
      </c>
      <c r="J102" s="85" t="s">
        <v>28</v>
      </c>
      <c r="K102" s="49" t="s">
        <v>28</v>
      </c>
      <c r="L102" s="50">
        <f t="shared" si="81"/>
        <v>654300</v>
      </c>
      <c r="M102" s="50">
        <f t="shared" si="82"/>
        <v>654300</v>
      </c>
      <c r="N102" s="51">
        <f t="shared" si="83"/>
        <v>654300</v>
      </c>
      <c r="O102" s="52">
        <f t="shared" si="84"/>
        <v>654300</v>
      </c>
      <c r="P102" s="51">
        <f t="shared" si="85"/>
        <v>0</v>
      </c>
      <c r="Q102" s="53">
        <f t="shared" si="86"/>
        <v>0</v>
      </c>
      <c r="R102" s="29">
        <f t="shared" si="61"/>
        <v>654300</v>
      </c>
      <c r="S102" s="51">
        <f t="shared" si="80"/>
        <v>654300</v>
      </c>
      <c r="T102" s="12" t="str">
        <f t="shared" si="87"/>
        <v>MENOR VALOR</v>
      </c>
      <c r="U102" s="31"/>
      <c r="V102" s="8"/>
      <c r="X102" s="35"/>
      <c r="Y102" s="35"/>
      <c r="Z102" s="35"/>
      <c r="AA102" s="35"/>
      <c r="AB102" s="15"/>
      <c r="AD102" s="15"/>
    </row>
    <row r="103" spans="1:30" ht="16.5">
      <c r="A103" s="89">
        <v>97</v>
      </c>
      <c r="B103" s="95" t="s">
        <v>210</v>
      </c>
      <c r="C103" s="73">
        <v>221401</v>
      </c>
      <c r="D103" s="96" t="s">
        <v>211</v>
      </c>
      <c r="E103" s="80" t="s">
        <v>21</v>
      </c>
      <c r="F103" s="81">
        <v>1</v>
      </c>
      <c r="G103" s="82">
        <v>0</v>
      </c>
      <c r="H103" s="87">
        <v>0</v>
      </c>
      <c r="I103" s="84">
        <v>828200</v>
      </c>
      <c r="J103" s="85" t="s">
        <v>28</v>
      </c>
      <c r="K103" s="49" t="s">
        <v>28</v>
      </c>
      <c r="L103" s="50">
        <f t="shared" si="81"/>
        <v>828200</v>
      </c>
      <c r="M103" s="50">
        <f t="shared" si="82"/>
        <v>828200</v>
      </c>
      <c r="N103" s="51">
        <f t="shared" si="83"/>
        <v>828200</v>
      </c>
      <c r="O103" s="52">
        <f t="shared" si="84"/>
        <v>828200</v>
      </c>
      <c r="P103" s="51">
        <f t="shared" si="85"/>
        <v>0</v>
      </c>
      <c r="Q103" s="53">
        <f t="shared" si="86"/>
        <v>0</v>
      </c>
      <c r="R103" s="29">
        <f t="shared" si="61"/>
        <v>828200</v>
      </c>
      <c r="S103" s="51">
        <f t="shared" si="80"/>
        <v>828200</v>
      </c>
      <c r="T103" s="12" t="str">
        <f t="shared" si="87"/>
        <v>MENOR VALOR</v>
      </c>
      <c r="U103" s="31"/>
      <c r="V103" s="8"/>
      <c r="X103" s="35"/>
      <c r="Y103" s="35"/>
      <c r="Z103" s="35"/>
      <c r="AA103" s="35"/>
      <c r="AB103" s="15"/>
      <c r="AD103" s="15"/>
    </row>
    <row r="104" spans="1:30" ht="16.5">
      <c r="A104" s="57">
        <v>98</v>
      </c>
      <c r="B104" s="95" t="s">
        <v>212</v>
      </c>
      <c r="C104" s="73">
        <v>250002</v>
      </c>
      <c r="D104" s="96" t="s">
        <v>213</v>
      </c>
      <c r="E104" s="80" t="s">
        <v>21</v>
      </c>
      <c r="F104" s="81">
        <v>1</v>
      </c>
      <c r="G104" s="82">
        <v>0</v>
      </c>
      <c r="H104" s="87">
        <v>0</v>
      </c>
      <c r="I104" s="84">
        <v>828200</v>
      </c>
      <c r="J104" s="85" t="s">
        <v>28</v>
      </c>
      <c r="K104" s="49" t="s">
        <v>28</v>
      </c>
      <c r="L104" s="50">
        <f t="shared" si="81"/>
        <v>828200</v>
      </c>
      <c r="M104" s="50">
        <f t="shared" si="82"/>
        <v>828200</v>
      </c>
      <c r="N104" s="51">
        <f t="shared" si="83"/>
        <v>828200</v>
      </c>
      <c r="O104" s="52">
        <f t="shared" si="84"/>
        <v>828200</v>
      </c>
      <c r="P104" s="51">
        <f t="shared" si="85"/>
        <v>0</v>
      </c>
      <c r="Q104" s="53">
        <f t="shared" si="86"/>
        <v>0</v>
      </c>
      <c r="R104" s="29">
        <f t="shared" si="61"/>
        <v>828200</v>
      </c>
      <c r="S104" s="51">
        <f t="shared" si="80"/>
        <v>828200</v>
      </c>
      <c r="T104" s="12" t="str">
        <f t="shared" si="87"/>
        <v>MENOR VALOR</v>
      </c>
      <c r="U104" s="31"/>
      <c r="V104" s="8"/>
      <c r="X104" s="35"/>
      <c r="Y104" s="35"/>
      <c r="Z104" s="35"/>
      <c r="AA104" s="35"/>
      <c r="AB104" s="15"/>
      <c r="AD104" s="15"/>
    </row>
    <row r="105" spans="1:30" ht="16.5">
      <c r="A105" s="57">
        <v>99</v>
      </c>
      <c r="B105" s="95" t="s">
        <v>214</v>
      </c>
      <c r="C105" s="75">
        <v>252001</v>
      </c>
      <c r="D105" s="96" t="s">
        <v>215</v>
      </c>
      <c r="E105" s="80" t="s">
        <v>21</v>
      </c>
      <c r="F105" s="81">
        <v>1</v>
      </c>
      <c r="G105" s="82">
        <v>0</v>
      </c>
      <c r="H105" s="87">
        <v>0</v>
      </c>
      <c r="I105" s="84">
        <v>828200</v>
      </c>
      <c r="J105" s="85" t="s">
        <v>28</v>
      </c>
      <c r="K105" s="49" t="s">
        <v>28</v>
      </c>
      <c r="L105" s="50">
        <f t="shared" si="81"/>
        <v>828200</v>
      </c>
      <c r="M105" s="50">
        <f t="shared" si="82"/>
        <v>828200</v>
      </c>
      <c r="N105" s="51">
        <f t="shared" si="83"/>
        <v>828200</v>
      </c>
      <c r="O105" s="52">
        <f t="shared" si="84"/>
        <v>828200</v>
      </c>
      <c r="P105" s="51">
        <f t="shared" si="85"/>
        <v>0</v>
      </c>
      <c r="Q105" s="53">
        <f t="shared" si="86"/>
        <v>0</v>
      </c>
      <c r="R105" s="29">
        <f t="shared" si="61"/>
        <v>828200</v>
      </c>
      <c r="S105" s="51">
        <f t="shared" si="80"/>
        <v>828200</v>
      </c>
      <c r="T105" s="12" t="str">
        <f t="shared" si="87"/>
        <v>MENOR VALOR</v>
      </c>
      <c r="U105" s="31"/>
      <c r="V105" s="8"/>
      <c r="X105" s="35"/>
      <c r="Y105" s="35"/>
      <c r="Z105" s="35"/>
      <c r="AA105" s="35"/>
      <c r="AB105" s="15"/>
      <c r="AD105" s="15"/>
    </row>
    <row r="106" spans="1:30" ht="16.5">
      <c r="A106" s="57">
        <v>100</v>
      </c>
      <c r="B106" s="95" t="s">
        <v>216</v>
      </c>
      <c r="C106" s="73">
        <v>261001</v>
      </c>
      <c r="D106" s="96" t="s">
        <v>217</v>
      </c>
      <c r="E106" s="93" t="s">
        <v>21</v>
      </c>
      <c r="F106" s="93">
        <v>1</v>
      </c>
      <c r="G106" s="97">
        <v>0</v>
      </c>
      <c r="H106" s="98">
        <v>0</v>
      </c>
      <c r="I106" s="84">
        <v>2835700</v>
      </c>
      <c r="J106" s="85" t="s">
        <v>28</v>
      </c>
      <c r="K106" s="86" t="s">
        <v>27</v>
      </c>
      <c r="L106" s="50">
        <f t="shared" si="81"/>
        <v>2835700</v>
      </c>
      <c r="M106" s="50">
        <f t="shared" si="82"/>
        <v>2835700</v>
      </c>
      <c r="N106" s="51">
        <f t="shared" si="83"/>
        <v>2835700</v>
      </c>
      <c r="O106" s="52">
        <f t="shared" si="84"/>
        <v>2835700</v>
      </c>
      <c r="P106" s="51">
        <f t="shared" si="85"/>
        <v>0</v>
      </c>
      <c r="Q106" s="53">
        <f t="shared" si="86"/>
        <v>0</v>
      </c>
      <c r="R106" s="29">
        <f t="shared" si="61"/>
        <v>2835700</v>
      </c>
      <c r="S106" s="51">
        <f t="shared" si="80"/>
        <v>2835700</v>
      </c>
      <c r="T106" s="12" t="str">
        <f t="shared" si="87"/>
        <v>MENOR VALOR</v>
      </c>
      <c r="U106" s="31"/>
      <c r="V106" s="8"/>
      <c r="X106" s="35" t="e">
        <f>+I107/J107</f>
        <v>#VALUE!</v>
      </c>
      <c r="Y106" s="35">
        <f>+I107/K107</f>
        <v>18.71311475409836</v>
      </c>
      <c r="Z106" s="35"/>
      <c r="AA106" s="35"/>
      <c r="AB106" s="15"/>
      <c r="AD106" s="15"/>
    </row>
    <row r="107" spans="1:30" ht="33">
      <c r="A107" s="89">
        <v>101</v>
      </c>
      <c r="B107" s="95" t="s">
        <v>218</v>
      </c>
      <c r="C107" s="73">
        <v>261002</v>
      </c>
      <c r="D107" s="96" t="s">
        <v>219</v>
      </c>
      <c r="E107" s="80" t="s">
        <v>21</v>
      </c>
      <c r="F107" s="81">
        <v>1</v>
      </c>
      <c r="G107" s="82">
        <v>0</v>
      </c>
      <c r="H107" s="87">
        <v>0</v>
      </c>
      <c r="I107" s="84">
        <v>1141500</v>
      </c>
      <c r="J107" s="85" t="s">
        <v>28</v>
      </c>
      <c r="K107" s="49">
        <v>61000</v>
      </c>
      <c r="L107" s="50">
        <f t="shared" si="81"/>
        <v>1141500</v>
      </c>
      <c r="M107" s="50">
        <f t="shared" si="82"/>
        <v>1141500</v>
      </c>
      <c r="N107" s="51">
        <f t="shared" si="83"/>
        <v>1141500</v>
      </c>
      <c r="O107" s="52">
        <f t="shared" si="84"/>
        <v>1141500</v>
      </c>
      <c r="P107" s="51">
        <f t="shared" si="85"/>
        <v>0</v>
      </c>
      <c r="Q107" s="53">
        <f t="shared" si="86"/>
        <v>0</v>
      </c>
      <c r="R107" s="29">
        <f t="shared" si="61"/>
        <v>1141500</v>
      </c>
      <c r="S107" s="51">
        <f t="shared" si="80"/>
        <v>1141500</v>
      </c>
      <c r="T107" s="12" t="str">
        <f t="shared" si="87"/>
        <v>MENOR VALOR</v>
      </c>
      <c r="V107" s="29">
        <f>+ROUND(R107,-2)</f>
        <v>1141500</v>
      </c>
      <c r="W107" s="12" t="str">
        <f>IF(Q107&lt;=$Q$1,"MENOR VALOR","MEDIANA")</f>
        <v>MENOR VALOR</v>
      </c>
      <c r="X107" s="35"/>
      <c r="Y107" s="35"/>
      <c r="Z107" s="35"/>
      <c r="AA107" s="35"/>
      <c r="AB107" s="15"/>
      <c r="AD107" s="15"/>
    </row>
    <row r="108" spans="1:30" ht="16.5">
      <c r="A108" s="57">
        <v>102</v>
      </c>
      <c r="B108" s="95" t="s">
        <v>220</v>
      </c>
      <c r="C108" s="73">
        <v>262002</v>
      </c>
      <c r="D108" s="96" t="s">
        <v>221</v>
      </c>
      <c r="E108" s="80" t="s">
        <v>21</v>
      </c>
      <c r="F108" s="81">
        <v>1</v>
      </c>
      <c r="G108" s="82">
        <v>0</v>
      </c>
      <c r="H108" s="87">
        <v>0</v>
      </c>
      <c r="I108" s="84">
        <v>1141500</v>
      </c>
      <c r="J108" s="85" t="s">
        <v>28</v>
      </c>
      <c r="K108" s="49" t="s">
        <v>28</v>
      </c>
      <c r="L108" s="50">
        <f t="shared" si="81"/>
        <v>1141500</v>
      </c>
      <c r="M108" s="50">
        <f t="shared" si="82"/>
        <v>1141500</v>
      </c>
      <c r="N108" s="51">
        <f t="shared" si="83"/>
        <v>1141500</v>
      </c>
      <c r="O108" s="52">
        <f t="shared" si="84"/>
        <v>1141500</v>
      </c>
      <c r="P108" s="51">
        <f t="shared" si="85"/>
        <v>0</v>
      </c>
      <c r="Q108" s="53">
        <f t="shared" si="86"/>
        <v>0</v>
      </c>
      <c r="R108" s="29">
        <f t="shared" si="61"/>
        <v>1141500</v>
      </c>
      <c r="S108" s="51">
        <f t="shared" si="80"/>
        <v>1141500</v>
      </c>
      <c r="T108" s="12" t="str">
        <f t="shared" si="87"/>
        <v>MENOR VALOR</v>
      </c>
      <c r="U108" s="31"/>
      <c r="V108" s="8"/>
      <c r="X108" s="35"/>
      <c r="Y108" s="35"/>
      <c r="Z108" s="35"/>
      <c r="AA108" s="35"/>
      <c r="AB108" s="15"/>
      <c r="AD108" s="15"/>
    </row>
    <row r="109" spans="1:30" ht="16.5">
      <c r="A109" s="57">
        <v>103</v>
      </c>
      <c r="B109" s="95" t="s">
        <v>222</v>
      </c>
      <c r="C109" s="73">
        <v>272301</v>
      </c>
      <c r="D109" s="96" t="s">
        <v>223</v>
      </c>
      <c r="E109" s="80" t="s">
        <v>21</v>
      </c>
      <c r="F109" s="81">
        <v>1</v>
      </c>
      <c r="G109" s="82">
        <v>0</v>
      </c>
      <c r="H109" s="87">
        <v>0</v>
      </c>
      <c r="I109" s="84">
        <v>1474400</v>
      </c>
      <c r="J109" s="85" t="s">
        <v>28</v>
      </c>
      <c r="K109" s="49" t="s">
        <v>28</v>
      </c>
      <c r="L109" s="50">
        <f t="shared" si="81"/>
        <v>1474400</v>
      </c>
      <c r="M109" s="50">
        <f t="shared" si="82"/>
        <v>1474400</v>
      </c>
      <c r="N109" s="51">
        <f t="shared" si="83"/>
        <v>1474400</v>
      </c>
      <c r="O109" s="52">
        <f t="shared" si="84"/>
        <v>1474400</v>
      </c>
      <c r="P109" s="51">
        <f t="shared" si="85"/>
        <v>0</v>
      </c>
      <c r="Q109" s="53">
        <f t="shared" si="86"/>
        <v>0</v>
      </c>
      <c r="R109" s="29">
        <f t="shared" ref="R109:R172" si="88">IF(Q109&lt;=$Q$1,L109,N109)</f>
        <v>1474400</v>
      </c>
      <c r="S109" s="51">
        <f t="shared" si="80"/>
        <v>1474400</v>
      </c>
      <c r="T109" s="12" t="str">
        <f t="shared" si="87"/>
        <v>MENOR VALOR</v>
      </c>
      <c r="U109" s="31"/>
      <c r="V109" s="8"/>
      <c r="X109" s="35"/>
      <c r="Y109" s="35"/>
      <c r="Z109" s="35"/>
      <c r="AA109" s="35"/>
      <c r="AB109" s="15"/>
      <c r="AD109" s="15"/>
    </row>
    <row r="110" spans="1:30" ht="16.5">
      <c r="A110" s="57">
        <v>104</v>
      </c>
      <c r="B110" s="95" t="s">
        <v>224</v>
      </c>
      <c r="C110" s="73">
        <v>272302</v>
      </c>
      <c r="D110" s="96" t="s">
        <v>225</v>
      </c>
      <c r="E110" s="80" t="s">
        <v>21</v>
      </c>
      <c r="F110" s="81">
        <v>1</v>
      </c>
      <c r="G110" s="82">
        <v>0</v>
      </c>
      <c r="H110" s="87">
        <v>0</v>
      </c>
      <c r="I110" s="84">
        <v>1474400</v>
      </c>
      <c r="J110" s="85" t="s">
        <v>28</v>
      </c>
      <c r="K110" s="49" t="s">
        <v>28</v>
      </c>
      <c r="L110" s="50">
        <f t="shared" si="81"/>
        <v>1474400</v>
      </c>
      <c r="M110" s="50">
        <f t="shared" si="82"/>
        <v>1474400</v>
      </c>
      <c r="N110" s="51">
        <f t="shared" si="83"/>
        <v>1474400</v>
      </c>
      <c r="O110" s="52">
        <f t="shared" si="84"/>
        <v>1474400</v>
      </c>
      <c r="P110" s="51">
        <f t="shared" si="85"/>
        <v>0</v>
      </c>
      <c r="Q110" s="53">
        <f t="shared" si="86"/>
        <v>0</v>
      </c>
      <c r="R110" s="29">
        <f t="shared" si="88"/>
        <v>1474400</v>
      </c>
      <c r="S110" s="51">
        <f t="shared" si="80"/>
        <v>1474400</v>
      </c>
      <c r="T110" s="12" t="str">
        <f t="shared" si="87"/>
        <v>MENOR VALOR</v>
      </c>
      <c r="U110" s="31"/>
      <c r="V110" s="8"/>
      <c r="X110" s="35"/>
      <c r="Y110" s="35"/>
      <c r="Z110" s="35"/>
      <c r="AA110" s="35"/>
      <c r="AB110" s="15"/>
      <c r="AD110" s="15"/>
    </row>
    <row r="111" spans="1:30" ht="16.5">
      <c r="A111" s="89">
        <v>105</v>
      </c>
      <c r="B111" s="95" t="s">
        <v>226</v>
      </c>
      <c r="C111" s="73">
        <v>272402</v>
      </c>
      <c r="D111" s="96" t="s">
        <v>227</v>
      </c>
      <c r="E111" s="80" t="s">
        <v>21</v>
      </c>
      <c r="F111" s="81">
        <v>1</v>
      </c>
      <c r="G111" s="82">
        <v>0</v>
      </c>
      <c r="H111" s="87">
        <v>0</v>
      </c>
      <c r="I111" s="84">
        <v>2469300</v>
      </c>
      <c r="J111" s="85" t="s">
        <v>28</v>
      </c>
      <c r="K111" s="49" t="s">
        <v>28</v>
      </c>
      <c r="L111" s="50">
        <f t="shared" si="81"/>
        <v>2469300</v>
      </c>
      <c r="M111" s="50">
        <f t="shared" si="82"/>
        <v>2469300</v>
      </c>
      <c r="N111" s="51">
        <f t="shared" si="83"/>
        <v>2469300</v>
      </c>
      <c r="O111" s="52">
        <f t="shared" si="84"/>
        <v>2469300</v>
      </c>
      <c r="P111" s="51">
        <f t="shared" si="85"/>
        <v>0</v>
      </c>
      <c r="Q111" s="53">
        <f t="shared" si="86"/>
        <v>0</v>
      </c>
      <c r="R111" s="29">
        <f t="shared" si="88"/>
        <v>2469300</v>
      </c>
      <c r="S111" s="51">
        <f t="shared" si="80"/>
        <v>2469300</v>
      </c>
      <c r="T111" s="12" t="str">
        <f t="shared" si="87"/>
        <v>MENOR VALOR</v>
      </c>
      <c r="U111" s="31"/>
      <c r="V111" s="8"/>
      <c r="X111" s="35"/>
      <c r="Y111" s="35"/>
      <c r="Z111" s="35"/>
      <c r="AA111" s="35"/>
      <c r="AB111" s="15"/>
      <c r="AD111" s="15"/>
    </row>
    <row r="112" spans="1:30" ht="16.5">
      <c r="A112" s="57">
        <v>106</v>
      </c>
      <c r="B112" s="95" t="s">
        <v>228</v>
      </c>
      <c r="C112" s="73">
        <v>274202</v>
      </c>
      <c r="D112" s="96" t="s">
        <v>229</v>
      </c>
      <c r="E112" s="80" t="s">
        <v>21</v>
      </c>
      <c r="F112" s="81">
        <v>1</v>
      </c>
      <c r="G112" s="82">
        <v>0</v>
      </c>
      <c r="H112" s="87">
        <v>0</v>
      </c>
      <c r="I112" s="84">
        <v>2469300</v>
      </c>
      <c r="J112" s="85" t="s">
        <v>28</v>
      </c>
      <c r="K112" s="49" t="s">
        <v>28</v>
      </c>
      <c r="L112" s="50">
        <f t="shared" si="81"/>
        <v>2469300</v>
      </c>
      <c r="M112" s="50">
        <f t="shared" si="82"/>
        <v>2469300</v>
      </c>
      <c r="N112" s="51">
        <f t="shared" si="83"/>
        <v>2469300</v>
      </c>
      <c r="O112" s="52">
        <f t="shared" si="84"/>
        <v>2469300</v>
      </c>
      <c r="P112" s="51">
        <f t="shared" si="85"/>
        <v>0</v>
      </c>
      <c r="Q112" s="53">
        <f t="shared" si="86"/>
        <v>0</v>
      </c>
      <c r="R112" s="29">
        <f t="shared" si="88"/>
        <v>2469300</v>
      </c>
      <c r="S112" s="51">
        <f t="shared" si="80"/>
        <v>2469300</v>
      </c>
      <c r="T112" s="12" t="str">
        <f t="shared" si="87"/>
        <v>MENOR VALOR</v>
      </c>
      <c r="U112" s="31"/>
      <c r="V112" s="8"/>
      <c r="X112" s="35"/>
      <c r="Y112" s="35"/>
      <c r="Z112" s="35"/>
      <c r="AA112" s="35"/>
      <c r="AB112" s="15"/>
      <c r="AD112" s="15"/>
    </row>
    <row r="113" spans="1:30" ht="16.5">
      <c r="A113" s="57">
        <v>107</v>
      </c>
      <c r="B113" s="95" t="s">
        <v>230</v>
      </c>
      <c r="C113" s="73">
        <v>275405</v>
      </c>
      <c r="D113" s="96" t="s">
        <v>231</v>
      </c>
      <c r="E113" s="80" t="s">
        <v>21</v>
      </c>
      <c r="F113" s="81">
        <v>1</v>
      </c>
      <c r="G113" s="82">
        <v>0</v>
      </c>
      <c r="H113" s="87">
        <v>0</v>
      </c>
      <c r="I113" s="84">
        <v>2469300</v>
      </c>
      <c r="J113" s="85" t="s">
        <v>28</v>
      </c>
      <c r="K113" s="49" t="s">
        <v>28</v>
      </c>
      <c r="L113" s="50">
        <f t="shared" si="81"/>
        <v>2469300</v>
      </c>
      <c r="M113" s="50">
        <f t="shared" si="82"/>
        <v>2469300</v>
      </c>
      <c r="N113" s="51">
        <f t="shared" si="83"/>
        <v>2469300</v>
      </c>
      <c r="O113" s="52">
        <f t="shared" si="84"/>
        <v>2469300</v>
      </c>
      <c r="P113" s="51">
        <f t="shared" si="85"/>
        <v>0</v>
      </c>
      <c r="Q113" s="53">
        <f t="shared" si="86"/>
        <v>0</v>
      </c>
      <c r="R113" s="29">
        <f t="shared" si="88"/>
        <v>2469300</v>
      </c>
      <c r="S113" s="51">
        <f t="shared" si="80"/>
        <v>2469300</v>
      </c>
      <c r="T113" s="12" t="str">
        <f t="shared" si="87"/>
        <v>MENOR VALOR</v>
      </c>
      <c r="U113" s="31"/>
      <c r="V113" s="8"/>
      <c r="X113" s="35"/>
      <c r="Y113" s="35"/>
      <c r="Z113" s="35"/>
      <c r="AA113" s="35"/>
      <c r="AB113" s="15"/>
      <c r="AD113" s="15"/>
    </row>
    <row r="114" spans="1:30" ht="16.5">
      <c r="A114" s="57">
        <v>108</v>
      </c>
      <c r="B114" s="95" t="s">
        <v>232</v>
      </c>
      <c r="C114" s="75">
        <v>277201</v>
      </c>
      <c r="D114" s="96" t="s">
        <v>233</v>
      </c>
      <c r="E114" s="80" t="s">
        <v>21</v>
      </c>
      <c r="F114" s="81">
        <v>1</v>
      </c>
      <c r="G114" s="82">
        <v>0</v>
      </c>
      <c r="H114" s="87">
        <v>0</v>
      </c>
      <c r="I114" s="84">
        <v>2835700</v>
      </c>
      <c r="J114" s="85" t="s">
        <v>28</v>
      </c>
      <c r="K114" s="49" t="s">
        <v>28</v>
      </c>
      <c r="L114" s="50">
        <f t="shared" si="81"/>
        <v>2835700</v>
      </c>
      <c r="M114" s="50">
        <f t="shared" si="82"/>
        <v>2835700</v>
      </c>
      <c r="N114" s="51">
        <f t="shared" si="83"/>
        <v>2835700</v>
      </c>
      <c r="O114" s="52">
        <f t="shared" si="84"/>
        <v>2835700</v>
      </c>
      <c r="P114" s="51">
        <f t="shared" si="85"/>
        <v>0</v>
      </c>
      <c r="Q114" s="53">
        <f t="shared" si="86"/>
        <v>0</v>
      </c>
      <c r="R114" s="29">
        <f t="shared" si="88"/>
        <v>2835700</v>
      </c>
      <c r="S114" s="51">
        <f t="shared" si="80"/>
        <v>2835700</v>
      </c>
      <c r="T114" s="12" t="str">
        <f t="shared" si="87"/>
        <v>MENOR VALOR</v>
      </c>
      <c r="U114" s="31"/>
      <c r="V114" s="8"/>
      <c r="X114" s="35"/>
      <c r="Y114" s="35"/>
      <c r="Z114" s="35"/>
      <c r="AA114" s="35"/>
      <c r="AB114" s="15"/>
      <c r="AD114" s="15"/>
    </row>
    <row r="115" spans="1:30" ht="16.5">
      <c r="A115" s="89">
        <v>109</v>
      </c>
      <c r="B115" s="95" t="s">
        <v>234</v>
      </c>
      <c r="C115" s="76">
        <v>280001</v>
      </c>
      <c r="D115" s="96" t="s">
        <v>235</v>
      </c>
      <c r="E115" s="80" t="s">
        <v>21</v>
      </c>
      <c r="F115" s="80">
        <v>1</v>
      </c>
      <c r="G115" s="82">
        <v>0</v>
      </c>
      <c r="H115" s="87">
        <v>0</v>
      </c>
      <c r="I115" s="84">
        <v>2469300</v>
      </c>
      <c r="J115" s="85" t="s">
        <v>28</v>
      </c>
      <c r="K115" s="102" t="s">
        <v>27</v>
      </c>
      <c r="L115" s="50">
        <f t="shared" si="81"/>
        <v>2469300</v>
      </c>
      <c r="M115" s="50">
        <f t="shared" si="82"/>
        <v>2469300</v>
      </c>
      <c r="N115" s="51">
        <f t="shared" si="83"/>
        <v>2469300</v>
      </c>
      <c r="O115" s="52">
        <f t="shared" si="84"/>
        <v>2469300</v>
      </c>
      <c r="P115" s="51">
        <f t="shared" si="85"/>
        <v>0</v>
      </c>
      <c r="Q115" s="53">
        <f t="shared" si="86"/>
        <v>0</v>
      </c>
      <c r="R115" s="29">
        <f t="shared" si="88"/>
        <v>2469300</v>
      </c>
      <c r="S115" s="51">
        <f t="shared" si="80"/>
        <v>2469300</v>
      </c>
      <c r="T115" s="12" t="str">
        <f t="shared" si="87"/>
        <v>MENOR VALOR</v>
      </c>
      <c r="U115" s="31"/>
      <c r="V115" s="8"/>
      <c r="X115" s="35" t="e">
        <f>+I116/J116</f>
        <v>#VALUE!</v>
      </c>
      <c r="Y115" s="35">
        <f>+I116/K116</f>
        <v>12.520833333333334</v>
      </c>
      <c r="Z115" s="35"/>
      <c r="AA115" s="35"/>
      <c r="AB115" s="15"/>
      <c r="AD115" s="15"/>
    </row>
    <row r="116" spans="1:30" ht="16.5">
      <c r="A116" s="57">
        <v>110</v>
      </c>
      <c r="B116" s="101">
        <v>221101</v>
      </c>
      <c r="C116" s="74">
        <v>282101</v>
      </c>
      <c r="D116" s="96" t="s">
        <v>236</v>
      </c>
      <c r="E116" s="93" t="s">
        <v>21</v>
      </c>
      <c r="F116" s="94">
        <v>1</v>
      </c>
      <c r="G116" s="97">
        <v>0</v>
      </c>
      <c r="H116" s="98">
        <v>0</v>
      </c>
      <c r="I116" s="84">
        <v>901500</v>
      </c>
      <c r="J116" s="85" t="s">
        <v>28</v>
      </c>
      <c r="K116" s="23">
        <v>72000</v>
      </c>
      <c r="L116" s="50">
        <f t="shared" si="81"/>
        <v>901500</v>
      </c>
      <c r="M116" s="50">
        <f t="shared" si="82"/>
        <v>901500</v>
      </c>
      <c r="N116" s="51">
        <f t="shared" si="83"/>
        <v>901500</v>
      </c>
      <c r="O116" s="52">
        <f t="shared" si="84"/>
        <v>901500</v>
      </c>
      <c r="P116" s="51">
        <f t="shared" si="85"/>
        <v>0</v>
      </c>
      <c r="Q116" s="53">
        <f t="shared" si="86"/>
        <v>0</v>
      </c>
      <c r="R116" s="29">
        <f t="shared" si="88"/>
        <v>901500</v>
      </c>
      <c r="S116" s="51">
        <f t="shared" si="80"/>
        <v>901500</v>
      </c>
      <c r="T116" s="12" t="str">
        <f t="shared" si="87"/>
        <v>MENOR VALOR</v>
      </c>
      <c r="U116" s="31"/>
      <c r="V116" s="8"/>
      <c r="X116" s="35"/>
      <c r="Y116" s="35"/>
      <c r="Z116" s="35"/>
      <c r="AA116" s="35"/>
      <c r="AB116" s="15"/>
      <c r="AD116" s="15"/>
    </row>
    <row r="117" spans="1:30" ht="16.5">
      <c r="A117" s="57">
        <v>111</v>
      </c>
      <c r="B117" s="95">
        <v>221102</v>
      </c>
      <c r="C117" s="73">
        <v>284101</v>
      </c>
      <c r="D117" s="96" t="s">
        <v>237</v>
      </c>
      <c r="E117" s="93" t="s">
        <v>21</v>
      </c>
      <c r="F117" s="94">
        <v>1</v>
      </c>
      <c r="G117" s="97">
        <v>0</v>
      </c>
      <c r="H117" s="98">
        <v>0</v>
      </c>
      <c r="I117" s="84">
        <v>901500</v>
      </c>
      <c r="J117" s="85" t="s">
        <v>28</v>
      </c>
      <c r="K117" s="23" t="s">
        <v>28</v>
      </c>
      <c r="L117" s="50">
        <f t="shared" si="81"/>
        <v>901500</v>
      </c>
      <c r="M117" s="50">
        <f t="shared" si="82"/>
        <v>901500</v>
      </c>
      <c r="N117" s="51">
        <f t="shared" si="83"/>
        <v>901500</v>
      </c>
      <c r="O117" s="52">
        <f t="shared" si="84"/>
        <v>901500</v>
      </c>
      <c r="P117" s="51">
        <f t="shared" si="85"/>
        <v>0</v>
      </c>
      <c r="Q117" s="53">
        <f t="shared" si="86"/>
        <v>0</v>
      </c>
      <c r="R117" s="29">
        <f t="shared" si="88"/>
        <v>901500</v>
      </c>
      <c r="S117" s="51">
        <f t="shared" si="80"/>
        <v>901500</v>
      </c>
      <c r="T117" s="12" t="str">
        <f t="shared" si="87"/>
        <v>MENOR VALOR</v>
      </c>
      <c r="U117" s="31"/>
      <c r="V117" s="8"/>
      <c r="X117" s="35"/>
      <c r="Y117" s="35"/>
      <c r="Z117" s="35"/>
      <c r="AA117" s="35"/>
      <c r="AB117" s="15"/>
      <c r="AD117" s="15"/>
    </row>
    <row r="118" spans="1:30" ht="16.5">
      <c r="A118" s="57">
        <v>112</v>
      </c>
      <c r="B118" s="95">
        <v>221103</v>
      </c>
      <c r="C118" s="73">
        <v>286101</v>
      </c>
      <c r="D118" s="96" t="s">
        <v>238</v>
      </c>
      <c r="E118" s="93" t="s">
        <v>21</v>
      </c>
      <c r="F118" s="94">
        <v>1</v>
      </c>
      <c r="G118" s="97">
        <v>0</v>
      </c>
      <c r="H118" s="98">
        <v>0</v>
      </c>
      <c r="I118" s="84">
        <v>901500</v>
      </c>
      <c r="J118" s="85" t="s">
        <v>28</v>
      </c>
      <c r="K118" s="23" t="s">
        <v>28</v>
      </c>
      <c r="L118" s="50">
        <f t="shared" si="81"/>
        <v>901500</v>
      </c>
      <c r="M118" s="50">
        <f t="shared" si="82"/>
        <v>901500</v>
      </c>
      <c r="N118" s="51">
        <f t="shared" si="83"/>
        <v>901500</v>
      </c>
      <c r="O118" s="52">
        <f t="shared" si="84"/>
        <v>901500</v>
      </c>
      <c r="P118" s="51">
        <f t="shared" si="85"/>
        <v>0</v>
      </c>
      <c r="Q118" s="53">
        <f t="shared" si="86"/>
        <v>0</v>
      </c>
      <c r="R118" s="29">
        <f t="shared" si="88"/>
        <v>901500</v>
      </c>
      <c r="S118" s="51">
        <f t="shared" si="80"/>
        <v>901500</v>
      </c>
      <c r="T118" s="12" t="str">
        <f t="shared" si="87"/>
        <v>MENOR VALOR</v>
      </c>
      <c r="U118" s="31"/>
      <c r="V118" s="8"/>
      <c r="X118" s="35"/>
      <c r="Y118" s="35"/>
      <c r="Z118" s="35"/>
      <c r="AA118" s="35"/>
      <c r="AB118" s="15"/>
      <c r="AD118" s="15"/>
    </row>
    <row r="119" spans="1:30" ht="16.5">
      <c r="A119" s="89">
        <v>113</v>
      </c>
      <c r="B119" s="95">
        <v>221401</v>
      </c>
      <c r="C119" s="73">
        <v>286102</v>
      </c>
      <c r="D119" s="96" t="s">
        <v>239</v>
      </c>
      <c r="E119" s="93" t="s">
        <v>21</v>
      </c>
      <c r="F119" s="94">
        <v>1</v>
      </c>
      <c r="G119" s="97">
        <v>0</v>
      </c>
      <c r="H119" s="98">
        <v>0</v>
      </c>
      <c r="I119" s="84">
        <v>924500</v>
      </c>
      <c r="J119" s="85" t="s">
        <v>28</v>
      </c>
      <c r="K119" s="23" t="s">
        <v>28</v>
      </c>
      <c r="L119" s="50">
        <f t="shared" si="81"/>
        <v>924500</v>
      </c>
      <c r="M119" s="50">
        <f t="shared" si="82"/>
        <v>924500</v>
      </c>
      <c r="N119" s="51">
        <f t="shared" si="83"/>
        <v>924500</v>
      </c>
      <c r="O119" s="52">
        <f t="shared" si="84"/>
        <v>924500</v>
      </c>
      <c r="P119" s="51">
        <f t="shared" si="85"/>
        <v>0</v>
      </c>
      <c r="Q119" s="53">
        <f t="shared" si="86"/>
        <v>0</v>
      </c>
      <c r="R119" s="29">
        <f t="shared" si="88"/>
        <v>924500</v>
      </c>
      <c r="S119" s="51">
        <f t="shared" si="80"/>
        <v>924500</v>
      </c>
      <c r="T119" s="12" t="str">
        <f t="shared" si="87"/>
        <v>MENOR VALOR</v>
      </c>
      <c r="U119" s="31"/>
      <c r="V119" s="8"/>
      <c r="X119" s="35"/>
      <c r="Y119" s="35"/>
      <c r="Z119" s="35"/>
      <c r="AA119" s="35"/>
      <c r="AB119" s="15"/>
      <c r="AD119" s="15"/>
    </row>
    <row r="120" spans="1:30" ht="16.5">
      <c r="A120" s="57">
        <v>114</v>
      </c>
      <c r="B120" s="95">
        <v>227001</v>
      </c>
      <c r="C120" s="75">
        <v>287101</v>
      </c>
      <c r="D120" s="96" t="s">
        <v>240</v>
      </c>
      <c r="E120" s="93" t="s">
        <v>21</v>
      </c>
      <c r="F120" s="94">
        <v>1</v>
      </c>
      <c r="G120" s="97">
        <v>0</v>
      </c>
      <c r="H120" s="98">
        <v>0</v>
      </c>
      <c r="I120" s="84">
        <v>35600</v>
      </c>
      <c r="J120" s="85" t="s">
        <v>28</v>
      </c>
      <c r="K120" s="23" t="s">
        <v>28</v>
      </c>
      <c r="L120" s="50">
        <f t="shared" si="81"/>
        <v>35600</v>
      </c>
      <c r="M120" s="50">
        <f t="shared" si="82"/>
        <v>35600</v>
      </c>
      <c r="N120" s="51">
        <f t="shared" si="83"/>
        <v>35600</v>
      </c>
      <c r="O120" s="52">
        <f t="shared" si="84"/>
        <v>35600</v>
      </c>
      <c r="P120" s="51">
        <f t="shared" si="85"/>
        <v>0</v>
      </c>
      <c r="Q120" s="53">
        <f t="shared" si="86"/>
        <v>0</v>
      </c>
      <c r="R120" s="29">
        <f t="shared" si="88"/>
        <v>35600</v>
      </c>
      <c r="S120" s="51">
        <f t="shared" si="80"/>
        <v>35600</v>
      </c>
      <c r="T120" s="12" t="str">
        <f t="shared" si="87"/>
        <v>MENOR VALOR</v>
      </c>
      <c r="U120" s="31"/>
      <c r="V120" s="8"/>
      <c r="X120" s="35"/>
      <c r="Y120" s="35"/>
      <c r="Z120" s="35"/>
      <c r="AA120" s="35"/>
      <c r="AB120" s="15"/>
      <c r="AD120" s="15"/>
    </row>
    <row r="121" spans="1:30" ht="16.5">
      <c r="A121" s="57">
        <v>115</v>
      </c>
      <c r="B121" s="95">
        <v>227002</v>
      </c>
      <c r="C121" s="73">
        <v>287102</v>
      </c>
      <c r="D121" s="96" t="s">
        <v>241</v>
      </c>
      <c r="E121" s="93" t="s">
        <v>21</v>
      </c>
      <c r="F121" s="94">
        <v>1</v>
      </c>
      <c r="G121" s="97">
        <v>0</v>
      </c>
      <c r="H121" s="98">
        <v>0</v>
      </c>
      <c r="I121" s="84">
        <v>35600</v>
      </c>
      <c r="J121" s="85" t="s">
        <v>28</v>
      </c>
      <c r="K121" s="23" t="s">
        <v>28</v>
      </c>
      <c r="L121" s="50">
        <f t="shared" si="81"/>
        <v>35600</v>
      </c>
      <c r="M121" s="50">
        <f t="shared" si="82"/>
        <v>35600</v>
      </c>
      <c r="N121" s="51">
        <f t="shared" si="83"/>
        <v>35600</v>
      </c>
      <c r="O121" s="52">
        <f t="shared" si="84"/>
        <v>35600</v>
      </c>
      <c r="P121" s="51">
        <f t="shared" si="85"/>
        <v>0</v>
      </c>
      <c r="Q121" s="53">
        <f t="shared" si="86"/>
        <v>0</v>
      </c>
      <c r="R121" s="29">
        <f t="shared" si="88"/>
        <v>35600</v>
      </c>
      <c r="S121" s="51">
        <f t="shared" si="80"/>
        <v>35600</v>
      </c>
      <c r="T121" s="12" t="str">
        <f t="shared" si="87"/>
        <v>MENOR VALOR</v>
      </c>
      <c r="U121" s="31"/>
      <c r="V121" s="8"/>
      <c r="X121" s="35"/>
      <c r="Y121" s="35"/>
      <c r="Z121" s="35"/>
      <c r="AA121" s="35"/>
      <c r="AB121" s="15"/>
      <c r="AD121" s="15"/>
    </row>
    <row r="122" spans="1:30" ht="16.5">
      <c r="A122" s="57">
        <v>116</v>
      </c>
      <c r="B122" s="95">
        <v>227101</v>
      </c>
      <c r="C122" s="73">
        <v>287103</v>
      </c>
      <c r="D122" s="96" t="s">
        <v>242</v>
      </c>
      <c r="E122" s="93" t="s">
        <v>21</v>
      </c>
      <c r="F122" s="94">
        <v>1</v>
      </c>
      <c r="G122" s="97">
        <v>0</v>
      </c>
      <c r="H122" s="98">
        <v>0</v>
      </c>
      <c r="I122" s="84">
        <v>1474400</v>
      </c>
      <c r="J122" s="85" t="s">
        <v>28</v>
      </c>
      <c r="K122" s="23" t="s">
        <v>28</v>
      </c>
      <c r="L122" s="50">
        <f t="shared" si="81"/>
        <v>1474400</v>
      </c>
      <c r="M122" s="50">
        <f t="shared" si="82"/>
        <v>1474400</v>
      </c>
      <c r="N122" s="51">
        <f t="shared" si="83"/>
        <v>1474400</v>
      </c>
      <c r="O122" s="52">
        <f t="shared" si="84"/>
        <v>1474400</v>
      </c>
      <c r="P122" s="51">
        <f t="shared" si="85"/>
        <v>0</v>
      </c>
      <c r="Q122" s="53">
        <f t="shared" si="86"/>
        <v>0</v>
      </c>
      <c r="R122" s="29">
        <f t="shared" si="88"/>
        <v>1474400</v>
      </c>
      <c r="S122" s="51">
        <f t="shared" si="80"/>
        <v>1474400</v>
      </c>
      <c r="T122" s="12" t="str">
        <f t="shared" si="87"/>
        <v>MENOR VALOR</v>
      </c>
      <c r="U122" s="31"/>
      <c r="V122" s="8"/>
      <c r="X122" s="35"/>
      <c r="Y122" s="35"/>
      <c r="Z122" s="35"/>
      <c r="AA122" s="35"/>
      <c r="AB122" s="15"/>
      <c r="AD122" s="15"/>
    </row>
    <row r="123" spans="1:30" ht="16.5">
      <c r="A123" s="89">
        <v>117</v>
      </c>
      <c r="B123" s="101">
        <v>250001</v>
      </c>
      <c r="C123" s="75">
        <v>289102</v>
      </c>
      <c r="D123" s="96" t="s">
        <v>243</v>
      </c>
      <c r="E123" s="93" t="s">
        <v>21</v>
      </c>
      <c r="F123" s="94">
        <v>1</v>
      </c>
      <c r="G123" s="97">
        <v>0</v>
      </c>
      <c r="H123" s="98">
        <v>0</v>
      </c>
      <c r="I123" s="84">
        <v>376500</v>
      </c>
      <c r="J123" s="85" t="s">
        <v>28</v>
      </c>
      <c r="K123" s="23" t="s">
        <v>28</v>
      </c>
      <c r="L123" s="50">
        <f t="shared" si="81"/>
        <v>376500</v>
      </c>
      <c r="M123" s="50">
        <f t="shared" si="82"/>
        <v>376500</v>
      </c>
      <c r="N123" s="51">
        <f t="shared" si="83"/>
        <v>376500</v>
      </c>
      <c r="O123" s="52">
        <f t="shared" si="84"/>
        <v>376500</v>
      </c>
      <c r="P123" s="51">
        <f t="shared" si="85"/>
        <v>0</v>
      </c>
      <c r="Q123" s="53">
        <f t="shared" si="86"/>
        <v>0</v>
      </c>
      <c r="R123" s="29">
        <f t="shared" si="88"/>
        <v>376500</v>
      </c>
      <c r="S123" s="51">
        <f t="shared" si="80"/>
        <v>376500</v>
      </c>
      <c r="T123" s="12" t="str">
        <f t="shared" si="87"/>
        <v>MENOR VALOR</v>
      </c>
      <c r="U123" s="31"/>
      <c r="V123" s="8"/>
      <c r="X123" s="35"/>
      <c r="Y123" s="35"/>
      <c r="Z123" s="35"/>
      <c r="AA123" s="35"/>
      <c r="AB123" s="15"/>
      <c r="AD123" s="15"/>
    </row>
    <row r="124" spans="1:30" ht="16.5">
      <c r="A124" s="57">
        <v>118</v>
      </c>
      <c r="B124" s="95">
        <v>250002</v>
      </c>
      <c r="C124" s="73">
        <v>289103</v>
      </c>
      <c r="D124" s="96" t="s">
        <v>244</v>
      </c>
      <c r="E124" s="80" t="s">
        <v>21</v>
      </c>
      <c r="F124" s="80">
        <v>1</v>
      </c>
      <c r="G124" s="82">
        <v>0</v>
      </c>
      <c r="H124" s="87">
        <v>0</v>
      </c>
      <c r="I124" s="84">
        <v>376500</v>
      </c>
      <c r="J124" s="85" t="s">
        <v>28</v>
      </c>
      <c r="K124" s="102" t="s">
        <v>27</v>
      </c>
      <c r="L124" s="50">
        <f t="shared" si="81"/>
        <v>376500</v>
      </c>
      <c r="M124" s="50">
        <f t="shared" si="82"/>
        <v>376500</v>
      </c>
      <c r="N124" s="51">
        <f t="shared" si="83"/>
        <v>376500</v>
      </c>
      <c r="O124" s="52">
        <f t="shared" si="84"/>
        <v>376500</v>
      </c>
      <c r="P124" s="51">
        <f t="shared" si="85"/>
        <v>0</v>
      </c>
      <c r="Q124" s="53">
        <f t="shared" si="86"/>
        <v>0</v>
      </c>
      <c r="R124" s="29">
        <f t="shared" si="88"/>
        <v>376500</v>
      </c>
      <c r="S124" s="51">
        <f t="shared" si="80"/>
        <v>376500</v>
      </c>
      <c r="T124" s="12" t="str">
        <f t="shared" si="87"/>
        <v>MENOR VALOR</v>
      </c>
      <c r="U124" s="31"/>
      <c r="V124" s="8"/>
      <c r="X124" s="35" t="e">
        <f>+I125/J125</f>
        <v>#VALUE!</v>
      </c>
      <c r="Y124" s="35">
        <f>+I125/K125</f>
        <v>29.050588235294118</v>
      </c>
      <c r="Z124" s="35"/>
      <c r="AA124" s="35"/>
      <c r="AB124" s="15"/>
      <c r="AD124" s="15"/>
    </row>
    <row r="125" spans="1:30" ht="16.5">
      <c r="A125" s="57">
        <v>119</v>
      </c>
      <c r="B125" s="99">
        <v>252001</v>
      </c>
      <c r="C125" s="75">
        <v>290301</v>
      </c>
      <c r="D125" s="96" t="s">
        <v>245</v>
      </c>
      <c r="E125" s="80" t="s">
        <v>21</v>
      </c>
      <c r="F125" s="81">
        <v>1</v>
      </c>
      <c r="G125" s="82">
        <v>0</v>
      </c>
      <c r="H125" s="87">
        <v>0</v>
      </c>
      <c r="I125" s="84">
        <v>2469300</v>
      </c>
      <c r="J125" s="85" t="s">
        <v>28</v>
      </c>
      <c r="K125" s="49">
        <v>85000</v>
      </c>
      <c r="L125" s="50">
        <f t="shared" si="81"/>
        <v>2469300</v>
      </c>
      <c r="M125" s="50">
        <f t="shared" si="82"/>
        <v>2469300</v>
      </c>
      <c r="N125" s="51">
        <f t="shared" si="83"/>
        <v>2469300</v>
      </c>
      <c r="O125" s="52">
        <f t="shared" si="84"/>
        <v>2469300</v>
      </c>
      <c r="P125" s="51">
        <f t="shared" si="85"/>
        <v>0</v>
      </c>
      <c r="Q125" s="53">
        <f t="shared" si="86"/>
        <v>0</v>
      </c>
      <c r="R125" s="29">
        <f t="shared" si="88"/>
        <v>2469300</v>
      </c>
      <c r="S125" s="51">
        <f t="shared" si="80"/>
        <v>2469300</v>
      </c>
      <c r="T125" s="12" t="str">
        <f t="shared" si="87"/>
        <v>MENOR VALOR</v>
      </c>
      <c r="U125" s="31"/>
      <c r="V125" s="8"/>
      <c r="X125" s="35"/>
      <c r="Y125" s="35"/>
      <c r="Z125" s="35"/>
      <c r="AA125" s="35"/>
      <c r="AB125" s="15"/>
      <c r="AD125" s="15"/>
    </row>
    <row r="126" spans="1:30" ht="16.5">
      <c r="A126" s="57">
        <v>120</v>
      </c>
      <c r="B126" s="104">
        <v>255006</v>
      </c>
      <c r="C126" s="75">
        <v>290303</v>
      </c>
      <c r="D126" s="96" t="s">
        <v>246</v>
      </c>
      <c r="E126" s="80" t="s">
        <v>21</v>
      </c>
      <c r="F126" s="81">
        <v>1</v>
      </c>
      <c r="G126" s="82">
        <v>0</v>
      </c>
      <c r="H126" s="87">
        <v>0</v>
      </c>
      <c r="I126" s="84">
        <v>828200</v>
      </c>
      <c r="J126" s="85" t="s">
        <v>28</v>
      </c>
      <c r="K126" s="49" t="s">
        <v>28</v>
      </c>
      <c r="L126" s="50">
        <f t="shared" si="81"/>
        <v>828200</v>
      </c>
      <c r="M126" s="50">
        <f t="shared" si="82"/>
        <v>828200</v>
      </c>
      <c r="N126" s="51">
        <f t="shared" si="83"/>
        <v>828200</v>
      </c>
      <c r="O126" s="52">
        <f t="shared" si="84"/>
        <v>828200</v>
      </c>
      <c r="P126" s="51">
        <f t="shared" si="85"/>
        <v>0</v>
      </c>
      <c r="Q126" s="53">
        <f t="shared" si="86"/>
        <v>0</v>
      </c>
      <c r="R126" s="29">
        <f t="shared" si="88"/>
        <v>828200</v>
      </c>
      <c r="S126" s="51">
        <f t="shared" si="80"/>
        <v>828200</v>
      </c>
      <c r="T126" s="12" t="str">
        <f t="shared" si="87"/>
        <v>MENOR VALOR</v>
      </c>
      <c r="U126" s="31"/>
      <c r="V126" s="8"/>
      <c r="X126" s="35"/>
      <c r="Y126" s="35"/>
      <c r="Z126" s="35"/>
      <c r="AA126" s="35"/>
      <c r="AB126" s="15"/>
      <c r="AD126" s="15"/>
    </row>
    <row r="127" spans="1:30" ht="16.5">
      <c r="A127" s="89">
        <v>121</v>
      </c>
      <c r="B127" s="103">
        <v>255007</v>
      </c>
      <c r="C127" s="75">
        <v>290401</v>
      </c>
      <c r="D127" s="96" t="s">
        <v>247</v>
      </c>
      <c r="E127" s="80" t="s">
        <v>21</v>
      </c>
      <c r="F127" s="81">
        <v>1</v>
      </c>
      <c r="G127" s="82">
        <v>0</v>
      </c>
      <c r="H127" s="87">
        <v>0</v>
      </c>
      <c r="I127" s="84">
        <v>654300</v>
      </c>
      <c r="J127" s="85" t="s">
        <v>28</v>
      </c>
      <c r="K127" s="49" t="s">
        <v>28</v>
      </c>
      <c r="L127" s="50">
        <f t="shared" si="81"/>
        <v>654300</v>
      </c>
      <c r="M127" s="50">
        <f t="shared" si="82"/>
        <v>654300</v>
      </c>
      <c r="N127" s="51">
        <f t="shared" si="83"/>
        <v>654300</v>
      </c>
      <c r="O127" s="52">
        <f t="shared" si="84"/>
        <v>654300</v>
      </c>
      <c r="P127" s="51">
        <f t="shared" si="85"/>
        <v>0</v>
      </c>
      <c r="Q127" s="53">
        <f t="shared" si="86"/>
        <v>0</v>
      </c>
      <c r="R127" s="29">
        <f t="shared" si="88"/>
        <v>654300</v>
      </c>
      <c r="S127" s="51">
        <f t="shared" si="80"/>
        <v>654300</v>
      </c>
      <c r="T127" s="12" t="str">
        <f t="shared" si="87"/>
        <v>MENOR VALOR</v>
      </c>
      <c r="U127" s="31"/>
      <c r="V127" s="8"/>
      <c r="X127" s="35"/>
      <c r="Y127" s="35"/>
      <c r="Z127" s="35"/>
      <c r="AA127" s="35"/>
      <c r="AB127" s="15"/>
      <c r="AD127" s="15"/>
    </row>
    <row r="128" spans="1:30" ht="16.5">
      <c r="A128" s="57">
        <v>122</v>
      </c>
      <c r="B128" s="95">
        <v>255101</v>
      </c>
      <c r="C128" s="75">
        <v>290402</v>
      </c>
      <c r="D128" s="96" t="s">
        <v>248</v>
      </c>
      <c r="E128" s="80" t="s">
        <v>21</v>
      </c>
      <c r="F128" s="81">
        <v>1</v>
      </c>
      <c r="G128" s="82">
        <v>0</v>
      </c>
      <c r="H128" s="87">
        <v>0</v>
      </c>
      <c r="I128" s="84">
        <v>828200</v>
      </c>
      <c r="J128" s="85" t="s">
        <v>28</v>
      </c>
      <c r="K128" s="49" t="s">
        <v>28</v>
      </c>
      <c r="L128" s="50">
        <f t="shared" si="81"/>
        <v>828200</v>
      </c>
      <c r="M128" s="50">
        <f t="shared" si="82"/>
        <v>828200</v>
      </c>
      <c r="N128" s="51">
        <f t="shared" si="83"/>
        <v>828200</v>
      </c>
      <c r="O128" s="52">
        <f t="shared" si="84"/>
        <v>828200</v>
      </c>
      <c r="P128" s="51">
        <f t="shared" si="85"/>
        <v>0</v>
      </c>
      <c r="Q128" s="53">
        <f t="shared" si="86"/>
        <v>0</v>
      </c>
      <c r="R128" s="29">
        <f t="shared" si="88"/>
        <v>828200</v>
      </c>
      <c r="S128" s="51">
        <f t="shared" si="80"/>
        <v>828200</v>
      </c>
      <c r="T128" s="12" t="str">
        <f t="shared" si="87"/>
        <v>MENOR VALOR</v>
      </c>
      <c r="U128" s="31"/>
      <c r="V128" s="8"/>
      <c r="X128" s="35"/>
      <c r="Y128" s="35"/>
      <c r="Z128" s="35"/>
      <c r="AA128" s="35"/>
      <c r="AB128" s="15"/>
      <c r="AD128" s="15"/>
    </row>
    <row r="129" spans="1:30" ht="16.5">
      <c r="A129" s="57">
        <v>123</v>
      </c>
      <c r="B129" s="101">
        <v>260101</v>
      </c>
      <c r="C129" s="73">
        <v>291101</v>
      </c>
      <c r="D129" s="96" t="s">
        <v>249</v>
      </c>
      <c r="E129" s="80" t="s">
        <v>21</v>
      </c>
      <c r="F129" s="81">
        <v>1</v>
      </c>
      <c r="G129" s="82">
        <v>0</v>
      </c>
      <c r="H129" s="87">
        <v>0</v>
      </c>
      <c r="I129" s="84">
        <v>1474400</v>
      </c>
      <c r="J129" s="85" t="s">
        <v>28</v>
      </c>
      <c r="K129" s="49" t="s">
        <v>28</v>
      </c>
      <c r="L129" s="50">
        <f t="shared" si="81"/>
        <v>1474400</v>
      </c>
      <c r="M129" s="50">
        <f t="shared" si="82"/>
        <v>1474400</v>
      </c>
      <c r="N129" s="51">
        <f t="shared" si="83"/>
        <v>1474400</v>
      </c>
      <c r="O129" s="52">
        <f t="shared" si="84"/>
        <v>1474400</v>
      </c>
      <c r="P129" s="51">
        <f t="shared" si="85"/>
        <v>0</v>
      </c>
      <c r="Q129" s="53">
        <f t="shared" si="86"/>
        <v>0</v>
      </c>
      <c r="R129" s="29">
        <f t="shared" si="88"/>
        <v>1474400</v>
      </c>
      <c r="S129" s="51">
        <f t="shared" ref="S129:S192" si="89">+ROUND(R129,-2)</f>
        <v>1474400</v>
      </c>
      <c r="T129" s="12" t="str">
        <f t="shared" si="87"/>
        <v>MENOR VALOR</v>
      </c>
      <c r="U129" s="31"/>
      <c r="V129" s="8"/>
      <c r="X129" s="35"/>
      <c r="Y129" s="35"/>
      <c r="Z129" s="35"/>
      <c r="AA129" s="35"/>
      <c r="AB129" s="15"/>
      <c r="AD129" s="15"/>
    </row>
    <row r="130" spans="1:30" ht="16.5">
      <c r="A130" s="57">
        <v>124</v>
      </c>
      <c r="B130" s="95">
        <v>260201</v>
      </c>
      <c r="C130" s="75">
        <v>291203</v>
      </c>
      <c r="D130" s="96" t="s">
        <v>250</v>
      </c>
      <c r="E130" s="80" t="s">
        <v>21</v>
      </c>
      <c r="F130" s="81">
        <v>1</v>
      </c>
      <c r="G130" s="82">
        <v>0</v>
      </c>
      <c r="H130" s="87">
        <v>0</v>
      </c>
      <c r="I130" s="84">
        <v>792800</v>
      </c>
      <c r="J130" s="85" t="s">
        <v>28</v>
      </c>
      <c r="K130" s="49" t="s">
        <v>28</v>
      </c>
      <c r="L130" s="50">
        <f t="shared" si="81"/>
        <v>792800</v>
      </c>
      <c r="M130" s="50">
        <f t="shared" si="82"/>
        <v>792800</v>
      </c>
      <c r="N130" s="51">
        <f t="shared" si="83"/>
        <v>792800</v>
      </c>
      <c r="O130" s="52">
        <f t="shared" si="84"/>
        <v>792800</v>
      </c>
      <c r="P130" s="51">
        <f t="shared" si="85"/>
        <v>0</v>
      </c>
      <c r="Q130" s="53">
        <f t="shared" si="86"/>
        <v>0</v>
      </c>
      <c r="R130" s="29">
        <f t="shared" si="88"/>
        <v>792800</v>
      </c>
      <c r="S130" s="51">
        <f t="shared" si="89"/>
        <v>792800</v>
      </c>
      <c r="T130" s="12" t="str">
        <f t="shared" si="87"/>
        <v>MENOR VALOR</v>
      </c>
      <c r="U130" s="31"/>
      <c r="V130" s="8"/>
      <c r="X130" s="35"/>
      <c r="Y130" s="35"/>
      <c r="Z130" s="35"/>
      <c r="AA130" s="35"/>
      <c r="AB130" s="15"/>
      <c r="AD130" s="15"/>
    </row>
    <row r="131" spans="1:30" ht="16.5">
      <c r="A131" s="89">
        <v>125</v>
      </c>
      <c r="B131" s="95">
        <v>260202</v>
      </c>
      <c r="C131" s="73">
        <v>291204</v>
      </c>
      <c r="D131" s="96" t="s">
        <v>251</v>
      </c>
      <c r="E131" s="80" t="s">
        <v>21</v>
      </c>
      <c r="F131" s="81">
        <v>1</v>
      </c>
      <c r="G131" s="82">
        <v>0</v>
      </c>
      <c r="H131" s="87">
        <v>0</v>
      </c>
      <c r="I131" s="84">
        <v>792800</v>
      </c>
      <c r="J131" s="85" t="s">
        <v>28</v>
      </c>
      <c r="K131" s="49" t="s">
        <v>28</v>
      </c>
      <c r="L131" s="50">
        <f t="shared" si="81"/>
        <v>792800</v>
      </c>
      <c r="M131" s="50">
        <f t="shared" si="82"/>
        <v>792800</v>
      </c>
      <c r="N131" s="51">
        <f t="shared" si="83"/>
        <v>792800</v>
      </c>
      <c r="O131" s="52">
        <f t="shared" si="84"/>
        <v>792800</v>
      </c>
      <c r="P131" s="51">
        <f t="shared" si="85"/>
        <v>0</v>
      </c>
      <c r="Q131" s="53">
        <f t="shared" si="86"/>
        <v>0</v>
      </c>
      <c r="R131" s="29">
        <f t="shared" si="88"/>
        <v>792800</v>
      </c>
      <c r="S131" s="51">
        <f t="shared" si="89"/>
        <v>792800</v>
      </c>
      <c r="T131" s="12" t="str">
        <f t="shared" si="87"/>
        <v>MENOR VALOR</v>
      </c>
      <c r="U131" s="31"/>
      <c r="V131" s="8"/>
      <c r="X131" s="35"/>
      <c r="Y131" s="35"/>
      <c r="Z131" s="35"/>
      <c r="AA131" s="35"/>
      <c r="AB131" s="15"/>
      <c r="AD131" s="15"/>
    </row>
    <row r="132" spans="1:30" ht="16.5">
      <c r="A132" s="57">
        <v>126</v>
      </c>
      <c r="B132" s="95">
        <v>260301</v>
      </c>
      <c r="C132" s="73">
        <v>295101</v>
      </c>
      <c r="D132" s="96" t="s">
        <v>252</v>
      </c>
      <c r="E132" s="80" t="s">
        <v>21</v>
      </c>
      <c r="F132" s="81">
        <v>1</v>
      </c>
      <c r="G132" s="82">
        <v>0</v>
      </c>
      <c r="H132" s="87">
        <v>0</v>
      </c>
      <c r="I132" s="84">
        <v>654300</v>
      </c>
      <c r="J132" s="85" t="s">
        <v>28</v>
      </c>
      <c r="K132" s="49" t="s">
        <v>28</v>
      </c>
      <c r="L132" s="50">
        <f t="shared" si="81"/>
        <v>654300</v>
      </c>
      <c r="M132" s="50">
        <f t="shared" si="82"/>
        <v>654300</v>
      </c>
      <c r="N132" s="51">
        <f t="shared" si="83"/>
        <v>654300</v>
      </c>
      <c r="O132" s="52">
        <f t="shared" si="84"/>
        <v>654300</v>
      </c>
      <c r="P132" s="51">
        <f t="shared" si="85"/>
        <v>0</v>
      </c>
      <c r="Q132" s="53">
        <f t="shared" si="86"/>
        <v>0</v>
      </c>
      <c r="R132" s="29">
        <f t="shared" si="88"/>
        <v>654300</v>
      </c>
      <c r="S132" s="51">
        <f t="shared" si="89"/>
        <v>654300</v>
      </c>
      <c r="T132" s="12" t="str">
        <f t="shared" si="87"/>
        <v>MENOR VALOR</v>
      </c>
      <c r="U132" s="31"/>
      <c r="V132" s="8"/>
      <c r="X132" s="35"/>
      <c r="Y132" s="35"/>
      <c r="Z132" s="35"/>
      <c r="AA132" s="35"/>
      <c r="AB132" s="15"/>
      <c r="AD132" s="15"/>
    </row>
    <row r="133" spans="1:30" ht="16.5">
      <c r="A133" s="57">
        <v>127</v>
      </c>
      <c r="B133" s="95">
        <v>260302</v>
      </c>
      <c r="C133" s="74">
        <v>306001</v>
      </c>
      <c r="D133" s="96" t="s">
        <v>253</v>
      </c>
      <c r="E133" s="93" t="s">
        <v>21</v>
      </c>
      <c r="F133" s="93">
        <v>1</v>
      </c>
      <c r="G133" s="97">
        <v>0</v>
      </c>
      <c r="H133" s="98">
        <v>0</v>
      </c>
      <c r="I133" s="84">
        <v>654300</v>
      </c>
      <c r="J133" s="85" t="s">
        <v>28</v>
      </c>
      <c r="K133" s="86" t="s">
        <v>27</v>
      </c>
      <c r="L133" s="50">
        <f t="shared" si="81"/>
        <v>654300</v>
      </c>
      <c r="M133" s="50">
        <f t="shared" si="82"/>
        <v>654300</v>
      </c>
      <c r="N133" s="51">
        <f t="shared" si="83"/>
        <v>654300</v>
      </c>
      <c r="O133" s="52">
        <f t="shared" si="84"/>
        <v>654300</v>
      </c>
      <c r="P133" s="51">
        <f t="shared" si="85"/>
        <v>0</v>
      </c>
      <c r="Q133" s="53">
        <f t="shared" si="86"/>
        <v>0</v>
      </c>
      <c r="R133" s="29">
        <f t="shared" si="88"/>
        <v>654300</v>
      </c>
      <c r="S133" s="51">
        <f t="shared" si="89"/>
        <v>654300</v>
      </c>
      <c r="T133" s="12" t="str">
        <f t="shared" si="87"/>
        <v>MENOR VALOR</v>
      </c>
      <c r="U133" s="31"/>
      <c r="V133" s="8"/>
      <c r="X133" s="35" t="e">
        <f>+I134/J134</f>
        <v>#VALUE!</v>
      </c>
      <c r="Y133" s="35">
        <f>+I134/K134</f>
        <v>4.46</v>
      </c>
      <c r="Z133" s="35"/>
      <c r="AA133" s="35"/>
      <c r="AB133" s="15"/>
      <c r="AD133" s="15"/>
    </row>
    <row r="134" spans="1:30" ht="16.5">
      <c r="A134" s="57">
        <v>128</v>
      </c>
      <c r="B134" s="95">
        <v>261001</v>
      </c>
      <c r="C134" s="73">
        <v>306004</v>
      </c>
      <c r="D134" s="96" t="s">
        <v>254</v>
      </c>
      <c r="E134" s="80" t="s">
        <v>21</v>
      </c>
      <c r="F134" s="81">
        <v>1</v>
      </c>
      <c r="G134" s="82">
        <v>0</v>
      </c>
      <c r="H134" s="87">
        <v>0</v>
      </c>
      <c r="I134" s="84">
        <v>446000</v>
      </c>
      <c r="J134" s="85" t="s">
        <v>28</v>
      </c>
      <c r="K134" s="49">
        <v>100000</v>
      </c>
      <c r="L134" s="50">
        <f t="shared" ref="L134:L197" si="90">MIN(I134,J134)</f>
        <v>446000</v>
      </c>
      <c r="M134" s="50">
        <f t="shared" ref="M134:M197" si="91">AVERAGE(I134,J134)</f>
        <v>446000</v>
      </c>
      <c r="N134" s="51">
        <f t="shared" ref="N134:N197" si="92">MEDIAN(J134,I134)</f>
        <v>446000</v>
      </c>
      <c r="O134" s="52">
        <f t="shared" ref="O134:O197" si="93">GEOMEAN(I134,J134)</f>
        <v>446000</v>
      </c>
      <c r="P134" s="51">
        <f t="shared" ref="P134:P197" si="94">STDEVA(N134,L134)</f>
        <v>0</v>
      </c>
      <c r="Q134" s="53">
        <f t="shared" ref="Q134:Q197" si="95">P134/N134*100%</f>
        <v>0</v>
      </c>
      <c r="R134" s="29">
        <f t="shared" si="88"/>
        <v>446000</v>
      </c>
      <c r="S134" s="51">
        <f t="shared" si="89"/>
        <v>446000</v>
      </c>
      <c r="T134" s="12" t="str">
        <f t="shared" si="87"/>
        <v>MENOR VALOR</v>
      </c>
      <c r="U134" s="31"/>
      <c r="V134" s="8"/>
      <c r="X134" s="35"/>
      <c r="Y134" s="35"/>
      <c r="Z134" s="35"/>
      <c r="AA134" s="35"/>
      <c r="AB134" s="15"/>
      <c r="AD134" s="15"/>
    </row>
    <row r="135" spans="1:30" ht="16.5">
      <c r="A135" s="89">
        <v>129</v>
      </c>
      <c r="B135" s="95">
        <v>261002</v>
      </c>
      <c r="C135" s="73">
        <v>388903</v>
      </c>
      <c r="D135" s="96" t="s">
        <v>255</v>
      </c>
      <c r="E135" s="80" t="s">
        <v>21</v>
      </c>
      <c r="F135" s="81">
        <v>1</v>
      </c>
      <c r="G135" s="82">
        <v>0</v>
      </c>
      <c r="H135" s="87">
        <v>0</v>
      </c>
      <c r="I135" s="84">
        <v>446000</v>
      </c>
      <c r="J135" s="85" t="s">
        <v>28</v>
      </c>
      <c r="K135" s="49" t="s">
        <v>28</v>
      </c>
      <c r="L135" s="50">
        <f t="shared" si="90"/>
        <v>446000</v>
      </c>
      <c r="M135" s="50">
        <f t="shared" si="91"/>
        <v>446000</v>
      </c>
      <c r="N135" s="51">
        <f t="shared" si="92"/>
        <v>446000</v>
      </c>
      <c r="O135" s="52">
        <f t="shared" si="93"/>
        <v>446000</v>
      </c>
      <c r="P135" s="51">
        <f t="shared" si="94"/>
        <v>0</v>
      </c>
      <c r="Q135" s="53">
        <f t="shared" si="95"/>
        <v>0</v>
      </c>
      <c r="R135" s="29">
        <f t="shared" si="88"/>
        <v>446000</v>
      </c>
      <c r="S135" s="51">
        <f t="shared" si="89"/>
        <v>446000</v>
      </c>
      <c r="T135" s="12" t="str">
        <f t="shared" si="87"/>
        <v>MENOR VALOR</v>
      </c>
      <c r="U135" s="31"/>
      <c r="V135" s="8"/>
      <c r="X135" s="35"/>
      <c r="Y135" s="35"/>
      <c r="Z135" s="35"/>
      <c r="AA135" s="35"/>
      <c r="AB135" s="15"/>
      <c r="AD135" s="15"/>
    </row>
    <row r="136" spans="1:30" ht="16.5">
      <c r="A136" s="57">
        <v>130</v>
      </c>
      <c r="B136" s="95">
        <v>261003</v>
      </c>
      <c r="C136" s="73">
        <v>388905</v>
      </c>
      <c r="D136" s="96" t="s">
        <v>256</v>
      </c>
      <c r="E136" s="80" t="s">
        <v>21</v>
      </c>
      <c r="F136" s="81">
        <v>1</v>
      </c>
      <c r="G136" s="82">
        <v>0</v>
      </c>
      <c r="H136" s="87">
        <v>0</v>
      </c>
      <c r="I136" s="84">
        <v>446000</v>
      </c>
      <c r="J136" s="85" t="s">
        <v>28</v>
      </c>
      <c r="K136" s="49" t="s">
        <v>28</v>
      </c>
      <c r="L136" s="50">
        <f t="shared" si="90"/>
        <v>446000</v>
      </c>
      <c r="M136" s="50">
        <f t="shared" si="91"/>
        <v>446000</v>
      </c>
      <c r="N136" s="51">
        <f t="shared" si="92"/>
        <v>446000</v>
      </c>
      <c r="O136" s="52">
        <f t="shared" si="93"/>
        <v>446000</v>
      </c>
      <c r="P136" s="51">
        <f t="shared" si="94"/>
        <v>0</v>
      </c>
      <c r="Q136" s="53">
        <f t="shared" si="95"/>
        <v>0</v>
      </c>
      <c r="R136" s="29">
        <f t="shared" si="88"/>
        <v>446000</v>
      </c>
      <c r="S136" s="51">
        <f t="shared" si="89"/>
        <v>446000</v>
      </c>
      <c r="T136" s="12" t="str">
        <f t="shared" si="87"/>
        <v>MENOR VALOR</v>
      </c>
      <c r="U136" s="31"/>
      <c r="V136" s="8"/>
      <c r="X136" s="35"/>
      <c r="Y136" s="35"/>
      <c r="Z136" s="35"/>
      <c r="AA136" s="35"/>
      <c r="AB136" s="15"/>
      <c r="AD136" s="15"/>
    </row>
    <row r="137" spans="1:30" ht="16.5">
      <c r="A137" s="57">
        <v>131</v>
      </c>
      <c r="B137" s="95">
        <v>262001</v>
      </c>
      <c r="C137" s="73">
        <v>399200</v>
      </c>
      <c r="D137" s="96" t="s">
        <v>257</v>
      </c>
      <c r="E137" s="80" t="s">
        <v>21</v>
      </c>
      <c r="F137" s="81">
        <v>1</v>
      </c>
      <c r="G137" s="82">
        <v>0</v>
      </c>
      <c r="H137" s="87">
        <v>0</v>
      </c>
      <c r="I137" s="84">
        <v>828200</v>
      </c>
      <c r="J137" s="85" t="s">
        <v>28</v>
      </c>
      <c r="K137" s="49" t="s">
        <v>28</v>
      </c>
      <c r="L137" s="50">
        <f t="shared" si="90"/>
        <v>828200</v>
      </c>
      <c r="M137" s="50">
        <f t="shared" si="91"/>
        <v>828200</v>
      </c>
      <c r="N137" s="51">
        <f t="shared" si="92"/>
        <v>828200</v>
      </c>
      <c r="O137" s="52">
        <f t="shared" si="93"/>
        <v>828200</v>
      </c>
      <c r="P137" s="51">
        <f t="shared" si="94"/>
        <v>0</v>
      </c>
      <c r="Q137" s="53">
        <f t="shared" si="95"/>
        <v>0</v>
      </c>
      <c r="R137" s="29">
        <f t="shared" si="88"/>
        <v>828200</v>
      </c>
      <c r="S137" s="51">
        <f t="shared" si="89"/>
        <v>828200</v>
      </c>
      <c r="T137" s="12" t="str">
        <f t="shared" ref="T137:T200" si="96">IF(Q137&lt;=$Q$1,"MENOR VALOR","MEDIANA")</f>
        <v>MENOR VALOR</v>
      </c>
      <c r="U137" s="31"/>
      <c r="V137" s="8"/>
      <c r="X137" s="35"/>
      <c r="Y137" s="35"/>
      <c r="Z137" s="35"/>
      <c r="AA137" s="35"/>
      <c r="AB137" s="15"/>
      <c r="AD137" s="15"/>
    </row>
    <row r="138" spans="1:30" ht="16.5">
      <c r="A138" s="57">
        <v>132</v>
      </c>
      <c r="B138" s="95">
        <v>262002</v>
      </c>
      <c r="C138" s="73">
        <v>422602</v>
      </c>
      <c r="D138" s="96" t="s">
        <v>258</v>
      </c>
      <c r="E138" s="80" t="s">
        <v>21</v>
      </c>
      <c r="F138" s="81">
        <v>1</v>
      </c>
      <c r="G138" s="82">
        <v>0</v>
      </c>
      <c r="H138" s="87">
        <v>0</v>
      </c>
      <c r="I138" s="84">
        <v>828200</v>
      </c>
      <c r="J138" s="85" t="s">
        <v>28</v>
      </c>
      <c r="K138" s="49" t="s">
        <v>28</v>
      </c>
      <c r="L138" s="50">
        <f t="shared" si="90"/>
        <v>828200</v>
      </c>
      <c r="M138" s="50">
        <f t="shared" si="91"/>
        <v>828200</v>
      </c>
      <c r="N138" s="51">
        <f t="shared" si="92"/>
        <v>828200</v>
      </c>
      <c r="O138" s="52">
        <f t="shared" si="93"/>
        <v>828200</v>
      </c>
      <c r="P138" s="51">
        <f t="shared" si="94"/>
        <v>0</v>
      </c>
      <c r="Q138" s="53">
        <f t="shared" si="95"/>
        <v>0</v>
      </c>
      <c r="R138" s="29">
        <f t="shared" si="88"/>
        <v>828200</v>
      </c>
      <c r="S138" s="51">
        <f t="shared" si="89"/>
        <v>828200</v>
      </c>
      <c r="T138" s="12" t="str">
        <f t="shared" si="96"/>
        <v>MENOR VALOR</v>
      </c>
      <c r="U138" s="31"/>
      <c r="V138" s="8"/>
      <c r="X138" s="35"/>
      <c r="Y138" s="35"/>
      <c r="Z138" s="35"/>
      <c r="AA138" s="35"/>
      <c r="AB138" s="15"/>
      <c r="AD138" s="15"/>
    </row>
    <row r="139" spans="1:30" ht="16.5">
      <c r="A139" s="89">
        <v>133</v>
      </c>
      <c r="B139" s="101">
        <v>270101</v>
      </c>
      <c r="C139" s="73">
        <v>429405</v>
      </c>
      <c r="D139" s="96" t="s">
        <v>259</v>
      </c>
      <c r="E139" s="80" t="s">
        <v>21</v>
      </c>
      <c r="F139" s="81">
        <v>1</v>
      </c>
      <c r="G139" s="82">
        <v>0</v>
      </c>
      <c r="H139" s="87">
        <v>0</v>
      </c>
      <c r="I139" s="84">
        <v>828200</v>
      </c>
      <c r="J139" s="85" t="s">
        <v>28</v>
      </c>
      <c r="K139" s="49" t="s">
        <v>28</v>
      </c>
      <c r="L139" s="50">
        <f t="shared" si="90"/>
        <v>828200</v>
      </c>
      <c r="M139" s="50">
        <f t="shared" si="91"/>
        <v>828200</v>
      </c>
      <c r="N139" s="51">
        <f t="shared" si="92"/>
        <v>828200</v>
      </c>
      <c r="O139" s="52">
        <f t="shared" si="93"/>
        <v>828200</v>
      </c>
      <c r="P139" s="51">
        <f t="shared" si="94"/>
        <v>0</v>
      </c>
      <c r="Q139" s="53">
        <f t="shared" si="95"/>
        <v>0</v>
      </c>
      <c r="R139" s="29">
        <f t="shared" si="88"/>
        <v>828200</v>
      </c>
      <c r="S139" s="51">
        <f t="shared" si="89"/>
        <v>828200</v>
      </c>
      <c r="T139" s="12" t="str">
        <f t="shared" si="96"/>
        <v>MENOR VALOR</v>
      </c>
      <c r="U139" s="31"/>
      <c r="V139" s="8"/>
      <c r="X139" s="35"/>
      <c r="Y139" s="35"/>
      <c r="Z139" s="35"/>
      <c r="AA139" s="35"/>
      <c r="AB139" s="15"/>
      <c r="AD139" s="15"/>
    </row>
    <row r="140" spans="1:30" ht="16.5">
      <c r="A140" s="57">
        <v>134</v>
      </c>
      <c r="B140" s="95">
        <v>270102</v>
      </c>
      <c r="C140" s="73">
        <v>441302</v>
      </c>
      <c r="D140" s="96" t="s">
        <v>260</v>
      </c>
      <c r="E140" s="80" t="s">
        <v>21</v>
      </c>
      <c r="F140" s="81">
        <v>1</v>
      </c>
      <c r="G140" s="82">
        <v>0</v>
      </c>
      <c r="H140" s="87">
        <v>0</v>
      </c>
      <c r="I140" s="84">
        <v>1474400</v>
      </c>
      <c r="J140" s="85" t="s">
        <v>28</v>
      </c>
      <c r="K140" s="49" t="s">
        <v>28</v>
      </c>
      <c r="L140" s="50">
        <f t="shared" si="90"/>
        <v>1474400</v>
      </c>
      <c r="M140" s="50">
        <f t="shared" si="91"/>
        <v>1474400</v>
      </c>
      <c r="N140" s="51">
        <f t="shared" si="92"/>
        <v>1474400</v>
      </c>
      <c r="O140" s="52">
        <f t="shared" si="93"/>
        <v>1474400</v>
      </c>
      <c r="P140" s="51">
        <f t="shared" si="94"/>
        <v>0</v>
      </c>
      <c r="Q140" s="53">
        <f t="shared" si="95"/>
        <v>0</v>
      </c>
      <c r="R140" s="29">
        <f t="shared" si="88"/>
        <v>1474400</v>
      </c>
      <c r="S140" s="51">
        <f t="shared" si="89"/>
        <v>1474400</v>
      </c>
      <c r="T140" s="12" t="str">
        <f t="shared" si="96"/>
        <v>MENOR VALOR</v>
      </c>
      <c r="U140" s="31"/>
      <c r="V140" s="8"/>
      <c r="X140" s="35"/>
      <c r="Y140" s="35"/>
      <c r="Z140" s="35"/>
      <c r="AA140" s="35"/>
      <c r="AB140" s="15"/>
      <c r="AD140" s="15"/>
    </row>
    <row r="141" spans="1:30" ht="16.5">
      <c r="A141" s="57">
        <v>135</v>
      </c>
      <c r="B141" s="95">
        <v>270103</v>
      </c>
      <c r="C141" s="73">
        <v>452301</v>
      </c>
      <c r="D141" s="96" t="s">
        <v>261</v>
      </c>
      <c r="E141" s="80" t="s">
        <v>21</v>
      </c>
      <c r="F141" s="81">
        <v>1</v>
      </c>
      <c r="G141" s="82">
        <v>0</v>
      </c>
      <c r="H141" s="87">
        <v>0</v>
      </c>
      <c r="I141" s="84">
        <v>828200</v>
      </c>
      <c r="J141" s="85" t="s">
        <v>28</v>
      </c>
      <c r="K141" s="49" t="s">
        <v>28</v>
      </c>
      <c r="L141" s="50">
        <f t="shared" si="90"/>
        <v>828200</v>
      </c>
      <c r="M141" s="50">
        <f t="shared" si="91"/>
        <v>828200</v>
      </c>
      <c r="N141" s="51">
        <f t="shared" si="92"/>
        <v>828200</v>
      </c>
      <c r="O141" s="52">
        <f t="shared" si="93"/>
        <v>828200</v>
      </c>
      <c r="P141" s="51">
        <f t="shared" si="94"/>
        <v>0</v>
      </c>
      <c r="Q141" s="53">
        <f t="shared" si="95"/>
        <v>0</v>
      </c>
      <c r="R141" s="29">
        <f t="shared" si="88"/>
        <v>828200</v>
      </c>
      <c r="S141" s="51">
        <f t="shared" si="89"/>
        <v>828200</v>
      </c>
      <c r="T141" s="12" t="str">
        <f t="shared" si="96"/>
        <v>MENOR VALOR</v>
      </c>
      <c r="U141" s="31"/>
      <c r="V141" s="8"/>
      <c r="X141" s="35"/>
      <c r="Y141" s="35"/>
      <c r="Z141" s="35"/>
      <c r="AA141" s="35"/>
      <c r="AB141" s="15"/>
      <c r="AD141" s="15"/>
    </row>
    <row r="142" spans="1:30" ht="16.5">
      <c r="A142" s="57">
        <v>136</v>
      </c>
      <c r="B142" s="95">
        <v>271101</v>
      </c>
      <c r="C142" s="73">
        <v>452305</v>
      </c>
      <c r="D142" s="96" t="s">
        <v>262</v>
      </c>
      <c r="E142" s="93" t="s">
        <v>21</v>
      </c>
      <c r="F142" s="93">
        <v>1</v>
      </c>
      <c r="G142" s="97">
        <v>0</v>
      </c>
      <c r="H142" s="98">
        <v>0</v>
      </c>
      <c r="I142" s="84">
        <v>654300</v>
      </c>
      <c r="J142" s="85" t="s">
        <v>28</v>
      </c>
      <c r="K142" s="86" t="s">
        <v>27</v>
      </c>
      <c r="L142" s="50">
        <f t="shared" si="90"/>
        <v>654300</v>
      </c>
      <c r="M142" s="50">
        <f t="shared" si="91"/>
        <v>654300</v>
      </c>
      <c r="N142" s="51">
        <f t="shared" si="92"/>
        <v>654300</v>
      </c>
      <c r="O142" s="52">
        <f t="shared" si="93"/>
        <v>654300</v>
      </c>
      <c r="P142" s="51">
        <f t="shared" si="94"/>
        <v>0</v>
      </c>
      <c r="Q142" s="53">
        <f t="shared" si="95"/>
        <v>0</v>
      </c>
      <c r="R142" s="29">
        <f t="shared" si="88"/>
        <v>654300</v>
      </c>
      <c r="S142" s="51">
        <f t="shared" si="89"/>
        <v>654300</v>
      </c>
      <c r="T142" s="12" t="str">
        <f t="shared" si="96"/>
        <v>MENOR VALOR</v>
      </c>
      <c r="U142" s="31"/>
      <c r="V142" s="8"/>
      <c r="X142" s="35" t="e">
        <f>+I143/J143</f>
        <v>#VALUE!</v>
      </c>
      <c r="Y142" s="35">
        <f>+I143/K143</f>
        <v>7.6993865030674851</v>
      </c>
      <c r="Z142" s="35"/>
      <c r="AA142" s="35"/>
      <c r="AB142" s="15"/>
      <c r="AD142" s="15"/>
    </row>
    <row r="143" spans="1:30" ht="16.5">
      <c r="A143" s="89">
        <v>137</v>
      </c>
      <c r="B143" s="95">
        <v>272101</v>
      </c>
      <c r="C143" s="73">
        <v>452401</v>
      </c>
      <c r="D143" s="96" t="s">
        <v>263</v>
      </c>
      <c r="E143" s="93" t="s">
        <v>21</v>
      </c>
      <c r="F143" s="94">
        <v>1</v>
      </c>
      <c r="G143" s="97">
        <v>0</v>
      </c>
      <c r="H143" s="98">
        <v>0</v>
      </c>
      <c r="I143" s="84">
        <v>376500</v>
      </c>
      <c r="J143" s="85" t="s">
        <v>28</v>
      </c>
      <c r="K143" s="23">
        <v>48900</v>
      </c>
      <c r="L143" s="50">
        <f t="shared" si="90"/>
        <v>376500</v>
      </c>
      <c r="M143" s="50">
        <f t="shared" si="91"/>
        <v>376500</v>
      </c>
      <c r="N143" s="51">
        <f t="shared" si="92"/>
        <v>376500</v>
      </c>
      <c r="O143" s="52">
        <f t="shared" si="93"/>
        <v>376500</v>
      </c>
      <c r="P143" s="51">
        <f t="shared" si="94"/>
        <v>0</v>
      </c>
      <c r="Q143" s="53">
        <f t="shared" si="95"/>
        <v>0</v>
      </c>
      <c r="R143" s="29">
        <f t="shared" si="88"/>
        <v>376500</v>
      </c>
      <c r="S143" s="51">
        <f t="shared" si="89"/>
        <v>376500</v>
      </c>
      <c r="T143" s="12" t="str">
        <f t="shared" si="96"/>
        <v>MENOR VALOR</v>
      </c>
      <c r="U143" s="31"/>
      <c r="V143" s="8"/>
      <c r="X143" s="35"/>
      <c r="Y143" s="35"/>
      <c r="Z143" s="35"/>
      <c r="AA143" s="35"/>
      <c r="AB143" s="15"/>
      <c r="AD143" s="15"/>
    </row>
    <row r="144" spans="1:30" ht="16.5">
      <c r="A144" s="57">
        <v>138</v>
      </c>
      <c r="B144" s="95">
        <v>272102</v>
      </c>
      <c r="C144" s="73">
        <v>469702</v>
      </c>
      <c r="D144" s="96" t="s">
        <v>264</v>
      </c>
      <c r="E144" s="93" t="s">
        <v>21</v>
      </c>
      <c r="F144" s="94">
        <v>1</v>
      </c>
      <c r="G144" s="97">
        <v>0</v>
      </c>
      <c r="H144" s="98">
        <v>0</v>
      </c>
      <c r="I144" s="84">
        <v>376500</v>
      </c>
      <c r="J144" s="85" t="s">
        <v>28</v>
      </c>
      <c r="K144" s="23" t="s">
        <v>28</v>
      </c>
      <c r="L144" s="50">
        <f t="shared" si="90"/>
        <v>376500</v>
      </c>
      <c r="M144" s="50">
        <f t="shared" si="91"/>
        <v>376500</v>
      </c>
      <c r="N144" s="51">
        <f t="shared" si="92"/>
        <v>376500</v>
      </c>
      <c r="O144" s="52">
        <f t="shared" si="93"/>
        <v>376500</v>
      </c>
      <c r="P144" s="51">
        <f t="shared" si="94"/>
        <v>0</v>
      </c>
      <c r="Q144" s="53">
        <f t="shared" si="95"/>
        <v>0</v>
      </c>
      <c r="R144" s="29">
        <f t="shared" si="88"/>
        <v>376500</v>
      </c>
      <c r="S144" s="51">
        <f t="shared" si="89"/>
        <v>376500</v>
      </c>
      <c r="T144" s="12" t="str">
        <f t="shared" si="96"/>
        <v>MENOR VALOR</v>
      </c>
      <c r="U144" s="31"/>
      <c r="V144" s="8"/>
      <c r="X144" s="35"/>
      <c r="Y144" s="35"/>
      <c r="Z144" s="35"/>
      <c r="AA144" s="35"/>
      <c r="AB144" s="15"/>
      <c r="AD144" s="15"/>
    </row>
    <row r="145" spans="1:30" ht="16.5">
      <c r="A145" s="57">
        <v>139</v>
      </c>
      <c r="B145" s="95">
        <v>272103</v>
      </c>
      <c r="C145" s="73">
        <v>471102</v>
      </c>
      <c r="D145" s="96" t="s">
        <v>265</v>
      </c>
      <c r="E145" s="93" t="s">
        <v>21</v>
      </c>
      <c r="F145" s="94">
        <v>1</v>
      </c>
      <c r="G145" s="97">
        <v>0</v>
      </c>
      <c r="H145" s="98">
        <v>0</v>
      </c>
      <c r="I145" s="84">
        <v>376500</v>
      </c>
      <c r="J145" s="85" t="s">
        <v>28</v>
      </c>
      <c r="K145" s="23" t="s">
        <v>28</v>
      </c>
      <c r="L145" s="50">
        <f t="shared" si="90"/>
        <v>376500</v>
      </c>
      <c r="M145" s="50">
        <f t="shared" si="91"/>
        <v>376500</v>
      </c>
      <c r="N145" s="51">
        <f t="shared" si="92"/>
        <v>376500</v>
      </c>
      <c r="O145" s="52">
        <f t="shared" si="93"/>
        <v>376500</v>
      </c>
      <c r="P145" s="51">
        <f t="shared" si="94"/>
        <v>0</v>
      </c>
      <c r="Q145" s="53">
        <f t="shared" si="95"/>
        <v>0</v>
      </c>
      <c r="R145" s="29">
        <f t="shared" si="88"/>
        <v>376500</v>
      </c>
      <c r="S145" s="51">
        <f t="shared" si="89"/>
        <v>376500</v>
      </c>
      <c r="T145" s="12" t="str">
        <f t="shared" si="96"/>
        <v>MENOR VALOR</v>
      </c>
      <c r="U145" s="31"/>
      <c r="V145" s="8"/>
      <c r="X145" s="35"/>
      <c r="Y145" s="35"/>
      <c r="Z145" s="35"/>
      <c r="AA145" s="35"/>
      <c r="AB145" s="15"/>
      <c r="AD145" s="15"/>
    </row>
    <row r="146" spans="1:30" ht="16.5">
      <c r="A146" s="57">
        <v>140</v>
      </c>
      <c r="B146" s="95">
        <v>272301</v>
      </c>
      <c r="C146" s="73">
        <v>492200</v>
      </c>
      <c r="D146" s="96" t="s">
        <v>266</v>
      </c>
      <c r="E146" s="93" t="s">
        <v>21</v>
      </c>
      <c r="F146" s="94">
        <v>1</v>
      </c>
      <c r="G146" s="97">
        <v>0</v>
      </c>
      <c r="H146" s="98">
        <v>0</v>
      </c>
      <c r="I146" s="84">
        <v>322700</v>
      </c>
      <c r="J146" s="85" t="s">
        <v>28</v>
      </c>
      <c r="K146" s="23" t="s">
        <v>28</v>
      </c>
      <c r="L146" s="50">
        <f t="shared" si="90"/>
        <v>322700</v>
      </c>
      <c r="M146" s="50">
        <f t="shared" si="91"/>
        <v>322700</v>
      </c>
      <c r="N146" s="51">
        <f t="shared" si="92"/>
        <v>322700</v>
      </c>
      <c r="O146" s="52">
        <f t="shared" si="93"/>
        <v>322700</v>
      </c>
      <c r="P146" s="51">
        <f t="shared" si="94"/>
        <v>0</v>
      </c>
      <c r="Q146" s="53">
        <f t="shared" si="95"/>
        <v>0</v>
      </c>
      <c r="R146" s="29">
        <f t="shared" si="88"/>
        <v>322700</v>
      </c>
      <c r="S146" s="51">
        <f t="shared" si="89"/>
        <v>322700</v>
      </c>
      <c r="T146" s="12" t="str">
        <f t="shared" si="96"/>
        <v>MENOR VALOR</v>
      </c>
      <c r="U146" s="31"/>
      <c r="V146" s="8"/>
      <c r="X146" s="35"/>
      <c r="Y146" s="35"/>
      <c r="Z146" s="35"/>
      <c r="AA146" s="35"/>
      <c r="AB146" s="15"/>
      <c r="AD146" s="15"/>
    </row>
    <row r="147" spans="1:30" ht="16.5">
      <c r="A147" s="89">
        <v>141</v>
      </c>
      <c r="B147" s="95">
        <v>272302</v>
      </c>
      <c r="C147" s="73">
        <v>492300</v>
      </c>
      <c r="D147" s="96" t="s">
        <v>267</v>
      </c>
      <c r="E147" s="93" t="s">
        <v>21</v>
      </c>
      <c r="F147" s="94">
        <v>1</v>
      </c>
      <c r="G147" s="97">
        <v>0</v>
      </c>
      <c r="H147" s="98">
        <v>0</v>
      </c>
      <c r="I147" s="84">
        <v>322700</v>
      </c>
      <c r="J147" s="85" t="s">
        <v>28</v>
      </c>
      <c r="K147" s="23" t="s">
        <v>28</v>
      </c>
      <c r="L147" s="50">
        <f t="shared" si="90"/>
        <v>322700</v>
      </c>
      <c r="M147" s="50">
        <f t="shared" si="91"/>
        <v>322700</v>
      </c>
      <c r="N147" s="51">
        <f t="shared" si="92"/>
        <v>322700</v>
      </c>
      <c r="O147" s="52">
        <f t="shared" si="93"/>
        <v>322700</v>
      </c>
      <c r="P147" s="51">
        <f t="shared" si="94"/>
        <v>0</v>
      </c>
      <c r="Q147" s="53">
        <f t="shared" si="95"/>
        <v>0</v>
      </c>
      <c r="R147" s="29">
        <f t="shared" si="88"/>
        <v>322700</v>
      </c>
      <c r="S147" s="51">
        <f t="shared" si="89"/>
        <v>322700</v>
      </c>
      <c r="T147" s="12" t="str">
        <f t="shared" si="96"/>
        <v>MENOR VALOR</v>
      </c>
      <c r="U147" s="31"/>
      <c r="V147" s="8"/>
      <c r="X147" s="35"/>
      <c r="Y147" s="35"/>
      <c r="Z147" s="35"/>
      <c r="AA147" s="35"/>
      <c r="AB147" s="15"/>
      <c r="AD147" s="15"/>
    </row>
    <row r="148" spans="1:30" ht="16.5">
      <c r="A148" s="57">
        <v>142</v>
      </c>
      <c r="B148" s="95">
        <v>272402</v>
      </c>
      <c r="C148" s="73">
        <v>494004</v>
      </c>
      <c r="D148" s="96" t="s">
        <v>268</v>
      </c>
      <c r="E148" s="93" t="s">
        <v>21</v>
      </c>
      <c r="F148" s="94">
        <v>1</v>
      </c>
      <c r="G148" s="97">
        <v>0</v>
      </c>
      <c r="H148" s="98">
        <v>0</v>
      </c>
      <c r="I148" s="84">
        <v>376500</v>
      </c>
      <c r="J148" s="85" t="s">
        <v>28</v>
      </c>
      <c r="K148" s="23" t="s">
        <v>28</v>
      </c>
      <c r="L148" s="50">
        <f t="shared" si="90"/>
        <v>376500</v>
      </c>
      <c r="M148" s="50">
        <f t="shared" si="91"/>
        <v>376500</v>
      </c>
      <c r="N148" s="51">
        <f t="shared" si="92"/>
        <v>376500</v>
      </c>
      <c r="O148" s="52">
        <f t="shared" si="93"/>
        <v>376500</v>
      </c>
      <c r="P148" s="51">
        <f t="shared" si="94"/>
        <v>0</v>
      </c>
      <c r="Q148" s="53">
        <f t="shared" si="95"/>
        <v>0</v>
      </c>
      <c r="R148" s="29">
        <f t="shared" si="88"/>
        <v>376500</v>
      </c>
      <c r="S148" s="51">
        <f t="shared" si="89"/>
        <v>376500</v>
      </c>
      <c r="T148" s="12" t="str">
        <f t="shared" si="96"/>
        <v>MENOR VALOR</v>
      </c>
      <c r="U148" s="31"/>
      <c r="V148" s="8"/>
      <c r="X148" s="35"/>
      <c r="Y148" s="35"/>
      <c r="Z148" s="35"/>
      <c r="AA148" s="35"/>
      <c r="AB148" s="15"/>
      <c r="AD148" s="15"/>
    </row>
    <row r="149" spans="1:30" ht="16.5">
      <c r="A149" s="57">
        <v>143</v>
      </c>
      <c r="B149" s="95">
        <v>273105</v>
      </c>
      <c r="C149" s="73">
        <v>494005</v>
      </c>
      <c r="D149" s="96" t="s">
        <v>269</v>
      </c>
      <c r="E149" s="93" t="s">
        <v>21</v>
      </c>
      <c r="F149" s="94">
        <v>1</v>
      </c>
      <c r="G149" s="97">
        <v>0</v>
      </c>
      <c r="H149" s="98">
        <v>0</v>
      </c>
      <c r="I149" s="84">
        <v>654300</v>
      </c>
      <c r="J149" s="85" t="s">
        <v>28</v>
      </c>
      <c r="K149" s="23" t="s">
        <v>28</v>
      </c>
      <c r="L149" s="50">
        <f t="shared" si="90"/>
        <v>654300</v>
      </c>
      <c r="M149" s="50">
        <f t="shared" si="91"/>
        <v>654300</v>
      </c>
      <c r="N149" s="51">
        <f t="shared" si="92"/>
        <v>654300</v>
      </c>
      <c r="O149" s="52">
        <f t="shared" si="93"/>
        <v>654300</v>
      </c>
      <c r="P149" s="51">
        <f t="shared" si="94"/>
        <v>0</v>
      </c>
      <c r="Q149" s="53">
        <f t="shared" si="95"/>
        <v>0</v>
      </c>
      <c r="R149" s="29">
        <f t="shared" si="88"/>
        <v>654300</v>
      </c>
      <c r="S149" s="51">
        <f t="shared" si="89"/>
        <v>654300</v>
      </c>
      <c r="T149" s="12" t="str">
        <f t="shared" si="96"/>
        <v>MENOR VALOR</v>
      </c>
      <c r="U149" s="31"/>
      <c r="V149" s="8"/>
      <c r="X149" s="35"/>
      <c r="Y149" s="35"/>
      <c r="Z149" s="35"/>
      <c r="AA149" s="35"/>
      <c r="AB149" s="15"/>
      <c r="AD149" s="15"/>
    </row>
    <row r="150" spans="1:30" ht="16.5">
      <c r="A150" s="57">
        <v>144</v>
      </c>
      <c r="B150" s="95">
        <v>273201</v>
      </c>
      <c r="C150" s="73">
        <v>494400</v>
      </c>
      <c r="D150" s="96" t="s">
        <v>270</v>
      </c>
      <c r="E150" s="93" t="s">
        <v>21</v>
      </c>
      <c r="F150" s="94">
        <v>1</v>
      </c>
      <c r="G150" s="97">
        <v>0</v>
      </c>
      <c r="H150" s="98">
        <v>0</v>
      </c>
      <c r="I150" s="84">
        <v>1141500</v>
      </c>
      <c r="J150" s="88">
        <v>232000</v>
      </c>
      <c r="K150" s="23" t="s">
        <v>28</v>
      </c>
      <c r="L150" s="50">
        <f t="shared" si="90"/>
        <v>232000</v>
      </c>
      <c r="M150" s="50">
        <f t="shared" si="91"/>
        <v>686750</v>
      </c>
      <c r="N150" s="51">
        <f t="shared" si="92"/>
        <v>686750</v>
      </c>
      <c r="O150" s="52">
        <f t="shared" si="93"/>
        <v>514614.41876418504</v>
      </c>
      <c r="P150" s="51">
        <f t="shared" si="94"/>
        <v>321556.80874458246</v>
      </c>
      <c r="Q150" s="53">
        <f t="shared" si="95"/>
        <v>0.46822979067285397</v>
      </c>
      <c r="R150" s="29">
        <f t="shared" si="88"/>
        <v>686750</v>
      </c>
      <c r="S150" s="51">
        <f t="shared" si="89"/>
        <v>686800</v>
      </c>
      <c r="T150" s="12" t="str">
        <f t="shared" si="96"/>
        <v>MEDIANA</v>
      </c>
      <c r="U150" s="31"/>
      <c r="V150" s="8"/>
      <c r="X150" s="35"/>
      <c r="Y150" s="35"/>
      <c r="Z150" s="35"/>
      <c r="AA150" s="35"/>
      <c r="AB150" s="15"/>
      <c r="AD150" s="15"/>
    </row>
    <row r="151" spans="1:30" ht="16.5">
      <c r="A151" s="89">
        <v>145</v>
      </c>
      <c r="B151" s="95">
        <v>273301</v>
      </c>
      <c r="C151" s="73">
        <v>494701</v>
      </c>
      <c r="D151" s="96" t="s">
        <v>271</v>
      </c>
      <c r="E151" s="80" t="s">
        <v>21</v>
      </c>
      <c r="F151" s="80">
        <v>1</v>
      </c>
      <c r="G151" s="82">
        <v>0</v>
      </c>
      <c r="H151" s="87">
        <v>0</v>
      </c>
      <c r="I151" s="84">
        <v>654300</v>
      </c>
      <c r="J151" s="85" t="s">
        <v>28</v>
      </c>
      <c r="K151" s="102" t="s">
        <v>27</v>
      </c>
      <c r="L151" s="50">
        <f t="shared" si="90"/>
        <v>654300</v>
      </c>
      <c r="M151" s="50">
        <f t="shared" si="91"/>
        <v>654300</v>
      </c>
      <c r="N151" s="51">
        <f t="shared" si="92"/>
        <v>654300</v>
      </c>
      <c r="O151" s="52">
        <f t="shared" si="93"/>
        <v>654300</v>
      </c>
      <c r="P151" s="51">
        <f t="shared" si="94"/>
        <v>0</v>
      </c>
      <c r="Q151" s="53">
        <f t="shared" si="95"/>
        <v>0</v>
      </c>
      <c r="R151" s="29">
        <f t="shared" si="88"/>
        <v>654300</v>
      </c>
      <c r="S151" s="51">
        <f t="shared" si="89"/>
        <v>654300</v>
      </c>
      <c r="T151" s="12" t="str">
        <f t="shared" si="96"/>
        <v>MENOR VALOR</v>
      </c>
      <c r="U151" s="31"/>
      <c r="V151" s="8"/>
      <c r="X151" s="35" t="e">
        <f>+I152/J152</f>
        <v>#VALUE!</v>
      </c>
      <c r="Y151" s="35">
        <f>+I152/K152</f>
        <v>12.286666666666667</v>
      </c>
      <c r="Z151" s="35"/>
      <c r="AA151" s="35"/>
      <c r="AB151" s="15"/>
      <c r="AD151" s="15"/>
    </row>
    <row r="152" spans="1:30" ht="16.5">
      <c r="A152" s="57">
        <v>146</v>
      </c>
      <c r="B152" s="95">
        <v>274101</v>
      </c>
      <c r="C152" s="73">
        <v>501003</v>
      </c>
      <c r="D152" s="96" t="s">
        <v>272</v>
      </c>
      <c r="E152" s="80" t="s">
        <v>21</v>
      </c>
      <c r="F152" s="81">
        <v>1</v>
      </c>
      <c r="G152" s="82">
        <v>0</v>
      </c>
      <c r="H152" s="87">
        <v>0</v>
      </c>
      <c r="I152" s="84">
        <v>1474400</v>
      </c>
      <c r="J152" s="85" t="s">
        <v>28</v>
      </c>
      <c r="K152" s="49">
        <v>120000</v>
      </c>
      <c r="L152" s="50">
        <f t="shared" si="90"/>
        <v>1474400</v>
      </c>
      <c r="M152" s="50">
        <f t="shared" si="91"/>
        <v>1474400</v>
      </c>
      <c r="N152" s="51">
        <f t="shared" si="92"/>
        <v>1474400</v>
      </c>
      <c r="O152" s="52">
        <f t="shared" si="93"/>
        <v>1474400</v>
      </c>
      <c r="P152" s="51">
        <f t="shared" si="94"/>
        <v>0</v>
      </c>
      <c r="Q152" s="53">
        <f t="shared" si="95"/>
        <v>0</v>
      </c>
      <c r="R152" s="29">
        <f t="shared" si="88"/>
        <v>1474400</v>
      </c>
      <c r="S152" s="51">
        <f t="shared" si="89"/>
        <v>1474400</v>
      </c>
      <c r="T152" s="12" t="str">
        <f t="shared" si="96"/>
        <v>MENOR VALOR</v>
      </c>
      <c r="U152" s="31"/>
      <c r="V152" s="8"/>
      <c r="X152" s="35"/>
      <c r="Y152" s="35"/>
      <c r="Z152" s="35"/>
      <c r="AA152" s="35"/>
      <c r="AB152" s="15"/>
      <c r="AD152" s="15"/>
    </row>
    <row r="153" spans="1:30" ht="16.5">
      <c r="A153" s="57">
        <v>147</v>
      </c>
      <c r="B153" s="95">
        <v>274201</v>
      </c>
      <c r="C153" s="73">
        <v>510001</v>
      </c>
      <c r="D153" s="96" t="s">
        <v>273</v>
      </c>
      <c r="E153" s="80" t="s">
        <v>21</v>
      </c>
      <c r="F153" s="81">
        <v>1</v>
      </c>
      <c r="G153" s="82">
        <v>0</v>
      </c>
      <c r="H153" s="87">
        <v>0</v>
      </c>
      <c r="I153" s="84">
        <v>2469300</v>
      </c>
      <c r="J153" s="85" t="s">
        <v>28</v>
      </c>
      <c r="K153" s="49" t="s">
        <v>28</v>
      </c>
      <c r="L153" s="50">
        <f t="shared" si="90"/>
        <v>2469300</v>
      </c>
      <c r="M153" s="50">
        <f t="shared" si="91"/>
        <v>2469300</v>
      </c>
      <c r="N153" s="51">
        <f t="shared" si="92"/>
        <v>2469300</v>
      </c>
      <c r="O153" s="52">
        <f t="shared" si="93"/>
        <v>2469300</v>
      </c>
      <c r="P153" s="51">
        <f t="shared" si="94"/>
        <v>0</v>
      </c>
      <c r="Q153" s="53">
        <f t="shared" si="95"/>
        <v>0</v>
      </c>
      <c r="R153" s="29">
        <f t="shared" si="88"/>
        <v>2469300</v>
      </c>
      <c r="S153" s="51">
        <f t="shared" si="89"/>
        <v>2469300</v>
      </c>
      <c r="T153" s="12" t="str">
        <f t="shared" si="96"/>
        <v>MENOR VALOR</v>
      </c>
      <c r="U153" s="31"/>
      <c r="V153" s="8"/>
      <c r="X153" s="35"/>
      <c r="Y153" s="35"/>
      <c r="Z153" s="35"/>
      <c r="AA153" s="35"/>
      <c r="AB153" s="15"/>
      <c r="AD153" s="15"/>
    </row>
    <row r="154" spans="1:30" ht="16.5">
      <c r="A154" s="57">
        <v>148</v>
      </c>
      <c r="B154" s="95">
        <v>274202</v>
      </c>
      <c r="C154" s="73">
        <v>512101</v>
      </c>
      <c r="D154" s="96" t="s">
        <v>274</v>
      </c>
      <c r="E154" s="80" t="s">
        <v>21</v>
      </c>
      <c r="F154" s="81">
        <v>1</v>
      </c>
      <c r="G154" s="82">
        <v>0</v>
      </c>
      <c r="H154" s="87">
        <v>0</v>
      </c>
      <c r="I154" s="84">
        <v>1141500</v>
      </c>
      <c r="J154" s="85" t="s">
        <v>28</v>
      </c>
      <c r="K154" s="49" t="s">
        <v>28</v>
      </c>
      <c r="L154" s="50">
        <f t="shared" si="90"/>
        <v>1141500</v>
      </c>
      <c r="M154" s="50">
        <f t="shared" si="91"/>
        <v>1141500</v>
      </c>
      <c r="N154" s="51">
        <f t="shared" si="92"/>
        <v>1141500</v>
      </c>
      <c r="O154" s="52">
        <f t="shared" si="93"/>
        <v>1141500</v>
      </c>
      <c r="P154" s="51">
        <f t="shared" si="94"/>
        <v>0</v>
      </c>
      <c r="Q154" s="53">
        <f t="shared" si="95"/>
        <v>0</v>
      </c>
      <c r="R154" s="29">
        <f t="shared" si="88"/>
        <v>1141500</v>
      </c>
      <c r="S154" s="51">
        <f t="shared" si="89"/>
        <v>1141500</v>
      </c>
      <c r="T154" s="12" t="str">
        <f t="shared" si="96"/>
        <v>MENOR VALOR</v>
      </c>
      <c r="U154" s="31"/>
      <c r="V154" s="8"/>
      <c r="X154" s="35"/>
      <c r="Y154" s="35"/>
      <c r="Z154" s="35"/>
      <c r="AA154" s="35"/>
      <c r="AB154" s="15"/>
      <c r="AD154" s="15"/>
    </row>
    <row r="155" spans="1:30" ht="16.5">
      <c r="A155" s="89">
        <v>149</v>
      </c>
      <c r="B155" s="95">
        <v>274301</v>
      </c>
      <c r="C155" s="73">
        <v>512104</v>
      </c>
      <c r="D155" s="96" t="s">
        <v>275</v>
      </c>
      <c r="E155" s="80" t="s">
        <v>21</v>
      </c>
      <c r="F155" s="81">
        <v>1</v>
      </c>
      <c r="G155" s="82">
        <v>0</v>
      </c>
      <c r="H155" s="87">
        <v>0</v>
      </c>
      <c r="I155" s="84">
        <v>654300</v>
      </c>
      <c r="J155" s="85" t="s">
        <v>28</v>
      </c>
      <c r="K155" s="49" t="s">
        <v>28</v>
      </c>
      <c r="L155" s="50">
        <f t="shared" si="90"/>
        <v>654300</v>
      </c>
      <c r="M155" s="50">
        <f t="shared" si="91"/>
        <v>654300</v>
      </c>
      <c r="N155" s="51">
        <f t="shared" si="92"/>
        <v>654300</v>
      </c>
      <c r="O155" s="52">
        <f t="shared" si="93"/>
        <v>654300</v>
      </c>
      <c r="P155" s="51">
        <f t="shared" si="94"/>
        <v>0</v>
      </c>
      <c r="Q155" s="53">
        <f t="shared" si="95"/>
        <v>0</v>
      </c>
      <c r="R155" s="29">
        <f t="shared" si="88"/>
        <v>654300</v>
      </c>
      <c r="S155" s="51">
        <f t="shared" si="89"/>
        <v>654300</v>
      </c>
      <c r="T155" s="12" t="str">
        <f t="shared" si="96"/>
        <v>MENOR VALOR</v>
      </c>
      <c r="U155" s="31"/>
      <c r="V155" s="8"/>
      <c r="X155" s="35"/>
      <c r="Y155" s="35"/>
      <c r="Z155" s="35"/>
      <c r="AA155" s="35"/>
      <c r="AB155" s="15"/>
      <c r="AD155" s="15"/>
    </row>
    <row r="156" spans="1:30" ht="16.5">
      <c r="A156" s="57">
        <v>150</v>
      </c>
      <c r="B156" s="95">
        <v>274302</v>
      </c>
      <c r="C156" s="73">
        <v>530001</v>
      </c>
      <c r="D156" s="96" t="s">
        <v>276</v>
      </c>
      <c r="E156" s="80" t="s">
        <v>21</v>
      </c>
      <c r="F156" s="81">
        <v>1</v>
      </c>
      <c r="G156" s="82">
        <v>0</v>
      </c>
      <c r="H156" s="87">
        <v>0</v>
      </c>
      <c r="I156" s="84">
        <v>828200</v>
      </c>
      <c r="J156" s="85" t="s">
        <v>28</v>
      </c>
      <c r="K156" s="49" t="s">
        <v>28</v>
      </c>
      <c r="L156" s="50">
        <f t="shared" si="90"/>
        <v>828200</v>
      </c>
      <c r="M156" s="50">
        <f t="shared" si="91"/>
        <v>828200</v>
      </c>
      <c r="N156" s="51">
        <f t="shared" si="92"/>
        <v>828200</v>
      </c>
      <c r="O156" s="52">
        <f t="shared" si="93"/>
        <v>828200</v>
      </c>
      <c r="P156" s="51">
        <f t="shared" si="94"/>
        <v>0</v>
      </c>
      <c r="Q156" s="53">
        <f t="shared" si="95"/>
        <v>0</v>
      </c>
      <c r="R156" s="29">
        <f t="shared" si="88"/>
        <v>828200</v>
      </c>
      <c r="S156" s="51">
        <f t="shared" si="89"/>
        <v>828200</v>
      </c>
      <c r="T156" s="12" t="str">
        <f t="shared" si="96"/>
        <v>MENOR VALOR</v>
      </c>
      <c r="U156" s="31"/>
      <c r="V156" s="8"/>
      <c r="X156" s="35"/>
      <c r="Y156" s="35"/>
      <c r="Z156" s="35"/>
      <c r="AA156" s="35"/>
      <c r="AB156" s="15"/>
      <c r="AD156" s="15"/>
    </row>
    <row r="157" spans="1:30" ht="16.5">
      <c r="A157" s="57">
        <v>151</v>
      </c>
      <c r="B157" s="95">
        <v>274305</v>
      </c>
      <c r="C157" s="73">
        <v>530002</v>
      </c>
      <c r="D157" s="96" t="s">
        <v>277</v>
      </c>
      <c r="E157" s="80" t="s">
        <v>21</v>
      </c>
      <c r="F157" s="81">
        <v>1</v>
      </c>
      <c r="G157" s="82">
        <v>0</v>
      </c>
      <c r="H157" s="87">
        <v>0</v>
      </c>
      <c r="I157" s="84">
        <v>654300</v>
      </c>
      <c r="J157" s="85" t="s">
        <v>28</v>
      </c>
      <c r="K157" s="49" t="s">
        <v>28</v>
      </c>
      <c r="L157" s="50">
        <f t="shared" si="90"/>
        <v>654300</v>
      </c>
      <c r="M157" s="50">
        <f t="shared" si="91"/>
        <v>654300</v>
      </c>
      <c r="N157" s="51">
        <f t="shared" si="92"/>
        <v>654300</v>
      </c>
      <c r="O157" s="52">
        <f t="shared" si="93"/>
        <v>654300</v>
      </c>
      <c r="P157" s="51">
        <f t="shared" si="94"/>
        <v>0</v>
      </c>
      <c r="Q157" s="53">
        <f t="shared" si="95"/>
        <v>0</v>
      </c>
      <c r="R157" s="29">
        <f t="shared" si="88"/>
        <v>654300</v>
      </c>
      <c r="S157" s="51">
        <f t="shared" si="89"/>
        <v>654300</v>
      </c>
      <c r="T157" s="12" t="str">
        <f t="shared" si="96"/>
        <v>MENOR VALOR</v>
      </c>
      <c r="U157" s="31"/>
      <c r="V157" s="8"/>
      <c r="X157" s="35"/>
      <c r="Y157" s="35"/>
      <c r="Z157" s="35"/>
      <c r="AA157" s="35"/>
      <c r="AB157" s="15"/>
      <c r="AD157" s="15"/>
    </row>
    <row r="158" spans="1:30" ht="16.5">
      <c r="A158" s="57">
        <v>152</v>
      </c>
      <c r="B158" s="99">
        <v>274901</v>
      </c>
      <c r="C158" s="73">
        <v>530301</v>
      </c>
      <c r="D158" s="96" t="s">
        <v>278</v>
      </c>
      <c r="E158" s="80" t="s">
        <v>21</v>
      </c>
      <c r="F158" s="81">
        <v>1</v>
      </c>
      <c r="G158" s="82">
        <v>0</v>
      </c>
      <c r="H158" s="87">
        <v>0</v>
      </c>
      <c r="I158" s="84">
        <v>486700</v>
      </c>
      <c r="J158" s="85" t="s">
        <v>28</v>
      </c>
      <c r="K158" s="49" t="s">
        <v>28</v>
      </c>
      <c r="L158" s="50">
        <f t="shared" si="90"/>
        <v>486700</v>
      </c>
      <c r="M158" s="50">
        <f t="shared" si="91"/>
        <v>486700</v>
      </c>
      <c r="N158" s="51">
        <f t="shared" si="92"/>
        <v>486700</v>
      </c>
      <c r="O158" s="52">
        <f t="shared" si="93"/>
        <v>486700</v>
      </c>
      <c r="P158" s="51">
        <f t="shared" si="94"/>
        <v>0</v>
      </c>
      <c r="Q158" s="53">
        <f t="shared" si="95"/>
        <v>0</v>
      </c>
      <c r="R158" s="29">
        <f t="shared" si="88"/>
        <v>486700</v>
      </c>
      <c r="S158" s="51">
        <f t="shared" si="89"/>
        <v>486700</v>
      </c>
      <c r="T158" s="12" t="str">
        <f t="shared" si="96"/>
        <v>MENOR VALOR</v>
      </c>
      <c r="U158" s="31"/>
      <c r="V158" s="8"/>
      <c r="X158" s="35"/>
      <c r="Y158" s="35"/>
      <c r="Z158" s="35"/>
      <c r="AA158" s="35"/>
      <c r="AB158" s="15"/>
      <c r="AD158" s="15"/>
    </row>
    <row r="159" spans="1:30" ht="16.5">
      <c r="A159" s="89">
        <v>153</v>
      </c>
      <c r="B159" s="95">
        <v>275403</v>
      </c>
      <c r="C159" s="73">
        <v>530401</v>
      </c>
      <c r="D159" s="96" t="s">
        <v>279</v>
      </c>
      <c r="E159" s="80" t="s">
        <v>21</v>
      </c>
      <c r="F159" s="81">
        <v>1</v>
      </c>
      <c r="G159" s="82">
        <v>0</v>
      </c>
      <c r="H159" s="87">
        <v>0</v>
      </c>
      <c r="I159" s="84">
        <v>2469300</v>
      </c>
      <c r="J159" s="85" t="s">
        <v>28</v>
      </c>
      <c r="K159" s="49" t="s">
        <v>28</v>
      </c>
      <c r="L159" s="50">
        <f t="shared" si="90"/>
        <v>2469300</v>
      </c>
      <c r="M159" s="50">
        <f t="shared" si="91"/>
        <v>2469300</v>
      </c>
      <c r="N159" s="51">
        <f t="shared" si="92"/>
        <v>2469300</v>
      </c>
      <c r="O159" s="52">
        <f t="shared" si="93"/>
        <v>2469300</v>
      </c>
      <c r="P159" s="51">
        <f t="shared" si="94"/>
        <v>0</v>
      </c>
      <c r="Q159" s="53">
        <f t="shared" si="95"/>
        <v>0</v>
      </c>
      <c r="R159" s="29">
        <f t="shared" si="88"/>
        <v>2469300</v>
      </c>
      <c r="S159" s="51">
        <f t="shared" si="89"/>
        <v>2469300</v>
      </c>
      <c r="T159" s="12" t="str">
        <f t="shared" si="96"/>
        <v>MENOR VALOR</v>
      </c>
      <c r="U159" s="31"/>
      <c r="V159" s="8"/>
      <c r="X159" s="35"/>
      <c r="Y159" s="35"/>
      <c r="Z159" s="35"/>
      <c r="AA159" s="35"/>
      <c r="AB159" s="15"/>
      <c r="AD159" s="15"/>
    </row>
    <row r="160" spans="1:30" ht="16.5">
      <c r="A160" s="57">
        <v>154</v>
      </c>
      <c r="B160" s="95">
        <v>275405</v>
      </c>
      <c r="C160" s="73">
        <v>531001</v>
      </c>
      <c r="D160" s="96" t="s">
        <v>280</v>
      </c>
      <c r="E160" s="93" t="s">
        <v>21</v>
      </c>
      <c r="F160" s="93">
        <v>1</v>
      </c>
      <c r="G160" s="97">
        <v>0</v>
      </c>
      <c r="H160" s="98">
        <v>0</v>
      </c>
      <c r="I160" s="84">
        <v>2469300</v>
      </c>
      <c r="J160" s="85" t="s">
        <v>28</v>
      </c>
      <c r="K160" s="86" t="s">
        <v>27</v>
      </c>
      <c r="L160" s="50">
        <f t="shared" si="90"/>
        <v>2469300</v>
      </c>
      <c r="M160" s="50">
        <f t="shared" si="91"/>
        <v>2469300</v>
      </c>
      <c r="N160" s="51">
        <f t="shared" si="92"/>
        <v>2469300</v>
      </c>
      <c r="O160" s="52">
        <f t="shared" si="93"/>
        <v>2469300</v>
      </c>
      <c r="P160" s="51">
        <f t="shared" si="94"/>
        <v>0</v>
      </c>
      <c r="Q160" s="53">
        <f t="shared" si="95"/>
        <v>0</v>
      </c>
      <c r="R160" s="29">
        <f t="shared" si="88"/>
        <v>2469300</v>
      </c>
      <c r="S160" s="51">
        <f t="shared" si="89"/>
        <v>2469300</v>
      </c>
      <c r="T160" s="12" t="str">
        <f t="shared" si="96"/>
        <v>MENOR VALOR</v>
      </c>
      <c r="U160" s="31"/>
      <c r="V160" s="8"/>
      <c r="X160" s="35" t="e">
        <f>+I161/J161</f>
        <v>#VALUE!</v>
      </c>
      <c r="Y160" s="35">
        <f>+I161/K161</f>
        <v>22.100833333333334</v>
      </c>
      <c r="Z160" s="35"/>
      <c r="AA160" s="35"/>
      <c r="AB160" s="15"/>
      <c r="AD160" s="15"/>
    </row>
    <row r="161" spans="1:30" ht="16.5">
      <c r="A161" s="57">
        <v>155</v>
      </c>
      <c r="B161" s="95">
        <v>276101</v>
      </c>
      <c r="C161" s="73">
        <v>531501</v>
      </c>
      <c r="D161" s="96" t="s">
        <v>281</v>
      </c>
      <c r="E161" s="80" t="s">
        <v>21</v>
      </c>
      <c r="F161" s="81">
        <v>1</v>
      </c>
      <c r="G161" s="82">
        <v>0</v>
      </c>
      <c r="H161" s="87">
        <v>0</v>
      </c>
      <c r="I161" s="84">
        <v>2652100</v>
      </c>
      <c r="J161" s="85" t="s">
        <v>28</v>
      </c>
      <c r="K161" s="49">
        <v>120000</v>
      </c>
      <c r="L161" s="50">
        <f t="shared" si="90"/>
        <v>2652100</v>
      </c>
      <c r="M161" s="50">
        <f t="shared" si="91"/>
        <v>2652100</v>
      </c>
      <c r="N161" s="51">
        <f t="shared" si="92"/>
        <v>2652100</v>
      </c>
      <c r="O161" s="52">
        <f t="shared" si="93"/>
        <v>2652100</v>
      </c>
      <c r="P161" s="51">
        <f t="shared" si="94"/>
        <v>0</v>
      </c>
      <c r="Q161" s="53">
        <f t="shared" si="95"/>
        <v>0</v>
      </c>
      <c r="R161" s="29">
        <f t="shared" si="88"/>
        <v>2652100</v>
      </c>
      <c r="S161" s="51">
        <f t="shared" si="89"/>
        <v>2652100</v>
      </c>
      <c r="T161" s="12" t="str">
        <f t="shared" si="96"/>
        <v>MENOR VALOR</v>
      </c>
      <c r="U161" s="31"/>
      <c r="V161" s="8"/>
      <c r="X161" s="35"/>
      <c r="Y161" s="35"/>
      <c r="Z161" s="35"/>
      <c r="AA161" s="35"/>
      <c r="AB161" s="15"/>
      <c r="AD161" s="15"/>
    </row>
    <row r="162" spans="1:30" ht="16.5">
      <c r="A162" s="57">
        <v>156</v>
      </c>
      <c r="B162" s="95">
        <v>276102</v>
      </c>
      <c r="C162" s="73">
        <v>531601</v>
      </c>
      <c r="D162" s="96" t="s">
        <v>282</v>
      </c>
      <c r="E162" s="80" t="s">
        <v>21</v>
      </c>
      <c r="F162" s="81">
        <v>1</v>
      </c>
      <c r="G162" s="82">
        <v>0</v>
      </c>
      <c r="H162" s="87">
        <v>0</v>
      </c>
      <c r="I162" s="84">
        <v>2652100</v>
      </c>
      <c r="J162" s="85" t="s">
        <v>28</v>
      </c>
      <c r="K162" s="49" t="s">
        <v>28</v>
      </c>
      <c r="L162" s="50">
        <f t="shared" si="90"/>
        <v>2652100</v>
      </c>
      <c r="M162" s="50">
        <f t="shared" si="91"/>
        <v>2652100</v>
      </c>
      <c r="N162" s="51">
        <f t="shared" si="92"/>
        <v>2652100</v>
      </c>
      <c r="O162" s="52">
        <f t="shared" si="93"/>
        <v>2652100</v>
      </c>
      <c r="P162" s="51">
        <f t="shared" si="94"/>
        <v>0</v>
      </c>
      <c r="Q162" s="53">
        <f t="shared" si="95"/>
        <v>0</v>
      </c>
      <c r="R162" s="29">
        <f t="shared" si="88"/>
        <v>2652100</v>
      </c>
      <c r="S162" s="51">
        <f t="shared" si="89"/>
        <v>2652100</v>
      </c>
      <c r="T162" s="12" t="str">
        <f t="shared" si="96"/>
        <v>MENOR VALOR</v>
      </c>
      <c r="U162" s="31"/>
      <c r="V162" s="8"/>
      <c r="X162" s="35"/>
      <c r="Y162" s="35"/>
      <c r="Z162" s="35"/>
      <c r="AA162" s="35"/>
      <c r="AB162" s="15"/>
      <c r="AD162" s="15"/>
    </row>
    <row r="163" spans="1:30" ht="16.5">
      <c r="A163" s="89">
        <v>157</v>
      </c>
      <c r="B163" s="95">
        <v>277101</v>
      </c>
      <c r="C163" s="73">
        <v>531701</v>
      </c>
      <c r="D163" s="96" t="s">
        <v>283</v>
      </c>
      <c r="E163" s="80" t="s">
        <v>21</v>
      </c>
      <c r="F163" s="81">
        <v>1</v>
      </c>
      <c r="G163" s="82">
        <v>0</v>
      </c>
      <c r="H163" s="87">
        <v>0</v>
      </c>
      <c r="I163" s="84">
        <v>486700</v>
      </c>
      <c r="J163" s="85" t="s">
        <v>28</v>
      </c>
      <c r="K163" s="49" t="s">
        <v>28</v>
      </c>
      <c r="L163" s="50">
        <f t="shared" si="90"/>
        <v>486700</v>
      </c>
      <c r="M163" s="50">
        <f t="shared" si="91"/>
        <v>486700</v>
      </c>
      <c r="N163" s="51">
        <f t="shared" si="92"/>
        <v>486700</v>
      </c>
      <c r="O163" s="52">
        <f t="shared" si="93"/>
        <v>486700</v>
      </c>
      <c r="P163" s="51">
        <f t="shared" si="94"/>
        <v>0</v>
      </c>
      <c r="Q163" s="53">
        <f t="shared" si="95"/>
        <v>0</v>
      </c>
      <c r="R163" s="29">
        <f t="shared" si="88"/>
        <v>486700</v>
      </c>
      <c r="S163" s="51">
        <f t="shared" si="89"/>
        <v>486700</v>
      </c>
      <c r="T163" s="12" t="str">
        <f t="shared" si="96"/>
        <v>MENOR VALOR</v>
      </c>
      <c r="U163" s="31"/>
      <c r="V163" s="8"/>
      <c r="X163" s="35"/>
      <c r="Y163" s="35"/>
      <c r="Z163" s="35"/>
      <c r="AA163" s="35"/>
      <c r="AB163" s="15"/>
      <c r="AD163" s="15"/>
    </row>
    <row r="164" spans="1:30" ht="16.5">
      <c r="A164" s="57">
        <v>158</v>
      </c>
      <c r="B164" s="99">
        <v>277201</v>
      </c>
      <c r="C164" s="73">
        <v>534001</v>
      </c>
      <c r="D164" s="96" t="s">
        <v>284</v>
      </c>
      <c r="E164" s="80" t="s">
        <v>21</v>
      </c>
      <c r="F164" s="81">
        <v>1</v>
      </c>
      <c r="G164" s="82">
        <v>0</v>
      </c>
      <c r="H164" s="87">
        <v>0</v>
      </c>
      <c r="I164" s="84">
        <v>486700</v>
      </c>
      <c r="J164" s="85" t="s">
        <v>28</v>
      </c>
      <c r="K164" s="49" t="s">
        <v>28</v>
      </c>
      <c r="L164" s="50">
        <f t="shared" si="90"/>
        <v>486700</v>
      </c>
      <c r="M164" s="50">
        <f t="shared" si="91"/>
        <v>486700</v>
      </c>
      <c r="N164" s="51">
        <f t="shared" si="92"/>
        <v>486700</v>
      </c>
      <c r="O164" s="52">
        <f t="shared" si="93"/>
        <v>486700</v>
      </c>
      <c r="P164" s="51">
        <f t="shared" si="94"/>
        <v>0</v>
      </c>
      <c r="Q164" s="53">
        <f t="shared" si="95"/>
        <v>0</v>
      </c>
      <c r="R164" s="29">
        <f t="shared" si="88"/>
        <v>486700</v>
      </c>
      <c r="S164" s="51">
        <f t="shared" si="89"/>
        <v>486700</v>
      </c>
      <c r="T164" s="12" t="str">
        <f t="shared" si="96"/>
        <v>MENOR VALOR</v>
      </c>
      <c r="U164" s="31"/>
      <c r="V164" s="8"/>
      <c r="X164" s="35"/>
      <c r="Y164" s="35"/>
      <c r="Z164" s="35"/>
      <c r="AA164" s="35"/>
      <c r="AB164" s="15"/>
      <c r="AD164" s="15"/>
    </row>
    <row r="165" spans="1:30" ht="16.5">
      <c r="A165" s="57">
        <v>159</v>
      </c>
      <c r="B165" s="95">
        <v>277202</v>
      </c>
      <c r="C165" s="73">
        <v>534101</v>
      </c>
      <c r="D165" s="96" t="s">
        <v>285</v>
      </c>
      <c r="E165" s="80" t="s">
        <v>21</v>
      </c>
      <c r="F165" s="81">
        <v>1</v>
      </c>
      <c r="G165" s="82">
        <v>0</v>
      </c>
      <c r="H165" s="87">
        <v>0</v>
      </c>
      <c r="I165" s="84">
        <v>486700</v>
      </c>
      <c r="J165" s="85" t="s">
        <v>28</v>
      </c>
      <c r="K165" s="49" t="s">
        <v>28</v>
      </c>
      <c r="L165" s="50">
        <f t="shared" si="90"/>
        <v>486700</v>
      </c>
      <c r="M165" s="50">
        <f t="shared" si="91"/>
        <v>486700</v>
      </c>
      <c r="N165" s="51">
        <f t="shared" si="92"/>
        <v>486700</v>
      </c>
      <c r="O165" s="52">
        <f t="shared" si="93"/>
        <v>486700</v>
      </c>
      <c r="P165" s="51">
        <f t="shared" si="94"/>
        <v>0</v>
      </c>
      <c r="Q165" s="53">
        <f t="shared" si="95"/>
        <v>0</v>
      </c>
      <c r="R165" s="29">
        <f t="shared" si="88"/>
        <v>486700</v>
      </c>
      <c r="S165" s="51">
        <f t="shared" si="89"/>
        <v>486700</v>
      </c>
      <c r="T165" s="12" t="str">
        <f t="shared" si="96"/>
        <v>MENOR VALOR</v>
      </c>
      <c r="U165" s="31"/>
      <c r="V165" s="8"/>
      <c r="X165" s="35"/>
      <c r="Y165" s="35"/>
      <c r="Z165" s="35"/>
      <c r="AA165" s="35"/>
      <c r="AB165" s="15"/>
      <c r="AD165" s="15"/>
    </row>
    <row r="166" spans="1:30" ht="16.5">
      <c r="A166" s="57">
        <v>160</v>
      </c>
      <c r="B166" s="99">
        <v>277203</v>
      </c>
      <c r="C166" s="73">
        <v>534301</v>
      </c>
      <c r="D166" s="96" t="s">
        <v>286</v>
      </c>
      <c r="E166" s="80" t="s">
        <v>21</v>
      </c>
      <c r="F166" s="81">
        <v>1</v>
      </c>
      <c r="G166" s="82">
        <v>0</v>
      </c>
      <c r="H166" s="87">
        <v>0</v>
      </c>
      <c r="I166" s="84">
        <v>486700</v>
      </c>
      <c r="J166" s="85" t="s">
        <v>28</v>
      </c>
      <c r="K166" s="49" t="s">
        <v>28</v>
      </c>
      <c r="L166" s="50">
        <f t="shared" si="90"/>
        <v>486700</v>
      </c>
      <c r="M166" s="50">
        <f t="shared" si="91"/>
        <v>486700</v>
      </c>
      <c r="N166" s="51">
        <f t="shared" si="92"/>
        <v>486700</v>
      </c>
      <c r="O166" s="52">
        <f t="shared" si="93"/>
        <v>486700</v>
      </c>
      <c r="P166" s="51">
        <f t="shared" si="94"/>
        <v>0</v>
      </c>
      <c r="Q166" s="53">
        <f t="shared" si="95"/>
        <v>0</v>
      </c>
      <c r="R166" s="29">
        <f t="shared" si="88"/>
        <v>486700</v>
      </c>
      <c r="S166" s="51">
        <f t="shared" si="89"/>
        <v>486700</v>
      </c>
      <c r="T166" s="12" t="str">
        <f t="shared" si="96"/>
        <v>MENOR VALOR</v>
      </c>
      <c r="U166" s="31"/>
      <c r="V166" s="8"/>
      <c r="X166" s="35"/>
      <c r="Y166" s="35"/>
      <c r="Z166" s="35"/>
      <c r="AA166" s="35"/>
      <c r="AB166" s="15"/>
      <c r="AD166" s="15"/>
    </row>
    <row r="167" spans="1:30" ht="16.5">
      <c r="A167" s="89">
        <v>161</v>
      </c>
      <c r="B167" s="95">
        <v>277301</v>
      </c>
      <c r="C167" s="73">
        <v>535001</v>
      </c>
      <c r="D167" s="96" t="s">
        <v>287</v>
      </c>
      <c r="E167" s="80" t="s">
        <v>21</v>
      </c>
      <c r="F167" s="81">
        <v>1</v>
      </c>
      <c r="G167" s="82">
        <v>0</v>
      </c>
      <c r="H167" s="87">
        <v>0</v>
      </c>
      <c r="I167" s="84">
        <v>486700</v>
      </c>
      <c r="J167" s="85" t="s">
        <v>28</v>
      </c>
      <c r="K167" s="49" t="s">
        <v>28</v>
      </c>
      <c r="L167" s="50">
        <f t="shared" si="90"/>
        <v>486700</v>
      </c>
      <c r="M167" s="50">
        <f t="shared" si="91"/>
        <v>486700</v>
      </c>
      <c r="N167" s="51">
        <f t="shared" si="92"/>
        <v>486700</v>
      </c>
      <c r="O167" s="52">
        <f t="shared" si="93"/>
        <v>486700</v>
      </c>
      <c r="P167" s="51">
        <f t="shared" si="94"/>
        <v>0</v>
      </c>
      <c r="Q167" s="53">
        <f t="shared" si="95"/>
        <v>0</v>
      </c>
      <c r="R167" s="29">
        <f t="shared" si="88"/>
        <v>486700</v>
      </c>
      <c r="S167" s="51">
        <f t="shared" si="89"/>
        <v>486700</v>
      </c>
      <c r="T167" s="12" t="str">
        <f t="shared" si="96"/>
        <v>MENOR VALOR</v>
      </c>
      <c r="U167" s="31"/>
      <c r="V167" s="8"/>
      <c r="X167" s="35"/>
      <c r="Y167" s="35"/>
      <c r="Z167" s="35"/>
      <c r="AA167" s="35"/>
      <c r="AB167" s="15"/>
      <c r="AD167" s="15"/>
    </row>
    <row r="168" spans="1:30" ht="16.5">
      <c r="A168" s="57">
        <v>162</v>
      </c>
      <c r="B168" s="103">
        <v>280001</v>
      </c>
      <c r="C168" s="73">
        <v>535101</v>
      </c>
      <c r="D168" s="96" t="s">
        <v>288</v>
      </c>
      <c r="E168" s="80" t="s">
        <v>21</v>
      </c>
      <c r="F168" s="81">
        <v>1</v>
      </c>
      <c r="G168" s="82">
        <v>0</v>
      </c>
      <c r="H168" s="87">
        <v>0</v>
      </c>
      <c r="I168" s="84">
        <v>486700</v>
      </c>
      <c r="J168" s="85" t="s">
        <v>28</v>
      </c>
      <c r="K168" s="49" t="s">
        <v>28</v>
      </c>
      <c r="L168" s="50">
        <f t="shared" si="90"/>
        <v>486700</v>
      </c>
      <c r="M168" s="50">
        <f t="shared" si="91"/>
        <v>486700</v>
      </c>
      <c r="N168" s="51">
        <f t="shared" si="92"/>
        <v>486700</v>
      </c>
      <c r="O168" s="52">
        <f t="shared" si="93"/>
        <v>486700</v>
      </c>
      <c r="P168" s="51">
        <f t="shared" si="94"/>
        <v>0</v>
      </c>
      <c r="Q168" s="53">
        <f t="shared" si="95"/>
        <v>0</v>
      </c>
      <c r="R168" s="29">
        <f t="shared" si="88"/>
        <v>486700</v>
      </c>
      <c r="S168" s="51">
        <f t="shared" si="89"/>
        <v>486700</v>
      </c>
      <c r="T168" s="12" t="str">
        <f t="shared" si="96"/>
        <v>MENOR VALOR</v>
      </c>
      <c r="U168" s="31"/>
      <c r="V168" s="8"/>
      <c r="X168" s="35"/>
      <c r="Y168" s="35"/>
      <c r="Z168" s="35"/>
      <c r="AA168" s="35"/>
      <c r="AB168" s="15"/>
      <c r="AD168" s="15"/>
    </row>
    <row r="169" spans="1:30" ht="16.5">
      <c r="A169" s="57">
        <v>163</v>
      </c>
      <c r="B169" s="101">
        <v>282101</v>
      </c>
      <c r="C169" s="73">
        <v>535204</v>
      </c>
      <c r="D169" s="96" t="s">
        <v>289</v>
      </c>
      <c r="E169" s="80" t="s">
        <v>21</v>
      </c>
      <c r="F169" s="80">
        <v>1</v>
      </c>
      <c r="G169" s="82">
        <v>0</v>
      </c>
      <c r="H169" s="87">
        <v>0</v>
      </c>
      <c r="I169" s="84">
        <v>1474400</v>
      </c>
      <c r="J169" s="85" t="s">
        <v>28</v>
      </c>
      <c r="K169" s="102" t="s">
        <v>27</v>
      </c>
      <c r="L169" s="50">
        <f t="shared" si="90"/>
        <v>1474400</v>
      </c>
      <c r="M169" s="50">
        <f t="shared" si="91"/>
        <v>1474400</v>
      </c>
      <c r="N169" s="51">
        <f t="shared" si="92"/>
        <v>1474400</v>
      </c>
      <c r="O169" s="52">
        <f t="shared" si="93"/>
        <v>1474400</v>
      </c>
      <c r="P169" s="51">
        <f t="shared" si="94"/>
        <v>0</v>
      </c>
      <c r="Q169" s="53">
        <f t="shared" si="95"/>
        <v>0</v>
      </c>
      <c r="R169" s="29">
        <f t="shared" si="88"/>
        <v>1474400</v>
      </c>
      <c r="S169" s="51">
        <f t="shared" si="89"/>
        <v>1474400</v>
      </c>
      <c r="T169" s="12" t="str">
        <f t="shared" si="96"/>
        <v>MENOR VALOR</v>
      </c>
      <c r="U169" s="31"/>
      <c r="V169" s="8"/>
      <c r="X169" s="35" t="e">
        <f>+I170/J170</f>
        <v>#VALUE!</v>
      </c>
      <c r="Y169" s="35">
        <f>+I170/K170</f>
        <v>12.465384615384615</v>
      </c>
      <c r="Z169" s="35"/>
      <c r="AA169" s="35"/>
      <c r="AB169" s="15"/>
      <c r="AD169" s="15"/>
    </row>
    <row r="170" spans="1:30" ht="16.5">
      <c r="A170" s="57">
        <v>164</v>
      </c>
      <c r="B170" s="95">
        <v>284101</v>
      </c>
      <c r="C170" s="73">
        <v>535301</v>
      </c>
      <c r="D170" s="96" t="s">
        <v>290</v>
      </c>
      <c r="E170" s="80" t="s">
        <v>21</v>
      </c>
      <c r="F170" s="81">
        <v>1</v>
      </c>
      <c r="G170" s="82">
        <v>0</v>
      </c>
      <c r="H170" s="87">
        <v>0</v>
      </c>
      <c r="I170" s="84">
        <v>1620500</v>
      </c>
      <c r="J170" s="85" t="s">
        <v>28</v>
      </c>
      <c r="K170" s="49">
        <v>130000</v>
      </c>
      <c r="L170" s="50">
        <f t="shared" si="90"/>
        <v>1620500</v>
      </c>
      <c r="M170" s="50">
        <f t="shared" si="91"/>
        <v>1620500</v>
      </c>
      <c r="N170" s="51">
        <f t="shared" si="92"/>
        <v>1620500</v>
      </c>
      <c r="O170" s="52">
        <f t="shared" si="93"/>
        <v>1620500</v>
      </c>
      <c r="P170" s="51">
        <f t="shared" si="94"/>
        <v>0</v>
      </c>
      <c r="Q170" s="53">
        <f t="shared" si="95"/>
        <v>0</v>
      </c>
      <c r="R170" s="29">
        <f t="shared" si="88"/>
        <v>1620500</v>
      </c>
      <c r="S170" s="51">
        <f t="shared" si="89"/>
        <v>1620500</v>
      </c>
      <c r="T170" s="12" t="str">
        <f t="shared" si="96"/>
        <v>MENOR VALOR</v>
      </c>
      <c r="U170" s="31"/>
      <c r="V170" s="8"/>
      <c r="X170" s="35"/>
      <c r="Y170" s="35"/>
      <c r="Z170" s="35"/>
      <c r="AA170" s="35"/>
      <c r="AB170" s="15"/>
      <c r="AD170" s="15"/>
    </row>
    <row r="171" spans="1:30" ht="16.5">
      <c r="A171" s="89">
        <v>165</v>
      </c>
      <c r="B171" s="95">
        <v>286101</v>
      </c>
      <c r="C171" s="73">
        <v>540010</v>
      </c>
      <c r="D171" s="96" t="s">
        <v>291</v>
      </c>
      <c r="E171" s="80" t="s">
        <v>21</v>
      </c>
      <c r="F171" s="81">
        <v>1</v>
      </c>
      <c r="G171" s="82">
        <v>0</v>
      </c>
      <c r="H171" s="87">
        <v>0</v>
      </c>
      <c r="I171" s="84">
        <v>1141500</v>
      </c>
      <c r="J171" s="85" t="s">
        <v>28</v>
      </c>
      <c r="K171" s="49" t="s">
        <v>28</v>
      </c>
      <c r="L171" s="50">
        <f t="shared" si="90"/>
        <v>1141500</v>
      </c>
      <c r="M171" s="50">
        <f t="shared" si="91"/>
        <v>1141500</v>
      </c>
      <c r="N171" s="51">
        <f t="shared" si="92"/>
        <v>1141500</v>
      </c>
      <c r="O171" s="52">
        <f t="shared" si="93"/>
        <v>1141500</v>
      </c>
      <c r="P171" s="51">
        <f t="shared" si="94"/>
        <v>0</v>
      </c>
      <c r="Q171" s="53">
        <f t="shared" si="95"/>
        <v>0</v>
      </c>
      <c r="R171" s="29">
        <f t="shared" si="88"/>
        <v>1141500</v>
      </c>
      <c r="S171" s="51">
        <f t="shared" si="89"/>
        <v>1141500</v>
      </c>
      <c r="T171" s="12" t="str">
        <f t="shared" si="96"/>
        <v>MENOR VALOR</v>
      </c>
      <c r="U171" s="31"/>
      <c r="V171" s="8"/>
      <c r="X171" s="35"/>
      <c r="Y171" s="35"/>
      <c r="Z171" s="35"/>
      <c r="AA171" s="35"/>
      <c r="AB171" s="15"/>
      <c r="AD171" s="15"/>
    </row>
    <row r="172" spans="1:30" ht="16.5">
      <c r="A172" s="57">
        <v>166</v>
      </c>
      <c r="B172" s="95">
        <v>286102</v>
      </c>
      <c r="C172" s="73">
        <v>541102</v>
      </c>
      <c r="D172" s="96" t="s">
        <v>292</v>
      </c>
      <c r="E172" s="80" t="s">
        <v>21</v>
      </c>
      <c r="F172" s="81">
        <v>1</v>
      </c>
      <c r="G172" s="82">
        <v>0</v>
      </c>
      <c r="H172" s="87">
        <v>0</v>
      </c>
      <c r="I172" s="84">
        <v>1141500</v>
      </c>
      <c r="J172" s="85" t="s">
        <v>28</v>
      </c>
      <c r="K172" s="49" t="s">
        <v>28</v>
      </c>
      <c r="L172" s="50">
        <f t="shared" si="90"/>
        <v>1141500</v>
      </c>
      <c r="M172" s="50">
        <f t="shared" si="91"/>
        <v>1141500</v>
      </c>
      <c r="N172" s="51">
        <f t="shared" si="92"/>
        <v>1141500</v>
      </c>
      <c r="O172" s="52">
        <f t="shared" si="93"/>
        <v>1141500</v>
      </c>
      <c r="P172" s="51">
        <f t="shared" si="94"/>
        <v>0</v>
      </c>
      <c r="Q172" s="53">
        <f t="shared" si="95"/>
        <v>0</v>
      </c>
      <c r="R172" s="29">
        <f t="shared" si="88"/>
        <v>1141500</v>
      </c>
      <c r="S172" s="51">
        <f t="shared" si="89"/>
        <v>1141500</v>
      </c>
      <c r="T172" s="12" t="str">
        <f t="shared" si="96"/>
        <v>MENOR VALOR</v>
      </c>
      <c r="U172" s="31"/>
      <c r="V172" s="8"/>
      <c r="X172" s="35"/>
      <c r="Y172" s="35"/>
      <c r="Z172" s="35"/>
      <c r="AA172" s="35"/>
      <c r="AB172" s="15"/>
      <c r="AD172" s="15"/>
    </row>
    <row r="173" spans="1:30" ht="16.5">
      <c r="A173" s="57">
        <v>167</v>
      </c>
      <c r="B173" s="99">
        <v>287101</v>
      </c>
      <c r="C173" s="73">
        <v>541601</v>
      </c>
      <c r="D173" s="96" t="s">
        <v>293</v>
      </c>
      <c r="E173" s="80" t="s">
        <v>21</v>
      </c>
      <c r="F173" s="81">
        <v>1</v>
      </c>
      <c r="G173" s="82">
        <v>0</v>
      </c>
      <c r="H173" s="87">
        <v>0</v>
      </c>
      <c r="I173" s="84">
        <v>1141500</v>
      </c>
      <c r="J173" s="85" t="s">
        <v>28</v>
      </c>
      <c r="K173" s="49" t="s">
        <v>28</v>
      </c>
      <c r="L173" s="50">
        <f t="shared" si="90"/>
        <v>1141500</v>
      </c>
      <c r="M173" s="50">
        <f t="shared" si="91"/>
        <v>1141500</v>
      </c>
      <c r="N173" s="51">
        <f t="shared" si="92"/>
        <v>1141500</v>
      </c>
      <c r="O173" s="52">
        <f t="shared" si="93"/>
        <v>1141500</v>
      </c>
      <c r="P173" s="51">
        <f t="shared" si="94"/>
        <v>0</v>
      </c>
      <c r="Q173" s="53">
        <f t="shared" si="95"/>
        <v>0</v>
      </c>
      <c r="R173" s="29">
        <f t="shared" ref="R173:R236" si="97">IF(Q173&lt;=$Q$1,L173,N173)</f>
        <v>1141500</v>
      </c>
      <c r="S173" s="51">
        <f t="shared" si="89"/>
        <v>1141500</v>
      </c>
      <c r="T173" s="12" t="str">
        <f t="shared" si="96"/>
        <v>MENOR VALOR</v>
      </c>
      <c r="U173" s="31"/>
      <c r="V173" s="8"/>
      <c r="X173" s="35"/>
      <c r="Y173" s="35"/>
      <c r="Z173" s="35"/>
      <c r="AA173" s="35"/>
      <c r="AB173" s="15"/>
      <c r="AD173" s="15"/>
    </row>
    <row r="174" spans="1:30" ht="16.5">
      <c r="A174" s="57">
        <v>168</v>
      </c>
      <c r="B174" s="95">
        <v>287102</v>
      </c>
      <c r="C174" s="73">
        <v>541701</v>
      </c>
      <c r="D174" s="96" t="s">
        <v>294</v>
      </c>
      <c r="E174" s="80" t="s">
        <v>21</v>
      </c>
      <c r="F174" s="81">
        <v>1</v>
      </c>
      <c r="G174" s="82">
        <v>0</v>
      </c>
      <c r="H174" s="87">
        <v>0</v>
      </c>
      <c r="I174" s="84">
        <v>1141500</v>
      </c>
      <c r="J174" s="85" t="s">
        <v>28</v>
      </c>
      <c r="K174" s="49" t="s">
        <v>28</v>
      </c>
      <c r="L174" s="50">
        <f t="shared" si="90"/>
        <v>1141500</v>
      </c>
      <c r="M174" s="50">
        <f t="shared" si="91"/>
        <v>1141500</v>
      </c>
      <c r="N174" s="51">
        <f t="shared" si="92"/>
        <v>1141500</v>
      </c>
      <c r="O174" s="52">
        <f t="shared" si="93"/>
        <v>1141500</v>
      </c>
      <c r="P174" s="51">
        <f t="shared" si="94"/>
        <v>0</v>
      </c>
      <c r="Q174" s="53">
        <f t="shared" si="95"/>
        <v>0</v>
      </c>
      <c r="R174" s="29">
        <f t="shared" si="97"/>
        <v>1141500</v>
      </c>
      <c r="S174" s="51">
        <f t="shared" si="89"/>
        <v>1141500</v>
      </c>
      <c r="T174" s="12" t="str">
        <f t="shared" si="96"/>
        <v>MENOR VALOR</v>
      </c>
      <c r="U174" s="31"/>
      <c r="V174" s="8"/>
      <c r="X174" s="35"/>
      <c r="Y174" s="35"/>
      <c r="Z174" s="35"/>
      <c r="AA174" s="35"/>
      <c r="AB174" s="15"/>
      <c r="AD174" s="15"/>
    </row>
    <row r="175" spans="1:30" ht="16.5">
      <c r="A175" s="89">
        <v>169</v>
      </c>
      <c r="B175" s="95">
        <v>287103</v>
      </c>
      <c r="C175" s="73">
        <v>541703</v>
      </c>
      <c r="D175" s="96" t="s">
        <v>295</v>
      </c>
      <c r="E175" s="80" t="s">
        <v>21</v>
      </c>
      <c r="F175" s="81">
        <v>1</v>
      </c>
      <c r="G175" s="82">
        <v>0</v>
      </c>
      <c r="H175" s="87">
        <v>0</v>
      </c>
      <c r="I175" s="84">
        <v>1141500</v>
      </c>
      <c r="J175" s="85" t="s">
        <v>28</v>
      </c>
      <c r="K175" s="49" t="s">
        <v>28</v>
      </c>
      <c r="L175" s="50">
        <f t="shared" si="90"/>
        <v>1141500</v>
      </c>
      <c r="M175" s="50">
        <f t="shared" si="91"/>
        <v>1141500</v>
      </c>
      <c r="N175" s="51">
        <f t="shared" si="92"/>
        <v>1141500</v>
      </c>
      <c r="O175" s="52">
        <f t="shared" si="93"/>
        <v>1141500</v>
      </c>
      <c r="P175" s="51">
        <f t="shared" si="94"/>
        <v>0</v>
      </c>
      <c r="Q175" s="53">
        <f t="shared" si="95"/>
        <v>0</v>
      </c>
      <c r="R175" s="29">
        <f t="shared" si="97"/>
        <v>1141500</v>
      </c>
      <c r="S175" s="51">
        <f t="shared" si="89"/>
        <v>1141500</v>
      </c>
      <c r="T175" s="12" t="str">
        <f t="shared" si="96"/>
        <v>MENOR VALOR</v>
      </c>
      <c r="U175" s="31"/>
      <c r="V175" s="8"/>
      <c r="X175" s="35"/>
      <c r="Y175" s="35"/>
      <c r="Z175" s="35"/>
      <c r="AA175" s="35"/>
      <c r="AB175" s="15"/>
      <c r="AD175" s="15"/>
    </row>
    <row r="176" spans="1:30" ht="16.5">
      <c r="A176" s="57">
        <v>170</v>
      </c>
      <c r="B176" s="99">
        <v>289102</v>
      </c>
      <c r="C176" s="73">
        <v>542101</v>
      </c>
      <c r="D176" s="96" t="s">
        <v>296</v>
      </c>
      <c r="E176" s="80" t="s">
        <v>21</v>
      </c>
      <c r="F176" s="81">
        <v>1</v>
      </c>
      <c r="G176" s="82">
        <v>0</v>
      </c>
      <c r="H176" s="87">
        <v>0</v>
      </c>
      <c r="I176" s="84">
        <v>376500</v>
      </c>
      <c r="J176" s="85" t="s">
        <v>28</v>
      </c>
      <c r="K176" s="49" t="s">
        <v>28</v>
      </c>
      <c r="L176" s="50">
        <f t="shared" si="90"/>
        <v>376500</v>
      </c>
      <c r="M176" s="50">
        <f t="shared" si="91"/>
        <v>376500</v>
      </c>
      <c r="N176" s="51">
        <f t="shared" si="92"/>
        <v>376500</v>
      </c>
      <c r="O176" s="52">
        <f t="shared" si="93"/>
        <v>376500</v>
      </c>
      <c r="P176" s="51">
        <f t="shared" si="94"/>
        <v>0</v>
      </c>
      <c r="Q176" s="53">
        <f t="shared" si="95"/>
        <v>0</v>
      </c>
      <c r="R176" s="29">
        <f t="shared" si="97"/>
        <v>376500</v>
      </c>
      <c r="S176" s="51">
        <f t="shared" si="89"/>
        <v>376500</v>
      </c>
      <c r="T176" s="12" t="str">
        <f t="shared" si="96"/>
        <v>MENOR VALOR</v>
      </c>
      <c r="U176" s="31"/>
      <c r="V176" s="8"/>
      <c r="X176" s="35"/>
      <c r="Y176" s="35"/>
      <c r="Z176" s="35"/>
      <c r="AA176" s="35"/>
      <c r="AB176" s="15"/>
      <c r="AD176" s="15"/>
    </row>
    <row r="177" spans="1:30" ht="16.5">
      <c r="A177" s="57">
        <v>171</v>
      </c>
      <c r="B177" s="95">
        <v>289103</v>
      </c>
      <c r="C177" s="73">
        <v>543101</v>
      </c>
      <c r="D177" s="96" t="s">
        <v>297</v>
      </c>
      <c r="E177" s="80" t="s">
        <v>21</v>
      </c>
      <c r="F177" s="81">
        <v>1</v>
      </c>
      <c r="G177" s="82">
        <v>0</v>
      </c>
      <c r="H177" s="87">
        <v>0</v>
      </c>
      <c r="I177" s="84">
        <v>376500</v>
      </c>
      <c r="J177" s="85" t="s">
        <v>28</v>
      </c>
      <c r="K177" s="49" t="s">
        <v>28</v>
      </c>
      <c r="L177" s="50">
        <f t="shared" si="90"/>
        <v>376500</v>
      </c>
      <c r="M177" s="50">
        <f t="shared" si="91"/>
        <v>376500</v>
      </c>
      <c r="N177" s="51">
        <f t="shared" si="92"/>
        <v>376500</v>
      </c>
      <c r="O177" s="52">
        <f t="shared" si="93"/>
        <v>376500</v>
      </c>
      <c r="P177" s="51">
        <f t="shared" si="94"/>
        <v>0</v>
      </c>
      <c r="Q177" s="53">
        <f t="shared" si="95"/>
        <v>0</v>
      </c>
      <c r="R177" s="29">
        <f t="shared" si="97"/>
        <v>376500</v>
      </c>
      <c r="S177" s="51">
        <f t="shared" si="89"/>
        <v>376500</v>
      </c>
      <c r="T177" s="12" t="str">
        <f t="shared" si="96"/>
        <v>MENOR VALOR</v>
      </c>
      <c r="U177" s="31"/>
      <c r="V177" s="8"/>
      <c r="X177" s="35"/>
      <c r="Y177" s="35"/>
      <c r="Z177" s="35"/>
      <c r="AA177" s="35"/>
      <c r="AB177" s="15"/>
      <c r="AD177" s="15"/>
    </row>
    <row r="178" spans="1:30" ht="16.5">
      <c r="A178" s="57">
        <v>172</v>
      </c>
      <c r="B178" s="99">
        <v>290301</v>
      </c>
      <c r="C178" s="73">
        <v>543303</v>
      </c>
      <c r="D178" s="96" t="s">
        <v>298</v>
      </c>
      <c r="E178" s="93" t="s">
        <v>21</v>
      </c>
      <c r="F178" s="93">
        <v>1</v>
      </c>
      <c r="G178" s="97">
        <v>0</v>
      </c>
      <c r="H178" s="98">
        <v>0</v>
      </c>
      <c r="I178" s="84">
        <v>1850600</v>
      </c>
      <c r="J178" s="85" t="s">
        <v>28</v>
      </c>
      <c r="K178" s="86" t="s">
        <v>27</v>
      </c>
      <c r="L178" s="50">
        <f t="shared" si="90"/>
        <v>1850600</v>
      </c>
      <c r="M178" s="50">
        <f t="shared" si="91"/>
        <v>1850600</v>
      </c>
      <c r="N178" s="51">
        <f t="shared" si="92"/>
        <v>1850600</v>
      </c>
      <c r="O178" s="52">
        <f t="shared" si="93"/>
        <v>1850600</v>
      </c>
      <c r="P178" s="51">
        <f t="shared" si="94"/>
        <v>0</v>
      </c>
      <c r="Q178" s="53">
        <f t="shared" si="95"/>
        <v>0</v>
      </c>
      <c r="R178" s="29">
        <f t="shared" si="97"/>
        <v>1850600</v>
      </c>
      <c r="S178" s="51">
        <f t="shared" si="89"/>
        <v>1850600</v>
      </c>
      <c r="T178" s="12" t="str">
        <f t="shared" si="96"/>
        <v>MENOR VALOR</v>
      </c>
      <c r="U178" s="31"/>
      <c r="V178" s="8"/>
      <c r="X178" s="35" t="e">
        <f>+I179/J179</f>
        <v>#VALUE!</v>
      </c>
      <c r="Y178" s="35">
        <f>+I179/K179</f>
        <v>21.813076923076924</v>
      </c>
      <c r="Z178" s="35"/>
      <c r="AA178" s="35"/>
      <c r="AB178" s="15"/>
      <c r="AD178" s="15"/>
    </row>
    <row r="179" spans="1:30" ht="16.5">
      <c r="A179" s="89">
        <v>173</v>
      </c>
      <c r="B179" s="99">
        <v>290303</v>
      </c>
      <c r="C179" s="73">
        <v>545001</v>
      </c>
      <c r="D179" s="96" t="s">
        <v>299</v>
      </c>
      <c r="E179" s="80" t="s">
        <v>21</v>
      </c>
      <c r="F179" s="81">
        <v>1</v>
      </c>
      <c r="G179" s="82">
        <v>0</v>
      </c>
      <c r="H179" s="87">
        <v>0</v>
      </c>
      <c r="I179" s="84">
        <v>2835700</v>
      </c>
      <c r="J179" s="85" t="s">
        <v>28</v>
      </c>
      <c r="K179" s="49">
        <v>130000</v>
      </c>
      <c r="L179" s="50">
        <f t="shared" si="90"/>
        <v>2835700</v>
      </c>
      <c r="M179" s="50">
        <f t="shared" si="91"/>
        <v>2835700</v>
      </c>
      <c r="N179" s="51">
        <f t="shared" si="92"/>
        <v>2835700</v>
      </c>
      <c r="O179" s="52">
        <f t="shared" si="93"/>
        <v>2835700</v>
      </c>
      <c r="P179" s="51">
        <f t="shared" si="94"/>
        <v>0</v>
      </c>
      <c r="Q179" s="53">
        <f t="shared" si="95"/>
        <v>0</v>
      </c>
      <c r="R179" s="29">
        <f t="shared" si="97"/>
        <v>2835700</v>
      </c>
      <c r="S179" s="51">
        <f t="shared" si="89"/>
        <v>2835700</v>
      </c>
      <c r="T179" s="12" t="str">
        <f t="shared" si="96"/>
        <v>MENOR VALOR</v>
      </c>
      <c r="U179" s="31"/>
      <c r="V179" s="8"/>
      <c r="X179" s="35"/>
      <c r="Y179" s="35"/>
      <c r="Z179" s="35"/>
      <c r="AA179" s="35"/>
      <c r="AB179" s="15"/>
      <c r="AD179" s="15"/>
    </row>
    <row r="180" spans="1:30" ht="16.5">
      <c r="A180" s="57">
        <v>174</v>
      </c>
      <c r="B180" s="99">
        <v>290401</v>
      </c>
      <c r="C180" s="73">
        <v>545101</v>
      </c>
      <c r="D180" s="96" t="s">
        <v>300</v>
      </c>
      <c r="E180" s="80" t="s">
        <v>21</v>
      </c>
      <c r="F180" s="81">
        <v>1</v>
      </c>
      <c r="G180" s="82">
        <v>0</v>
      </c>
      <c r="H180" s="87">
        <v>0</v>
      </c>
      <c r="I180" s="84">
        <v>486700</v>
      </c>
      <c r="J180" s="85" t="s">
        <v>28</v>
      </c>
      <c r="K180" s="49" t="s">
        <v>28</v>
      </c>
      <c r="L180" s="50">
        <f t="shared" si="90"/>
        <v>486700</v>
      </c>
      <c r="M180" s="50">
        <f t="shared" si="91"/>
        <v>486700</v>
      </c>
      <c r="N180" s="51">
        <f t="shared" si="92"/>
        <v>486700</v>
      </c>
      <c r="O180" s="52">
        <f t="shared" si="93"/>
        <v>486700</v>
      </c>
      <c r="P180" s="51">
        <f t="shared" si="94"/>
        <v>0</v>
      </c>
      <c r="Q180" s="53">
        <f t="shared" si="95"/>
        <v>0</v>
      </c>
      <c r="R180" s="29">
        <f t="shared" si="97"/>
        <v>486700</v>
      </c>
      <c r="S180" s="51">
        <f t="shared" si="89"/>
        <v>486700</v>
      </c>
      <c r="T180" s="12" t="str">
        <f t="shared" si="96"/>
        <v>MENOR VALOR</v>
      </c>
      <c r="U180" s="31"/>
      <c r="V180" s="8"/>
      <c r="X180" s="35"/>
      <c r="Y180" s="35"/>
      <c r="Z180" s="35"/>
      <c r="AA180" s="35"/>
      <c r="AB180" s="15"/>
      <c r="AD180" s="15"/>
    </row>
    <row r="181" spans="1:30" ht="16.5">
      <c r="A181" s="57">
        <v>175</v>
      </c>
      <c r="B181" s="99">
        <v>290402</v>
      </c>
      <c r="C181" s="73">
        <v>547401</v>
      </c>
      <c r="D181" s="96" t="s">
        <v>301</v>
      </c>
      <c r="E181" s="80" t="s">
        <v>21</v>
      </c>
      <c r="F181" s="81">
        <v>1</v>
      </c>
      <c r="G181" s="82">
        <v>0</v>
      </c>
      <c r="H181" s="87">
        <v>0</v>
      </c>
      <c r="I181" s="84">
        <v>828200</v>
      </c>
      <c r="J181" s="85" t="s">
        <v>28</v>
      </c>
      <c r="K181" s="49" t="s">
        <v>28</v>
      </c>
      <c r="L181" s="50">
        <f t="shared" si="90"/>
        <v>828200</v>
      </c>
      <c r="M181" s="50">
        <f t="shared" si="91"/>
        <v>828200</v>
      </c>
      <c r="N181" s="51">
        <f t="shared" si="92"/>
        <v>828200</v>
      </c>
      <c r="O181" s="52">
        <f t="shared" si="93"/>
        <v>828200</v>
      </c>
      <c r="P181" s="51">
        <f t="shared" si="94"/>
        <v>0</v>
      </c>
      <c r="Q181" s="53">
        <f t="shared" si="95"/>
        <v>0</v>
      </c>
      <c r="R181" s="29">
        <f t="shared" si="97"/>
        <v>828200</v>
      </c>
      <c r="S181" s="51">
        <f t="shared" si="89"/>
        <v>828200</v>
      </c>
      <c r="T181" s="12" t="str">
        <f t="shared" si="96"/>
        <v>MENOR VALOR</v>
      </c>
      <c r="U181" s="31"/>
      <c r="V181" s="8"/>
      <c r="X181" s="35"/>
      <c r="Y181" s="35"/>
      <c r="Z181" s="35"/>
      <c r="AA181" s="35"/>
      <c r="AB181" s="15"/>
      <c r="AD181" s="15"/>
    </row>
    <row r="182" spans="1:30" ht="16.5">
      <c r="A182" s="57">
        <v>176</v>
      </c>
      <c r="B182" s="95">
        <v>291101</v>
      </c>
      <c r="C182" s="73">
        <v>547403</v>
      </c>
      <c r="D182" s="96" t="s">
        <v>302</v>
      </c>
      <c r="E182" s="80" t="s">
        <v>21</v>
      </c>
      <c r="F182" s="81">
        <v>1</v>
      </c>
      <c r="G182" s="82">
        <v>0</v>
      </c>
      <c r="H182" s="87">
        <v>0</v>
      </c>
      <c r="I182" s="84">
        <v>792800</v>
      </c>
      <c r="J182" s="85" t="s">
        <v>28</v>
      </c>
      <c r="K182" s="49" t="s">
        <v>28</v>
      </c>
      <c r="L182" s="50">
        <f t="shared" si="90"/>
        <v>792800</v>
      </c>
      <c r="M182" s="50">
        <f t="shared" si="91"/>
        <v>792800</v>
      </c>
      <c r="N182" s="51">
        <f t="shared" si="92"/>
        <v>792800</v>
      </c>
      <c r="O182" s="52">
        <f t="shared" si="93"/>
        <v>792800</v>
      </c>
      <c r="P182" s="51">
        <f t="shared" si="94"/>
        <v>0</v>
      </c>
      <c r="Q182" s="53">
        <f t="shared" si="95"/>
        <v>0</v>
      </c>
      <c r="R182" s="29">
        <f t="shared" si="97"/>
        <v>792800</v>
      </c>
      <c r="S182" s="51">
        <f t="shared" si="89"/>
        <v>792800</v>
      </c>
      <c r="T182" s="12" t="str">
        <f t="shared" si="96"/>
        <v>MENOR VALOR</v>
      </c>
      <c r="U182" s="31"/>
      <c r="V182" s="8"/>
      <c r="X182" s="35"/>
      <c r="Y182" s="35"/>
      <c r="Z182" s="35"/>
      <c r="AA182" s="35"/>
      <c r="AB182" s="15"/>
      <c r="AD182" s="15"/>
    </row>
    <row r="183" spans="1:30" ht="16.5">
      <c r="A183" s="89">
        <v>177</v>
      </c>
      <c r="B183" s="99">
        <v>291203</v>
      </c>
      <c r="C183" s="73">
        <v>547501</v>
      </c>
      <c r="D183" s="96" t="s">
        <v>303</v>
      </c>
      <c r="E183" s="80" t="s">
        <v>21</v>
      </c>
      <c r="F183" s="81">
        <v>1</v>
      </c>
      <c r="G183" s="82">
        <v>0</v>
      </c>
      <c r="H183" s="87">
        <v>0</v>
      </c>
      <c r="I183" s="84">
        <v>792800</v>
      </c>
      <c r="J183" s="85" t="s">
        <v>28</v>
      </c>
      <c r="K183" s="49" t="s">
        <v>28</v>
      </c>
      <c r="L183" s="50">
        <f t="shared" si="90"/>
        <v>792800</v>
      </c>
      <c r="M183" s="50">
        <f t="shared" si="91"/>
        <v>792800</v>
      </c>
      <c r="N183" s="51">
        <f t="shared" si="92"/>
        <v>792800</v>
      </c>
      <c r="O183" s="52">
        <f t="shared" si="93"/>
        <v>792800</v>
      </c>
      <c r="P183" s="51">
        <f t="shared" si="94"/>
        <v>0</v>
      </c>
      <c r="Q183" s="53">
        <f t="shared" si="95"/>
        <v>0</v>
      </c>
      <c r="R183" s="29">
        <f t="shared" si="97"/>
        <v>792800</v>
      </c>
      <c r="S183" s="51">
        <f t="shared" si="89"/>
        <v>792800</v>
      </c>
      <c r="T183" s="12" t="str">
        <f t="shared" si="96"/>
        <v>MENOR VALOR</v>
      </c>
      <c r="U183" s="31"/>
      <c r="V183" s="8"/>
      <c r="X183" s="35"/>
      <c r="Y183" s="35"/>
      <c r="Z183" s="35"/>
      <c r="AA183" s="35"/>
      <c r="AB183" s="15"/>
      <c r="AD183" s="15"/>
    </row>
    <row r="184" spans="1:30" ht="16.5">
      <c r="A184" s="57">
        <v>178</v>
      </c>
      <c r="B184" s="95">
        <v>291204</v>
      </c>
      <c r="C184" s="73">
        <v>550101</v>
      </c>
      <c r="D184" s="96" t="s">
        <v>304</v>
      </c>
      <c r="E184" s="80" t="s">
        <v>21</v>
      </c>
      <c r="F184" s="81">
        <v>1</v>
      </c>
      <c r="G184" s="82">
        <v>0</v>
      </c>
      <c r="H184" s="87">
        <v>0</v>
      </c>
      <c r="I184" s="84">
        <v>792800</v>
      </c>
      <c r="J184" s="85" t="s">
        <v>28</v>
      </c>
      <c r="K184" s="49" t="s">
        <v>28</v>
      </c>
      <c r="L184" s="50">
        <f t="shared" si="90"/>
        <v>792800</v>
      </c>
      <c r="M184" s="50">
        <f t="shared" si="91"/>
        <v>792800</v>
      </c>
      <c r="N184" s="51">
        <f t="shared" si="92"/>
        <v>792800</v>
      </c>
      <c r="O184" s="52">
        <f t="shared" si="93"/>
        <v>792800</v>
      </c>
      <c r="P184" s="51">
        <f t="shared" si="94"/>
        <v>0</v>
      </c>
      <c r="Q184" s="53">
        <f t="shared" si="95"/>
        <v>0</v>
      </c>
      <c r="R184" s="29">
        <f t="shared" si="97"/>
        <v>792800</v>
      </c>
      <c r="S184" s="51">
        <f t="shared" si="89"/>
        <v>792800</v>
      </c>
      <c r="T184" s="12" t="str">
        <f t="shared" si="96"/>
        <v>MENOR VALOR</v>
      </c>
      <c r="U184" s="31"/>
      <c r="V184" s="8"/>
      <c r="X184" s="35"/>
      <c r="Y184" s="35"/>
      <c r="Z184" s="35"/>
      <c r="AA184" s="35"/>
      <c r="AB184" s="15"/>
      <c r="AD184" s="15"/>
    </row>
    <row r="185" spans="1:30" ht="16.5">
      <c r="A185" s="57">
        <v>179</v>
      </c>
      <c r="B185" s="99">
        <v>291205</v>
      </c>
      <c r="C185" s="73">
        <v>550120</v>
      </c>
      <c r="D185" s="96" t="s">
        <v>305</v>
      </c>
      <c r="E185" s="80" t="s">
        <v>21</v>
      </c>
      <c r="F185" s="81">
        <v>1</v>
      </c>
      <c r="G185" s="82">
        <v>0</v>
      </c>
      <c r="H185" s="87">
        <v>0</v>
      </c>
      <c r="I185" s="84">
        <v>792800</v>
      </c>
      <c r="J185" s="85" t="s">
        <v>28</v>
      </c>
      <c r="K185" s="49" t="s">
        <v>28</v>
      </c>
      <c r="L185" s="50">
        <f t="shared" si="90"/>
        <v>792800</v>
      </c>
      <c r="M185" s="50">
        <f t="shared" si="91"/>
        <v>792800</v>
      </c>
      <c r="N185" s="51">
        <f t="shared" si="92"/>
        <v>792800</v>
      </c>
      <c r="O185" s="52">
        <f t="shared" si="93"/>
        <v>792800</v>
      </c>
      <c r="P185" s="51">
        <f t="shared" si="94"/>
        <v>0</v>
      </c>
      <c r="Q185" s="53">
        <f t="shared" si="95"/>
        <v>0</v>
      </c>
      <c r="R185" s="29">
        <f t="shared" si="97"/>
        <v>792800</v>
      </c>
      <c r="S185" s="51">
        <f t="shared" si="89"/>
        <v>792800</v>
      </c>
      <c r="T185" s="12" t="str">
        <f t="shared" si="96"/>
        <v>MENOR VALOR</v>
      </c>
      <c r="U185" s="31"/>
      <c r="V185" s="8"/>
      <c r="X185" s="35"/>
      <c r="Y185" s="35"/>
      <c r="Z185" s="35"/>
      <c r="AA185" s="35"/>
      <c r="AB185" s="15"/>
      <c r="AD185" s="15"/>
    </row>
    <row r="186" spans="1:30" ht="16.5">
      <c r="A186" s="57">
        <v>180</v>
      </c>
      <c r="B186" s="95">
        <v>295101</v>
      </c>
      <c r="C186" s="73">
        <v>555607</v>
      </c>
      <c r="D186" s="96" t="s">
        <v>306</v>
      </c>
      <c r="E186" s="80" t="s">
        <v>21</v>
      </c>
      <c r="F186" s="81">
        <v>1</v>
      </c>
      <c r="G186" s="82">
        <v>0</v>
      </c>
      <c r="H186" s="87">
        <v>0</v>
      </c>
      <c r="I186" s="84">
        <v>2652100</v>
      </c>
      <c r="J186" s="85" t="s">
        <v>28</v>
      </c>
      <c r="K186" s="49" t="s">
        <v>28</v>
      </c>
      <c r="L186" s="50">
        <f t="shared" si="90"/>
        <v>2652100</v>
      </c>
      <c r="M186" s="50">
        <f t="shared" si="91"/>
        <v>2652100</v>
      </c>
      <c r="N186" s="51">
        <f t="shared" si="92"/>
        <v>2652100</v>
      </c>
      <c r="O186" s="52">
        <f t="shared" si="93"/>
        <v>2652100</v>
      </c>
      <c r="P186" s="51">
        <f t="shared" si="94"/>
        <v>0</v>
      </c>
      <c r="Q186" s="53">
        <f t="shared" si="95"/>
        <v>0</v>
      </c>
      <c r="R186" s="29">
        <f t="shared" si="97"/>
        <v>2652100</v>
      </c>
      <c r="S186" s="51">
        <f t="shared" si="89"/>
        <v>2652100</v>
      </c>
      <c r="T186" s="12" t="str">
        <f t="shared" si="96"/>
        <v>MENOR VALOR</v>
      </c>
      <c r="U186" s="31"/>
      <c r="V186" s="8"/>
      <c r="X186" s="35"/>
      <c r="Y186" s="35"/>
      <c r="Z186" s="35"/>
      <c r="AA186" s="35"/>
      <c r="AB186" s="15"/>
      <c r="AD186" s="15"/>
    </row>
    <row r="187" spans="1:30" ht="16.5">
      <c r="A187" s="89">
        <v>181</v>
      </c>
      <c r="B187" s="101">
        <v>306001</v>
      </c>
      <c r="C187" s="73">
        <v>555608</v>
      </c>
      <c r="D187" s="96" t="s">
        <v>307</v>
      </c>
      <c r="E187" s="93" t="s">
        <v>21</v>
      </c>
      <c r="F187" s="93">
        <v>1</v>
      </c>
      <c r="G187" s="97">
        <v>0</v>
      </c>
      <c r="H187" s="98">
        <v>0</v>
      </c>
      <c r="I187" s="84">
        <v>924500</v>
      </c>
      <c r="J187" s="85" t="s">
        <v>28</v>
      </c>
      <c r="K187" s="86" t="s">
        <v>27</v>
      </c>
      <c r="L187" s="50">
        <f t="shared" si="90"/>
        <v>924500</v>
      </c>
      <c r="M187" s="50">
        <f t="shared" si="91"/>
        <v>924500</v>
      </c>
      <c r="N187" s="51">
        <f t="shared" si="92"/>
        <v>924500</v>
      </c>
      <c r="O187" s="52">
        <f t="shared" si="93"/>
        <v>924500</v>
      </c>
      <c r="P187" s="51">
        <f t="shared" si="94"/>
        <v>0</v>
      </c>
      <c r="Q187" s="53">
        <f t="shared" si="95"/>
        <v>0</v>
      </c>
      <c r="R187" s="29">
        <f t="shared" si="97"/>
        <v>924500</v>
      </c>
      <c r="S187" s="51">
        <f t="shared" si="89"/>
        <v>924500</v>
      </c>
      <c r="T187" s="12" t="str">
        <f t="shared" si="96"/>
        <v>MENOR VALOR</v>
      </c>
      <c r="U187" s="31"/>
      <c r="V187" s="8"/>
      <c r="X187" s="35" t="e">
        <f>+I188/J188</f>
        <v>#VALUE!</v>
      </c>
      <c r="Y187" s="35">
        <f>+I188/K188</f>
        <v>9.327058823529411</v>
      </c>
      <c r="Z187" s="35"/>
      <c r="AA187" s="35"/>
      <c r="AB187" s="15"/>
      <c r="AD187" s="15"/>
    </row>
    <row r="188" spans="1:30" ht="16.5">
      <c r="A188" s="57">
        <v>182</v>
      </c>
      <c r="B188" s="95">
        <v>306002</v>
      </c>
      <c r="C188" s="73">
        <v>555721</v>
      </c>
      <c r="D188" s="96" t="s">
        <v>308</v>
      </c>
      <c r="E188" s="80" t="s">
        <v>21</v>
      </c>
      <c r="F188" s="81">
        <v>1</v>
      </c>
      <c r="G188" s="82">
        <v>0</v>
      </c>
      <c r="H188" s="87">
        <v>0</v>
      </c>
      <c r="I188" s="84">
        <v>792800</v>
      </c>
      <c r="J188" s="85" t="s">
        <v>28</v>
      </c>
      <c r="K188" s="49">
        <v>85000</v>
      </c>
      <c r="L188" s="50">
        <f t="shared" si="90"/>
        <v>792800</v>
      </c>
      <c r="M188" s="50">
        <f t="shared" si="91"/>
        <v>792800</v>
      </c>
      <c r="N188" s="51">
        <f t="shared" si="92"/>
        <v>792800</v>
      </c>
      <c r="O188" s="52">
        <f t="shared" si="93"/>
        <v>792800</v>
      </c>
      <c r="P188" s="51">
        <f t="shared" si="94"/>
        <v>0</v>
      </c>
      <c r="Q188" s="53">
        <f t="shared" si="95"/>
        <v>0</v>
      </c>
      <c r="R188" s="29">
        <f t="shared" si="97"/>
        <v>792800</v>
      </c>
      <c r="S188" s="51">
        <f t="shared" si="89"/>
        <v>792800</v>
      </c>
      <c r="T188" s="12" t="str">
        <f t="shared" si="96"/>
        <v>MENOR VALOR</v>
      </c>
      <c r="U188" s="31"/>
      <c r="V188" s="8"/>
      <c r="X188" s="35"/>
      <c r="Y188" s="35"/>
      <c r="Z188" s="35"/>
      <c r="AA188" s="35"/>
      <c r="AB188" s="15"/>
      <c r="AD188" s="15"/>
    </row>
    <row r="189" spans="1:30" ht="16.5">
      <c r="A189" s="57">
        <v>183</v>
      </c>
      <c r="B189" s="95">
        <v>306004</v>
      </c>
      <c r="C189" s="73">
        <v>558701</v>
      </c>
      <c r="D189" s="96" t="s">
        <v>309</v>
      </c>
      <c r="E189" s="80" t="s">
        <v>21</v>
      </c>
      <c r="F189" s="81">
        <v>1</v>
      </c>
      <c r="G189" s="82">
        <v>0</v>
      </c>
      <c r="H189" s="87">
        <v>0</v>
      </c>
      <c r="I189" s="84">
        <v>446000</v>
      </c>
      <c r="J189" s="85" t="s">
        <v>28</v>
      </c>
      <c r="K189" s="49" t="s">
        <v>28</v>
      </c>
      <c r="L189" s="50">
        <f t="shared" si="90"/>
        <v>446000</v>
      </c>
      <c r="M189" s="50">
        <f t="shared" si="91"/>
        <v>446000</v>
      </c>
      <c r="N189" s="51">
        <f t="shared" si="92"/>
        <v>446000</v>
      </c>
      <c r="O189" s="52">
        <f t="shared" si="93"/>
        <v>446000</v>
      </c>
      <c r="P189" s="51">
        <f t="shared" si="94"/>
        <v>0</v>
      </c>
      <c r="Q189" s="53">
        <f t="shared" si="95"/>
        <v>0</v>
      </c>
      <c r="R189" s="29">
        <f t="shared" si="97"/>
        <v>446000</v>
      </c>
      <c r="S189" s="51">
        <f t="shared" si="89"/>
        <v>446000</v>
      </c>
      <c r="T189" s="12" t="str">
        <f t="shared" si="96"/>
        <v>MENOR VALOR</v>
      </c>
      <c r="U189" s="31"/>
      <c r="V189" s="8"/>
      <c r="X189" s="35"/>
      <c r="Y189" s="35"/>
      <c r="Z189" s="35"/>
      <c r="AA189" s="35"/>
      <c r="AB189" s="15"/>
      <c r="AD189" s="15"/>
    </row>
    <row r="190" spans="1:30" ht="16.5">
      <c r="A190" s="57">
        <v>184</v>
      </c>
      <c r="B190" s="95">
        <v>313101</v>
      </c>
      <c r="C190" s="73">
        <v>559101</v>
      </c>
      <c r="D190" s="96" t="s">
        <v>310</v>
      </c>
      <c r="E190" s="80" t="s">
        <v>21</v>
      </c>
      <c r="F190" s="81">
        <v>1</v>
      </c>
      <c r="G190" s="82">
        <v>0</v>
      </c>
      <c r="H190" s="87">
        <v>0</v>
      </c>
      <c r="I190" s="84">
        <v>2469300</v>
      </c>
      <c r="J190" s="85" t="s">
        <v>28</v>
      </c>
      <c r="K190" s="49" t="s">
        <v>28</v>
      </c>
      <c r="L190" s="50">
        <f t="shared" si="90"/>
        <v>2469300</v>
      </c>
      <c r="M190" s="50">
        <f t="shared" si="91"/>
        <v>2469300</v>
      </c>
      <c r="N190" s="51">
        <f t="shared" si="92"/>
        <v>2469300</v>
      </c>
      <c r="O190" s="52">
        <f t="shared" si="93"/>
        <v>2469300</v>
      </c>
      <c r="P190" s="51">
        <f t="shared" si="94"/>
        <v>0</v>
      </c>
      <c r="Q190" s="53">
        <f t="shared" si="95"/>
        <v>0</v>
      </c>
      <c r="R190" s="29">
        <f t="shared" si="97"/>
        <v>2469300</v>
      </c>
      <c r="S190" s="51">
        <f t="shared" si="89"/>
        <v>2469300</v>
      </c>
      <c r="T190" s="12" t="str">
        <f t="shared" si="96"/>
        <v>MENOR VALOR</v>
      </c>
      <c r="U190" s="31"/>
      <c r="V190" s="8"/>
      <c r="X190" s="35"/>
      <c r="Y190" s="35"/>
      <c r="Z190" s="35"/>
      <c r="AA190" s="35"/>
      <c r="AB190" s="15"/>
      <c r="AD190" s="15"/>
    </row>
    <row r="191" spans="1:30" ht="16.5">
      <c r="A191" s="89">
        <v>185</v>
      </c>
      <c r="B191" s="95">
        <v>313103</v>
      </c>
      <c r="C191" s="73">
        <v>559300</v>
      </c>
      <c r="D191" s="96" t="s">
        <v>311</v>
      </c>
      <c r="E191" s="80" t="s">
        <v>21</v>
      </c>
      <c r="F191" s="81">
        <v>1</v>
      </c>
      <c r="G191" s="82">
        <v>0</v>
      </c>
      <c r="H191" s="87">
        <v>0</v>
      </c>
      <c r="I191" s="84">
        <v>2469300</v>
      </c>
      <c r="J191" s="85" t="s">
        <v>28</v>
      </c>
      <c r="K191" s="49" t="s">
        <v>28</v>
      </c>
      <c r="L191" s="50">
        <f t="shared" si="90"/>
        <v>2469300</v>
      </c>
      <c r="M191" s="50">
        <f t="shared" si="91"/>
        <v>2469300</v>
      </c>
      <c r="N191" s="51">
        <f t="shared" si="92"/>
        <v>2469300</v>
      </c>
      <c r="O191" s="52">
        <f t="shared" si="93"/>
        <v>2469300</v>
      </c>
      <c r="P191" s="51">
        <f t="shared" si="94"/>
        <v>0</v>
      </c>
      <c r="Q191" s="53">
        <f t="shared" si="95"/>
        <v>0</v>
      </c>
      <c r="R191" s="29">
        <f t="shared" si="97"/>
        <v>2469300</v>
      </c>
      <c r="S191" s="51">
        <f t="shared" si="89"/>
        <v>2469300</v>
      </c>
      <c r="T191" s="12" t="str">
        <f t="shared" si="96"/>
        <v>MENOR VALOR</v>
      </c>
      <c r="U191" s="31"/>
      <c r="V191" s="8"/>
      <c r="X191" s="35"/>
      <c r="Y191" s="35"/>
      <c r="Z191" s="35"/>
      <c r="AA191" s="35"/>
      <c r="AB191" s="15"/>
      <c r="AD191" s="15"/>
    </row>
    <row r="192" spans="1:30" ht="16.5">
      <c r="A192" s="57">
        <v>186</v>
      </c>
      <c r="B192" s="95">
        <v>388901</v>
      </c>
      <c r="C192" s="73">
        <v>561101</v>
      </c>
      <c r="D192" s="96" t="s">
        <v>312</v>
      </c>
      <c r="E192" s="80" t="s">
        <v>21</v>
      </c>
      <c r="F192" s="81">
        <v>1</v>
      </c>
      <c r="G192" s="82">
        <v>0</v>
      </c>
      <c r="H192" s="87">
        <v>0</v>
      </c>
      <c r="I192" s="84">
        <v>1850600</v>
      </c>
      <c r="J192" s="88">
        <v>2541800</v>
      </c>
      <c r="K192" s="49" t="s">
        <v>28</v>
      </c>
      <c r="L192" s="50">
        <f t="shared" si="90"/>
        <v>1850600</v>
      </c>
      <c r="M192" s="50">
        <f t="shared" si="91"/>
        <v>2196200</v>
      </c>
      <c r="N192" s="51">
        <f t="shared" si="92"/>
        <v>2196200</v>
      </c>
      <c r="O192" s="52">
        <f t="shared" si="93"/>
        <v>2168837.2645267788</v>
      </c>
      <c r="P192" s="51">
        <f t="shared" si="94"/>
        <v>244376.10357807082</v>
      </c>
      <c r="Q192" s="53">
        <f t="shared" si="95"/>
        <v>0.11127224459433149</v>
      </c>
      <c r="R192" s="29">
        <f t="shared" si="97"/>
        <v>2196200</v>
      </c>
      <c r="S192" s="51">
        <f t="shared" si="89"/>
        <v>2196200</v>
      </c>
      <c r="T192" s="12" t="str">
        <f t="shared" si="96"/>
        <v>MEDIANA</v>
      </c>
      <c r="U192" s="31"/>
      <c r="V192" s="8"/>
      <c r="X192" s="35"/>
      <c r="Y192" s="35"/>
      <c r="Z192" s="35"/>
      <c r="AA192" s="35"/>
      <c r="AB192" s="15"/>
      <c r="AD192" s="15"/>
    </row>
    <row r="193" spans="1:30" ht="16.5">
      <c r="A193" s="57">
        <v>187</v>
      </c>
      <c r="B193" s="95">
        <v>388902</v>
      </c>
      <c r="C193" s="73">
        <v>563101</v>
      </c>
      <c r="D193" s="96" t="s">
        <v>313</v>
      </c>
      <c r="E193" s="80" t="s">
        <v>21</v>
      </c>
      <c r="F193" s="81">
        <v>1</v>
      </c>
      <c r="G193" s="82">
        <v>0</v>
      </c>
      <c r="H193" s="87">
        <v>0</v>
      </c>
      <c r="I193" s="84">
        <v>1850600</v>
      </c>
      <c r="J193" s="85" t="s">
        <v>28</v>
      </c>
      <c r="K193" s="49" t="s">
        <v>28</v>
      </c>
      <c r="L193" s="50">
        <f t="shared" si="90"/>
        <v>1850600</v>
      </c>
      <c r="M193" s="50">
        <f t="shared" si="91"/>
        <v>1850600</v>
      </c>
      <c r="N193" s="51">
        <f t="shared" si="92"/>
        <v>1850600</v>
      </c>
      <c r="O193" s="52">
        <f t="shared" si="93"/>
        <v>1850600</v>
      </c>
      <c r="P193" s="51">
        <f t="shared" si="94"/>
        <v>0</v>
      </c>
      <c r="Q193" s="53">
        <f t="shared" si="95"/>
        <v>0</v>
      </c>
      <c r="R193" s="29">
        <f t="shared" si="97"/>
        <v>1850600</v>
      </c>
      <c r="S193" s="51">
        <f t="shared" ref="S193:S256" si="98">+ROUND(R193,-2)</f>
        <v>1850600</v>
      </c>
      <c r="T193" s="12" t="str">
        <f t="shared" si="96"/>
        <v>MENOR VALOR</v>
      </c>
      <c r="U193" s="31"/>
      <c r="V193" s="8"/>
      <c r="X193" s="35"/>
      <c r="Y193" s="35"/>
      <c r="Z193" s="35"/>
      <c r="AA193" s="35"/>
      <c r="AB193" s="15"/>
      <c r="AD193" s="15"/>
    </row>
    <row r="194" spans="1:30" ht="16.5">
      <c r="A194" s="57">
        <v>188</v>
      </c>
      <c r="B194" s="95">
        <v>388903</v>
      </c>
      <c r="C194" s="73">
        <v>563102</v>
      </c>
      <c r="D194" s="96" t="s">
        <v>314</v>
      </c>
      <c r="E194" s="80" t="s">
        <v>21</v>
      </c>
      <c r="F194" s="81">
        <v>1</v>
      </c>
      <c r="G194" s="82">
        <v>0</v>
      </c>
      <c r="H194" s="87">
        <v>0</v>
      </c>
      <c r="I194" s="84">
        <v>1850600</v>
      </c>
      <c r="J194" s="88">
        <v>3627800</v>
      </c>
      <c r="K194" s="49" t="s">
        <v>28</v>
      </c>
      <c r="L194" s="50">
        <f t="shared" si="90"/>
        <v>1850600</v>
      </c>
      <c r="M194" s="50">
        <f t="shared" si="91"/>
        <v>2739200</v>
      </c>
      <c r="N194" s="51">
        <f t="shared" si="92"/>
        <v>2739200</v>
      </c>
      <c r="O194" s="52">
        <f t="shared" si="93"/>
        <v>2591062.8475588933</v>
      </c>
      <c r="P194" s="51">
        <f t="shared" si="94"/>
        <v>628335.08576236619</v>
      </c>
      <c r="Q194" s="53">
        <f t="shared" si="95"/>
        <v>0.22938634848217224</v>
      </c>
      <c r="R194" s="29">
        <f t="shared" si="97"/>
        <v>2739200</v>
      </c>
      <c r="S194" s="51">
        <f t="shared" si="98"/>
        <v>2739200</v>
      </c>
      <c r="T194" s="12" t="str">
        <f t="shared" si="96"/>
        <v>MEDIANA</v>
      </c>
      <c r="U194" s="31"/>
      <c r="V194" s="8"/>
      <c r="X194" s="35"/>
      <c r="Y194" s="35"/>
      <c r="Z194" s="35"/>
      <c r="AA194" s="35"/>
      <c r="AB194" s="15"/>
      <c r="AD194" s="15"/>
    </row>
    <row r="195" spans="1:30" ht="16.5">
      <c r="A195" s="89">
        <v>189</v>
      </c>
      <c r="B195" s="95">
        <v>388904</v>
      </c>
      <c r="C195" s="73">
        <v>563301</v>
      </c>
      <c r="D195" s="96" t="s">
        <v>315</v>
      </c>
      <c r="E195" s="80" t="s">
        <v>21</v>
      </c>
      <c r="F195" s="81">
        <v>1</v>
      </c>
      <c r="G195" s="82">
        <v>0</v>
      </c>
      <c r="H195" s="87">
        <v>0</v>
      </c>
      <c r="I195" s="84">
        <v>1850600</v>
      </c>
      <c r="J195" s="85" t="s">
        <v>28</v>
      </c>
      <c r="K195" s="49" t="s">
        <v>28</v>
      </c>
      <c r="L195" s="50">
        <f t="shared" si="90"/>
        <v>1850600</v>
      </c>
      <c r="M195" s="50">
        <f t="shared" si="91"/>
        <v>1850600</v>
      </c>
      <c r="N195" s="51">
        <f t="shared" si="92"/>
        <v>1850600</v>
      </c>
      <c r="O195" s="52">
        <f t="shared" si="93"/>
        <v>1850600</v>
      </c>
      <c r="P195" s="51">
        <f t="shared" si="94"/>
        <v>0</v>
      </c>
      <c r="Q195" s="53">
        <f t="shared" si="95"/>
        <v>0</v>
      </c>
      <c r="R195" s="29">
        <f t="shared" si="97"/>
        <v>1850600</v>
      </c>
      <c r="S195" s="51">
        <f t="shared" si="98"/>
        <v>1850600</v>
      </c>
      <c r="T195" s="12" t="str">
        <f t="shared" si="96"/>
        <v>MENOR VALOR</v>
      </c>
      <c r="U195" s="31"/>
      <c r="V195" s="8"/>
      <c r="X195" s="35"/>
      <c r="Y195" s="35"/>
      <c r="Z195" s="35"/>
      <c r="AA195" s="35"/>
      <c r="AB195" s="15"/>
      <c r="AD195" s="15"/>
    </row>
    <row r="196" spans="1:30" ht="16.5">
      <c r="A196" s="57">
        <v>190</v>
      </c>
      <c r="B196" s="95">
        <v>388905</v>
      </c>
      <c r="C196" s="73">
        <v>563311</v>
      </c>
      <c r="D196" s="96" t="s">
        <v>316</v>
      </c>
      <c r="E196" s="93" t="s">
        <v>21</v>
      </c>
      <c r="F196" s="93">
        <v>1</v>
      </c>
      <c r="G196" s="97">
        <v>0</v>
      </c>
      <c r="H196" s="98">
        <v>0</v>
      </c>
      <c r="I196" s="84">
        <v>1850600</v>
      </c>
      <c r="J196" s="88">
        <v>2541800</v>
      </c>
      <c r="K196" s="86" t="s">
        <v>27</v>
      </c>
      <c r="L196" s="50">
        <f t="shared" si="90"/>
        <v>1850600</v>
      </c>
      <c r="M196" s="50">
        <f t="shared" si="91"/>
        <v>2196200</v>
      </c>
      <c r="N196" s="51">
        <f t="shared" si="92"/>
        <v>2196200</v>
      </c>
      <c r="O196" s="52">
        <f t="shared" si="93"/>
        <v>2168837.2645267788</v>
      </c>
      <c r="P196" s="51">
        <f t="shared" si="94"/>
        <v>244376.10357807082</v>
      </c>
      <c r="Q196" s="53">
        <f t="shared" si="95"/>
        <v>0.11127224459433149</v>
      </c>
      <c r="R196" s="29">
        <f t="shared" si="97"/>
        <v>2196200</v>
      </c>
      <c r="S196" s="51">
        <f t="shared" si="98"/>
        <v>2196200</v>
      </c>
      <c r="T196" s="12" t="str">
        <f t="shared" si="96"/>
        <v>MEDIANA</v>
      </c>
      <c r="U196" s="31"/>
      <c r="V196" s="8"/>
      <c r="X196" s="35" t="e">
        <f>+I197/J197</f>
        <v>#VALUE!</v>
      </c>
      <c r="Y196" s="35">
        <f>+I197/K197</f>
        <v>21.750943396226415</v>
      </c>
      <c r="Z196" s="35"/>
      <c r="AA196" s="35"/>
      <c r="AB196" s="15"/>
      <c r="AD196" s="15"/>
    </row>
    <row r="197" spans="1:30" ht="16.5">
      <c r="A197" s="57">
        <v>191</v>
      </c>
      <c r="B197" s="95">
        <v>399200</v>
      </c>
      <c r="C197" s="73">
        <v>569001</v>
      </c>
      <c r="D197" s="96" t="s">
        <v>317</v>
      </c>
      <c r="E197" s="80" t="s">
        <v>21</v>
      </c>
      <c r="F197" s="81">
        <v>1</v>
      </c>
      <c r="G197" s="82">
        <v>0</v>
      </c>
      <c r="H197" s="87">
        <v>0</v>
      </c>
      <c r="I197" s="84">
        <v>1152800</v>
      </c>
      <c r="J197" s="85" t="s">
        <v>28</v>
      </c>
      <c r="K197" s="49">
        <v>53000</v>
      </c>
      <c r="L197" s="50">
        <f t="shared" si="90"/>
        <v>1152800</v>
      </c>
      <c r="M197" s="50">
        <f t="shared" si="91"/>
        <v>1152800</v>
      </c>
      <c r="N197" s="51">
        <f t="shared" si="92"/>
        <v>1152800</v>
      </c>
      <c r="O197" s="52">
        <f t="shared" si="93"/>
        <v>1152800</v>
      </c>
      <c r="P197" s="51">
        <f t="shared" si="94"/>
        <v>0</v>
      </c>
      <c r="Q197" s="53">
        <f t="shared" si="95"/>
        <v>0</v>
      </c>
      <c r="R197" s="29">
        <f t="shared" si="97"/>
        <v>1152800</v>
      </c>
      <c r="S197" s="51">
        <f t="shared" si="98"/>
        <v>1152800</v>
      </c>
      <c r="T197" s="12" t="str">
        <f t="shared" si="96"/>
        <v>MENOR VALOR</v>
      </c>
      <c r="U197" s="31"/>
      <c r="V197" s="8"/>
      <c r="X197" s="35"/>
      <c r="Y197" s="35"/>
      <c r="Z197" s="35"/>
      <c r="AA197" s="35"/>
      <c r="AB197" s="15"/>
      <c r="AD197" s="15"/>
    </row>
    <row r="198" spans="1:30" ht="16.5">
      <c r="A198" s="57">
        <v>192</v>
      </c>
      <c r="B198" s="95">
        <v>402500</v>
      </c>
      <c r="C198" s="73">
        <v>570503</v>
      </c>
      <c r="D198" s="96" t="s">
        <v>318</v>
      </c>
      <c r="E198" s="80" t="s">
        <v>21</v>
      </c>
      <c r="F198" s="81">
        <v>1</v>
      </c>
      <c r="G198" s="82">
        <v>0</v>
      </c>
      <c r="H198" s="87">
        <v>0</v>
      </c>
      <c r="I198" s="84">
        <v>2835700</v>
      </c>
      <c r="J198" s="85" t="s">
        <v>28</v>
      </c>
      <c r="K198" s="49" t="s">
        <v>28</v>
      </c>
      <c r="L198" s="50">
        <f t="shared" ref="L198:L261" si="99">MIN(I198,J198)</f>
        <v>2835700</v>
      </c>
      <c r="M198" s="50">
        <f t="shared" ref="M198:M261" si="100">AVERAGE(I198,J198)</f>
        <v>2835700</v>
      </c>
      <c r="N198" s="51">
        <f t="shared" ref="N198:N261" si="101">MEDIAN(J198,I198)</f>
        <v>2835700</v>
      </c>
      <c r="O198" s="52">
        <f t="shared" ref="O198:O261" si="102">GEOMEAN(I198,J198)</f>
        <v>2835700</v>
      </c>
      <c r="P198" s="51">
        <f t="shared" ref="P198:P261" si="103">STDEVA(N198,L198)</f>
        <v>0</v>
      </c>
      <c r="Q198" s="53">
        <f t="shared" ref="Q198:Q261" si="104">P198/N198*100%</f>
        <v>0</v>
      </c>
      <c r="R198" s="29">
        <f t="shared" si="97"/>
        <v>2835700</v>
      </c>
      <c r="S198" s="51">
        <f t="shared" si="98"/>
        <v>2835700</v>
      </c>
      <c r="T198" s="12" t="str">
        <f t="shared" si="96"/>
        <v>MENOR VALOR</v>
      </c>
      <c r="U198" s="31"/>
      <c r="V198" s="8"/>
      <c r="X198" s="35"/>
      <c r="Y198" s="35"/>
      <c r="Z198" s="35"/>
      <c r="AA198" s="35"/>
      <c r="AB198" s="15"/>
      <c r="AD198" s="15"/>
    </row>
    <row r="199" spans="1:30" ht="16.5">
      <c r="A199" s="89">
        <v>193</v>
      </c>
      <c r="B199" s="95">
        <v>402600</v>
      </c>
      <c r="C199" s="73">
        <v>573201</v>
      </c>
      <c r="D199" s="96" t="s">
        <v>319</v>
      </c>
      <c r="E199" s="80" t="s">
        <v>21</v>
      </c>
      <c r="F199" s="81">
        <v>1</v>
      </c>
      <c r="G199" s="82">
        <v>0</v>
      </c>
      <c r="H199" s="87">
        <v>0</v>
      </c>
      <c r="I199" s="84">
        <v>2835700</v>
      </c>
      <c r="J199" s="85" t="s">
        <v>28</v>
      </c>
      <c r="K199" s="49" t="s">
        <v>28</v>
      </c>
      <c r="L199" s="50">
        <f t="shared" si="99"/>
        <v>2835700</v>
      </c>
      <c r="M199" s="50">
        <f t="shared" si="100"/>
        <v>2835700</v>
      </c>
      <c r="N199" s="51">
        <f t="shared" si="101"/>
        <v>2835700</v>
      </c>
      <c r="O199" s="52">
        <f t="shared" si="102"/>
        <v>2835700</v>
      </c>
      <c r="P199" s="51">
        <f t="shared" si="103"/>
        <v>0</v>
      </c>
      <c r="Q199" s="53">
        <f t="shared" si="104"/>
        <v>0</v>
      </c>
      <c r="R199" s="29">
        <f t="shared" si="97"/>
        <v>2835700</v>
      </c>
      <c r="S199" s="51">
        <f t="shared" si="98"/>
        <v>2835700</v>
      </c>
      <c r="T199" s="12" t="str">
        <f t="shared" si="96"/>
        <v>MENOR VALOR</v>
      </c>
      <c r="U199" s="31"/>
      <c r="V199" s="8"/>
      <c r="X199" s="35"/>
      <c r="Y199" s="35"/>
      <c r="Z199" s="35"/>
      <c r="AA199" s="35"/>
      <c r="AB199" s="15"/>
      <c r="AD199" s="15"/>
    </row>
    <row r="200" spans="1:30" ht="16.5">
      <c r="A200" s="57">
        <v>194</v>
      </c>
      <c r="B200" s="95">
        <v>422003</v>
      </c>
      <c r="C200" s="73">
        <v>573301</v>
      </c>
      <c r="D200" s="96" t="s">
        <v>320</v>
      </c>
      <c r="E200" s="80" t="s">
        <v>21</v>
      </c>
      <c r="F200" s="81">
        <v>1</v>
      </c>
      <c r="G200" s="82">
        <v>0</v>
      </c>
      <c r="H200" s="87">
        <v>0</v>
      </c>
      <c r="I200" s="84">
        <v>566700</v>
      </c>
      <c r="J200" s="85" t="s">
        <v>28</v>
      </c>
      <c r="K200" s="49" t="s">
        <v>28</v>
      </c>
      <c r="L200" s="50">
        <f t="shared" si="99"/>
        <v>566700</v>
      </c>
      <c r="M200" s="50">
        <f t="shared" si="100"/>
        <v>566700</v>
      </c>
      <c r="N200" s="51">
        <f t="shared" si="101"/>
        <v>566700</v>
      </c>
      <c r="O200" s="52">
        <f t="shared" si="102"/>
        <v>566700</v>
      </c>
      <c r="P200" s="51">
        <f t="shared" si="103"/>
        <v>0</v>
      </c>
      <c r="Q200" s="53">
        <f t="shared" si="104"/>
        <v>0</v>
      </c>
      <c r="R200" s="29">
        <f t="shared" si="97"/>
        <v>566700</v>
      </c>
      <c r="S200" s="51">
        <f t="shared" si="98"/>
        <v>566700</v>
      </c>
      <c r="T200" s="12" t="str">
        <f t="shared" si="96"/>
        <v>MENOR VALOR</v>
      </c>
      <c r="U200" s="31"/>
      <c r="V200" s="8"/>
      <c r="X200" s="35"/>
      <c r="Y200" s="35"/>
      <c r="Z200" s="35"/>
      <c r="AA200" s="35"/>
      <c r="AB200" s="15"/>
      <c r="AD200" s="15"/>
    </row>
    <row r="201" spans="1:30" ht="16.5">
      <c r="A201" s="57">
        <v>195</v>
      </c>
      <c r="B201" s="95">
        <v>422601</v>
      </c>
      <c r="C201" s="73">
        <v>573302</v>
      </c>
      <c r="D201" s="96" t="s">
        <v>321</v>
      </c>
      <c r="E201" s="80" t="s">
        <v>21</v>
      </c>
      <c r="F201" s="81">
        <v>1</v>
      </c>
      <c r="G201" s="82">
        <v>0</v>
      </c>
      <c r="H201" s="87">
        <v>0</v>
      </c>
      <c r="I201" s="84">
        <v>792800</v>
      </c>
      <c r="J201" s="85" t="s">
        <v>28</v>
      </c>
      <c r="K201" s="49" t="s">
        <v>28</v>
      </c>
      <c r="L201" s="50">
        <f t="shared" si="99"/>
        <v>792800</v>
      </c>
      <c r="M201" s="50">
        <f t="shared" si="100"/>
        <v>792800</v>
      </c>
      <c r="N201" s="51">
        <f t="shared" si="101"/>
        <v>792800</v>
      </c>
      <c r="O201" s="52">
        <f t="shared" si="102"/>
        <v>792800</v>
      </c>
      <c r="P201" s="51">
        <f t="shared" si="103"/>
        <v>0</v>
      </c>
      <c r="Q201" s="53">
        <f t="shared" si="104"/>
        <v>0</v>
      </c>
      <c r="R201" s="29">
        <f t="shared" si="97"/>
        <v>792800</v>
      </c>
      <c r="S201" s="51">
        <f t="shared" si="98"/>
        <v>792800</v>
      </c>
      <c r="T201" s="12" t="str">
        <f t="shared" ref="T201:T264" si="105">IF(Q201&lt;=$Q$1,"MENOR VALOR","MEDIANA")</f>
        <v>MENOR VALOR</v>
      </c>
      <c r="U201" s="31"/>
      <c r="V201" s="8"/>
      <c r="X201" s="35"/>
      <c r="Y201" s="35"/>
      <c r="Z201" s="35"/>
      <c r="AA201" s="35"/>
      <c r="AB201" s="15"/>
      <c r="AD201" s="15"/>
    </row>
    <row r="202" spans="1:30" ht="16.5">
      <c r="A202" s="57">
        <v>196</v>
      </c>
      <c r="B202" s="95">
        <v>422602</v>
      </c>
      <c r="C202" s="73">
        <v>574202</v>
      </c>
      <c r="D202" s="96" t="s">
        <v>322</v>
      </c>
      <c r="E202" s="80" t="s">
        <v>21</v>
      </c>
      <c r="F202" s="81">
        <v>1</v>
      </c>
      <c r="G202" s="82">
        <v>0</v>
      </c>
      <c r="H202" s="87">
        <v>0</v>
      </c>
      <c r="I202" s="84">
        <v>792800</v>
      </c>
      <c r="J202" s="85" t="s">
        <v>28</v>
      </c>
      <c r="K202" s="49" t="s">
        <v>28</v>
      </c>
      <c r="L202" s="50">
        <f t="shared" si="99"/>
        <v>792800</v>
      </c>
      <c r="M202" s="50">
        <f t="shared" si="100"/>
        <v>792800</v>
      </c>
      <c r="N202" s="51">
        <f t="shared" si="101"/>
        <v>792800</v>
      </c>
      <c r="O202" s="52">
        <f t="shared" si="102"/>
        <v>792800</v>
      </c>
      <c r="P202" s="51">
        <f t="shared" si="103"/>
        <v>0</v>
      </c>
      <c r="Q202" s="53">
        <f t="shared" si="104"/>
        <v>0</v>
      </c>
      <c r="R202" s="29">
        <f t="shared" si="97"/>
        <v>792800</v>
      </c>
      <c r="S202" s="51">
        <f t="shared" si="98"/>
        <v>792800</v>
      </c>
      <c r="T202" s="12" t="str">
        <f t="shared" si="105"/>
        <v>MENOR VALOR</v>
      </c>
      <c r="U202" s="31"/>
      <c r="V202" s="8"/>
      <c r="X202" s="35"/>
      <c r="Y202" s="35"/>
      <c r="Z202" s="35"/>
      <c r="AA202" s="35"/>
      <c r="AB202" s="15"/>
      <c r="AD202" s="15"/>
    </row>
    <row r="203" spans="1:30" ht="16.5">
      <c r="A203" s="89">
        <v>197</v>
      </c>
      <c r="B203" s="95">
        <v>429405</v>
      </c>
      <c r="C203" s="73">
        <v>574203</v>
      </c>
      <c r="D203" s="96" t="s">
        <v>323</v>
      </c>
      <c r="E203" s="80" t="s">
        <v>21</v>
      </c>
      <c r="F203" s="81">
        <v>1</v>
      </c>
      <c r="G203" s="82">
        <v>0</v>
      </c>
      <c r="H203" s="87">
        <v>0</v>
      </c>
      <c r="I203" s="84">
        <v>1850600</v>
      </c>
      <c r="J203" s="85" t="s">
        <v>28</v>
      </c>
      <c r="K203" s="49" t="s">
        <v>28</v>
      </c>
      <c r="L203" s="50">
        <f t="shared" si="99"/>
        <v>1850600</v>
      </c>
      <c r="M203" s="50">
        <f t="shared" si="100"/>
        <v>1850600</v>
      </c>
      <c r="N203" s="51">
        <f t="shared" si="101"/>
        <v>1850600</v>
      </c>
      <c r="O203" s="52">
        <f t="shared" si="102"/>
        <v>1850600</v>
      </c>
      <c r="P203" s="51">
        <f t="shared" si="103"/>
        <v>0</v>
      </c>
      <c r="Q203" s="53">
        <f t="shared" si="104"/>
        <v>0</v>
      </c>
      <c r="R203" s="29">
        <f t="shared" si="97"/>
        <v>1850600</v>
      </c>
      <c r="S203" s="51">
        <f t="shared" si="98"/>
        <v>1850600</v>
      </c>
      <c r="T203" s="12" t="str">
        <f t="shared" si="105"/>
        <v>MENOR VALOR</v>
      </c>
      <c r="U203" s="31"/>
      <c r="V203" s="8"/>
      <c r="X203" s="35"/>
      <c r="Y203" s="35"/>
      <c r="Z203" s="35"/>
      <c r="AA203" s="35"/>
      <c r="AB203" s="15"/>
      <c r="AD203" s="15"/>
    </row>
    <row r="204" spans="1:30" ht="16.5">
      <c r="A204" s="57">
        <v>198</v>
      </c>
      <c r="B204" s="95">
        <v>441302</v>
      </c>
      <c r="C204" s="73">
        <v>576060</v>
      </c>
      <c r="D204" s="96" t="s">
        <v>324</v>
      </c>
      <c r="E204" s="80" t="s">
        <v>21</v>
      </c>
      <c r="F204" s="81">
        <v>1</v>
      </c>
      <c r="G204" s="82">
        <v>0</v>
      </c>
      <c r="H204" s="87">
        <v>0</v>
      </c>
      <c r="I204" s="84">
        <v>792800</v>
      </c>
      <c r="J204" s="88">
        <v>579100</v>
      </c>
      <c r="K204" s="49" t="s">
        <v>28</v>
      </c>
      <c r="L204" s="50">
        <f t="shared" si="99"/>
        <v>579100</v>
      </c>
      <c r="M204" s="50">
        <f t="shared" si="100"/>
        <v>685950</v>
      </c>
      <c r="N204" s="51">
        <f t="shared" si="101"/>
        <v>685950</v>
      </c>
      <c r="O204" s="52">
        <f t="shared" si="102"/>
        <v>677576.91814287775</v>
      </c>
      <c r="P204" s="51">
        <f t="shared" si="103"/>
        <v>75554.359569782609</v>
      </c>
      <c r="Q204" s="53">
        <f t="shared" si="104"/>
        <v>0.11014557849665808</v>
      </c>
      <c r="R204" s="29">
        <f t="shared" si="97"/>
        <v>685950</v>
      </c>
      <c r="S204" s="51">
        <f t="shared" si="98"/>
        <v>686000</v>
      </c>
      <c r="T204" s="12" t="str">
        <f t="shared" si="105"/>
        <v>MEDIANA</v>
      </c>
      <c r="U204" s="31"/>
      <c r="V204" s="8"/>
      <c r="X204" s="35"/>
      <c r="Y204" s="35"/>
      <c r="Z204" s="35"/>
      <c r="AA204" s="35"/>
      <c r="AB204" s="15"/>
      <c r="AD204" s="15"/>
    </row>
    <row r="205" spans="1:30" ht="16.5">
      <c r="A205" s="57">
        <v>199</v>
      </c>
      <c r="B205" s="95">
        <v>452301</v>
      </c>
      <c r="C205" s="73">
        <v>576061</v>
      </c>
      <c r="D205" s="96" t="s">
        <v>325</v>
      </c>
      <c r="E205" s="80" t="s">
        <v>21</v>
      </c>
      <c r="F205" s="80">
        <v>1</v>
      </c>
      <c r="G205" s="82">
        <v>0</v>
      </c>
      <c r="H205" s="87">
        <v>0</v>
      </c>
      <c r="I205" s="84">
        <v>1490800</v>
      </c>
      <c r="J205" s="88">
        <v>1534200</v>
      </c>
      <c r="K205" s="102" t="s">
        <v>27</v>
      </c>
      <c r="L205" s="50">
        <f t="shared" si="99"/>
        <v>1490800</v>
      </c>
      <c r="M205" s="50">
        <f t="shared" si="100"/>
        <v>1512500</v>
      </c>
      <c r="N205" s="51">
        <f t="shared" si="101"/>
        <v>1512500</v>
      </c>
      <c r="O205" s="52">
        <f t="shared" si="102"/>
        <v>1512344.3258729144</v>
      </c>
      <c r="P205" s="51">
        <f t="shared" si="103"/>
        <v>15344.217151748082</v>
      </c>
      <c r="Q205" s="53">
        <f t="shared" si="104"/>
        <v>1.0144936959833442E-2</v>
      </c>
      <c r="R205" s="29">
        <f t="shared" si="97"/>
        <v>1490800</v>
      </c>
      <c r="S205" s="51">
        <f t="shared" si="98"/>
        <v>1490800</v>
      </c>
      <c r="T205" s="12" t="str">
        <f t="shared" si="105"/>
        <v>MENOR VALOR</v>
      </c>
      <c r="U205" s="31"/>
      <c r="V205" s="8"/>
      <c r="X205" s="35">
        <f>+I206/J206</f>
        <v>0.94050848526906816</v>
      </c>
      <c r="Y205" s="35">
        <f>+I206/K206</f>
        <v>26.154385964912279</v>
      </c>
      <c r="Z205" s="35"/>
      <c r="AA205" s="35"/>
      <c r="AB205" s="15"/>
      <c r="AD205" s="15"/>
    </row>
    <row r="206" spans="1:30" ht="16.5">
      <c r="A206" s="57">
        <v>200</v>
      </c>
      <c r="B206" s="95">
        <v>452305</v>
      </c>
      <c r="C206" s="73">
        <v>578901</v>
      </c>
      <c r="D206" s="96" t="s">
        <v>326</v>
      </c>
      <c r="E206" s="80" t="s">
        <v>21</v>
      </c>
      <c r="F206" s="81">
        <v>1</v>
      </c>
      <c r="G206" s="82">
        <v>0</v>
      </c>
      <c r="H206" s="87">
        <v>0</v>
      </c>
      <c r="I206" s="84">
        <v>1490800</v>
      </c>
      <c r="J206" s="88">
        <v>1585100</v>
      </c>
      <c r="K206" s="49">
        <v>57000</v>
      </c>
      <c r="L206" s="50">
        <f t="shared" si="99"/>
        <v>1490800</v>
      </c>
      <c r="M206" s="50">
        <f t="shared" si="100"/>
        <v>1537950</v>
      </c>
      <c r="N206" s="51">
        <f t="shared" si="101"/>
        <v>1537950</v>
      </c>
      <c r="O206" s="52">
        <f t="shared" si="102"/>
        <v>1537227.0749632274</v>
      </c>
      <c r="P206" s="51">
        <f t="shared" si="103"/>
        <v>33340.084732945717</v>
      </c>
      <c r="Q206" s="53">
        <f t="shared" si="104"/>
        <v>2.16782630988951E-2</v>
      </c>
      <c r="R206" s="29">
        <f t="shared" si="97"/>
        <v>1490800</v>
      </c>
      <c r="S206" s="51">
        <f t="shared" si="98"/>
        <v>1490800</v>
      </c>
      <c r="T206" s="12" t="str">
        <f t="shared" si="105"/>
        <v>MENOR VALOR</v>
      </c>
      <c r="U206" s="31"/>
      <c r="V206" s="8"/>
      <c r="X206" s="35"/>
      <c r="Y206" s="35"/>
      <c r="Z206" s="35"/>
      <c r="AA206" s="35"/>
      <c r="AB206" s="15"/>
      <c r="AD206" s="15"/>
    </row>
    <row r="207" spans="1:30" ht="16.5">
      <c r="A207" s="89">
        <v>201</v>
      </c>
      <c r="B207" s="78">
        <v>452401</v>
      </c>
      <c r="C207" s="73">
        <v>579200</v>
      </c>
      <c r="D207" s="109" t="s">
        <v>327</v>
      </c>
      <c r="E207" s="80" t="s">
        <v>21</v>
      </c>
      <c r="F207" s="81">
        <v>1</v>
      </c>
      <c r="G207" s="82">
        <v>0</v>
      </c>
      <c r="H207" s="87">
        <v>0</v>
      </c>
      <c r="I207" s="84">
        <v>924500</v>
      </c>
      <c r="J207" s="85" t="s">
        <v>28</v>
      </c>
      <c r="K207" s="49" t="s">
        <v>28</v>
      </c>
      <c r="L207" s="50">
        <f t="shared" si="99"/>
        <v>924500</v>
      </c>
      <c r="M207" s="50">
        <f t="shared" si="100"/>
        <v>924500</v>
      </c>
      <c r="N207" s="51">
        <f t="shared" si="101"/>
        <v>924500</v>
      </c>
      <c r="O207" s="52">
        <f t="shared" si="102"/>
        <v>924500</v>
      </c>
      <c r="P207" s="51">
        <f t="shared" si="103"/>
        <v>0</v>
      </c>
      <c r="Q207" s="53">
        <f t="shared" si="104"/>
        <v>0</v>
      </c>
      <c r="R207" s="29">
        <f t="shared" si="97"/>
        <v>924500</v>
      </c>
      <c r="S207" s="51">
        <f t="shared" si="98"/>
        <v>924500</v>
      </c>
      <c r="T207" s="12" t="str">
        <f t="shared" si="105"/>
        <v>MENOR VALOR</v>
      </c>
      <c r="U207" s="31"/>
      <c r="V207" s="8"/>
      <c r="X207" s="35"/>
      <c r="Y207" s="35"/>
      <c r="Z207" s="35"/>
      <c r="AA207" s="35"/>
      <c r="AB207" s="15"/>
      <c r="AD207" s="15"/>
    </row>
    <row r="208" spans="1:30" ht="16.5">
      <c r="A208" s="57">
        <v>202</v>
      </c>
      <c r="B208" s="78">
        <v>469701</v>
      </c>
      <c r="C208" s="73">
        <v>579501</v>
      </c>
      <c r="D208" s="109" t="s">
        <v>328</v>
      </c>
      <c r="E208" s="80" t="s">
        <v>21</v>
      </c>
      <c r="F208" s="81">
        <v>1</v>
      </c>
      <c r="G208" s="82">
        <v>0</v>
      </c>
      <c r="H208" s="87">
        <v>0</v>
      </c>
      <c r="I208" s="84">
        <v>1620500</v>
      </c>
      <c r="J208" s="85" t="s">
        <v>28</v>
      </c>
      <c r="K208" s="49" t="s">
        <v>28</v>
      </c>
      <c r="L208" s="50">
        <f t="shared" si="99"/>
        <v>1620500</v>
      </c>
      <c r="M208" s="50">
        <f t="shared" si="100"/>
        <v>1620500</v>
      </c>
      <c r="N208" s="51">
        <f t="shared" si="101"/>
        <v>1620500</v>
      </c>
      <c r="O208" s="52">
        <f t="shared" si="102"/>
        <v>1620500</v>
      </c>
      <c r="P208" s="51">
        <f t="shared" si="103"/>
        <v>0</v>
      </c>
      <c r="Q208" s="53">
        <f t="shared" si="104"/>
        <v>0</v>
      </c>
      <c r="R208" s="29">
        <f t="shared" si="97"/>
        <v>1620500</v>
      </c>
      <c r="S208" s="51">
        <f t="shared" si="98"/>
        <v>1620500</v>
      </c>
      <c r="T208" s="12" t="str">
        <f t="shared" si="105"/>
        <v>MENOR VALOR</v>
      </c>
      <c r="U208" s="31"/>
      <c r="V208" s="8"/>
      <c r="X208" s="35"/>
      <c r="Y208" s="35"/>
      <c r="Z208" s="35"/>
      <c r="AA208" s="35"/>
      <c r="AB208" s="15"/>
      <c r="AD208" s="15"/>
    </row>
    <row r="209" spans="1:30" ht="16.5">
      <c r="A209" s="57">
        <v>203</v>
      </c>
      <c r="B209" s="78">
        <v>469702</v>
      </c>
      <c r="C209" s="73">
        <v>580050</v>
      </c>
      <c r="D209" s="109" t="s">
        <v>329</v>
      </c>
      <c r="E209" s="80" t="s">
        <v>21</v>
      </c>
      <c r="F209" s="81">
        <v>1</v>
      </c>
      <c r="G209" s="82">
        <v>0</v>
      </c>
      <c r="H209" s="87">
        <v>0</v>
      </c>
      <c r="I209" s="84">
        <v>1620500</v>
      </c>
      <c r="J209" s="85" t="s">
        <v>28</v>
      </c>
      <c r="K209" s="49" t="s">
        <v>28</v>
      </c>
      <c r="L209" s="50">
        <f t="shared" si="99"/>
        <v>1620500</v>
      </c>
      <c r="M209" s="50">
        <f t="shared" si="100"/>
        <v>1620500</v>
      </c>
      <c r="N209" s="51">
        <f t="shared" si="101"/>
        <v>1620500</v>
      </c>
      <c r="O209" s="52">
        <f t="shared" si="102"/>
        <v>1620500</v>
      </c>
      <c r="P209" s="51">
        <f t="shared" si="103"/>
        <v>0</v>
      </c>
      <c r="Q209" s="53">
        <f t="shared" si="104"/>
        <v>0</v>
      </c>
      <c r="R209" s="29">
        <f t="shared" si="97"/>
        <v>1620500</v>
      </c>
      <c r="S209" s="51">
        <f t="shared" si="98"/>
        <v>1620500</v>
      </c>
      <c r="T209" s="12" t="str">
        <f t="shared" si="105"/>
        <v>MENOR VALOR</v>
      </c>
      <c r="U209" s="31"/>
      <c r="V209" s="8"/>
      <c r="X209" s="35"/>
      <c r="Y209" s="35"/>
      <c r="Z209" s="35"/>
      <c r="AA209" s="35"/>
      <c r="AB209" s="15"/>
      <c r="AD209" s="15"/>
    </row>
    <row r="210" spans="1:30" ht="16.5">
      <c r="A210" s="57">
        <v>204</v>
      </c>
      <c r="B210" s="78">
        <v>471102</v>
      </c>
      <c r="C210" s="73">
        <v>581010</v>
      </c>
      <c r="D210" s="109" t="s">
        <v>330</v>
      </c>
      <c r="E210" s="80" t="s">
        <v>21</v>
      </c>
      <c r="F210" s="81">
        <v>1</v>
      </c>
      <c r="G210" s="82">
        <v>0</v>
      </c>
      <c r="H210" s="87">
        <v>0</v>
      </c>
      <c r="I210" s="84">
        <v>1474400</v>
      </c>
      <c r="J210" s="88">
        <v>2005200</v>
      </c>
      <c r="K210" s="49" t="s">
        <v>28</v>
      </c>
      <c r="L210" s="50">
        <f t="shared" si="99"/>
        <v>1474400</v>
      </c>
      <c r="M210" s="50">
        <f t="shared" si="100"/>
        <v>1739800</v>
      </c>
      <c r="N210" s="51">
        <f t="shared" si="101"/>
        <v>1739800</v>
      </c>
      <c r="O210" s="52">
        <f t="shared" si="102"/>
        <v>1719437.9546817036</v>
      </c>
      <c r="P210" s="51">
        <f t="shared" si="103"/>
        <v>187666.13972690972</v>
      </c>
      <c r="Q210" s="53">
        <f t="shared" si="104"/>
        <v>0.10786650173980326</v>
      </c>
      <c r="R210" s="29">
        <f t="shared" si="97"/>
        <v>1739800</v>
      </c>
      <c r="S210" s="51">
        <f t="shared" si="98"/>
        <v>1739800</v>
      </c>
      <c r="T210" s="12" t="str">
        <f t="shared" si="105"/>
        <v>MEDIANA</v>
      </c>
      <c r="U210" s="31"/>
      <c r="V210" s="8"/>
      <c r="X210" s="35"/>
      <c r="Y210" s="35"/>
      <c r="Z210" s="35"/>
      <c r="AA210" s="35"/>
      <c r="AB210" s="15"/>
      <c r="AD210" s="15"/>
    </row>
    <row r="211" spans="1:30" ht="16.5">
      <c r="A211" s="89">
        <v>205</v>
      </c>
      <c r="B211" s="78">
        <v>483801</v>
      </c>
      <c r="C211" s="73">
        <v>582301</v>
      </c>
      <c r="D211" s="109" t="s">
        <v>331</v>
      </c>
      <c r="E211" s="80" t="s">
        <v>21</v>
      </c>
      <c r="F211" s="81">
        <v>1</v>
      </c>
      <c r="G211" s="82">
        <v>0</v>
      </c>
      <c r="H211" s="87">
        <v>0</v>
      </c>
      <c r="I211" s="84">
        <v>486700</v>
      </c>
      <c r="J211" s="85" t="s">
        <v>28</v>
      </c>
      <c r="K211" s="49" t="s">
        <v>28</v>
      </c>
      <c r="L211" s="50">
        <f t="shared" si="99"/>
        <v>486700</v>
      </c>
      <c r="M211" s="50">
        <f t="shared" si="100"/>
        <v>486700</v>
      </c>
      <c r="N211" s="51">
        <f t="shared" si="101"/>
        <v>486700</v>
      </c>
      <c r="O211" s="52">
        <f t="shared" si="102"/>
        <v>486700</v>
      </c>
      <c r="P211" s="51">
        <f t="shared" si="103"/>
        <v>0</v>
      </c>
      <c r="Q211" s="53">
        <f t="shared" si="104"/>
        <v>0</v>
      </c>
      <c r="R211" s="29">
        <f t="shared" si="97"/>
        <v>486700</v>
      </c>
      <c r="S211" s="51">
        <f t="shared" si="98"/>
        <v>486700</v>
      </c>
      <c r="T211" s="12" t="str">
        <f t="shared" si="105"/>
        <v>MENOR VALOR</v>
      </c>
      <c r="U211" s="31"/>
      <c r="V211" s="8"/>
      <c r="X211" s="35"/>
      <c r="Y211" s="35"/>
      <c r="Z211" s="35"/>
      <c r="AA211" s="35"/>
      <c r="AB211" s="15"/>
      <c r="AD211" s="15"/>
    </row>
    <row r="212" spans="1:30" ht="16.5">
      <c r="A212" s="57">
        <v>206</v>
      </c>
      <c r="B212" s="78">
        <v>483802</v>
      </c>
      <c r="C212" s="73">
        <v>584901</v>
      </c>
      <c r="D212" s="109" t="s">
        <v>332</v>
      </c>
      <c r="E212" s="80" t="s">
        <v>21</v>
      </c>
      <c r="F212" s="81">
        <v>1</v>
      </c>
      <c r="G212" s="82">
        <v>0</v>
      </c>
      <c r="H212" s="87">
        <v>0</v>
      </c>
      <c r="I212" s="84">
        <v>1850600</v>
      </c>
      <c r="J212" s="85" t="s">
        <v>28</v>
      </c>
      <c r="K212" s="49" t="s">
        <v>28</v>
      </c>
      <c r="L212" s="50">
        <f t="shared" si="99"/>
        <v>1850600</v>
      </c>
      <c r="M212" s="50">
        <f t="shared" si="100"/>
        <v>1850600</v>
      </c>
      <c r="N212" s="51">
        <f t="shared" si="101"/>
        <v>1850600</v>
      </c>
      <c r="O212" s="52">
        <f t="shared" si="102"/>
        <v>1850600</v>
      </c>
      <c r="P212" s="51">
        <f t="shared" si="103"/>
        <v>0</v>
      </c>
      <c r="Q212" s="53">
        <f t="shared" si="104"/>
        <v>0</v>
      </c>
      <c r="R212" s="29">
        <f t="shared" si="97"/>
        <v>1850600</v>
      </c>
      <c r="S212" s="51">
        <f t="shared" si="98"/>
        <v>1850600</v>
      </c>
      <c r="T212" s="12" t="str">
        <f t="shared" si="105"/>
        <v>MENOR VALOR</v>
      </c>
      <c r="U212" s="31"/>
      <c r="V212" s="8"/>
      <c r="X212" s="35"/>
      <c r="Y212" s="35"/>
      <c r="Z212" s="35"/>
      <c r="AA212" s="35"/>
      <c r="AB212" s="15"/>
      <c r="AD212" s="15"/>
    </row>
    <row r="213" spans="1:30" ht="16.5">
      <c r="A213" s="57">
        <v>207</v>
      </c>
      <c r="B213" s="78">
        <v>488103</v>
      </c>
      <c r="C213" s="73">
        <v>586101</v>
      </c>
      <c r="D213" s="109" t="s">
        <v>333</v>
      </c>
      <c r="E213" s="80" t="s">
        <v>21</v>
      </c>
      <c r="F213" s="81">
        <v>1</v>
      </c>
      <c r="G213" s="82">
        <v>0</v>
      </c>
      <c r="H213" s="87">
        <v>0</v>
      </c>
      <c r="I213" s="84">
        <v>486700</v>
      </c>
      <c r="J213" s="85" t="s">
        <v>28</v>
      </c>
      <c r="K213" s="49" t="s">
        <v>28</v>
      </c>
      <c r="L213" s="50">
        <f t="shared" si="99"/>
        <v>486700</v>
      </c>
      <c r="M213" s="50">
        <f t="shared" si="100"/>
        <v>486700</v>
      </c>
      <c r="N213" s="51">
        <f t="shared" si="101"/>
        <v>486700</v>
      </c>
      <c r="O213" s="52">
        <f t="shared" si="102"/>
        <v>486700</v>
      </c>
      <c r="P213" s="51">
        <f t="shared" si="103"/>
        <v>0</v>
      </c>
      <c r="Q213" s="53">
        <f t="shared" si="104"/>
        <v>0</v>
      </c>
      <c r="R213" s="29">
        <f t="shared" si="97"/>
        <v>486700</v>
      </c>
      <c r="S213" s="51">
        <f t="shared" si="98"/>
        <v>486700</v>
      </c>
      <c r="T213" s="12" t="str">
        <f t="shared" si="105"/>
        <v>MENOR VALOR</v>
      </c>
      <c r="U213" s="31"/>
      <c r="V213" s="8"/>
      <c r="X213" s="35"/>
      <c r="Y213" s="35"/>
      <c r="Z213" s="35"/>
      <c r="AA213" s="35"/>
      <c r="AB213" s="15"/>
      <c r="AD213" s="15"/>
    </row>
    <row r="214" spans="1:30" ht="16.5">
      <c r="A214" s="57">
        <v>208</v>
      </c>
      <c r="B214" s="78">
        <v>490201</v>
      </c>
      <c r="C214" s="73">
        <v>586102</v>
      </c>
      <c r="D214" s="109" t="s">
        <v>334</v>
      </c>
      <c r="E214" s="80" t="s">
        <v>21</v>
      </c>
      <c r="F214" s="80">
        <v>1</v>
      </c>
      <c r="G214" s="82">
        <v>0</v>
      </c>
      <c r="H214" s="87">
        <v>0</v>
      </c>
      <c r="I214" s="84">
        <v>654300</v>
      </c>
      <c r="J214" s="88">
        <v>891100</v>
      </c>
      <c r="K214" s="102" t="s">
        <v>27</v>
      </c>
      <c r="L214" s="50">
        <f t="shared" si="99"/>
        <v>654300</v>
      </c>
      <c r="M214" s="50">
        <f t="shared" si="100"/>
        <v>772700</v>
      </c>
      <c r="N214" s="51">
        <f t="shared" si="101"/>
        <v>772700</v>
      </c>
      <c r="O214" s="52">
        <f t="shared" si="102"/>
        <v>763574.96685001405</v>
      </c>
      <c r="P214" s="51">
        <f t="shared" si="103"/>
        <v>83721.442892487234</v>
      </c>
      <c r="Q214" s="53">
        <f t="shared" si="104"/>
        <v>0.10834922077454023</v>
      </c>
      <c r="R214" s="29">
        <f t="shared" si="97"/>
        <v>772700</v>
      </c>
      <c r="S214" s="51">
        <f t="shared" si="98"/>
        <v>772700</v>
      </c>
      <c r="T214" s="12" t="str">
        <f t="shared" si="105"/>
        <v>MEDIANA</v>
      </c>
      <c r="U214" s="31"/>
      <c r="V214" s="8"/>
      <c r="X214" s="35" t="e">
        <f>+I215/J215</f>
        <v>#VALUE!</v>
      </c>
      <c r="Y214" s="35">
        <f>+I215/K215</f>
        <v>8.5385964912280699</v>
      </c>
      <c r="Z214" s="35"/>
      <c r="AA214" s="35"/>
      <c r="AB214" s="15"/>
      <c r="AD214" s="15"/>
    </row>
    <row r="215" spans="1:30" ht="16.5">
      <c r="A215" s="89">
        <v>209</v>
      </c>
      <c r="B215" s="78">
        <v>492101</v>
      </c>
      <c r="C215" s="73">
        <v>586300</v>
      </c>
      <c r="D215" s="109" t="s">
        <v>335</v>
      </c>
      <c r="E215" s="80" t="s">
        <v>21</v>
      </c>
      <c r="F215" s="81">
        <v>1</v>
      </c>
      <c r="G215" s="82">
        <v>0</v>
      </c>
      <c r="H215" s="87">
        <v>0</v>
      </c>
      <c r="I215" s="84">
        <v>486700</v>
      </c>
      <c r="J215" s="85" t="s">
        <v>28</v>
      </c>
      <c r="K215" s="49">
        <v>57000</v>
      </c>
      <c r="L215" s="50">
        <f t="shared" si="99"/>
        <v>486700</v>
      </c>
      <c r="M215" s="50">
        <f t="shared" si="100"/>
        <v>486700</v>
      </c>
      <c r="N215" s="51">
        <f t="shared" si="101"/>
        <v>486700</v>
      </c>
      <c r="O215" s="52">
        <f t="shared" si="102"/>
        <v>486700</v>
      </c>
      <c r="P215" s="51">
        <f t="shared" si="103"/>
        <v>0</v>
      </c>
      <c r="Q215" s="53">
        <f t="shared" si="104"/>
        <v>0</v>
      </c>
      <c r="R215" s="29">
        <f t="shared" si="97"/>
        <v>486700</v>
      </c>
      <c r="S215" s="51">
        <f t="shared" si="98"/>
        <v>486700</v>
      </c>
      <c r="T215" s="12" t="str">
        <f t="shared" si="105"/>
        <v>MENOR VALOR</v>
      </c>
      <c r="U215" s="31"/>
      <c r="V215" s="8"/>
      <c r="X215" s="35"/>
      <c r="Y215" s="35"/>
      <c r="Z215" s="35"/>
      <c r="AA215" s="35"/>
      <c r="AB215" s="15"/>
      <c r="AD215" s="15"/>
    </row>
    <row r="216" spans="1:30" ht="16.5">
      <c r="A216" s="57">
        <v>210</v>
      </c>
      <c r="B216" s="78">
        <v>492200</v>
      </c>
      <c r="C216" s="73">
        <v>592002</v>
      </c>
      <c r="D216" s="109" t="s">
        <v>336</v>
      </c>
      <c r="E216" s="80" t="s">
        <v>21</v>
      </c>
      <c r="F216" s="81">
        <v>1</v>
      </c>
      <c r="G216" s="82">
        <v>0</v>
      </c>
      <c r="H216" s="87">
        <v>0</v>
      </c>
      <c r="I216" s="84">
        <v>376500</v>
      </c>
      <c r="J216" s="85" t="s">
        <v>28</v>
      </c>
      <c r="K216" s="49" t="s">
        <v>28</v>
      </c>
      <c r="L216" s="50">
        <f t="shared" si="99"/>
        <v>376500</v>
      </c>
      <c r="M216" s="50">
        <f t="shared" si="100"/>
        <v>376500</v>
      </c>
      <c r="N216" s="51">
        <f t="shared" si="101"/>
        <v>376500</v>
      </c>
      <c r="O216" s="52">
        <f t="shared" si="102"/>
        <v>376500</v>
      </c>
      <c r="P216" s="51">
        <f t="shared" si="103"/>
        <v>0</v>
      </c>
      <c r="Q216" s="53">
        <f t="shared" si="104"/>
        <v>0</v>
      </c>
      <c r="R216" s="29">
        <f t="shared" si="97"/>
        <v>376500</v>
      </c>
      <c r="S216" s="51">
        <f t="shared" si="98"/>
        <v>376500</v>
      </c>
      <c r="T216" s="12" t="str">
        <f t="shared" si="105"/>
        <v>MENOR VALOR</v>
      </c>
      <c r="U216" s="31"/>
      <c r="V216" s="8"/>
      <c r="X216" s="35"/>
      <c r="Y216" s="35"/>
      <c r="Z216" s="35"/>
      <c r="AA216" s="35"/>
      <c r="AB216" s="15"/>
      <c r="AD216" s="15"/>
    </row>
    <row r="217" spans="1:30" ht="16.5">
      <c r="A217" s="57">
        <v>211</v>
      </c>
      <c r="B217" s="78">
        <v>492300</v>
      </c>
      <c r="C217" s="73">
        <v>592003</v>
      </c>
      <c r="D217" s="109" t="s">
        <v>337</v>
      </c>
      <c r="E217" s="80" t="s">
        <v>21</v>
      </c>
      <c r="F217" s="81">
        <v>1</v>
      </c>
      <c r="G217" s="82">
        <v>0</v>
      </c>
      <c r="H217" s="87">
        <v>0</v>
      </c>
      <c r="I217" s="84">
        <v>376500</v>
      </c>
      <c r="J217" s="85" t="s">
        <v>28</v>
      </c>
      <c r="K217" s="49" t="s">
        <v>28</v>
      </c>
      <c r="L217" s="50">
        <f t="shared" si="99"/>
        <v>376500</v>
      </c>
      <c r="M217" s="50">
        <f t="shared" si="100"/>
        <v>376500</v>
      </c>
      <c r="N217" s="51">
        <f t="shared" si="101"/>
        <v>376500</v>
      </c>
      <c r="O217" s="52">
        <f t="shared" si="102"/>
        <v>376500</v>
      </c>
      <c r="P217" s="51">
        <f t="shared" si="103"/>
        <v>0</v>
      </c>
      <c r="Q217" s="53">
        <f t="shared" si="104"/>
        <v>0</v>
      </c>
      <c r="R217" s="29">
        <f t="shared" si="97"/>
        <v>376500</v>
      </c>
      <c r="S217" s="51">
        <f t="shared" si="98"/>
        <v>376500</v>
      </c>
      <c r="T217" s="12" t="str">
        <f t="shared" si="105"/>
        <v>MENOR VALOR</v>
      </c>
      <c r="U217" s="31"/>
      <c r="V217" s="8"/>
      <c r="X217" s="35"/>
      <c r="Y217" s="35"/>
      <c r="Z217" s="35"/>
      <c r="AA217" s="35"/>
      <c r="AB217" s="15"/>
      <c r="AD217" s="15"/>
    </row>
    <row r="218" spans="1:30" ht="16.5">
      <c r="A218" s="57">
        <v>212</v>
      </c>
      <c r="B218" s="78">
        <v>494001</v>
      </c>
      <c r="C218" s="73">
        <v>592004</v>
      </c>
      <c r="D218" s="109" t="s">
        <v>338</v>
      </c>
      <c r="E218" s="80" t="s">
        <v>21</v>
      </c>
      <c r="F218" s="81">
        <v>1</v>
      </c>
      <c r="G218" s="82">
        <v>0</v>
      </c>
      <c r="H218" s="87">
        <v>0</v>
      </c>
      <c r="I218" s="84">
        <v>1474400</v>
      </c>
      <c r="J218" s="88">
        <v>2005200</v>
      </c>
      <c r="K218" s="49" t="s">
        <v>28</v>
      </c>
      <c r="L218" s="50">
        <f t="shared" si="99"/>
        <v>1474400</v>
      </c>
      <c r="M218" s="50">
        <f t="shared" si="100"/>
        <v>1739800</v>
      </c>
      <c r="N218" s="51">
        <f t="shared" si="101"/>
        <v>1739800</v>
      </c>
      <c r="O218" s="52">
        <f t="shared" si="102"/>
        <v>1719437.9546817036</v>
      </c>
      <c r="P218" s="51">
        <f t="shared" si="103"/>
        <v>187666.13972690972</v>
      </c>
      <c r="Q218" s="53">
        <f t="shared" si="104"/>
        <v>0.10786650173980326</v>
      </c>
      <c r="R218" s="29">
        <f t="shared" si="97"/>
        <v>1739800</v>
      </c>
      <c r="S218" s="51">
        <f t="shared" si="98"/>
        <v>1739800</v>
      </c>
      <c r="T218" s="12" t="str">
        <f t="shared" si="105"/>
        <v>MEDIANA</v>
      </c>
      <c r="U218" s="31"/>
      <c r="V218" s="8"/>
      <c r="X218" s="35"/>
      <c r="Y218" s="35"/>
      <c r="Z218" s="35"/>
      <c r="AA218" s="35"/>
      <c r="AB218" s="15"/>
      <c r="AD218" s="15"/>
    </row>
    <row r="219" spans="1:30" ht="16.5">
      <c r="A219" s="89">
        <v>213</v>
      </c>
      <c r="B219" s="78">
        <v>494003</v>
      </c>
      <c r="C219" s="73">
        <v>592101</v>
      </c>
      <c r="D219" s="109" t="s">
        <v>339</v>
      </c>
      <c r="E219" s="80" t="s">
        <v>21</v>
      </c>
      <c r="F219" s="81">
        <v>1</v>
      </c>
      <c r="G219" s="82">
        <v>0</v>
      </c>
      <c r="H219" s="87">
        <v>0</v>
      </c>
      <c r="I219" s="84">
        <v>1620500</v>
      </c>
      <c r="J219" s="85" t="s">
        <v>28</v>
      </c>
      <c r="K219" s="49" t="s">
        <v>28</v>
      </c>
      <c r="L219" s="50">
        <f t="shared" si="99"/>
        <v>1620500</v>
      </c>
      <c r="M219" s="50">
        <f t="shared" si="100"/>
        <v>1620500</v>
      </c>
      <c r="N219" s="51">
        <f t="shared" si="101"/>
        <v>1620500</v>
      </c>
      <c r="O219" s="52">
        <f t="shared" si="102"/>
        <v>1620500</v>
      </c>
      <c r="P219" s="51">
        <f t="shared" si="103"/>
        <v>0</v>
      </c>
      <c r="Q219" s="53">
        <f t="shared" si="104"/>
        <v>0</v>
      </c>
      <c r="R219" s="29">
        <f t="shared" si="97"/>
        <v>1620500</v>
      </c>
      <c r="S219" s="51">
        <f t="shared" si="98"/>
        <v>1620500</v>
      </c>
      <c r="T219" s="12" t="str">
        <f t="shared" si="105"/>
        <v>MENOR VALOR</v>
      </c>
      <c r="U219" s="31"/>
      <c r="V219" s="8"/>
      <c r="X219" s="35"/>
      <c r="Y219" s="35"/>
      <c r="Z219" s="35"/>
      <c r="AA219" s="35"/>
      <c r="AB219" s="15"/>
      <c r="AD219" s="15"/>
    </row>
    <row r="220" spans="1:30" ht="16.5">
      <c r="A220" s="57">
        <v>214</v>
      </c>
      <c r="B220" s="78">
        <v>494004</v>
      </c>
      <c r="C220" s="73">
        <v>592102</v>
      </c>
      <c r="D220" s="109" t="s">
        <v>340</v>
      </c>
      <c r="E220" s="80" t="s">
        <v>21</v>
      </c>
      <c r="F220" s="81">
        <v>1</v>
      </c>
      <c r="G220" s="82">
        <v>0</v>
      </c>
      <c r="H220" s="87">
        <v>0</v>
      </c>
      <c r="I220" s="84">
        <v>1620500</v>
      </c>
      <c r="J220" s="85" t="s">
        <v>28</v>
      </c>
      <c r="K220" s="49" t="s">
        <v>28</v>
      </c>
      <c r="L220" s="50">
        <f t="shared" si="99"/>
        <v>1620500</v>
      </c>
      <c r="M220" s="50">
        <f t="shared" si="100"/>
        <v>1620500</v>
      </c>
      <c r="N220" s="51">
        <f t="shared" si="101"/>
        <v>1620500</v>
      </c>
      <c r="O220" s="52">
        <f t="shared" si="102"/>
        <v>1620500</v>
      </c>
      <c r="P220" s="51">
        <f t="shared" si="103"/>
        <v>0</v>
      </c>
      <c r="Q220" s="53">
        <f t="shared" si="104"/>
        <v>0</v>
      </c>
      <c r="R220" s="29">
        <f t="shared" si="97"/>
        <v>1620500</v>
      </c>
      <c r="S220" s="51">
        <f t="shared" si="98"/>
        <v>1620500</v>
      </c>
      <c r="T220" s="12" t="str">
        <f t="shared" si="105"/>
        <v>MENOR VALOR</v>
      </c>
      <c r="U220" s="31"/>
      <c r="V220" s="8"/>
      <c r="X220" s="35"/>
      <c r="Y220" s="35"/>
      <c r="Z220" s="35"/>
      <c r="AA220" s="35"/>
      <c r="AB220" s="15"/>
      <c r="AD220" s="15"/>
    </row>
    <row r="221" spans="1:30" ht="16.5">
      <c r="A221" s="57">
        <v>215</v>
      </c>
      <c r="B221" s="78">
        <v>494005</v>
      </c>
      <c r="C221" s="73">
        <v>592103</v>
      </c>
      <c r="D221" s="109" t="s">
        <v>341</v>
      </c>
      <c r="E221" s="80" t="s">
        <v>21</v>
      </c>
      <c r="F221" s="81">
        <v>1</v>
      </c>
      <c r="G221" s="82">
        <v>0</v>
      </c>
      <c r="H221" s="87">
        <v>0</v>
      </c>
      <c r="I221" s="84">
        <v>1474400</v>
      </c>
      <c r="J221" s="88">
        <v>2005200</v>
      </c>
      <c r="K221" s="49" t="s">
        <v>28</v>
      </c>
      <c r="L221" s="50">
        <f t="shared" si="99"/>
        <v>1474400</v>
      </c>
      <c r="M221" s="50">
        <f t="shared" si="100"/>
        <v>1739800</v>
      </c>
      <c r="N221" s="51">
        <f t="shared" si="101"/>
        <v>1739800</v>
      </c>
      <c r="O221" s="52">
        <f t="shared" si="102"/>
        <v>1719437.9546817036</v>
      </c>
      <c r="P221" s="51">
        <f t="shared" si="103"/>
        <v>187666.13972690972</v>
      </c>
      <c r="Q221" s="53">
        <f t="shared" si="104"/>
        <v>0.10786650173980326</v>
      </c>
      <c r="R221" s="29">
        <f t="shared" si="97"/>
        <v>1739800</v>
      </c>
      <c r="S221" s="51">
        <f t="shared" si="98"/>
        <v>1739800</v>
      </c>
      <c r="T221" s="12" t="str">
        <f t="shared" si="105"/>
        <v>MEDIANA</v>
      </c>
      <c r="U221" s="31"/>
      <c r="V221" s="8"/>
      <c r="X221" s="35"/>
      <c r="Y221" s="35"/>
      <c r="Z221" s="35"/>
      <c r="AA221" s="35"/>
      <c r="AB221" s="15"/>
      <c r="AD221" s="15"/>
    </row>
    <row r="222" spans="1:30" ht="16.5">
      <c r="A222" s="57">
        <v>216</v>
      </c>
      <c r="B222" s="78">
        <v>494300</v>
      </c>
      <c r="C222" s="73">
        <v>592201</v>
      </c>
      <c r="D222" s="109" t="s">
        <v>342</v>
      </c>
      <c r="E222" s="80" t="s">
        <v>21</v>
      </c>
      <c r="F222" s="81">
        <v>1</v>
      </c>
      <c r="G222" s="82">
        <v>0</v>
      </c>
      <c r="H222" s="87">
        <v>0</v>
      </c>
      <c r="I222" s="84">
        <v>1474400</v>
      </c>
      <c r="J222" s="85" t="s">
        <v>28</v>
      </c>
      <c r="K222" s="49" t="s">
        <v>28</v>
      </c>
      <c r="L222" s="50">
        <f t="shared" si="99"/>
        <v>1474400</v>
      </c>
      <c r="M222" s="50">
        <f t="shared" si="100"/>
        <v>1474400</v>
      </c>
      <c r="N222" s="51">
        <f t="shared" si="101"/>
        <v>1474400</v>
      </c>
      <c r="O222" s="52">
        <f t="shared" si="102"/>
        <v>1474400</v>
      </c>
      <c r="P222" s="51">
        <f t="shared" si="103"/>
        <v>0</v>
      </c>
      <c r="Q222" s="53">
        <f t="shared" si="104"/>
        <v>0</v>
      </c>
      <c r="R222" s="29">
        <f t="shared" si="97"/>
        <v>1474400</v>
      </c>
      <c r="S222" s="51">
        <f t="shared" si="98"/>
        <v>1474400</v>
      </c>
      <c r="T222" s="12" t="str">
        <f t="shared" si="105"/>
        <v>MENOR VALOR</v>
      </c>
      <c r="U222" s="31"/>
      <c r="V222" s="8"/>
      <c r="X222" s="35"/>
      <c r="Y222" s="35"/>
      <c r="Z222" s="35"/>
      <c r="AA222" s="35"/>
      <c r="AB222" s="15"/>
      <c r="AD222" s="15"/>
    </row>
    <row r="223" spans="1:30" ht="16.5">
      <c r="A223" s="89">
        <v>217</v>
      </c>
      <c r="B223" s="78">
        <v>494400</v>
      </c>
      <c r="C223" s="73">
        <v>592204</v>
      </c>
      <c r="D223" s="109" t="s">
        <v>343</v>
      </c>
      <c r="E223" s="93" t="s">
        <v>21</v>
      </c>
      <c r="F223" s="93">
        <v>1</v>
      </c>
      <c r="G223" s="97">
        <v>0</v>
      </c>
      <c r="H223" s="98">
        <v>0</v>
      </c>
      <c r="I223" s="84">
        <v>1474400</v>
      </c>
      <c r="J223" s="85" t="s">
        <v>28</v>
      </c>
      <c r="K223" s="86" t="s">
        <v>27</v>
      </c>
      <c r="L223" s="50">
        <f t="shared" si="99"/>
        <v>1474400</v>
      </c>
      <c r="M223" s="50">
        <f t="shared" si="100"/>
        <v>1474400</v>
      </c>
      <c r="N223" s="51">
        <f t="shared" si="101"/>
        <v>1474400</v>
      </c>
      <c r="O223" s="52">
        <f t="shared" si="102"/>
        <v>1474400</v>
      </c>
      <c r="P223" s="51">
        <f t="shared" si="103"/>
        <v>0</v>
      </c>
      <c r="Q223" s="53">
        <f t="shared" si="104"/>
        <v>0</v>
      </c>
      <c r="R223" s="29">
        <f t="shared" si="97"/>
        <v>1474400</v>
      </c>
      <c r="S223" s="51">
        <f t="shared" si="98"/>
        <v>1474400</v>
      </c>
      <c r="T223" s="12" t="str">
        <f t="shared" si="105"/>
        <v>MENOR VALOR</v>
      </c>
      <c r="U223" s="31"/>
      <c r="V223" s="8"/>
      <c r="X223" s="35">
        <f>+I224/J224</f>
        <v>0.72468731387730789</v>
      </c>
      <c r="Y223" s="35">
        <f>+I224/K224</f>
        <v>7.85</v>
      </c>
      <c r="Z223" s="35"/>
      <c r="AA223" s="35"/>
      <c r="AB223" s="15"/>
      <c r="AD223" s="15"/>
    </row>
    <row r="224" spans="1:30" ht="16.5">
      <c r="A224" s="57">
        <v>218</v>
      </c>
      <c r="B224" s="78">
        <v>494701</v>
      </c>
      <c r="C224" s="73">
        <v>592301</v>
      </c>
      <c r="D224" s="109" t="s">
        <v>344</v>
      </c>
      <c r="E224" s="80" t="s">
        <v>21</v>
      </c>
      <c r="F224" s="81">
        <v>1</v>
      </c>
      <c r="G224" s="82">
        <v>0</v>
      </c>
      <c r="H224" s="87">
        <v>0</v>
      </c>
      <c r="I224" s="84">
        <v>486700</v>
      </c>
      <c r="J224" s="88">
        <v>671600</v>
      </c>
      <c r="K224" s="49">
        <v>62000</v>
      </c>
      <c r="L224" s="50">
        <f t="shared" si="99"/>
        <v>486700</v>
      </c>
      <c r="M224" s="50">
        <f t="shared" si="100"/>
        <v>579150</v>
      </c>
      <c r="N224" s="51">
        <f t="shared" si="101"/>
        <v>579150</v>
      </c>
      <c r="O224" s="52">
        <f t="shared" si="102"/>
        <v>571723.46462253935</v>
      </c>
      <c r="P224" s="51">
        <f t="shared" si="103"/>
        <v>65372.021920696316</v>
      </c>
      <c r="Q224" s="53">
        <f t="shared" si="104"/>
        <v>0.11287580405887303</v>
      </c>
      <c r="R224" s="29">
        <f t="shared" si="97"/>
        <v>579150</v>
      </c>
      <c r="S224" s="51">
        <f t="shared" si="98"/>
        <v>579200</v>
      </c>
      <c r="T224" s="12" t="str">
        <f t="shared" si="105"/>
        <v>MEDIANA</v>
      </c>
      <c r="U224" s="34"/>
      <c r="V224" s="8"/>
      <c r="X224" s="35"/>
      <c r="Y224" s="35"/>
      <c r="Z224" s="35"/>
      <c r="AA224" s="35"/>
      <c r="AB224" s="15"/>
      <c r="AD224" s="15"/>
    </row>
    <row r="225" spans="1:30" ht="16.5">
      <c r="A225" s="57">
        <v>219</v>
      </c>
      <c r="B225" s="78">
        <v>501003</v>
      </c>
      <c r="C225" s="77">
        <v>592401</v>
      </c>
      <c r="D225" s="109" t="s">
        <v>345</v>
      </c>
      <c r="E225" s="80" t="s">
        <v>21</v>
      </c>
      <c r="F225" s="81">
        <v>1</v>
      </c>
      <c r="G225" s="82">
        <v>0</v>
      </c>
      <c r="H225" s="87">
        <v>0</v>
      </c>
      <c r="I225" s="84">
        <v>1119100</v>
      </c>
      <c r="J225" s="85" t="s">
        <v>28</v>
      </c>
      <c r="K225" s="49" t="s">
        <v>28</v>
      </c>
      <c r="L225" s="50">
        <f t="shared" si="99"/>
        <v>1119100</v>
      </c>
      <c r="M225" s="50">
        <f t="shared" si="100"/>
        <v>1119100</v>
      </c>
      <c r="N225" s="51">
        <f t="shared" si="101"/>
        <v>1119100</v>
      </c>
      <c r="O225" s="52">
        <f t="shared" si="102"/>
        <v>1119100</v>
      </c>
      <c r="P225" s="51">
        <f t="shared" si="103"/>
        <v>0</v>
      </c>
      <c r="Q225" s="53">
        <f t="shared" si="104"/>
        <v>0</v>
      </c>
      <c r="R225" s="29">
        <f t="shared" si="97"/>
        <v>1119100</v>
      </c>
      <c r="S225" s="51">
        <f t="shared" si="98"/>
        <v>1119100</v>
      </c>
      <c r="T225" s="12" t="str">
        <f t="shared" si="105"/>
        <v>MENOR VALOR</v>
      </c>
      <c r="U225" s="34"/>
      <c r="V225" s="8"/>
      <c r="X225" s="35"/>
      <c r="Y225" s="35"/>
      <c r="Z225" s="35"/>
      <c r="AA225" s="35"/>
      <c r="AB225" s="15"/>
      <c r="AD225" s="15"/>
    </row>
    <row r="226" spans="1:30" ht="16.5">
      <c r="A226" s="57">
        <v>220</v>
      </c>
      <c r="B226" s="78">
        <v>510001</v>
      </c>
      <c r="C226" s="73">
        <v>592402</v>
      </c>
      <c r="D226" s="109" t="s">
        <v>346</v>
      </c>
      <c r="E226" s="80" t="s">
        <v>21</v>
      </c>
      <c r="F226" s="81">
        <v>1</v>
      </c>
      <c r="G226" s="82">
        <v>0</v>
      </c>
      <c r="H226" s="87">
        <v>0</v>
      </c>
      <c r="I226" s="84">
        <v>2469300</v>
      </c>
      <c r="J226" s="85" t="s">
        <v>28</v>
      </c>
      <c r="K226" s="49" t="s">
        <v>28</v>
      </c>
      <c r="L226" s="50">
        <f t="shared" si="99"/>
        <v>2469300</v>
      </c>
      <c r="M226" s="50">
        <f t="shared" si="100"/>
        <v>2469300</v>
      </c>
      <c r="N226" s="51">
        <f t="shared" si="101"/>
        <v>2469300</v>
      </c>
      <c r="O226" s="52">
        <f t="shared" si="102"/>
        <v>2469300</v>
      </c>
      <c r="P226" s="51">
        <f t="shared" si="103"/>
        <v>0</v>
      </c>
      <c r="Q226" s="53">
        <f t="shared" si="104"/>
        <v>0</v>
      </c>
      <c r="R226" s="29">
        <f t="shared" si="97"/>
        <v>2469300</v>
      </c>
      <c r="S226" s="51">
        <f t="shared" si="98"/>
        <v>2469300</v>
      </c>
      <c r="T226" s="12" t="str">
        <f t="shared" si="105"/>
        <v>MENOR VALOR</v>
      </c>
      <c r="U226" s="34"/>
      <c r="V226" s="8"/>
      <c r="X226" s="35"/>
      <c r="Y226" s="35"/>
      <c r="Z226" s="35"/>
      <c r="AA226" s="35"/>
      <c r="AB226" s="15"/>
      <c r="AD226" s="15"/>
    </row>
    <row r="227" spans="1:30" ht="16.5">
      <c r="A227" s="89">
        <v>221</v>
      </c>
      <c r="B227" s="78">
        <v>512101</v>
      </c>
      <c r="C227" s="73">
        <v>597104</v>
      </c>
      <c r="D227" s="109" t="s">
        <v>347</v>
      </c>
      <c r="E227" s="80" t="s">
        <v>21</v>
      </c>
      <c r="F227" s="81">
        <v>1</v>
      </c>
      <c r="G227" s="82">
        <v>0</v>
      </c>
      <c r="H227" s="87">
        <v>0</v>
      </c>
      <c r="I227" s="84">
        <v>2469300</v>
      </c>
      <c r="J227" s="88">
        <v>3367100</v>
      </c>
      <c r="K227" s="49" t="s">
        <v>28</v>
      </c>
      <c r="L227" s="50">
        <f t="shared" si="99"/>
        <v>2469300</v>
      </c>
      <c r="M227" s="50">
        <f t="shared" si="100"/>
        <v>2918200</v>
      </c>
      <c r="N227" s="51">
        <f t="shared" si="101"/>
        <v>2918200</v>
      </c>
      <c r="O227" s="52">
        <f t="shared" si="102"/>
        <v>2883466.6687860293</v>
      </c>
      <c r="P227" s="51">
        <f t="shared" si="103"/>
        <v>317420.23407464119</v>
      </c>
      <c r="Q227" s="53">
        <f t="shared" si="104"/>
        <v>0.10877261122426193</v>
      </c>
      <c r="R227" s="29">
        <f t="shared" si="97"/>
        <v>2918200</v>
      </c>
      <c r="S227" s="51">
        <f t="shared" si="98"/>
        <v>2918200</v>
      </c>
      <c r="T227" s="12" t="str">
        <f t="shared" si="105"/>
        <v>MEDIANA</v>
      </c>
      <c r="U227" s="34"/>
      <c r="V227" s="8"/>
      <c r="X227" s="35"/>
      <c r="Y227" s="35"/>
      <c r="Z227" s="35"/>
      <c r="AA227" s="35"/>
      <c r="AB227" s="15"/>
      <c r="AD227" s="15"/>
    </row>
    <row r="228" spans="1:30" ht="16.5">
      <c r="A228" s="57">
        <v>222</v>
      </c>
      <c r="B228" s="78">
        <v>512104</v>
      </c>
      <c r="C228" s="73">
        <v>597920</v>
      </c>
      <c r="D228" s="109" t="s">
        <v>348</v>
      </c>
      <c r="E228" s="80" t="s">
        <v>21</v>
      </c>
      <c r="F228" s="81">
        <v>1</v>
      </c>
      <c r="G228" s="82">
        <v>0</v>
      </c>
      <c r="H228" s="87">
        <v>0</v>
      </c>
      <c r="I228" s="84">
        <v>8928600</v>
      </c>
      <c r="J228" s="88">
        <v>6043407</v>
      </c>
      <c r="K228" s="49" t="s">
        <v>28</v>
      </c>
      <c r="L228" s="50">
        <f t="shared" si="99"/>
        <v>6043407</v>
      </c>
      <c r="M228" s="50">
        <f t="shared" si="100"/>
        <v>7486003.5</v>
      </c>
      <c r="N228" s="51">
        <f t="shared" si="101"/>
        <v>7486003.5</v>
      </c>
      <c r="O228" s="52">
        <f t="shared" si="102"/>
        <v>7345690.1473040646</v>
      </c>
      <c r="P228" s="51">
        <f t="shared" si="103"/>
        <v>1020069.7676659793</v>
      </c>
      <c r="Q228" s="53">
        <f t="shared" si="104"/>
        <v>0.1362635974810831</v>
      </c>
      <c r="R228" s="29">
        <f t="shared" si="97"/>
        <v>7486003.5</v>
      </c>
      <c r="S228" s="51">
        <f t="shared" si="98"/>
        <v>7486000</v>
      </c>
      <c r="T228" s="12" t="str">
        <f t="shared" si="105"/>
        <v>MEDIANA</v>
      </c>
      <c r="U228" s="34"/>
      <c r="V228" s="8"/>
      <c r="X228" s="35"/>
      <c r="Y228" s="35"/>
      <c r="Z228" s="35"/>
      <c r="AA228" s="35"/>
      <c r="AB228" s="15"/>
      <c r="AD228" s="15"/>
    </row>
    <row r="229" spans="1:30" ht="16.5">
      <c r="A229" s="57">
        <v>223</v>
      </c>
      <c r="B229" s="78">
        <v>530001</v>
      </c>
      <c r="C229" s="73">
        <v>597940</v>
      </c>
      <c r="D229" s="109" t="s">
        <v>349</v>
      </c>
      <c r="E229" s="80" t="s">
        <v>21</v>
      </c>
      <c r="F229" s="81">
        <v>1</v>
      </c>
      <c r="G229" s="82">
        <v>0</v>
      </c>
      <c r="H229" s="87">
        <v>0</v>
      </c>
      <c r="I229" s="84">
        <v>1474400</v>
      </c>
      <c r="J229" s="88">
        <v>2005200</v>
      </c>
      <c r="K229" s="49" t="s">
        <v>28</v>
      </c>
      <c r="L229" s="50">
        <f t="shared" si="99"/>
        <v>1474400</v>
      </c>
      <c r="M229" s="50">
        <f t="shared" si="100"/>
        <v>1739800</v>
      </c>
      <c r="N229" s="51">
        <f t="shared" si="101"/>
        <v>1739800</v>
      </c>
      <c r="O229" s="52">
        <f t="shared" si="102"/>
        <v>1719437.9546817036</v>
      </c>
      <c r="P229" s="51">
        <f t="shared" si="103"/>
        <v>187666.13972690972</v>
      </c>
      <c r="Q229" s="53">
        <f t="shared" si="104"/>
        <v>0.10786650173980326</v>
      </c>
      <c r="R229" s="29">
        <f t="shared" si="97"/>
        <v>1739800</v>
      </c>
      <c r="S229" s="51">
        <f t="shared" si="98"/>
        <v>1739800</v>
      </c>
      <c r="T229" s="12" t="str">
        <f t="shared" si="105"/>
        <v>MEDIANA</v>
      </c>
      <c r="U229" s="34"/>
      <c r="V229" s="8"/>
      <c r="X229" s="35"/>
      <c r="Y229" s="35"/>
      <c r="Z229" s="35"/>
      <c r="AA229" s="35"/>
      <c r="AB229" s="15"/>
      <c r="AD229" s="15"/>
    </row>
    <row r="230" spans="1:30" ht="16.5">
      <c r="A230" s="57">
        <v>224</v>
      </c>
      <c r="B230" s="78">
        <v>530002</v>
      </c>
      <c r="C230" s="73">
        <v>597941</v>
      </c>
      <c r="D230" s="109" t="s">
        <v>350</v>
      </c>
      <c r="E230" s="80" t="s">
        <v>21</v>
      </c>
      <c r="F230" s="81">
        <v>1</v>
      </c>
      <c r="G230" s="82">
        <v>0</v>
      </c>
      <c r="H230" s="87">
        <v>0</v>
      </c>
      <c r="I230" s="84">
        <v>1474400</v>
      </c>
      <c r="J230" s="85" t="s">
        <v>28</v>
      </c>
      <c r="K230" s="49" t="s">
        <v>28</v>
      </c>
      <c r="L230" s="50">
        <f t="shared" si="99"/>
        <v>1474400</v>
      </c>
      <c r="M230" s="50">
        <f t="shared" si="100"/>
        <v>1474400</v>
      </c>
      <c r="N230" s="51">
        <f t="shared" si="101"/>
        <v>1474400</v>
      </c>
      <c r="O230" s="52">
        <f t="shared" si="102"/>
        <v>1474400</v>
      </c>
      <c r="P230" s="51">
        <f t="shared" si="103"/>
        <v>0</v>
      </c>
      <c r="Q230" s="53">
        <f t="shared" si="104"/>
        <v>0</v>
      </c>
      <c r="R230" s="29">
        <f t="shared" si="97"/>
        <v>1474400</v>
      </c>
      <c r="S230" s="51">
        <f t="shared" si="98"/>
        <v>1474400</v>
      </c>
      <c r="T230" s="12" t="str">
        <f t="shared" si="105"/>
        <v>MENOR VALOR</v>
      </c>
      <c r="U230" s="34"/>
      <c r="V230" s="8"/>
      <c r="X230" s="35"/>
      <c r="Y230" s="35"/>
      <c r="Z230" s="35"/>
      <c r="AA230" s="35"/>
      <c r="AB230" s="15"/>
      <c r="AD230" s="15"/>
    </row>
    <row r="231" spans="1:30" ht="16.5">
      <c r="A231" s="89">
        <v>225</v>
      </c>
      <c r="B231" s="78">
        <v>530301</v>
      </c>
      <c r="C231" s="73">
        <v>598001</v>
      </c>
      <c r="D231" s="109" t="s">
        <v>351</v>
      </c>
      <c r="E231" s="80" t="s">
        <v>21</v>
      </c>
      <c r="F231" s="81">
        <v>1</v>
      </c>
      <c r="G231" s="82">
        <v>0</v>
      </c>
      <c r="H231" s="87">
        <v>0</v>
      </c>
      <c r="I231" s="84">
        <v>1620500</v>
      </c>
      <c r="J231" s="88">
        <v>2213600</v>
      </c>
      <c r="K231" s="49" t="s">
        <v>28</v>
      </c>
      <c r="L231" s="50">
        <f t="shared" si="99"/>
        <v>1620500</v>
      </c>
      <c r="M231" s="50">
        <f t="shared" si="100"/>
        <v>1917050</v>
      </c>
      <c r="N231" s="51">
        <f t="shared" si="101"/>
        <v>1917050</v>
      </c>
      <c r="O231" s="52">
        <f t="shared" si="102"/>
        <v>1893974.339847296</v>
      </c>
      <c r="P231" s="51">
        <f t="shared" si="103"/>
        <v>209692.51596087066</v>
      </c>
      <c r="Q231" s="53">
        <f t="shared" si="104"/>
        <v>0.10938291435323579</v>
      </c>
      <c r="R231" s="29">
        <f t="shared" si="97"/>
        <v>1917050</v>
      </c>
      <c r="S231" s="51">
        <f t="shared" si="98"/>
        <v>1917100</v>
      </c>
      <c r="T231" s="12" t="str">
        <f t="shared" si="105"/>
        <v>MEDIANA</v>
      </c>
      <c r="U231" s="34"/>
      <c r="V231" s="8"/>
      <c r="X231" s="35"/>
      <c r="Y231" s="35"/>
      <c r="Z231" s="35"/>
      <c r="AA231" s="35"/>
      <c r="AB231" s="15"/>
      <c r="AD231" s="15"/>
    </row>
    <row r="232" spans="1:30" ht="16.5">
      <c r="A232" s="57">
        <v>226</v>
      </c>
      <c r="B232" s="78">
        <v>530401</v>
      </c>
      <c r="C232" s="73">
        <v>598002</v>
      </c>
      <c r="D232" s="109" t="s">
        <v>352</v>
      </c>
      <c r="E232" s="93" t="s">
        <v>21</v>
      </c>
      <c r="F232" s="93">
        <v>1</v>
      </c>
      <c r="G232" s="97">
        <v>0</v>
      </c>
      <c r="H232" s="98">
        <v>0</v>
      </c>
      <c r="I232" s="84">
        <v>1620500</v>
      </c>
      <c r="J232" s="85" t="s">
        <v>28</v>
      </c>
      <c r="K232" s="86" t="s">
        <v>27</v>
      </c>
      <c r="L232" s="50">
        <f t="shared" si="99"/>
        <v>1620500</v>
      </c>
      <c r="M232" s="50">
        <f t="shared" si="100"/>
        <v>1620500</v>
      </c>
      <c r="N232" s="51">
        <f t="shared" si="101"/>
        <v>1620500</v>
      </c>
      <c r="O232" s="52">
        <f t="shared" si="102"/>
        <v>1620500</v>
      </c>
      <c r="P232" s="51">
        <f t="shared" si="103"/>
        <v>0</v>
      </c>
      <c r="Q232" s="53">
        <f t="shared" si="104"/>
        <v>0</v>
      </c>
      <c r="R232" s="29">
        <f t="shared" si="97"/>
        <v>1620500</v>
      </c>
      <c r="S232" s="51">
        <f t="shared" si="98"/>
        <v>1620500</v>
      </c>
      <c r="T232" s="12" t="str">
        <f t="shared" si="105"/>
        <v>MENOR VALOR</v>
      </c>
      <c r="U232" s="34"/>
      <c r="V232" s="8"/>
      <c r="X232" s="35" t="e">
        <f>+I233/J233</f>
        <v>#VALUE!</v>
      </c>
      <c r="Y232" s="35">
        <f>+I233/K233</f>
        <v>12.964</v>
      </c>
      <c r="Z232" s="35"/>
      <c r="AA232" s="35"/>
      <c r="AB232" s="15"/>
      <c r="AD232" s="15"/>
    </row>
    <row r="233" spans="1:30" ht="16.5">
      <c r="A233" s="57">
        <v>227</v>
      </c>
      <c r="B233" s="78">
        <v>531001</v>
      </c>
      <c r="C233" s="73">
        <v>601101</v>
      </c>
      <c r="D233" s="109" t="s">
        <v>353</v>
      </c>
      <c r="E233" s="80" t="s">
        <v>21</v>
      </c>
      <c r="F233" s="81">
        <v>1</v>
      </c>
      <c r="G233" s="82">
        <v>0</v>
      </c>
      <c r="H233" s="87">
        <v>0</v>
      </c>
      <c r="I233" s="84">
        <v>1620500</v>
      </c>
      <c r="J233" s="85" t="s">
        <v>28</v>
      </c>
      <c r="K233" s="49">
        <v>125000</v>
      </c>
      <c r="L233" s="50">
        <f t="shared" si="99"/>
        <v>1620500</v>
      </c>
      <c r="M233" s="50">
        <f t="shared" si="100"/>
        <v>1620500</v>
      </c>
      <c r="N233" s="51">
        <f t="shared" si="101"/>
        <v>1620500</v>
      </c>
      <c r="O233" s="52">
        <f t="shared" si="102"/>
        <v>1620500</v>
      </c>
      <c r="P233" s="51">
        <f t="shared" si="103"/>
        <v>0</v>
      </c>
      <c r="Q233" s="53">
        <f t="shared" si="104"/>
        <v>0</v>
      </c>
      <c r="R233" s="29">
        <f t="shared" si="97"/>
        <v>1620500</v>
      </c>
      <c r="S233" s="51">
        <f t="shared" si="98"/>
        <v>1620500</v>
      </c>
      <c r="T233" s="12" t="str">
        <f t="shared" si="105"/>
        <v>MENOR VALOR</v>
      </c>
      <c r="U233" s="34"/>
      <c r="V233" s="8"/>
      <c r="X233" s="35"/>
      <c r="Y233" s="35"/>
      <c r="Z233" s="35"/>
      <c r="AA233" s="35"/>
      <c r="AB233" s="15"/>
      <c r="AD233" s="15"/>
    </row>
    <row r="234" spans="1:30" ht="16.5">
      <c r="A234" s="57">
        <v>228</v>
      </c>
      <c r="B234" s="78">
        <v>531501</v>
      </c>
      <c r="C234" s="73">
        <v>601102</v>
      </c>
      <c r="D234" s="109" t="s">
        <v>354</v>
      </c>
      <c r="E234" s="80" t="s">
        <v>21</v>
      </c>
      <c r="F234" s="81">
        <v>1</v>
      </c>
      <c r="G234" s="82">
        <v>0</v>
      </c>
      <c r="H234" s="87">
        <v>0</v>
      </c>
      <c r="I234" s="84">
        <v>1620500</v>
      </c>
      <c r="J234" s="85" t="s">
        <v>28</v>
      </c>
      <c r="K234" s="49" t="s">
        <v>28</v>
      </c>
      <c r="L234" s="50">
        <f t="shared" si="99"/>
        <v>1620500</v>
      </c>
      <c r="M234" s="50">
        <f t="shared" si="100"/>
        <v>1620500</v>
      </c>
      <c r="N234" s="51">
        <f t="shared" si="101"/>
        <v>1620500</v>
      </c>
      <c r="O234" s="52">
        <f t="shared" si="102"/>
        <v>1620500</v>
      </c>
      <c r="P234" s="51">
        <f t="shared" si="103"/>
        <v>0</v>
      </c>
      <c r="Q234" s="53">
        <f t="shared" si="104"/>
        <v>0</v>
      </c>
      <c r="R234" s="29">
        <f t="shared" si="97"/>
        <v>1620500</v>
      </c>
      <c r="S234" s="51">
        <f t="shared" si="98"/>
        <v>1620500</v>
      </c>
      <c r="T234" s="12" t="str">
        <f t="shared" si="105"/>
        <v>MENOR VALOR</v>
      </c>
      <c r="U234" s="34"/>
      <c r="V234" s="8"/>
      <c r="X234" s="35"/>
      <c r="Y234" s="35"/>
      <c r="Z234" s="35"/>
      <c r="AA234" s="35"/>
      <c r="AB234" s="15"/>
      <c r="AD234" s="15"/>
    </row>
    <row r="235" spans="1:30" ht="16.5">
      <c r="A235" s="89">
        <v>229</v>
      </c>
      <c r="B235" s="78">
        <v>531601</v>
      </c>
      <c r="C235" s="73">
        <v>601103</v>
      </c>
      <c r="D235" s="109" t="s">
        <v>355</v>
      </c>
      <c r="E235" s="80" t="s">
        <v>21</v>
      </c>
      <c r="F235" s="81">
        <v>1</v>
      </c>
      <c r="G235" s="82">
        <v>0</v>
      </c>
      <c r="H235" s="87">
        <v>0</v>
      </c>
      <c r="I235" s="84">
        <v>1620500</v>
      </c>
      <c r="J235" s="85" t="s">
        <v>28</v>
      </c>
      <c r="K235" s="49" t="s">
        <v>28</v>
      </c>
      <c r="L235" s="50">
        <f t="shared" si="99"/>
        <v>1620500</v>
      </c>
      <c r="M235" s="50">
        <f t="shared" si="100"/>
        <v>1620500</v>
      </c>
      <c r="N235" s="51">
        <f t="shared" si="101"/>
        <v>1620500</v>
      </c>
      <c r="O235" s="52">
        <f t="shared" si="102"/>
        <v>1620500</v>
      </c>
      <c r="P235" s="51">
        <f t="shared" si="103"/>
        <v>0</v>
      </c>
      <c r="Q235" s="53">
        <f t="shared" si="104"/>
        <v>0</v>
      </c>
      <c r="R235" s="29">
        <f t="shared" si="97"/>
        <v>1620500</v>
      </c>
      <c r="S235" s="51">
        <f t="shared" si="98"/>
        <v>1620500</v>
      </c>
      <c r="T235" s="12" t="str">
        <f t="shared" si="105"/>
        <v>MENOR VALOR</v>
      </c>
      <c r="U235" s="34"/>
      <c r="V235" s="8"/>
      <c r="X235" s="35"/>
      <c r="Y235" s="35"/>
      <c r="Z235" s="35"/>
      <c r="AA235" s="35"/>
      <c r="AB235" s="15"/>
      <c r="AD235" s="15"/>
    </row>
    <row r="236" spans="1:30" ht="16.5">
      <c r="A236" s="57">
        <v>230</v>
      </c>
      <c r="B236" s="78">
        <v>531701</v>
      </c>
      <c r="C236" s="73">
        <v>602001</v>
      </c>
      <c r="D236" s="109" t="s">
        <v>356</v>
      </c>
      <c r="E236" s="80" t="s">
        <v>21</v>
      </c>
      <c r="F236" s="81">
        <v>1</v>
      </c>
      <c r="G236" s="82">
        <v>0</v>
      </c>
      <c r="H236" s="87">
        <v>0</v>
      </c>
      <c r="I236" s="84">
        <v>1474400</v>
      </c>
      <c r="J236" s="85" t="s">
        <v>28</v>
      </c>
      <c r="K236" s="49" t="s">
        <v>28</v>
      </c>
      <c r="L236" s="50">
        <f t="shared" si="99"/>
        <v>1474400</v>
      </c>
      <c r="M236" s="50">
        <f t="shared" si="100"/>
        <v>1474400</v>
      </c>
      <c r="N236" s="51">
        <f t="shared" si="101"/>
        <v>1474400</v>
      </c>
      <c r="O236" s="52">
        <f t="shared" si="102"/>
        <v>1474400</v>
      </c>
      <c r="P236" s="51">
        <f t="shared" si="103"/>
        <v>0</v>
      </c>
      <c r="Q236" s="53">
        <f t="shared" si="104"/>
        <v>0</v>
      </c>
      <c r="R236" s="29">
        <f t="shared" si="97"/>
        <v>1474400</v>
      </c>
      <c r="S236" s="51">
        <f t="shared" si="98"/>
        <v>1474400</v>
      </c>
      <c r="T236" s="12" t="str">
        <f t="shared" si="105"/>
        <v>MENOR VALOR</v>
      </c>
      <c r="U236" s="34"/>
      <c r="V236" s="8"/>
      <c r="X236" s="35"/>
      <c r="Y236" s="35"/>
      <c r="Z236" s="35"/>
      <c r="AA236" s="35"/>
      <c r="AB236" s="15"/>
      <c r="AD236" s="15"/>
    </row>
    <row r="237" spans="1:30" ht="16.5">
      <c r="A237" s="57">
        <v>231</v>
      </c>
      <c r="B237" s="78">
        <v>534001</v>
      </c>
      <c r="C237" s="73">
        <v>602002</v>
      </c>
      <c r="D237" s="109" t="s">
        <v>357</v>
      </c>
      <c r="E237" s="80" t="s">
        <v>21</v>
      </c>
      <c r="F237" s="81">
        <v>1</v>
      </c>
      <c r="G237" s="82">
        <v>0</v>
      </c>
      <c r="H237" s="87">
        <v>0</v>
      </c>
      <c r="I237" s="84">
        <v>1141500</v>
      </c>
      <c r="J237" s="88">
        <v>1585100</v>
      </c>
      <c r="K237" s="49" t="s">
        <v>28</v>
      </c>
      <c r="L237" s="50">
        <f t="shared" si="99"/>
        <v>1141500</v>
      </c>
      <c r="M237" s="50">
        <f t="shared" si="100"/>
        <v>1363300</v>
      </c>
      <c r="N237" s="51">
        <f t="shared" si="101"/>
        <v>1363300</v>
      </c>
      <c r="O237" s="52">
        <f t="shared" si="102"/>
        <v>1345136.2942096239</v>
      </c>
      <c r="P237" s="51">
        <f t="shared" si="103"/>
        <v>156836.28406717625</v>
      </c>
      <c r="Q237" s="53">
        <f t="shared" si="104"/>
        <v>0.1150416519234037</v>
      </c>
      <c r="R237" s="29">
        <f t="shared" ref="R237:R300" si="106">IF(Q237&lt;=$Q$1,L237,N237)</f>
        <v>1363300</v>
      </c>
      <c r="S237" s="51">
        <f t="shared" si="98"/>
        <v>1363300</v>
      </c>
      <c r="T237" s="12" t="str">
        <f t="shared" si="105"/>
        <v>MEDIANA</v>
      </c>
      <c r="U237" s="34"/>
      <c r="V237" s="8"/>
      <c r="X237" s="35"/>
      <c r="Y237" s="35"/>
      <c r="Z237" s="35"/>
      <c r="AA237" s="35"/>
      <c r="AB237" s="15"/>
      <c r="AD237" s="15"/>
    </row>
    <row r="238" spans="1:30" ht="16.5">
      <c r="A238" s="57">
        <v>232</v>
      </c>
      <c r="B238" s="78">
        <v>534101</v>
      </c>
      <c r="C238" s="73">
        <v>609401</v>
      </c>
      <c r="D238" s="109" t="s">
        <v>358</v>
      </c>
      <c r="E238" s="80" t="s">
        <v>21</v>
      </c>
      <c r="F238" s="81">
        <v>1</v>
      </c>
      <c r="G238" s="82">
        <v>0</v>
      </c>
      <c r="H238" s="87">
        <v>0</v>
      </c>
      <c r="I238" s="84">
        <v>1141500</v>
      </c>
      <c r="J238" s="85" t="s">
        <v>28</v>
      </c>
      <c r="K238" s="49" t="s">
        <v>28</v>
      </c>
      <c r="L238" s="50">
        <f t="shared" si="99"/>
        <v>1141500</v>
      </c>
      <c r="M238" s="50">
        <f t="shared" si="100"/>
        <v>1141500</v>
      </c>
      <c r="N238" s="51">
        <f t="shared" si="101"/>
        <v>1141500</v>
      </c>
      <c r="O238" s="52">
        <f t="shared" si="102"/>
        <v>1141500</v>
      </c>
      <c r="P238" s="51">
        <f t="shared" si="103"/>
        <v>0</v>
      </c>
      <c r="Q238" s="53">
        <f t="shared" si="104"/>
        <v>0</v>
      </c>
      <c r="R238" s="29">
        <f t="shared" si="106"/>
        <v>1141500</v>
      </c>
      <c r="S238" s="51">
        <f t="shared" si="98"/>
        <v>1141500</v>
      </c>
      <c r="T238" s="12" t="str">
        <f t="shared" si="105"/>
        <v>MENOR VALOR</v>
      </c>
      <c r="U238" s="34"/>
      <c r="V238" s="8"/>
      <c r="X238" s="35"/>
      <c r="Y238" s="35"/>
      <c r="Z238" s="35"/>
      <c r="AA238" s="35"/>
      <c r="AB238" s="15"/>
      <c r="AD238" s="15"/>
    </row>
    <row r="239" spans="1:30" ht="16.5">
      <c r="A239" s="89">
        <v>233</v>
      </c>
      <c r="B239" s="78">
        <v>534301</v>
      </c>
      <c r="C239" s="73">
        <v>609402</v>
      </c>
      <c r="D239" s="109" t="s">
        <v>359</v>
      </c>
      <c r="E239" s="80" t="s">
        <v>21</v>
      </c>
      <c r="F239" s="81">
        <v>1</v>
      </c>
      <c r="G239" s="82">
        <v>0</v>
      </c>
      <c r="H239" s="87">
        <v>0</v>
      </c>
      <c r="I239" s="84">
        <v>1141500</v>
      </c>
      <c r="J239" s="88">
        <v>1585100</v>
      </c>
      <c r="K239" s="49" t="s">
        <v>28</v>
      </c>
      <c r="L239" s="50">
        <f t="shared" si="99"/>
        <v>1141500</v>
      </c>
      <c r="M239" s="50">
        <f t="shared" si="100"/>
        <v>1363300</v>
      </c>
      <c r="N239" s="51">
        <f t="shared" si="101"/>
        <v>1363300</v>
      </c>
      <c r="O239" s="52">
        <f t="shared" si="102"/>
        <v>1345136.2942096239</v>
      </c>
      <c r="P239" s="51">
        <f t="shared" si="103"/>
        <v>156836.28406717625</v>
      </c>
      <c r="Q239" s="53">
        <f t="shared" si="104"/>
        <v>0.1150416519234037</v>
      </c>
      <c r="R239" s="29">
        <f t="shared" si="106"/>
        <v>1363300</v>
      </c>
      <c r="S239" s="51">
        <f t="shared" si="98"/>
        <v>1363300</v>
      </c>
      <c r="T239" s="12" t="str">
        <f t="shared" si="105"/>
        <v>MEDIANA</v>
      </c>
      <c r="U239" s="34"/>
      <c r="V239" s="8"/>
      <c r="X239" s="35"/>
      <c r="Y239" s="35"/>
      <c r="Z239" s="35"/>
      <c r="AA239" s="35"/>
      <c r="AB239" s="15"/>
      <c r="AD239" s="15"/>
    </row>
    <row r="240" spans="1:30" ht="16.5">
      <c r="A240" s="57">
        <v>234</v>
      </c>
      <c r="B240" s="78">
        <v>535001</v>
      </c>
      <c r="C240" s="73">
        <v>610101</v>
      </c>
      <c r="D240" s="109" t="s">
        <v>360</v>
      </c>
      <c r="E240" s="80" t="s">
        <v>21</v>
      </c>
      <c r="F240" s="81">
        <v>1</v>
      </c>
      <c r="G240" s="82">
        <v>0</v>
      </c>
      <c r="H240" s="87">
        <v>0</v>
      </c>
      <c r="I240" s="84">
        <v>1850600</v>
      </c>
      <c r="J240" s="85" t="s">
        <v>28</v>
      </c>
      <c r="K240" s="49" t="s">
        <v>28</v>
      </c>
      <c r="L240" s="50">
        <f t="shared" si="99"/>
        <v>1850600</v>
      </c>
      <c r="M240" s="50">
        <f t="shared" si="100"/>
        <v>1850600</v>
      </c>
      <c r="N240" s="51">
        <f t="shared" si="101"/>
        <v>1850600</v>
      </c>
      <c r="O240" s="52">
        <f t="shared" si="102"/>
        <v>1850600</v>
      </c>
      <c r="P240" s="51">
        <f t="shared" si="103"/>
        <v>0</v>
      </c>
      <c r="Q240" s="53">
        <f t="shared" si="104"/>
        <v>0</v>
      </c>
      <c r="R240" s="29">
        <f t="shared" si="106"/>
        <v>1850600</v>
      </c>
      <c r="S240" s="51">
        <f t="shared" si="98"/>
        <v>1850600</v>
      </c>
      <c r="T240" s="12" t="str">
        <f t="shared" si="105"/>
        <v>MENOR VALOR</v>
      </c>
      <c r="U240" s="34"/>
      <c r="V240" s="8"/>
      <c r="X240" s="35"/>
      <c r="Y240" s="35"/>
      <c r="Z240" s="35"/>
      <c r="AA240" s="35"/>
      <c r="AB240" s="15"/>
      <c r="AD240" s="15"/>
    </row>
    <row r="241" spans="1:30" ht="16.5">
      <c r="A241" s="57">
        <v>235</v>
      </c>
      <c r="B241" s="78">
        <v>535101</v>
      </c>
      <c r="C241" s="73">
        <v>611101</v>
      </c>
      <c r="D241" s="109" t="s">
        <v>361</v>
      </c>
      <c r="E241" s="93" t="s">
        <v>21</v>
      </c>
      <c r="F241" s="93">
        <v>1</v>
      </c>
      <c r="G241" s="97">
        <v>0</v>
      </c>
      <c r="H241" s="98">
        <v>0</v>
      </c>
      <c r="I241" s="84">
        <v>1850600</v>
      </c>
      <c r="J241" s="85" t="s">
        <v>28</v>
      </c>
      <c r="K241" s="86" t="s">
        <v>27</v>
      </c>
      <c r="L241" s="50">
        <f t="shared" si="99"/>
        <v>1850600</v>
      </c>
      <c r="M241" s="50">
        <f t="shared" si="100"/>
        <v>1850600</v>
      </c>
      <c r="N241" s="51">
        <f t="shared" si="101"/>
        <v>1850600</v>
      </c>
      <c r="O241" s="52">
        <f t="shared" si="102"/>
        <v>1850600</v>
      </c>
      <c r="P241" s="51">
        <f t="shared" si="103"/>
        <v>0</v>
      </c>
      <c r="Q241" s="53">
        <f t="shared" si="104"/>
        <v>0</v>
      </c>
      <c r="R241" s="29">
        <f t="shared" si="106"/>
        <v>1850600</v>
      </c>
      <c r="S241" s="51">
        <f t="shared" si="98"/>
        <v>1850600</v>
      </c>
      <c r="T241" s="12" t="str">
        <f t="shared" si="105"/>
        <v>MENOR VALOR</v>
      </c>
      <c r="U241" s="34"/>
      <c r="V241" s="8"/>
      <c r="X241" s="35">
        <f>+I242/J242</f>
        <v>0.72014383950539396</v>
      </c>
      <c r="Y241" s="35">
        <f>+I242/K242</f>
        <v>6.8765060240963853</v>
      </c>
      <c r="Z241" s="35"/>
      <c r="AA241" s="35"/>
      <c r="AB241" s="15"/>
      <c r="AD241" s="15"/>
    </row>
    <row r="242" spans="1:30" ht="16.5">
      <c r="A242" s="57">
        <v>236</v>
      </c>
      <c r="B242" s="78">
        <v>535204</v>
      </c>
      <c r="C242" s="73">
        <v>611102</v>
      </c>
      <c r="D242" s="109" t="s">
        <v>362</v>
      </c>
      <c r="E242" s="80" t="s">
        <v>21</v>
      </c>
      <c r="F242" s="81">
        <v>1</v>
      </c>
      <c r="G242" s="82">
        <v>0</v>
      </c>
      <c r="H242" s="87">
        <v>0</v>
      </c>
      <c r="I242" s="84">
        <v>1141500</v>
      </c>
      <c r="J242" s="88">
        <v>1585100</v>
      </c>
      <c r="K242" s="49">
        <v>166000</v>
      </c>
      <c r="L242" s="50">
        <f t="shared" si="99"/>
        <v>1141500</v>
      </c>
      <c r="M242" s="50">
        <f t="shared" si="100"/>
        <v>1363300</v>
      </c>
      <c r="N242" s="51">
        <f t="shared" si="101"/>
        <v>1363300</v>
      </c>
      <c r="O242" s="52">
        <f t="shared" si="102"/>
        <v>1345136.2942096239</v>
      </c>
      <c r="P242" s="51">
        <f t="shared" si="103"/>
        <v>156836.28406717625</v>
      </c>
      <c r="Q242" s="53">
        <f t="shared" si="104"/>
        <v>0.1150416519234037</v>
      </c>
      <c r="R242" s="29">
        <f t="shared" si="106"/>
        <v>1363300</v>
      </c>
      <c r="S242" s="51">
        <f t="shared" si="98"/>
        <v>1363300</v>
      </c>
      <c r="T242" s="12" t="str">
        <f t="shared" si="105"/>
        <v>MEDIANA</v>
      </c>
      <c r="U242" s="34"/>
      <c r="V242" s="8"/>
      <c r="X242" s="35"/>
      <c r="Y242" s="35"/>
      <c r="Z242" s="35"/>
      <c r="AA242" s="35"/>
      <c r="AB242" s="15"/>
      <c r="AD242" s="15"/>
    </row>
    <row r="243" spans="1:30" ht="16.5">
      <c r="A243" s="89">
        <v>237</v>
      </c>
      <c r="B243" s="78">
        <v>535301</v>
      </c>
      <c r="C243" s="73">
        <v>612100</v>
      </c>
      <c r="D243" s="109" t="s">
        <v>363</v>
      </c>
      <c r="E243" s="80" t="s">
        <v>21</v>
      </c>
      <c r="F243" s="81">
        <v>1</v>
      </c>
      <c r="G243" s="82">
        <v>0</v>
      </c>
      <c r="H243" s="87">
        <v>0</v>
      </c>
      <c r="I243" s="84">
        <v>828200</v>
      </c>
      <c r="J243" s="85" t="s">
        <v>28</v>
      </c>
      <c r="K243" s="49" t="s">
        <v>28</v>
      </c>
      <c r="L243" s="50">
        <f t="shared" si="99"/>
        <v>828200</v>
      </c>
      <c r="M243" s="50">
        <f t="shared" si="100"/>
        <v>828200</v>
      </c>
      <c r="N243" s="51">
        <f t="shared" si="101"/>
        <v>828200</v>
      </c>
      <c r="O243" s="52">
        <f t="shared" si="102"/>
        <v>828200</v>
      </c>
      <c r="P243" s="51">
        <f t="shared" si="103"/>
        <v>0</v>
      </c>
      <c r="Q243" s="53">
        <f t="shared" si="104"/>
        <v>0</v>
      </c>
      <c r="R243" s="29">
        <f t="shared" si="106"/>
        <v>828200</v>
      </c>
      <c r="S243" s="51">
        <f t="shared" si="98"/>
        <v>828200</v>
      </c>
      <c r="T243" s="12" t="str">
        <f t="shared" si="105"/>
        <v>MENOR VALOR</v>
      </c>
      <c r="U243" s="34"/>
      <c r="V243" s="8"/>
      <c r="X243" s="35"/>
      <c r="Y243" s="35"/>
      <c r="Z243" s="35"/>
      <c r="AA243" s="35"/>
      <c r="AB243" s="15"/>
      <c r="AD243" s="15"/>
    </row>
    <row r="244" spans="1:30" ht="16.5">
      <c r="A244" s="57">
        <v>238</v>
      </c>
      <c r="B244" s="78">
        <v>540010</v>
      </c>
      <c r="C244" s="73">
        <v>613102</v>
      </c>
      <c r="D244" s="109" t="s">
        <v>364</v>
      </c>
      <c r="E244" s="80" t="s">
        <v>21</v>
      </c>
      <c r="F244" s="81">
        <v>1</v>
      </c>
      <c r="G244" s="82">
        <v>0</v>
      </c>
      <c r="H244" s="87">
        <v>0</v>
      </c>
      <c r="I244" s="84">
        <v>486700</v>
      </c>
      <c r="J244" s="88">
        <v>671600</v>
      </c>
      <c r="K244" s="49" t="s">
        <v>28</v>
      </c>
      <c r="L244" s="50">
        <f t="shared" si="99"/>
        <v>486700</v>
      </c>
      <c r="M244" s="50">
        <f t="shared" si="100"/>
        <v>579150</v>
      </c>
      <c r="N244" s="51">
        <f t="shared" si="101"/>
        <v>579150</v>
      </c>
      <c r="O244" s="52">
        <f t="shared" si="102"/>
        <v>571723.46462253935</v>
      </c>
      <c r="P244" s="51">
        <f t="shared" si="103"/>
        <v>65372.021920696316</v>
      </c>
      <c r="Q244" s="53">
        <f t="shared" si="104"/>
        <v>0.11287580405887303</v>
      </c>
      <c r="R244" s="29">
        <f t="shared" si="106"/>
        <v>579150</v>
      </c>
      <c r="S244" s="51">
        <f t="shared" si="98"/>
        <v>579200</v>
      </c>
      <c r="T244" s="12" t="str">
        <f t="shared" si="105"/>
        <v>MEDIANA</v>
      </c>
      <c r="U244" s="34"/>
      <c r="V244" s="8"/>
      <c r="X244" s="35"/>
      <c r="Y244" s="35"/>
      <c r="Z244" s="35"/>
      <c r="AA244" s="35"/>
      <c r="AB244" s="15"/>
      <c r="AD244" s="15"/>
    </row>
    <row r="245" spans="1:30" ht="16.5">
      <c r="A245" s="57">
        <v>239</v>
      </c>
      <c r="B245" s="78">
        <v>541102</v>
      </c>
      <c r="C245" s="73">
        <v>613103</v>
      </c>
      <c r="D245" s="109" t="s">
        <v>365</v>
      </c>
      <c r="E245" s="80" t="s">
        <v>21</v>
      </c>
      <c r="F245" s="81">
        <v>1</v>
      </c>
      <c r="G245" s="82">
        <v>0</v>
      </c>
      <c r="H245" s="87">
        <v>0</v>
      </c>
      <c r="I245" s="84">
        <v>924500</v>
      </c>
      <c r="J245" s="88">
        <v>2213600</v>
      </c>
      <c r="K245" s="49" t="s">
        <v>28</v>
      </c>
      <c r="L245" s="50">
        <f t="shared" si="99"/>
        <v>924500</v>
      </c>
      <c r="M245" s="50">
        <f t="shared" si="100"/>
        <v>1569050</v>
      </c>
      <c r="N245" s="51">
        <f t="shared" si="101"/>
        <v>1569050</v>
      </c>
      <c r="O245" s="52">
        <f t="shared" si="102"/>
        <v>1430549.9641746178</v>
      </c>
      <c r="P245" s="51">
        <f t="shared" si="103"/>
        <v>455765.67581378919</v>
      </c>
      <c r="Q245" s="53">
        <f t="shared" si="104"/>
        <v>0.2904723723359926</v>
      </c>
      <c r="R245" s="29">
        <f t="shared" si="106"/>
        <v>1569050</v>
      </c>
      <c r="S245" s="51">
        <f t="shared" si="98"/>
        <v>1569100</v>
      </c>
      <c r="T245" s="12" t="str">
        <f t="shared" si="105"/>
        <v>MEDIANA</v>
      </c>
      <c r="U245" s="34"/>
      <c r="V245" s="8"/>
      <c r="X245" s="35"/>
      <c r="Y245" s="35"/>
      <c r="Z245" s="35"/>
      <c r="AA245" s="35"/>
      <c r="AB245" s="15"/>
      <c r="AD245" s="15"/>
    </row>
    <row r="246" spans="1:30" ht="16.5">
      <c r="A246" s="57">
        <v>240</v>
      </c>
      <c r="B246" s="78">
        <v>541504</v>
      </c>
      <c r="C246" s="73">
        <v>613401</v>
      </c>
      <c r="D246" s="109" t="s">
        <v>366</v>
      </c>
      <c r="E246" s="80" t="s">
        <v>21</v>
      </c>
      <c r="F246" s="81">
        <v>1</v>
      </c>
      <c r="G246" s="82">
        <v>0</v>
      </c>
      <c r="H246" s="87">
        <v>0</v>
      </c>
      <c r="I246" s="84">
        <v>3026800</v>
      </c>
      <c r="J246" s="85" t="s">
        <v>28</v>
      </c>
      <c r="K246" s="49" t="s">
        <v>28</v>
      </c>
      <c r="L246" s="50">
        <f t="shared" si="99"/>
        <v>3026800</v>
      </c>
      <c r="M246" s="50">
        <f t="shared" si="100"/>
        <v>3026800</v>
      </c>
      <c r="N246" s="51">
        <f t="shared" si="101"/>
        <v>3026800</v>
      </c>
      <c r="O246" s="52">
        <f t="shared" si="102"/>
        <v>3026800</v>
      </c>
      <c r="P246" s="51">
        <f t="shared" si="103"/>
        <v>0</v>
      </c>
      <c r="Q246" s="53">
        <f t="shared" si="104"/>
        <v>0</v>
      </c>
      <c r="R246" s="29">
        <f t="shared" si="106"/>
        <v>3026800</v>
      </c>
      <c r="S246" s="51">
        <f t="shared" si="98"/>
        <v>3026800</v>
      </c>
      <c r="T246" s="12" t="str">
        <f t="shared" si="105"/>
        <v>MENOR VALOR</v>
      </c>
      <c r="U246" s="34"/>
      <c r="V246" s="8"/>
      <c r="X246" s="35"/>
      <c r="Y246" s="35"/>
      <c r="Z246" s="35"/>
      <c r="AA246" s="35"/>
      <c r="AB246" s="15"/>
      <c r="AD246" s="15"/>
    </row>
    <row r="247" spans="1:30" ht="16.5">
      <c r="A247" s="89">
        <v>241</v>
      </c>
      <c r="B247" s="78">
        <v>541601</v>
      </c>
      <c r="C247" s="73">
        <v>613402</v>
      </c>
      <c r="D247" s="109" t="s">
        <v>367</v>
      </c>
      <c r="E247" s="80" t="s">
        <v>21</v>
      </c>
      <c r="F247" s="81">
        <v>1</v>
      </c>
      <c r="G247" s="82">
        <v>0</v>
      </c>
      <c r="H247" s="87">
        <v>0</v>
      </c>
      <c r="I247" s="84">
        <v>1850600</v>
      </c>
      <c r="J247" s="85" t="s">
        <v>28</v>
      </c>
      <c r="K247" s="49" t="s">
        <v>28</v>
      </c>
      <c r="L247" s="50">
        <f t="shared" si="99"/>
        <v>1850600</v>
      </c>
      <c r="M247" s="50">
        <f t="shared" si="100"/>
        <v>1850600</v>
      </c>
      <c r="N247" s="51">
        <f t="shared" si="101"/>
        <v>1850600</v>
      </c>
      <c r="O247" s="52">
        <f t="shared" si="102"/>
        <v>1850600</v>
      </c>
      <c r="P247" s="51">
        <f t="shared" si="103"/>
        <v>0</v>
      </c>
      <c r="Q247" s="53">
        <f t="shared" si="104"/>
        <v>0</v>
      </c>
      <c r="R247" s="29">
        <f t="shared" si="106"/>
        <v>1850600</v>
      </c>
      <c r="S247" s="51">
        <f t="shared" si="98"/>
        <v>1850600</v>
      </c>
      <c r="T247" s="12" t="str">
        <f t="shared" si="105"/>
        <v>MENOR VALOR</v>
      </c>
      <c r="U247" s="34"/>
      <c r="V247" s="8"/>
      <c r="X247" s="35"/>
      <c r="Y247" s="35"/>
      <c r="Z247" s="35"/>
      <c r="AA247" s="35"/>
      <c r="AB247" s="15"/>
      <c r="AD247" s="15"/>
    </row>
    <row r="248" spans="1:30" ht="16.5">
      <c r="A248" s="57">
        <v>242</v>
      </c>
      <c r="B248" s="78">
        <v>541701</v>
      </c>
      <c r="C248" s="73">
        <v>614200</v>
      </c>
      <c r="D248" s="109" t="s">
        <v>368</v>
      </c>
      <c r="E248" s="80" t="s">
        <v>21</v>
      </c>
      <c r="F248" s="81">
        <v>1</v>
      </c>
      <c r="G248" s="82">
        <v>0</v>
      </c>
      <c r="H248" s="87">
        <v>0</v>
      </c>
      <c r="I248" s="84">
        <v>1474400</v>
      </c>
      <c r="J248" s="88">
        <v>2005200</v>
      </c>
      <c r="K248" s="49" t="s">
        <v>28</v>
      </c>
      <c r="L248" s="50">
        <f t="shared" si="99"/>
        <v>1474400</v>
      </c>
      <c r="M248" s="50">
        <f t="shared" si="100"/>
        <v>1739800</v>
      </c>
      <c r="N248" s="51">
        <f t="shared" si="101"/>
        <v>1739800</v>
      </c>
      <c r="O248" s="52">
        <f t="shared" si="102"/>
        <v>1719437.9546817036</v>
      </c>
      <c r="P248" s="51">
        <f t="shared" si="103"/>
        <v>187666.13972690972</v>
      </c>
      <c r="Q248" s="53">
        <f t="shared" si="104"/>
        <v>0.10786650173980326</v>
      </c>
      <c r="R248" s="29">
        <f t="shared" si="106"/>
        <v>1739800</v>
      </c>
      <c r="S248" s="51">
        <f t="shared" si="98"/>
        <v>1739800</v>
      </c>
      <c r="T248" s="12" t="str">
        <f t="shared" si="105"/>
        <v>MEDIANA</v>
      </c>
      <c r="U248" s="34"/>
      <c r="V248" s="8"/>
      <c r="X248" s="35"/>
      <c r="Y248" s="35"/>
      <c r="Z248" s="35"/>
      <c r="AA248" s="35"/>
      <c r="AB248" s="15"/>
      <c r="AD248" s="15"/>
    </row>
    <row r="249" spans="1:30" ht="16.5">
      <c r="A249" s="57">
        <v>243</v>
      </c>
      <c r="B249" s="78">
        <v>541703</v>
      </c>
      <c r="C249" s="73">
        <v>621200</v>
      </c>
      <c r="D249" s="109" t="s">
        <v>369</v>
      </c>
      <c r="E249" s="80" t="s">
        <v>21</v>
      </c>
      <c r="F249" s="81">
        <v>1</v>
      </c>
      <c r="G249" s="82">
        <v>0</v>
      </c>
      <c r="H249" s="87">
        <v>0</v>
      </c>
      <c r="I249" s="84">
        <v>1474400</v>
      </c>
      <c r="J249" s="85" t="s">
        <v>28</v>
      </c>
      <c r="K249" s="49" t="s">
        <v>28</v>
      </c>
      <c r="L249" s="50">
        <f t="shared" si="99"/>
        <v>1474400</v>
      </c>
      <c r="M249" s="50">
        <f t="shared" si="100"/>
        <v>1474400</v>
      </c>
      <c r="N249" s="51">
        <f t="shared" si="101"/>
        <v>1474400</v>
      </c>
      <c r="O249" s="52">
        <f t="shared" si="102"/>
        <v>1474400</v>
      </c>
      <c r="P249" s="51">
        <f t="shared" si="103"/>
        <v>0</v>
      </c>
      <c r="Q249" s="53">
        <f t="shared" si="104"/>
        <v>0</v>
      </c>
      <c r="R249" s="29">
        <f t="shared" si="106"/>
        <v>1474400</v>
      </c>
      <c r="S249" s="51">
        <f t="shared" si="98"/>
        <v>1474400</v>
      </c>
      <c r="T249" s="12" t="str">
        <f t="shared" si="105"/>
        <v>MENOR VALOR</v>
      </c>
      <c r="U249" s="34"/>
      <c r="V249" s="8"/>
      <c r="X249" s="35"/>
      <c r="Y249" s="35"/>
      <c r="Z249" s="35"/>
      <c r="AA249" s="35"/>
      <c r="AB249" s="15"/>
      <c r="AD249" s="15"/>
    </row>
    <row r="250" spans="1:30" ht="16.5">
      <c r="A250" s="57">
        <v>244</v>
      </c>
      <c r="B250" s="78">
        <v>542101</v>
      </c>
      <c r="C250" s="73">
        <v>622100</v>
      </c>
      <c r="D250" s="109" t="s">
        <v>370</v>
      </c>
      <c r="E250" s="93" t="s">
        <v>21</v>
      </c>
      <c r="F250" s="93">
        <v>1</v>
      </c>
      <c r="G250" s="97">
        <v>0</v>
      </c>
      <c r="H250" s="98">
        <v>0</v>
      </c>
      <c r="I250" s="84">
        <v>566700</v>
      </c>
      <c r="J250" s="85" t="s">
        <v>28</v>
      </c>
      <c r="K250" s="86" t="s">
        <v>27</v>
      </c>
      <c r="L250" s="50">
        <f t="shared" si="99"/>
        <v>566700</v>
      </c>
      <c r="M250" s="50">
        <f t="shared" si="100"/>
        <v>566700</v>
      </c>
      <c r="N250" s="51">
        <f t="shared" si="101"/>
        <v>566700</v>
      </c>
      <c r="O250" s="52">
        <f t="shared" si="102"/>
        <v>566700</v>
      </c>
      <c r="P250" s="51">
        <f t="shared" si="103"/>
        <v>0</v>
      </c>
      <c r="Q250" s="53">
        <f t="shared" si="104"/>
        <v>0</v>
      </c>
      <c r="R250" s="29">
        <f t="shared" si="106"/>
        <v>566700</v>
      </c>
      <c r="S250" s="51">
        <f t="shared" si="98"/>
        <v>566700</v>
      </c>
      <c r="T250" s="12" t="str">
        <f t="shared" si="105"/>
        <v>MENOR VALOR</v>
      </c>
      <c r="U250" s="34"/>
      <c r="V250" s="8"/>
      <c r="X250" s="35">
        <f>+I251/J251</f>
        <v>0.72468731387730789</v>
      </c>
      <c r="Y250" s="35">
        <f>+I251/K251</f>
        <v>1.994672131147541</v>
      </c>
      <c r="Z250" s="35"/>
      <c r="AA250" s="35"/>
      <c r="AB250" s="15"/>
      <c r="AD250" s="15"/>
    </row>
    <row r="251" spans="1:30" ht="16.5">
      <c r="A251" s="89">
        <v>245</v>
      </c>
      <c r="B251" s="78">
        <v>543101</v>
      </c>
      <c r="C251" s="73">
        <v>623001</v>
      </c>
      <c r="D251" s="109" t="s">
        <v>371</v>
      </c>
      <c r="E251" s="80" t="s">
        <v>21</v>
      </c>
      <c r="F251" s="81">
        <v>1</v>
      </c>
      <c r="G251" s="82">
        <v>0</v>
      </c>
      <c r="H251" s="87">
        <v>0</v>
      </c>
      <c r="I251" s="84">
        <v>486700</v>
      </c>
      <c r="J251" s="88">
        <v>671600</v>
      </c>
      <c r="K251" s="49">
        <v>244000</v>
      </c>
      <c r="L251" s="50">
        <f t="shared" si="99"/>
        <v>486700</v>
      </c>
      <c r="M251" s="50">
        <f t="shared" si="100"/>
        <v>579150</v>
      </c>
      <c r="N251" s="51">
        <f t="shared" si="101"/>
        <v>579150</v>
      </c>
      <c r="O251" s="52">
        <f t="shared" si="102"/>
        <v>571723.46462253935</v>
      </c>
      <c r="P251" s="51">
        <f t="shared" si="103"/>
        <v>65372.021920696316</v>
      </c>
      <c r="Q251" s="53">
        <f t="shared" si="104"/>
        <v>0.11287580405887303</v>
      </c>
      <c r="R251" s="29">
        <f t="shared" si="106"/>
        <v>579150</v>
      </c>
      <c r="S251" s="51">
        <f t="shared" si="98"/>
        <v>579200</v>
      </c>
      <c r="T251" s="12" t="str">
        <f t="shared" si="105"/>
        <v>MEDIANA</v>
      </c>
      <c r="U251" s="34"/>
      <c r="V251" s="8"/>
      <c r="X251" s="35"/>
      <c r="Y251" s="35"/>
      <c r="Z251" s="35"/>
      <c r="AA251" s="35"/>
      <c r="AB251" s="15"/>
      <c r="AD251" s="15"/>
    </row>
    <row r="252" spans="1:30" ht="16.5">
      <c r="A252" s="57">
        <v>246</v>
      </c>
      <c r="B252" s="78">
        <v>543303</v>
      </c>
      <c r="C252" s="77">
        <v>623002</v>
      </c>
      <c r="D252" s="109" t="s">
        <v>372</v>
      </c>
      <c r="E252" s="80" t="s">
        <v>21</v>
      </c>
      <c r="F252" s="81">
        <v>1</v>
      </c>
      <c r="G252" s="82">
        <v>0</v>
      </c>
      <c r="H252" s="87">
        <v>0</v>
      </c>
      <c r="I252" s="84">
        <v>828200</v>
      </c>
      <c r="J252" s="85" t="s">
        <v>28</v>
      </c>
      <c r="K252" s="49" t="s">
        <v>28</v>
      </c>
      <c r="L252" s="50">
        <f t="shared" si="99"/>
        <v>828200</v>
      </c>
      <c r="M252" s="50">
        <f t="shared" si="100"/>
        <v>828200</v>
      </c>
      <c r="N252" s="51">
        <f t="shared" si="101"/>
        <v>828200</v>
      </c>
      <c r="O252" s="52">
        <f t="shared" si="102"/>
        <v>828200</v>
      </c>
      <c r="P252" s="51">
        <f t="shared" si="103"/>
        <v>0</v>
      </c>
      <c r="Q252" s="53">
        <f t="shared" si="104"/>
        <v>0</v>
      </c>
      <c r="R252" s="29">
        <f t="shared" si="106"/>
        <v>828200</v>
      </c>
      <c r="S252" s="51">
        <f t="shared" si="98"/>
        <v>828200</v>
      </c>
      <c r="T252" s="12" t="str">
        <f t="shared" si="105"/>
        <v>MENOR VALOR</v>
      </c>
      <c r="U252" s="34"/>
      <c r="V252" s="8"/>
      <c r="X252" s="35"/>
      <c r="Y252" s="35"/>
      <c r="Z252" s="35"/>
      <c r="AA252" s="35"/>
      <c r="AB252" s="15"/>
      <c r="AD252" s="15"/>
    </row>
    <row r="253" spans="1:30" ht="16.5">
      <c r="A253" s="57">
        <v>247</v>
      </c>
      <c r="B253" s="78">
        <v>545001</v>
      </c>
      <c r="C253" s="73">
        <v>625101</v>
      </c>
      <c r="D253" s="109" t="s">
        <v>373</v>
      </c>
      <c r="E253" s="80" t="s">
        <v>21</v>
      </c>
      <c r="F253" s="81">
        <v>1</v>
      </c>
      <c r="G253" s="82">
        <v>0</v>
      </c>
      <c r="H253" s="87">
        <v>0</v>
      </c>
      <c r="I253" s="84">
        <v>1850600</v>
      </c>
      <c r="J253" s="88">
        <v>2541800</v>
      </c>
      <c r="K253" s="49" t="s">
        <v>28</v>
      </c>
      <c r="L253" s="50">
        <f t="shared" si="99"/>
        <v>1850600</v>
      </c>
      <c r="M253" s="50">
        <f t="shared" si="100"/>
        <v>2196200</v>
      </c>
      <c r="N253" s="51">
        <f t="shared" si="101"/>
        <v>2196200</v>
      </c>
      <c r="O253" s="52">
        <f t="shared" si="102"/>
        <v>2168837.2645267788</v>
      </c>
      <c r="P253" s="51">
        <f t="shared" si="103"/>
        <v>244376.10357807082</v>
      </c>
      <c r="Q253" s="53">
        <f t="shared" si="104"/>
        <v>0.11127224459433149</v>
      </c>
      <c r="R253" s="29">
        <f t="shared" si="106"/>
        <v>2196200</v>
      </c>
      <c r="S253" s="51">
        <f t="shared" si="98"/>
        <v>2196200</v>
      </c>
      <c r="T253" s="12" t="str">
        <f t="shared" si="105"/>
        <v>MEDIANA</v>
      </c>
      <c r="U253" s="34"/>
      <c r="V253" s="8"/>
      <c r="X253" s="35"/>
      <c r="Y253" s="35"/>
      <c r="Z253" s="35"/>
      <c r="AA253" s="35"/>
      <c r="AB253" s="15"/>
      <c r="AD253" s="15"/>
    </row>
    <row r="254" spans="1:30" ht="16.5">
      <c r="A254" s="57">
        <v>248</v>
      </c>
      <c r="B254" s="78">
        <v>545101</v>
      </c>
      <c r="C254" s="73">
        <v>625104</v>
      </c>
      <c r="D254" s="109" t="s">
        <v>374</v>
      </c>
      <c r="E254" s="80" t="s">
        <v>21</v>
      </c>
      <c r="F254" s="81">
        <v>1</v>
      </c>
      <c r="G254" s="82">
        <v>0</v>
      </c>
      <c r="H254" s="87">
        <v>0</v>
      </c>
      <c r="I254" s="84">
        <v>1850600</v>
      </c>
      <c r="J254" s="88">
        <v>2541800</v>
      </c>
      <c r="K254" s="49" t="s">
        <v>28</v>
      </c>
      <c r="L254" s="50">
        <f t="shared" si="99"/>
        <v>1850600</v>
      </c>
      <c r="M254" s="50">
        <f t="shared" si="100"/>
        <v>2196200</v>
      </c>
      <c r="N254" s="51">
        <f t="shared" si="101"/>
        <v>2196200</v>
      </c>
      <c r="O254" s="52">
        <f t="shared" si="102"/>
        <v>2168837.2645267788</v>
      </c>
      <c r="P254" s="51">
        <f t="shared" si="103"/>
        <v>244376.10357807082</v>
      </c>
      <c r="Q254" s="53">
        <f t="shared" si="104"/>
        <v>0.11127224459433149</v>
      </c>
      <c r="R254" s="29">
        <f t="shared" si="106"/>
        <v>2196200</v>
      </c>
      <c r="S254" s="51">
        <f t="shared" si="98"/>
        <v>2196200</v>
      </c>
      <c r="T254" s="12" t="str">
        <f t="shared" si="105"/>
        <v>MEDIANA</v>
      </c>
      <c r="U254" s="34"/>
      <c r="V254" s="8"/>
      <c r="X254" s="35"/>
      <c r="Y254" s="35"/>
      <c r="Z254" s="35"/>
      <c r="AA254" s="35"/>
      <c r="AB254" s="15"/>
      <c r="AD254" s="15"/>
    </row>
    <row r="255" spans="1:30" ht="16.5">
      <c r="A255" s="89">
        <v>249</v>
      </c>
      <c r="B255" s="78">
        <v>547401</v>
      </c>
      <c r="C255" s="73">
        <v>625203</v>
      </c>
      <c r="D255" s="109" t="s">
        <v>375</v>
      </c>
      <c r="E255" s="80" t="s">
        <v>21</v>
      </c>
      <c r="F255" s="81">
        <v>1</v>
      </c>
      <c r="G255" s="82">
        <v>0</v>
      </c>
      <c r="H255" s="87">
        <v>0</v>
      </c>
      <c r="I255" s="84">
        <v>3026800</v>
      </c>
      <c r="J255" s="88">
        <v>4161800</v>
      </c>
      <c r="K255" s="49" t="s">
        <v>28</v>
      </c>
      <c r="L255" s="50">
        <f t="shared" si="99"/>
        <v>3026800</v>
      </c>
      <c r="M255" s="50">
        <f t="shared" si="100"/>
        <v>3594300</v>
      </c>
      <c r="N255" s="51">
        <f t="shared" si="101"/>
        <v>3594300</v>
      </c>
      <c r="O255" s="52">
        <f t="shared" si="102"/>
        <v>3549216.2853227188</v>
      </c>
      <c r="P255" s="51">
        <f t="shared" si="103"/>
        <v>401283.09832336573</v>
      </c>
      <c r="Q255" s="53">
        <f t="shared" si="104"/>
        <v>0.11164429744967469</v>
      </c>
      <c r="R255" s="29">
        <f t="shared" si="106"/>
        <v>3594300</v>
      </c>
      <c r="S255" s="51">
        <f t="shared" si="98"/>
        <v>3594300</v>
      </c>
      <c r="T255" s="12" t="str">
        <f t="shared" si="105"/>
        <v>MEDIANA</v>
      </c>
      <c r="U255" s="34"/>
      <c r="V255" s="8"/>
      <c r="X255" s="35"/>
      <c r="Y255" s="35"/>
      <c r="Z255" s="35"/>
      <c r="AA255" s="35"/>
      <c r="AB255" s="15"/>
      <c r="AD255" s="15"/>
    </row>
    <row r="256" spans="1:30" ht="16.5">
      <c r="A256" s="57">
        <v>250</v>
      </c>
      <c r="B256" s="78">
        <v>547403</v>
      </c>
      <c r="C256" s="73">
        <v>625205</v>
      </c>
      <c r="D256" s="109" t="s">
        <v>376</v>
      </c>
      <c r="E256" s="80" t="s">
        <v>21</v>
      </c>
      <c r="F256" s="81">
        <v>1</v>
      </c>
      <c r="G256" s="82">
        <v>0</v>
      </c>
      <c r="H256" s="87">
        <v>0</v>
      </c>
      <c r="I256" s="84">
        <v>1850600</v>
      </c>
      <c r="J256" s="88">
        <v>2541800</v>
      </c>
      <c r="K256" s="49" t="s">
        <v>28</v>
      </c>
      <c r="L256" s="50">
        <f t="shared" si="99"/>
        <v>1850600</v>
      </c>
      <c r="M256" s="50">
        <f t="shared" si="100"/>
        <v>2196200</v>
      </c>
      <c r="N256" s="51">
        <f t="shared" si="101"/>
        <v>2196200</v>
      </c>
      <c r="O256" s="52">
        <f t="shared" si="102"/>
        <v>2168837.2645267788</v>
      </c>
      <c r="P256" s="51">
        <f t="shared" si="103"/>
        <v>244376.10357807082</v>
      </c>
      <c r="Q256" s="53">
        <f t="shared" si="104"/>
        <v>0.11127224459433149</v>
      </c>
      <c r="R256" s="29">
        <f t="shared" si="106"/>
        <v>2196200</v>
      </c>
      <c r="S256" s="51">
        <f t="shared" si="98"/>
        <v>2196200</v>
      </c>
      <c r="T256" s="12" t="str">
        <f t="shared" si="105"/>
        <v>MEDIANA</v>
      </c>
      <c r="U256" s="34"/>
      <c r="V256" s="8"/>
      <c r="X256" s="35"/>
      <c r="Y256" s="35"/>
      <c r="Z256" s="35"/>
      <c r="AA256" s="35"/>
      <c r="AB256" s="15"/>
      <c r="AD256" s="15"/>
    </row>
    <row r="257" spans="1:30" ht="16.5">
      <c r="A257" s="57">
        <v>251</v>
      </c>
      <c r="B257" s="78">
        <v>547501</v>
      </c>
      <c r="C257" s="73">
        <v>626100</v>
      </c>
      <c r="D257" s="109" t="s">
        <v>377</v>
      </c>
      <c r="E257" s="80" t="s">
        <v>21</v>
      </c>
      <c r="F257" s="81">
        <v>1</v>
      </c>
      <c r="G257" s="82">
        <v>0</v>
      </c>
      <c r="H257" s="87">
        <v>0</v>
      </c>
      <c r="I257" s="84">
        <v>1850600</v>
      </c>
      <c r="J257" s="85" t="s">
        <v>28</v>
      </c>
      <c r="K257" s="49" t="s">
        <v>28</v>
      </c>
      <c r="L257" s="50">
        <f t="shared" si="99"/>
        <v>1850600</v>
      </c>
      <c r="M257" s="50">
        <f t="shared" si="100"/>
        <v>1850600</v>
      </c>
      <c r="N257" s="51">
        <f t="shared" si="101"/>
        <v>1850600</v>
      </c>
      <c r="O257" s="52">
        <f t="shared" si="102"/>
        <v>1850600</v>
      </c>
      <c r="P257" s="51">
        <f t="shared" si="103"/>
        <v>0</v>
      </c>
      <c r="Q257" s="53">
        <f t="shared" si="104"/>
        <v>0</v>
      </c>
      <c r="R257" s="29">
        <f t="shared" si="106"/>
        <v>1850600</v>
      </c>
      <c r="S257" s="51">
        <f t="shared" ref="S257:S320" si="107">+ROUND(R257,-2)</f>
        <v>1850600</v>
      </c>
      <c r="T257" s="12" t="str">
        <f t="shared" si="105"/>
        <v>MENOR VALOR</v>
      </c>
      <c r="U257" s="34"/>
      <c r="V257" s="8"/>
      <c r="X257" s="35"/>
      <c r="Y257" s="35"/>
      <c r="Z257" s="35"/>
      <c r="AA257" s="35"/>
      <c r="AB257" s="15"/>
      <c r="AD257" s="15"/>
    </row>
    <row r="258" spans="1:30" ht="16.5">
      <c r="A258" s="57">
        <v>252</v>
      </c>
      <c r="B258" s="78">
        <v>550101</v>
      </c>
      <c r="C258" s="73">
        <v>629300</v>
      </c>
      <c r="D258" s="109" t="s">
        <v>378</v>
      </c>
      <c r="E258" s="80" t="s">
        <v>21</v>
      </c>
      <c r="F258" s="81">
        <v>1</v>
      </c>
      <c r="G258" s="82">
        <v>0</v>
      </c>
      <c r="H258" s="87">
        <v>0</v>
      </c>
      <c r="I258" s="84">
        <v>1474400</v>
      </c>
      <c r="J258" s="85" t="s">
        <v>28</v>
      </c>
      <c r="K258" s="49" t="s">
        <v>28</v>
      </c>
      <c r="L258" s="50">
        <f t="shared" si="99"/>
        <v>1474400</v>
      </c>
      <c r="M258" s="50">
        <f t="shared" si="100"/>
        <v>1474400</v>
      </c>
      <c r="N258" s="51">
        <f t="shared" si="101"/>
        <v>1474400</v>
      </c>
      <c r="O258" s="52">
        <f t="shared" si="102"/>
        <v>1474400</v>
      </c>
      <c r="P258" s="51">
        <f t="shared" si="103"/>
        <v>0</v>
      </c>
      <c r="Q258" s="53">
        <f t="shared" si="104"/>
        <v>0</v>
      </c>
      <c r="R258" s="29">
        <f t="shared" si="106"/>
        <v>1474400</v>
      </c>
      <c r="S258" s="51">
        <f t="shared" si="107"/>
        <v>1474400</v>
      </c>
      <c r="T258" s="12" t="str">
        <f t="shared" si="105"/>
        <v>MENOR VALOR</v>
      </c>
      <c r="U258" s="34"/>
      <c r="V258" s="8"/>
      <c r="X258" s="35"/>
      <c r="Y258" s="35"/>
      <c r="Z258" s="35"/>
      <c r="AA258" s="35"/>
      <c r="AB258" s="15"/>
      <c r="AD258" s="15"/>
    </row>
    <row r="259" spans="1:30" ht="16.5">
      <c r="A259" s="89">
        <v>253</v>
      </c>
      <c r="B259" s="78">
        <v>550120</v>
      </c>
      <c r="C259" s="73">
        <v>630100</v>
      </c>
      <c r="D259" s="109" t="s">
        <v>379</v>
      </c>
      <c r="E259" s="80" t="s">
        <v>21</v>
      </c>
      <c r="F259" s="80">
        <v>1</v>
      </c>
      <c r="G259" s="82">
        <v>0</v>
      </c>
      <c r="H259" s="87">
        <v>0</v>
      </c>
      <c r="I259" s="84">
        <v>1474400</v>
      </c>
      <c r="J259" s="85" t="s">
        <v>28</v>
      </c>
      <c r="K259" s="102" t="s">
        <v>27</v>
      </c>
      <c r="L259" s="50">
        <f t="shared" si="99"/>
        <v>1474400</v>
      </c>
      <c r="M259" s="50">
        <f t="shared" si="100"/>
        <v>1474400</v>
      </c>
      <c r="N259" s="51">
        <f t="shared" si="101"/>
        <v>1474400</v>
      </c>
      <c r="O259" s="52">
        <f t="shared" si="102"/>
        <v>1474400</v>
      </c>
      <c r="P259" s="51">
        <f t="shared" si="103"/>
        <v>0</v>
      </c>
      <c r="Q259" s="53">
        <f t="shared" si="104"/>
        <v>0</v>
      </c>
      <c r="R259" s="29">
        <f t="shared" si="106"/>
        <v>1474400</v>
      </c>
      <c r="S259" s="51">
        <f t="shared" si="107"/>
        <v>1474400</v>
      </c>
      <c r="T259" s="12" t="str">
        <f t="shared" si="105"/>
        <v>MENOR VALOR</v>
      </c>
      <c r="U259" s="34"/>
      <c r="V259" s="8"/>
      <c r="X259" s="35" t="e">
        <f>+I260/J260</f>
        <v>#VALUE!</v>
      </c>
      <c r="Y259" s="35">
        <f>+I260/K260</f>
        <v>35.361333333333334</v>
      </c>
      <c r="Z259" s="35"/>
      <c r="AA259" s="35"/>
      <c r="AB259" s="15"/>
      <c r="AD259" s="15"/>
    </row>
    <row r="260" spans="1:30" ht="16.5">
      <c r="A260" s="57">
        <v>254</v>
      </c>
      <c r="B260" s="78">
        <v>555607</v>
      </c>
      <c r="C260" s="73">
        <v>630300</v>
      </c>
      <c r="D260" s="109" t="s">
        <v>380</v>
      </c>
      <c r="E260" s="80" t="s">
        <v>21</v>
      </c>
      <c r="F260" s="80"/>
      <c r="G260" s="82">
        <v>0</v>
      </c>
      <c r="H260" s="87">
        <v>0</v>
      </c>
      <c r="I260" s="84">
        <v>2652100</v>
      </c>
      <c r="J260" s="85" t="s">
        <v>28</v>
      </c>
      <c r="K260" s="49">
        <v>75000</v>
      </c>
      <c r="L260" s="50">
        <f t="shared" si="99"/>
        <v>2652100</v>
      </c>
      <c r="M260" s="50">
        <f t="shared" si="100"/>
        <v>2652100</v>
      </c>
      <c r="N260" s="51">
        <f t="shared" si="101"/>
        <v>2652100</v>
      </c>
      <c r="O260" s="52">
        <f t="shared" si="102"/>
        <v>2652100</v>
      </c>
      <c r="P260" s="51">
        <f t="shared" si="103"/>
        <v>0</v>
      </c>
      <c r="Q260" s="53">
        <f t="shared" si="104"/>
        <v>0</v>
      </c>
      <c r="R260" s="29">
        <f t="shared" si="106"/>
        <v>2652100</v>
      </c>
      <c r="S260" s="51">
        <f t="shared" si="107"/>
        <v>2652100</v>
      </c>
      <c r="T260" s="12" t="str">
        <f t="shared" si="105"/>
        <v>MENOR VALOR</v>
      </c>
      <c r="U260" s="34"/>
      <c r="V260" s="8"/>
      <c r="X260" s="35"/>
      <c r="Y260" s="35"/>
      <c r="Z260" s="35"/>
      <c r="AA260" s="35"/>
      <c r="AB260" s="15"/>
      <c r="AD260" s="15"/>
    </row>
    <row r="261" spans="1:30" ht="16.5">
      <c r="A261" s="57">
        <v>255</v>
      </c>
      <c r="B261" s="78">
        <v>555608</v>
      </c>
      <c r="C261" s="73">
        <v>631010</v>
      </c>
      <c r="D261" s="109" t="s">
        <v>381</v>
      </c>
      <c r="E261" s="80" t="s">
        <v>21</v>
      </c>
      <c r="F261" s="80"/>
      <c r="G261" s="82">
        <v>0</v>
      </c>
      <c r="H261" s="87">
        <v>0</v>
      </c>
      <c r="I261" s="84">
        <v>2652100</v>
      </c>
      <c r="J261" s="85" t="s">
        <v>28</v>
      </c>
      <c r="K261" s="49" t="s">
        <v>28</v>
      </c>
      <c r="L261" s="50">
        <f t="shared" si="99"/>
        <v>2652100</v>
      </c>
      <c r="M261" s="50">
        <f t="shared" si="100"/>
        <v>2652100</v>
      </c>
      <c r="N261" s="51">
        <f t="shared" si="101"/>
        <v>2652100</v>
      </c>
      <c r="O261" s="52">
        <f t="shared" si="102"/>
        <v>2652100</v>
      </c>
      <c r="P261" s="51">
        <f t="shared" si="103"/>
        <v>0</v>
      </c>
      <c r="Q261" s="53">
        <f t="shared" si="104"/>
        <v>0</v>
      </c>
      <c r="R261" s="29">
        <f t="shared" si="106"/>
        <v>2652100</v>
      </c>
      <c r="S261" s="51">
        <f t="shared" si="107"/>
        <v>2652100</v>
      </c>
      <c r="T261" s="12" t="str">
        <f t="shared" si="105"/>
        <v>MENOR VALOR</v>
      </c>
      <c r="U261" s="34"/>
      <c r="V261" s="8"/>
      <c r="X261" s="35"/>
      <c r="Y261" s="35"/>
      <c r="Z261" s="35"/>
      <c r="AA261" s="35"/>
      <c r="AB261" s="15"/>
      <c r="AD261" s="15"/>
    </row>
    <row r="262" spans="1:30" ht="16.5">
      <c r="A262" s="57">
        <v>256</v>
      </c>
      <c r="B262" s="78">
        <v>555721</v>
      </c>
      <c r="C262" s="73">
        <v>631011</v>
      </c>
      <c r="D262" s="109" t="s">
        <v>382</v>
      </c>
      <c r="E262" s="80" t="s">
        <v>21</v>
      </c>
      <c r="F262" s="80"/>
      <c r="G262" s="82">
        <v>0</v>
      </c>
      <c r="H262" s="87">
        <v>0</v>
      </c>
      <c r="I262" s="110">
        <v>8000000</v>
      </c>
      <c r="J262" s="85" t="s">
        <v>28</v>
      </c>
      <c r="K262" s="49" t="s">
        <v>28</v>
      </c>
      <c r="L262" s="50">
        <f t="shared" ref="L262:L325" si="108">MIN(I262,J262)</f>
        <v>8000000</v>
      </c>
      <c r="M262" s="50">
        <f t="shared" ref="M262:M325" si="109">AVERAGE(I262,J262)</f>
        <v>8000000</v>
      </c>
      <c r="N262" s="51">
        <f t="shared" ref="N262:N325" si="110">MEDIAN(J262,I262)</f>
        <v>8000000</v>
      </c>
      <c r="O262" s="52">
        <f t="shared" ref="O262:O325" si="111">GEOMEAN(I262,J262)</f>
        <v>8000000</v>
      </c>
      <c r="P262" s="51">
        <f t="shared" ref="P262:P325" si="112">STDEVA(N262,L262)</f>
        <v>0</v>
      </c>
      <c r="Q262" s="53">
        <f t="shared" ref="Q262:Q325" si="113">P262/N262*100%</f>
        <v>0</v>
      </c>
      <c r="R262" s="29">
        <f t="shared" si="106"/>
        <v>8000000</v>
      </c>
      <c r="S262" s="51">
        <f t="shared" si="107"/>
        <v>8000000</v>
      </c>
      <c r="T262" s="12" t="str">
        <f t="shared" si="105"/>
        <v>MENOR VALOR</v>
      </c>
      <c r="U262" s="34"/>
      <c r="V262" s="8"/>
      <c r="X262" s="35"/>
      <c r="Y262" s="35"/>
      <c r="Z262" s="35"/>
      <c r="AA262" s="35"/>
      <c r="AB262" s="15"/>
      <c r="AD262" s="15"/>
    </row>
    <row r="263" spans="1:30" ht="16.5">
      <c r="A263" s="89">
        <v>257</v>
      </c>
      <c r="B263" s="78">
        <v>558701</v>
      </c>
      <c r="C263" s="73">
        <v>631301</v>
      </c>
      <c r="D263" s="109" t="s">
        <v>383</v>
      </c>
      <c r="E263" s="80" t="s">
        <v>21</v>
      </c>
      <c r="F263" s="80"/>
      <c r="G263" s="82">
        <v>0</v>
      </c>
      <c r="H263" s="87">
        <v>0</v>
      </c>
      <c r="I263" s="84">
        <v>4000000</v>
      </c>
      <c r="J263" s="85" t="s">
        <v>28</v>
      </c>
      <c r="K263" s="49" t="s">
        <v>28</v>
      </c>
      <c r="L263" s="50">
        <f t="shared" si="108"/>
        <v>4000000</v>
      </c>
      <c r="M263" s="50">
        <f t="shared" si="109"/>
        <v>4000000</v>
      </c>
      <c r="N263" s="51">
        <f t="shared" si="110"/>
        <v>4000000</v>
      </c>
      <c r="O263" s="52">
        <f t="shared" si="111"/>
        <v>4000000</v>
      </c>
      <c r="P263" s="51">
        <f t="shared" si="112"/>
        <v>0</v>
      </c>
      <c r="Q263" s="53">
        <f t="shared" si="113"/>
        <v>0</v>
      </c>
      <c r="R263" s="29">
        <f t="shared" si="106"/>
        <v>4000000</v>
      </c>
      <c r="S263" s="51">
        <f t="shared" si="107"/>
        <v>4000000</v>
      </c>
      <c r="T263" s="12" t="str">
        <f t="shared" si="105"/>
        <v>MENOR VALOR</v>
      </c>
      <c r="U263" s="34"/>
      <c r="V263" s="8"/>
      <c r="X263" s="35"/>
      <c r="Y263" s="35"/>
      <c r="Z263" s="35"/>
      <c r="AA263" s="35"/>
      <c r="AB263" s="15"/>
      <c r="AD263" s="15"/>
    </row>
    <row r="264" spans="1:30" ht="16.5">
      <c r="A264" s="57">
        <v>258</v>
      </c>
      <c r="B264" s="78">
        <v>559101</v>
      </c>
      <c r="C264" s="73">
        <v>631302</v>
      </c>
      <c r="D264" s="109" t="s">
        <v>384</v>
      </c>
      <c r="E264" s="80" t="s">
        <v>21</v>
      </c>
      <c r="F264" s="80"/>
      <c r="G264" s="82">
        <v>0</v>
      </c>
      <c r="H264" s="87">
        <v>0</v>
      </c>
      <c r="I264" s="84">
        <v>4000000</v>
      </c>
      <c r="J264" s="88">
        <v>2541800</v>
      </c>
      <c r="K264" s="49" t="s">
        <v>28</v>
      </c>
      <c r="L264" s="50">
        <f t="shared" si="108"/>
        <v>2541800</v>
      </c>
      <c r="M264" s="50">
        <f t="shared" si="109"/>
        <v>3270900</v>
      </c>
      <c r="N264" s="51">
        <f t="shared" si="110"/>
        <v>3270900</v>
      </c>
      <c r="O264" s="52">
        <f t="shared" si="111"/>
        <v>3188604.7105277884</v>
      </c>
      <c r="P264" s="51">
        <f t="shared" si="112"/>
        <v>515551.55416311178</v>
      </c>
      <c r="Q264" s="53">
        <f t="shared" si="113"/>
        <v>0.15761764473481665</v>
      </c>
      <c r="R264" s="29">
        <f t="shared" si="106"/>
        <v>3270900</v>
      </c>
      <c r="S264" s="51">
        <f t="shared" si="107"/>
        <v>3270900</v>
      </c>
      <c r="T264" s="12" t="str">
        <f t="shared" si="105"/>
        <v>MEDIANA</v>
      </c>
      <c r="U264" s="34"/>
      <c r="V264" s="8"/>
      <c r="X264" s="35"/>
      <c r="Y264" s="35"/>
      <c r="Z264" s="35"/>
      <c r="AA264" s="35"/>
      <c r="AB264" s="15"/>
      <c r="AD264" s="15"/>
    </row>
    <row r="265" spans="1:30" ht="16.5">
      <c r="A265" s="57">
        <v>259</v>
      </c>
      <c r="B265" s="78">
        <v>559300</v>
      </c>
      <c r="C265" s="73">
        <v>632100</v>
      </c>
      <c r="D265" s="109" t="s">
        <v>385</v>
      </c>
      <c r="E265" s="80" t="s">
        <v>21</v>
      </c>
      <c r="F265" s="80"/>
      <c r="G265" s="82">
        <v>0</v>
      </c>
      <c r="H265" s="87">
        <v>0</v>
      </c>
      <c r="I265" s="84">
        <v>4000000</v>
      </c>
      <c r="J265" s="85" t="s">
        <v>28</v>
      </c>
      <c r="K265" s="49" t="s">
        <v>28</v>
      </c>
      <c r="L265" s="50">
        <f t="shared" si="108"/>
        <v>4000000</v>
      </c>
      <c r="M265" s="50">
        <f t="shared" si="109"/>
        <v>4000000</v>
      </c>
      <c r="N265" s="51">
        <f t="shared" si="110"/>
        <v>4000000</v>
      </c>
      <c r="O265" s="52">
        <f t="shared" si="111"/>
        <v>4000000</v>
      </c>
      <c r="P265" s="51">
        <f t="shared" si="112"/>
        <v>0</v>
      </c>
      <c r="Q265" s="53">
        <f t="shared" si="113"/>
        <v>0</v>
      </c>
      <c r="R265" s="29">
        <f t="shared" si="106"/>
        <v>4000000</v>
      </c>
      <c r="S265" s="51">
        <f t="shared" si="107"/>
        <v>4000000</v>
      </c>
      <c r="T265" s="12" t="str">
        <f t="shared" ref="T265:T328" si="114">IF(Q265&lt;=$Q$1,"MENOR VALOR","MEDIANA")</f>
        <v>MENOR VALOR</v>
      </c>
      <c r="U265" s="34"/>
      <c r="V265" s="8"/>
      <c r="X265" s="35"/>
      <c r="Y265" s="35"/>
      <c r="Z265" s="35"/>
      <c r="AA265" s="35"/>
      <c r="AB265" s="15"/>
      <c r="AD265" s="15"/>
    </row>
    <row r="266" spans="1:30" ht="16.5">
      <c r="A266" s="57">
        <v>260</v>
      </c>
      <c r="B266" s="78">
        <v>561101</v>
      </c>
      <c r="C266" s="73">
        <v>633200</v>
      </c>
      <c r="D266" s="109" t="s">
        <v>386</v>
      </c>
      <c r="E266" s="80" t="s">
        <v>21</v>
      </c>
      <c r="F266" s="80"/>
      <c r="G266" s="82">
        <v>0</v>
      </c>
      <c r="H266" s="87">
        <v>0</v>
      </c>
      <c r="I266" s="84">
        <v>4000000</v>
      </c>
      <c r="J266" s="85" t="s">
        <v>28</v>
      </c>
      <c r="K266" s="49" t="s">
        <v>28</v>
      </c>
      <c r="L266" s="50">
        <f t="shared" si="108"/>
        <v>4000000</v>
      </c>
      <c r="M266" s="50">
        <f t="shared" si="109"/>
        <v>4000000</v>
      </c>
      <c r="N266" s="51">
        <f t="shared" si="110"/>
        <v>4000000</v>
      </c>
      <c r="O266" s="52">
        <f t="shared" si="111"/>
        <v>4000000</v>
      </c>
      <c r="P266" s="51">
        <f t="shared" si="112"/>
        <v>0</v>
      </c>
      <c r="Q266" s="53">
        <f t="shared" si="113"/>
        <v>0</v>
      </c>
      <c r="R266" s="29">
        <f t="shared" si="106"/>
        <v>4000000</v>
      </c>
      <c r="S266" s="51">
        <f t="shared" si="107"/>
        <v>4000000</v>
      </c>
      <c r="T266" s="12" t="str">
        <f t="shared" si="114"/>
        <v>MENOR VALOR</v>
      </c>
      <c r="U266" s="34"/>
      <c r="V266" s="8"/>
      <c r="X266" s="35"/>
      <c r="Y266" s="35"/>
      <c r="Z266" s="35"/>
      <c r="AA266" s="35"/>
      <c r="AB266" s="15"/>
      <c r="AD266" s="15"/>
    </row>
    <row r="267" spans="1:30" ht="16.5">
      <c r="A267" s="89">
        <v>261</v>
      </c>
      <c r="B267" s="78">
        <v>563101</v>
      </c>
      <c r="C267" s="73">
        <v>634000</v>
      </c>
      <c r="D267" s="109" t="s">
        <v>387</v>
      </c>
      <c r="E267" s="80" t="s">
        <v>21</v>
      </c>
      <c r="F267" s="80"/>
      <c r="G267" s="82">
        <v>0</v>
      </c>
      <c r="H267" s="87">
        <v>0</v>
      </c>
      <c r="I267" s="84">
        <v>4000000</v>
      </c>
      <c r="J267" s="88">
        <v>1585100</v>
      </c>
      <c r="K267" s="49" t="s">
        <v>28</v>
      </c>
      <c r="L267" s="50">
        <f t="shared" si="108"/>
        <v>1585100</v>
      </c>
      <c r="M267" s="50">
        <f t="shared" si="109"/>
        <v>2792550</v>
      </c>
      <c r="N267" s="51">
        <f t="shared" si="110"/>
        <v>2792550</v>
      </c>
      <c r="O267" s="52">
        <f t="shared" si="111"/>
        <v>2518015.0912971115</v>
      </c>
      <c r="P267" s="51">
        <f t="shared" si="112"/>
        <v>853796.08294369676</v>
      </c>
      <c r="Q267" s="53">
        <f t="shared" si="113"/>
        <v>0.30574066102440306</v>
      </c>
      <c r="R267" s="29">
        <f t="shared" si="106"/>
        <v>2792550</v>
      </c>
      <c r="S267" s="51">
        <f t="shared" si="107"/>
        <v>2792600</v>
      </c>
      <c r="T267" s="12" t="str">
        <f t="shared" si="114"/>
        <v>MEDIANA</v>
      </c>
      <c r="U267" s="34"/>
      <c r="V267" s="8"/>
      <c r="X267" s="35"/>
      <c r="Y267" s="35"/>
      <c r="Z267" s="35"/>
      <c r="AA267" s="35"/>
      <c r="AB267" s="15"/>
      <c r="AD267" s="15"/>
    </row>
    <row r="268" spans="1:30" ht="16.5">
      <c r="A268" s="57">
        <v>262</v>
      </c>
      <c r="B268" s="78">
        <v>563102</v>
      </c>
      <c r="C268" s="73">
        <v>635200</v>
      </c>
      <c r="D268" s="109" t="s">
        <v>388</v>
      </c>
      <c r="E268" s="93" t="s">
        <v>21</v>
      </c>
      <c r="F268" s="93">
        <v>1</v>
      </c>
      <c r="G268" s="97">
        <v>0</v>
      </c>
      <c r="H268" s="98">
        <v>0</v>
      </c>
      <c r="I268" s="84">
        <v>4000000</v>
      </c>
      <c r="J268" s="85" t="s">
        <v>28</v>
      </c>
      <c r="K268" s="86" t="s">
        <v>27</v>
      </c>
      <c r="L268" s="50">
        <f t="shared" si="108"/>
        <v>4000000</v>
      </c>
      <c r="M268" s="50">
        <f t="shared" si="109"/>
        <v>4000000</v>
      </c>
      <c r="N268" s="51">
        <f t="shared" si="110"/>
        <v>4000000</v>
      </c>
      <c r="O268" s="52">
        <f t="shared" si="111"/>
        <v>4000000</v>
      </c>
      <c r="P268" s="51">
        <f t="shared" si="112"/>
        <v>0</v>
      </c>
      <c r="Q268" s="53">
        <f t="shared" si="113"/>
        <v>0</v>
      </c>
      <c r="R268" s="29">
        <f t="shared" si="106"/>
        <v>4000000</v>
      </c>
      <c r="S268" s="51">
        <f t="shared" si="107"/>
        <v>4000000</v>
      </c>
      <c r="T268" s="12" t="str">
        <f t="shared" si="114"/>
        <v>MENOR VALOR</v>
      </c>
      <c r="U268" s="34"/>
      <c r="V268" s="8"/>
      <c r="X268" s="35" t="e">
        <f>+I269/J269</f>
        <v>#VALUE!</v>
      </c>
      <c r="Y268" s="35">
        <f>+I269/K269</f>
        <v>125</v>
      </c>
      <c r="Z268" s="35"/>
      <c r="AA268" s="35"/>
      <c r="AB268" s="15"/>
      <c r="AD268" s="15"/>
    </row>
    <row r="269" spans="1:30" ht="16.5">
      <c r="A269" s="57">
        <v>263</v>
      </c>
      <c r="B269" s="78">
        <v>563301</v>
      </c>
      <c r="C269" s="73">
        <v>637100</v>
      </c>
      <c r="D269" s="109" t="s">
        <v>389</v>
      </c>
      <c r="E269" s="80" t="s">
        <v>21</v>
      </c>
      <c r="F269" s="80">
        <v>1</v>
      </c>
      <c r="G269" s="82">
        <v>0</v>
      </c>
      <c r="H269" s="87">
        <v>0</v>
      </c>
      <c r="I269" s="84">
        <v>4000000</v>
      </c>
      <c r="J269" s="85" t="s">
        <v>28</v>
      </c>
      <c r="K269" s="49">
        <v>32000</v>
      </c>
      <c r="L269" s="50">
        <f t="shared" si="108"/>
        <v>4000000</v>
      </c>
      <c r="M269" s="50">
        <f t="shared" si="109"/>
        <v>4000000</v>
      </c>
      <c r="N269" s="51">
        <f t="shared" si="110"/>
        <v>4000000</v>
      </c>
      <c r="O269" s="52">
        <f t="shared" si="111"/>
        <v>4000000</v>
      </c>
      <c r="P269" s="51">
        <f t="shared" si="112"/>
        <v>0</v>
      </c>
      <c r="Q269" s="53">
        <f t="shared" si="113"/>
        <v>0</v>
      </c>
      <c r="R269" s="29">
        <f t="shared" si="106"/>
        <v>4000000</v>
      </c>
      <c r="S269" s="51">
        <f t="shared" si="107"/>
        <v>4000000</v>
      </c>
      <c r="T269" s="12" t="str">
        <f t="shared" si="114"/>
        <v>MENOR VALOR</v>
      </c>
      <c r="U269" s="34"/>
      <c r="V269" s="8"/>
      <c r="X269" s="35"/>
      <c r="Y269" s="35"/>
      <c r="Z269" s="35"/>
      <c r="AA269" s="35"/>
      <c r="AB269" s="15"/>
      <c r="AD269" s="15"/>
    </row>
    <row r="270" spans="1:30" ht="16.5">
      <c r="A270" s="57">
        <v>264</v>
      </c>
      <c r="B270" s="78">
        <v>563311</v>
      </c>
      <c r="C270" s="73">
        <v>637300</v>
      </c>
      <c r="D270" s="109" t="s">
        <v>390</v>
      </c>
      <c r="E270" s="80" t="s">
        <v>21</v>
      </c>
      <c r="F270" s="80">
        <v>1</v>
      </c>
      <c r="G270" s="82">
        <v>0</v>
      </c>
      <c r="H270" s="87">
        <v>0</v>
      </c>
      <c r="I270" s="84">
        <v>4000000</v>
      </c>
      <c r="J270" s="85" t="s">
        <v>28</v>
      </c>
      <c r="K270" s="49" t="s">
        <v>28</v>
      </c>
      <c r="L270" s="50">
        <f t="shared" si="108"/>
        <v>4000000</v>
      </c>
      <c r="M270" s="50">
        <f t="shared" si="109"/>
        <v>4000000</v>
      </c>
      <c r="N270" s="51">
        <f t="shared" si="110"/>
        <v>4000000</v>
      </c>
      <c r="O270" s="52">
        <f t="shared" si="111"/>
        <v>4000000</v>
      </c>
      <c r="P270" s="51">
        <f t="shared" si="112"/>
        <v>0</v>
      </c>
      <c r="Q270" s="53">
        <f t="shared" si="113"/>
        <v>0</v>
      </c>
      <c r="R270" s="29">
        <f t="shared" si="106"/>
        <v>4000000</v>
      </c>
      <c r="S270" s="51">
        <f t="shared" si="107"/>
        <v>4000000</v>
      </c>
      <c r="T270" s="12" t="str">
        <f t="shared" si="114"/>
        <v>MENOR VALOR</v>
      </c>
      <c r="U270" s="34"/>
      <c r="V270" s="8"/>
      <c r="X270" s="35"/>
      <c r="Y270" s="35"/>
      <c r="Z270" s="35"/>
      <c r="AA270" s="35"/>
      <c r="AB270" s="15"/>
      <c r="AD270" s="15"/>
    </row>
    <row r="271" spans="1:30" ht="16.5">
      <c r="A271" s="89">
        <v>265</v>
      </c>
      <c r="B271" s="78">
        <v>569001</v>
      </c>
      <c r="C271" s="73">
        <v>638201</v>
      </c>
      <c r="D271" s="109" t="s">
        <v>391</v>
      </c>
      <c r="E271" s="80" t="s">
        <v>21</v>
      </c>
      <c r="F271" s="80">
        <v>1</v>
      </c>
      <c r="G271" s="82">
        <v>0</v>
      </c>
      <c r="H271" s="87">
        <v>0</v>
      </c>
      <c r="I271" s="84">
        <v>4000000</v>
      </c>
      <c r="J271" s="85" t="s">
        <v>28</v>
      </c>
      <c r="K271" s="49" t="s">
        <v>28</v>
      </c>
      <c r="L271" s="50">
        <f t="shared" si="108"/>
        <v>4000000</v>
      </c>
      <c r="M271" s="50">
        <f t="shared" si="109"/>
        <v>4000000</v>
      </c>
      <c r="N271" s="51">
        <f t="shared" si="110"/>
        <v>4000000</v>
      </c>
      <c r="O271" s="52">
        <f t="shared" si="111"/>
        <v>4000000</v>
      </c>
      <c r="P271" s="51">
        <f t="shared" si="112"/>
        <v>0</v>
      </c>
      <c r="Q271" s="53">
        <f t="shared" si="113"/>
        <v>0</v>
      </c>
      <c r="R271" s="29">
        <f t="shared" si="106"/>
        <v>4000000</v>
      </c>
      <c r="S271" s="51">
        <f t="shared" si="107"/>
        <v>4000000</v>
      </c>
      <c r="T271" s="12" t="str">
        <f t="shared" si="114"/>
        <v>MENOR VALOR</v>
      </c>
      <c r="U271" s="34"/>
      <c r="V271" s="8"/>
      <c r="X271" s="35"/>
      <c r="Y271" s="35"/>
      <c r="Z271" s="35"/>
      <c r="AA271" s="35"/>
      <c r="AB271" s="15"/>
      <c r="AD271" s="15"/>
    </row>
    <row r="272" spans="1:30" ht="16.5">
      <c r="A272" s="57">
        <v>266</v>
      </c>
      <c r="B272" s="78">
        <v>569002</v>
      </c>
      <c r="C272" s="73">
        <v>638300</v>
      </c>
      <c r="D272" s="109" t="s">
        <v>392</v>
      </c>
      <c r="E272" s="80" t="s">
        <v>21</v>
      </c>
      <c r="F272" s="80">
        <v>1</v>
      </c>
      <c r="G272" s="82">
        <v>0</v>
      </c>
      <c r="H272" s="87">
        <v>0</v>
      </c>
      <c r="I272" s="84">
        <v>4000000</v>
      </c>
      <c r="J272" s="85" t="s">
        <v>28</v>
      </c>
      <c r="K272" s="49" t="s">
        <v>28</v>
      </c>
      <c r="L272" s="50">
        <f t="shared" si="108"/>
        <v>4000000</v>
      </c>
      <c r="M272" s="50">
        <f t="shared" si="109"/>
        <v>4000000</v>
      </c>
      <c r="N272" s="51">
        <f t="shared" si="110"/>
        <v>4000000</v>
      </c>
      <c r="O272" s="52">
        <f t="shared" si="111"/>
        <v>4000000</v>
      </c>
      <c r="P272" s="51">
        <f t="shared" si="112"/>
        <v>0</v>
      </c>
      <c r="Q272" s="53">
        <f t="shared" si="113"/>
        <v>0</v>
      </c>
      <c r="R272" s="29">
        <f t="shared" si="106"/>
        <v>4000000</v>
      </c>
      <c r="S272" s="51">
        <f t="shared" si="107"/>
        <v>4000000</v>
      </c>
      <c r="T272" s="12" t="str">
        <f t="shared" si="114"/>
        <v>MENOR VALOR</v>
      </c>
      <c r="U272" s="34"/>
      <c r="V272" s="8"/>
      <c r="X272" s="35"/>
      <c r="Y272" s="35"/>
      <c r="Z272" s="35"/>
      <c r="AA272" s="35"/>
      <c r="AB272" s="15"/>
      <c r="AD272" s="15"/>
    </row>
    <row r="273" spans="1:30" ht="16.5">
      <c r="A273" s="57">
        <v>267</v>
      </c>
      <c r="B273" s="78">
        <v>570503</v>
      </c>
      <c r="C273" s="73">
        <v>639201</v>
      </c>
      <c r="D273" s="109" t="s">
        <v>393</v>
      </c>
      <c r="E273" s="80" t="s">
        <v>21</v>
      </c>
      <c r="F273" s="80">
        <v>1</v>
      </c>
      <c r="G273" s="82">
        <v>0</v>
      </c>
      <c r="H273" s="87">
        <v>0</v>
      </c>
      <c r="I273" s="84">
        <v>4000000</v>
      </c>
      <c r="J273" s="85" t="s">
        <v>28</v>
      </c>
      <c r="K273" s="49" t="s">
        <v>28</v>
      </c>
      <c r="L273" s="50">
        <f t="shared" si="108"/>
        <v>4000000</v>
      </c>
      <c r="M273" s="50">
        <f t="shared" si="109"/>
        <v>4000000</v>
      </c>
      <c r="N273" s="51">
        <f t="shared" si="110"/>
        <v>4000000</v>
      </c>
      <c r="O273" s="52">
        <f t="shared" si="111"/>
        <v>4000000</v>
      </c>
      <c r="P273" s="51">
        <f t="shared" si="112"/>
        <v>0</v>
      </c>
      <c r="Q273" s="53">
        <f t="shared" si="113"/>
        <v>0</v>
      </c>
      <c r="R273" s="29">
        <f t="shared" si="106"/>
        <v>4000000</v>
      </c>
      <c r="S273" s="51">
        <f t="shared" si="107"/>
        <v>4000000</v>
      </c>
      <c r="T273" s="12" t="str">
        <f t="shared" si="114"/>
        <v>MENOR VALOR</v>
      </c>
      <c r="U273" s="34"/>
      <c r="V273" s="8"/>
      <c r="X273" s="35"/>
      <c r="Y273" s="35"/>
      <c r="Z273" s="35"/>
      <c r="AA273" s="35"/>
      <c r="AB273" s="15"/>
      <c r="AD273" s="15"/>
    </row>
    <row r="274" spans="1:30" ht="16.5">
      <c r="A274" s="57">
        <v>268</v>
      </c>
      <c r="B274" s="78">
        <v>573201</v>
      </c>
      <c r="C274" s="73">
        <v>639600</v>
      </c>
      <c r="D274" s="109" t="s">
        <v>394</v>
      </c>
      <c r="E274" s="80" t="s">
        <v>21</v>
      </c>
      <c r="F274" s="80">
        <v>1</v>
      </c>
      <c r="G274" s="82">
        <v>0</v>
      </c>
      <c r="H274" s="87">
        <v>0</v>
      </c>
      <c r="I274" s="84">
        <v>4000000</v>
      </c>
      <c r="J274" s="88">
        <v>1585100</v>
      </c>
      <c r="K274" s="49" t="s">
        <v>28</v>
      </c>
      <c r="L274" s="50">
        <f t="shared" si="108"/>
        <v>1585100</v>
      </c>
      <c r="M274" s="50">
        <f t="shared" si="109"/>
        <v>2792550</v>
      </c>
      <c r="N274" s="51">
        <f t="shared" si="110"/>
        <v>2792550</v>
      </c>
      <c r="O274" s="52">
        <f t="shared" si="111"/>
        <v>2518015.0912971115</v>
      </c>
      <c r="P274" s="51">
        <f t="shared" si="112"/>
        <v>853796.08294369676</v>
      </c>
      <c r="Q274" s="53">
        <f t="shared" si="113"/>
        <v>0.30574066102440306</v>
      </c>
      <c r="R274" s="29">
        <f t="shared" si="106"/>
        <v>2792550</v>
      </c>
      <c r="S274" s="51">
        <f t="shared" si="107"/>
        <v>2792600</v>
      </c>
      <c r="T274" s="12" t="str">
        <f t="shared" si="114"/>
        <v>MEDIANA</v>
      </c>
      <c r="U274" s="34"/>
      <c r="V274" s="8"/>
      <c r="X274" s="35"/>
      <c r="Y274" s="35"/>
      <c r="Z274" s="35"/>
      <c r="AA274" s="35"/>
      <c r="AB274" s="15"/>
      <c r="AD274" s="15"/>
    </row>
    <row r="275" spans="1:30" ht="16.5">
      <c r="A275" s="89">
        <v>269</v>
      </c>
      <c r="B275" s="78">
        <v>573301</v>
      </c>
      <c r="C275" s="73">
        <v>640000</v>
      </c>
      <c r="D275" s="109" t="s">
        <v>395</v>
      </c>
      <c r="E275" s="80" t="s">
        <v>21</v>
      </c>
      <c r="F275" s="80">
        <v>1</v>
      </c>
      <c r="G275" s="82">
        <v>0</v>
      </c>
      <c r="H275" s="87">
        <v>0</v>
      </c>
      <c r="I275" s="84">
        <v>4000000</v>
      </c>
      <c r="J275" s="85" t="s">
        <v>28</v>
      </c>
      <c r="K275" s="49" t="s">
        <v>28</v>
      </c>
      <c r="L275" s="50">
        <f t="shared" si="108"/>
        <v>4000000</v>
      </c>
      <c r="M275" s="50">
        <f t="shared" si="109"/>
        <v>4000000</v>
      </c>
      <c r="N275" s="51">
        <f t="shared" si="110"/>
        <v>4000000</v>
      </c>
      <c r="O275" s="52">
        <f t="shared" si="111"/>
        <v>4000000</v>
      </c>
      <c r="P275" s="51">
        <f t="shared" si="112"/>
        <v>0</v>
      </c>
      <c r="Q275" s="53">
        <f t="shared" si="113"/>
        <v>0</v>
      </c>
      <c r="R275" s="29">
        <f t="shared" si="106"/>
        <v>4000000</v>
      </c>
      <c r="S275" s="51">
        <f t="shared" si="107"/>
        <v>4000000</v>
      </c>
      <c r="T275" s="12" t="str">
        <f t="shared" si="114"/>
        <v>MENOR VALOR</v>
      </c>
      <c r="U275" s="34"/>
      <c r="V275" s="8"/>
      <c r="X275" s="35"/>
      <c r="Y275" s="35"/>
      <c r="Z275" s="35"/>
      <c r="AA275" s="35"/>
      <c r="AB275" s="15"/>
      <c r="AD275" s="15"/>
    </row>
    <row r="276" spans="1:30" ht="16.5">
      <c r="A276" s="57">
        <v>270</v>
      </c>
      <c r="B276" s="78">
        <v>573302</v>
      </c>
      <c r="C276" s="73">
        <v>641100</v>
      </c>
      <c r="D276" s="109" t="s">
        <v>396</v>
      </c>
      <c r="E276" s="80" t="s">
        <v>21</v>
      </c>
      <c r="F276" s="80">
        <v>1</v>
      </c>
      <c r="G276" s="82">
        <v>0</v>
      </c>
      <c r="H276" s="87">
        <v>0</v>
      </c>
      <c r="I276" s="84">
        <v>4000000</v>
      </c>
      <c r="J276" s="85" t="s">
        <v>28</v>
      </c>
      <c r="K276" s="49" t="s">
        <v>28</v>
      </c>
      <c r="L276" s="50">
        <f t="shared" si="108"/>
        <v>4000000</v>
      </c>
      <c r="M276" s="50">
        <f t="shared" si="109"/>
        <v>4000000</v>
      </c>
      <c r="N276" s="51">
        <f t="shared" si="110"/>
        <v>4000000</v>
      </c>
      <c r="O276" s="52">
        <f t="shared" si="111"/>
        <v>4000000</v>
      </c>
      <c r="P276" s="51">
        <f t="shared" si="112"/>
        <v>0</v>
      </c>
      <c r="Q276" s="53">
        <f t="shared" si="113"/>
        <v>0</v>
      </c>
      <c r="R276" s="29">
        <f t="shared" si="106"/>
        <v>4000000</v>
      </c>
      <c r="S276" s="51">
        <f t="shared" si="107"/>
        <v>4000000</v>
      </c>
      <c r="T276" s="12" t="str">
        <f t="shared" si="114"/>
        <v>MENOR VALOR</v>
      </c>
      <c r="U276" s="34"/>
      <c r="V276" s="8"/>
      <c r="X276" s="35"/>
      <c r="Y276" s="35"/>
      <c r="Z276" s="35"/>
      <c r="AA276" s="35"/>
      <c r="AB276" s="15"/>
      <c r="AD276" s="15"/>
    </row>
    <row r="277" spans="1:30" ht="16.5">
      <c r="A277" s="57">
        <v>271</v>
      </c>
      <c r="B277" s="78">
        <v>574202</v>
      </c>
      <c r="C277" s="73">
        <v>642100</v>
      </c>
      <c r="D277" s="109" t="s">
        <v>397</v>
      </c>
      <c r="E277" s="93" t="s">
        <v>21</v>
      </c>
      <c r="F277" s="93">
        <v>1</v>
      </c>
      <c r="G277" s="97">
        <v>0</v>
      </c>
      <c r="H277" s="98">
        <v>0</v>
      </c>
      <c r="I277" s="84">
        <v>4000000</v>
      </c>
      <c r="J277" s="88">
        <v>3889700</v>
      </c>
      <c r="K277" s="86" t="s">
        <v>27</v>
      </c>
      <c r="L277" s="50">
        <f t="shared" si="108"/>
        <v>3889700</v>
      </c>
      <c r="M277" s="50">
        <f t="shared" si="109"/>
        <v>3944850</v>
      </c>
      <c r="N277" s="51">
        <f t="shared" si="110"/>
        <v>3944850</v>
      </c>
      <c r="O277" s="52">
        <f t="shared" si="111"/>
        <v>3944464.4756924859</v>
      </c>
      <c r="P277" s="51">
        <f t="shared" si="112"/>
        <v>38996.938982438092</v>
      </c>
      <c r="Q277" s="53">
        <f t="shared" si="113"/>
        <v>9.8855315113218732E-3</v>
      </c>
      <c r="R277" s="29">
        <f t="shared" si="106"/>
        <v>3889700</v>
      </c>
      <c r="S277" s="51">
        <f t="shared" si="107"/>
        <v>3889700</v>
      </c>
      <c r="T277" s="12" t="str">
        <f t="shared" si="114"/>
        <v>MENOR VALOR</v>
      </c>
      <c r="U277" s="34"/>
      <c r="V277" s="8"/>
      <c r="X277" s="35" t="e">
        <f>+I278/J278</f>
        <v>#VALUE!</v>
      </c>
      <c r="Y277" s="35">
        <f>+I278/K278</f>
        <v>90.909090909090907</v>
      </c>
      <c r="Z277" s="35"/>
      <c r="AA277" s="35"/>
      <c r="AB277" s="15"/>
      <c r="AD277" s="15"/>
    </row>
    <row r="278" spans="1:30" ht="16.5">
      <c r="A278" s="57">
        <v>272</v>
      </c>
      <c r="B278" s="78">
        <v>574203</v>
      </c>
      <c r="C278" s="73">
        <v>644920</v>
      </c>
      <c r="D278" s="109" t="s">
        <v>398</v>
      </c>
      <c r="E278" s="80" t="s">
        <v>21</v>
      </c>
      <c r="F278" s="80">
        <v>1</v>
      </c>
      <c r="G278" s="82">
        <v>0</v>
      </c>
      <c r="H278" s="87">
        <v>0</v>
      </c>
      <c r="I278" s="84">
        <v>4000000</v>
      </c>
      <c r="J278" s="85" t="s">
        <v>28</v>
      </c>
      <c r="K278" s="49">
        <v>44000</v>
      </c>
      <c r="L278" s="50">
        <f t="shared" si="108"/>
        <v>4000000</v>
      </c>
      <c r="M278" s="50">
        <f t="shared" si="109"/>
        <v>4000000</v>
      </c>
      <c r="N278" s="51">
        <f t="shared" si="110"/>
        <v>4000000</v>
      </c>
      <c r="O278" s="52">
        <f t="shared" si="111"/>
        <v>4000000</v>
      </c>
      <c r="P278" s="51">
        <f t="shared" si="112"/>
        <v>0</v>
      </c>
      <c r="Q278" s="53">
        <f t="shared" si="113"/>
        <v>0</v>
      </c>
      <c r="R278" s="29">
        <f t="shared" si="106"/>
        <v>4000000</v>
      </c>
      <c r="S278" s="51">
        <f t="shared" si="107"/>
        <v>4000000</v>
      </c>
      <c r="T278" s="12" t="str">
        <f t="shared" si="114"/>
        <v>MENOR VALOR</v>
      </c>
      <c r="U278" s="34"/>
      <c r="V278" s="8"/>
      <c r="X278" s="35"/>
      <c r="Y278" s="35"/>
      <c r="Z278" s="35"/>
      <c r="AA278" s="35"/>
      <c r="AB278" s="15"/>
      <c r="AD278" s="15"/>
    </row>
    <row r="279" spans="1:30" ht="16.5">
      <c r="A279" s="89">
        <v>273</v>
      </c>
      <c r="B279" s="78">
        <v>576060</v>
      </c>
      <c r="C279" s="73">
        <v>649100</v>
      </c>
      <c r="D279" s="109" t="s">
        <v>399</v>
      </c>
      <c r="E279" s="80" t="s">
        <v>21</v>
      </c>
      <c r="F279" s="80">
        <v>1</v>
      </c>
      <c r="G279" s="82">
        <v>0</v>
      </c>
      <c r="H279" s="87">
        <v>0</v>
      </c>
      <c r="I279" s="84">
        <v>4000000</v>
      </c>
      <c r="J279" s="85" t="s">
        <v>28</v>
      </c>
      <c r="K279" s="49" t="s">
        <v>28</v>
      </c>
      <c r="L279" s="50">
        <f t="shared" si="108"/>
        <v>4000000</v>
      </c>
      <c r="M279" s="50">
        <f t="shared" si="109"/>
        <v>4000000</v>
      </c>
      <c r="N279" s="51">
        <f t="shared" si="110"/>
        <v>4000000</v>
      </c>
      <c r="O279" s="52">
        <f t="shared" si="111"/>
        <v>4000000</v>
      </c>
      <c r="P279" s="51">
        <f t="shared" si="112"/>
        <v>0</v>
      </c>
      <c r="Q279" s="53">
        <f t="shared" si="113"/>
        <v>0</v>
      </c>
      <c r="R279" s="29">
        <f t="shared" si="106"/>
        <v>4000000</v>
      </c>
      <c r="S279" s="51">
        <f t="shared" si="107"/>
        <v>4000000</v>
      </c>
      <c r="T279" s="12" t="str">
        <f t="shared" si="114"/>
        <v>MENOR VALOR</v>
      </c>
      <c r="U279" s="34"/>
      <c r="V279" s="8"/>
      <c r="X279" s="35"/>
      <c r="Y279" s="35"/>
      <c r="Z279" s="35"/>
      <c r="AA279" s="35"/>
      <c r="AB279" s="15"/>
      <c r="AD279" s="15"/>
    </row>
    <row r="280" spans="1:30" ht="16.5">
      <c r="A280" s="57">
        <v>274</v>
      </c>
      <c r="B280" s="78">
        <v>576061</v>
      </c>
      <c r="C280" s="73">
        <v>649803</v>
      </c>
      <c r="D280" s="109" t="s">
        <v>400</v>
      </c>
      <c r="E280" s="80" t="s">
        <v>21</v>
      </c>
      <c r="F280" s="80">
        <v>1</v>
      </c>
      <c r="G280" s="82">
        <v>0</v>
      </c>
      <c r="H280" s="87">
        <v>0</v>
      </c>
      <c r="I280" s="84">
        <v>123200</v>
      </c>
      <c r="J280" s="88">
        <v>3889700</v>
      </c>
      <c r="K280" s="49" t="s">
        <v>28</v>
      </c>
      <c r="L280" s="50">
        <f t="shared" si="108"/>
        <v>123200</v>
      </c>
      <c r="M280" s="50">
        <f t="shared" si="109"/>
        <v>2006450</v>
      </c>
      <c r="N280" s="51">
        <f t="shared" si="110"/>
        <v>2006450</v>
      </c>
      <c r="O280" s="52">
        <f t="shared" si="111"/>
        <v>692250.70603069814</v>
      </c>
      <c r="P280" s="51">
        <f t="shared" si="112"/>
        <v>1331658.8456695657</v>
      </c>
      <c r="Q280" s="53">
        <f t="shared" si="113"/>
        <v>0.66368902572681387</v>
      </c>
      <c r="R280" s="29">
        <f t="shared" si="106"/>
        <v>2006450</v>
      </c>
      <c r="S280" s="51">
        <f t="shared" si="107"/>
        <v>2006500</v>
      </c>
      <c r="T280" s="12" t="str">
        <f t="shared" si="114"/>
        <v>MEDIANA</v>
      </c>
      <c r="U280" s="34"/>
      <c r="V280" s="8"/>
      <c r="X280" s="35"/>
      <c r="Y280" s="35"/>
      <c r="Z280" s="35"/>
      <c r="AA280" s="35"/>
      <c r="AB280" s="15"/>
      <c r="AD280" s="15"/>
    </row>
    <row r="281" spans="1:30" ht="16.5">
      <c r="A281" s="57">
        <v>275</v>
      </c>
      <c r="B281" s="78">
        <v>578901</v>
      </c>
      <c r="C281" s="73">
        <v>649804</v>
      </c>
      <c r="D281" s="109" t="s">
        <v>401</v>
      </c>
      <c r="E281" s="80" t="s">
        <v>21</v>
      </c>
      <c r="F281" s="80">
        <v>1</v>
      </c>
      <c r="G281" s="82">
        <v>0</v>
      </c>
      <c r="H281" s="87">
        <v>0</v>
      </c>
      <c r="I281" s="84">
        <v>70880</v>
      </c>
      <c r="J281" s="88">
        <v>2213600</v>
      </c>
      <c r="K281" s="49" t="s">
        <v>28</v>
      </c>
      <c r="L281" s="50">
        <f t="shared" si="108"/>
        <v>70880</v>
      </c>
      <c r="M281" s="50">
        <f t="shared" si="109"/>
        <v>1142240</v>
      </c>
      <c r="N281" s="51">
        <f t="shared" si="110"/>
        <v>1142240</v>
      </c>
      <c r="O281" s="52">
        <f t="shared" si="111"/>
        <v>396106.00601354177</v>
      </c>
      <c r="P281" s="51">
        <f t="shared" si="112"/>
        <v>757565.92109201953</v>
      </c>
      <c r="Q281" s="53">
        <f t="shared" si="113"/>
        <v>0.6632283242506124</v>
      </c>
      <c r="R281" s="29">
        <f t="shared" si="106"/>
        <v>1142240</v>
      </c>
      <c r="S281" s="51">
        <f t="shared" si="107"/>
        <v>1142200</v>
      </c>
      <c r="T281" s="12" t="str">
        <f t="shared" si="114"/>
        <v>MEDIANA</v>
      </c>
      <c r="U281" s="34"/>
      <c r="V281" s="8"/>
      <c r="X281" s="35"/>
      <c r="Y281" s="35"/>
      <c r="Z281" s="35"/>
      <c r="AA281" s="35"/>
      <c r="AB281" s="15"/>
      <c r="AD281" s="15"/>
    </row>
    <row r="282" spans="1:30" ht="16.5">
      <c r="A282" s="57">
        <v>276</v>
      </c>
      <c r="B282" s="78">
        <v>579200</v>
      </c>
      <c r="C282" s="73">
        <v>649805</v>
      </c>
      <c r="D282" s="109" t="s">
        <v>402</v>
      </c>
      <c r="E282" s="80" t="s">
        <v>21</v>
      </c>
      <c r="F282" s="80">
        <v>1</v>
      </c>
      <c r="G282" s="82">
        <v>0</v>
      </c>
      <c r="H282" s="87">
        <v>0</v>
      </c>
      <c r="I282" s="84">
        <v>153600</v>
      </c>
      <c r="J282" s="85" t="s">
        <v>28</v>
      </c>
      <c r="K282" s="49" t="s">
        <v>28</v>
      </c>
      <c r="L282" s="50">
        <f t="shared" si="108"/>
        <v>153600</v>
      </c>
      <c r="M282" s="50">
        <f t="shared" si="109"/>
        <v>153600</v>
      </c>
      <c r="N282" s="51">
        <f t="shared" si="110"/>
        <v>153600</v>
      </c>
      <c r="O282" s="52">
        <f t="shared" si="111"/>
        <v>153600</v>
      </c>
      <c r="P282" s="51">
        <f t="shared" si="112"/>
        <v>0</v>
      </c>
      <c r="Q282" s="53">
        <f t="shared" si="113"/>
        <v>0</v>
      </c>
      <c r="R282" s="29">
        <f t="shared" si="106"/>
        <v>153600</v>
      </c>
      <c r="S282" s="51">
        <f t="shared" si="107"/>
        <v>153600</v>
      </c>
      <c r="T282" s="12" t="str">
        <f t="shared" si="114"/>
        <v>MENOR VALOR</v>
      </c>
      <c r="U282" s="34"/>
      <c r="V282" s="8"/>
      <c r="X282" s="35"/>
      <c r="Y282" s="35"/>
      <c r="Z282" s="35"/>
      <c r="AA282" s="35"/>
      <c r="AB282" s="15"/>
      <c r="AD282" s="15"/>
    </row>
    <row r="283" spans="1:30" ht="16.5">
      <c r="A283" s="89">
        <v>277</v>
      </c>
      <c r="B283" s="78">
        <v>579401</v>
      </c>
      <c r="C283" s="73">
        <v>651201</v>
      </c>
      <c r="D283" s="109" t="s">
        <v>403</v>
      </c>
      <c r="E283" s="80" t="s">
        <v>21</v>
      </c>
      <c r="F283" s="80">
        <v>1</v>
      </c>
      <c r="G283" s="82">
        <v>0</v>
      </c>
      <c r="H283" s="87">
        <v>0</v>
      </c>
      <c r="I283" s="84">
        <v>196800</v>
      </c>
      <c r="J283" s="88">
        <v>46100</v>
      </c>
      <c r="K283" s="49" t="s">
        <v>28</v>
      </c>
      <c r="L283" s="50">
        <f t="shared" si="108"/>
        <v>46100</v>
      </c>
      <c r="M283" s="50">
        <f t="shared" si="109"/>
        <v>121450</v>
      </c>
      <c r="N283" s="51">
        <f t="shared" si="110"/>
        <v>121450</v>
      </c>
      <c r="O283" s="52">
        <f t="shared" si="111"/>
        <v>95249.566928149346</v>
      </c>
      <c r="P283" s="51">
        <f t="shared" si="112"/>
        <v>53280.495962406356</v>
      </c>
      <c r="Q283" s="53">
        <f t="shared" si="113"/>
        <v>0.43870313678391398</v>
      </c>
      <c r="R283" s="29">
        <f t="shared" si="106"/>
        <v>121450</v>
      </c>
      <c r="S283" s="51">
        <f t="shared" si="107"/>
        <v>121500</v>
      </c>
      <c r="T283" s="12" t="str">
        <f t="shared" si="114"/>
        <v>MEDIANA</v>
      </c>
      <c r="U283" s="34"/>
      <c r="V283" s="8"/>
      <c r="X283" s="35"/>
      <c r="Y283" s="35"/>
      <c r="Z283" s="35"/>
      <c r="AA283" s="35"/>
      <c r="AB283" s="15"/>
      <c r="AD283" s="15"/>
    </row>
    <row r="284" spans="1:30" ht="16.5">
      <c r="A284" s="57">
        <v>278</v>
      </c>
      <c r="B284" s="78">
        <v>579501</v>
      </c>
      <c r="C284" s="73">
        <v>651202</v>
      </c>
      <c r="D284" s="109" t="s">
        <v>404</v>
      </c>
      <c r="E284" s="80" t="s">
        <v>21</v>
      </c>
      <c r="F284" s="80">
        <v>1</v>
      </c>
      <c r="G284" s="82">
        <v>0</v>
      </c>
      <c r="H284" s="87">
        <v>0</v>
      </c>
      <c r="I284" s="84">
        <v>78400</v>
      </c>
      <c r="J284" s="88">
        <v>85700</v>
      </c>
      <c r="K284" s="49" t="s">
        <v>28</v>
      </c>
      <c r="L284" s="50">
        <f t="shared" si="108"/>
        <v>78400</v>
      </c>
      <c r="M284" s="50">
        <f t="shared" si="109"/>
        <v>82050</v>
      </c>
      <c r="N284" s="51">
        <f t="shared" si="110"/>
        <v>82050</v>
      </c>
      <c r="O284" s="52">
        <f t="shared" si="111"/>
        <v>81968.774542504907</v>
      </c>
      <c r="P284" s="51">
        <f t="shared" si="112"/>
        <v>2580.9397513308986</v>
      </c>
      <c r="Q284" s="53">
        <f t="shared" si="113"/>
        <v>3.1455694714575246E-2</v>
      </c>
      <c r="R284" s="29">
        <f t="shared" si="106"/>
        <v>78400</v>
      </c>
      <c r="S284" s="51">
        <f t="shared" si="107"/>
        <v>78400</v>
      </c>
      <c r="T284" s="12" t="str">
        <f t="shared" si="114"/>
        <v>MENOR VALOR</v>
      </c>
      <c r="U284" s="34"/>
      <c r="V284" s="8"/>
      <c r="X284" s="35"/>
      <c r="Y284" s="35"/>
      <c r="Z284" s="35"/>
      <c r="AA284" s="35"/>
      <c r="AB284" s="15"/>
      <c r="AD284" s="15"/>
    </row>
    <row r="285" spans="1:30" ht="16.5">
      <c r="A285" s="57">
        <v>279</v>
      </c>
      <c r="B285" s="78">
        <v>580050</v>
      </c>
      <c r="C285" s="73">
        <v>652101</v>
      </c>
      <c r="D285" s="109" t="s">
        <v>405</v>
      </c>
      <c r="E285" s="80" t="s">
        <v>21</v>
      </c>
      <c r="F285" s="80">
        <v>1</v>
      </c>
      <c r="G285" s="82">
        <v>0</v>
      </c>
      <c r="H285" s="87">
        <v>0</v>
      </c>
      <c r="I285" s="84">
        <v>38400</v>
      </c>
      <c r="J285" s="88">
        <v>2541800</v>
      </c>
      <c r="K285" s="49" t="s">
        <v>28</v>
      </c>
      <c r="L285" s="50">
        <f t="shared" si="108"/>
        <v>38400</v>
      </c>
      <c r="M285" s="50">
        <f t="shared" si="109"/>
        <v>1290100</v>
      </c>
      <c r="N285" s="51">
        <f t="shared" si="110"/>
        <v>1290100</v>
      </c>
      <c r="O285" s="52">
        <f t="shared" si="111"/>
        <v>312418.18128911767</v>
      </c>
      <c r="P285" s="51">
        <f t="shared" si="112"/>
        <v>885085.55801120156</v>
      </c>
      <c r="Q285" s="53">
        <f t="shared" si="113"/>
        <v>0.68605965274878034</v>
      </c>
      <c r="R285" s="29">
        <f t="shared" si="106"/>
        <v>1290100</v>
      </c>
      <c r="S285" s="51">
        <f t="shared" si="107"/>
        <v>1290100</v>
      </c>
      <c r="T285" s="12" t="str">
        <f t="shared" si="114"/>
        <v>MEDIANA</v>
      </c>
      <c r="U285" s="34"/>
      <c r="V285" s="8"/>
      <c r="X285" s="35"/>
      <c r="Y285" s="35"/>
      <c r="Z285" s="35"/>
      <c r="AA285" s="35"/>
      <c r="AB285" s="15"/>
      <c r="AD285" s="15"/>
    </row>
    <row r="286" spans="1:30" ht="16.5">
      <c r="A286" s="57">
        <v>280</v>
      </c>
      <c r="B286" s="78">
        <v>581010</v>
      </c>
      <c r="C286" s="73">
        <v>652102</v>
      </c>
      <c r="D286" s="109" t="s">
        <v>406</v>
      </c>
      <c r="E286" s="93" t="s">
        <v>21</v>
      </c>
      <c r="F286" s="93">
        <v>1</v>
      </c>
      <c r="G286" s="97">
        <v>0</v>
      </c>
      <c r="H286" s="98">
        <v>0</v>
      </c>
      <c r="I286" s="84">
        <v>192000</v>
      </c>
      <c r="J286" s="85" t="s">
        <v>28</v>
      </c>
      <c r="K286" s="86" t="s">
        <v>27</v>
      </c>
      <c r="L286" s="50">
        <f t="shared" si="108"/>
        <v>192000</v>
      </c>
      <c r="M286" s="50">
        <f t="shared" si="109"/>
        <v>192000</v>
      </c>
      <c r="N286" s="51">
        <f t="shared" si="110"/>
        <v>192000</v>
      </c>
      <c r="O286" s="52">
        <f t="shared" si="111"/>
        <v>192000</v>
      </c>
      <c r="P286" s="51">
        <f t="shared" si="112"/>
        <v>0</v>
      </c>
      <c r="Q286" s="53">
        <f t="shared" si="113"/>
        <v>0</v>
      </c>
      <c r="R286" s="29">
        <f t="shared" si="106"/>
        <v>192000</v>
      </c>
      <c r="S286" s="51">
        <f t="shared" si="107"/>
        <v>192000</v>
      </c>
      <c r="T286" s="12" t="str">
        <f t="shared" si="114"/>
        <v>MENOR VALOR</v>
      </c>
      <c r="U286" s="34"/>
      <c r="V286" s="8"/>
      <c r="X286" s="35" t="e">
        <f>+I287/J287</f>
        <v>#VALUE!</v>
      </c>
      <c r="Y286" s="35">
        <f>+I287/K287</f>
        <v>0.28416988416988415</v>
      </c>
      <c r="Z286" s="35"/>
      <c r="AA286" s="35"/>
      <c r="AB286" s="15"/>
      <c r="AD286" s="15"/>
    </row>
    <row r="287" spans="1:30" ht="16.5">
      <c r="A287" s="89">
        <v>281</v>
      </c>
      <c r="B287" s="78">
        <v>582301</v>
      </c>
      <c r="C287" s="73">
        <v>652201</v>
      </c>
      <c r="D287" s="109" t="s">
        <v>407</v>
      </c>
      <c r="E287" s="80" t="s">
        <v>21</v>
      </c>
      <c r="F287" s="80">
        <v>1</v>
      </c>
      <c r="G287" s="82">
        <v>0</v>
      </c>
      <c r="H287" s="87">
        <v>0</v>
      </c>
      <c r="I287" s="84">
        <v>147200</v>
      </c>
      <c r="J287" s="85" t="s">
        <v>28</v>
      </c>
      <c r="K287" s="49">
        <v>518000</v>
      </c>
      <c r="L287" s="50">
        <f t="shared" si="108"/>
        <v>147200</v>
      </c>
      <c r="M287" s="50">
        <f t="shared" si="109"/>
        <v>147200</v>
      </c>
      <c r="N287" s="51">
        <f t="shared" si="110"/>
        <v>147200</v>
      </c>
      <c r="O287" s="52">
        <f t="shared" si="111"/>
        <v>147200</v>
      </c>
      <c r="P287" s="51">
        <f t="shared" si="112"/>
        <v>0</v>
      </c>
      <c r="Q287" s="53">
        <f t="shared" si="113"/>
        <v>0</v>
      </c>
      <c r="R287" s="29">
        <f t="shared" si="106"/>
        <v>147200</v>
      </c>
      <c r="S287" s="51">
        <f t="shared" si="107"/>
        <v>147200</v>
      </c>
      <c r="T287" s="12" t="str">
        <f t="shared" si="114"/>
        <v>MENOR VALOR</v>
      </c>
      <c r="U287" s="34"/>
      <c r="V287" s="8"/>
      <c r="X287" s="35"/>
      <c r="Y287" s="35"/>
      <c r="Z287" s="35"/>
      <c r="AA287" s="35"/>
      <c r="AB287" s="15"/>
      <c r="AD287" s="15"/>
    </row>
    <row r="288" spans="1:30" ht="16.5">
      <c r="A288" s="57">
        <v>282</v>
      </c>
      <c r="B288" s="78">
        <v>583103</v>
      </c>
      <c r="C288" s="73">
        <v>652301</v>
      </c>
      <c r="D288" s="109" t="s">
        <v>408</v>
      </c>
      <c r="E288" s="80" t="s">
        <v>21</v>
      </c>
      <c r="F288" s="80">
        <v>1</v>
      </c>
      <c r="G288" s="82">
        <v>0</v>
      </c>
      <c r="H288" s="87">
        <v>0</v>
      </c>
      <c r="I288" s="84">
        <v>52800</v>
      </c>
      <c r="J288" s="85" t="s">
        <v>28</v>
      </c>
      <c r="K288" s="49" t="s">
        <v>28</v>
      </c>
      <c r="L288" s="50">
        <f t="shared" si="108"/>
        <v>52800</v>
      </c>
      <c r="M288" s="50">
        <f t="shared" si="109"/>
        <v>52800</v>
      </c>
      <c r="N288" s="51">
        <f t="shared" si="110"/>
        <v>52800</v>
      </c>
      <c r="O288" s="52">
        <f t="shared" si="111"/>
        <v>52800</v>
      </c>
      <c r="P288" s="51">
        <f t="shared" si="112"/>
        <v>0</v>
      </c>
      <c r="Q288" s="53">
        <f t="shared" si="113"/>
        <v>0</v>
      </c>
      <c r="R288" s="29">
        <f t="shared" si="106"/>
        <v>52800</v>
      </c>
      <c r="S288" s="51">
        <f t="shared" si="107"/>
        <v>52800</v>
      </c>
      <c r="T288" s="12" t="str">
        <f t="shared" si="114"/>
        <v>MENOR VALOR</v>
      </c>
      <c r="U288" s="34"/>
      <c r="V288" s="8"/>
      <c r="X288" s="35"/>
      <c r="Y288" s="35"/>
      <c r="Z288" s="35"/>
      <c r="AA288" s="35"/>
      <c r="AB288" s="15"/>
      <c r="AD288" s="15"/>
    </row>
    <row r="289" spans="1:30" ht="16.5">
      <c r="A289" s="57">
        <v>283</v>
      </c>
      <c r="B289" s="78">
        <v>584901</v>
      </c>
      <c r="C289" s="73">
        <v>652302</v>
      </c>
      <c r="D289" s="109" t="s">
        <v>409</v>
      </c>
      <c r="E289" s="80" t="s">
        <v>21</v>
      </c>
      <c r="F289" s="80">
        <v>1</v>
      </c>
      <c r="G289" s="82">
        <v>0</v>
      </c>
      <c r="H289" s="87">
        <v>0</v>
      </c>
      <c r="I289" s="84">
        <v>555200</v>
      </c>
      <c r="J289" s="85" t="s">
        <v>28</v>
      </c>
      <c r="K289" s="49" t="s">
        <v>28</v>
      </c>
      <c r="L289" s="50">
        <f t="shared" si="108"/>
        <v>555200</v>
      </c>
      <c r="M289" s="50">
        <f t="shared" si="109"/>
        <v>555200</v>
      </c>
      <c r="N289" s="51">
        <f t="shared" si="110"/>
        <v>555200</v>
      </c>
      <c r="O289" s="52">
        <f t="shared" si="111"/>
        <v>555200</v>
      </c>
      <c r="P289" s="51">
        <f t="shared" si="112"/>
        <v>0</v>
      </c>
      <c r="Q289" s="53">
        <f t="shared" si="113"/>
        <v>0</v>
      </c>
      <c r="R289" s="29">
        <f t="shared" si="106"/>
        <v>555200</v>
      </c>
      <c r="S289" s="51">
        <f t="shared" si="107"/>
        <v>555200</v>
      </c>
      <c r="T289" s="12" t="str">
        <f t="shared" si="114"/>
        <v>MENOR VALOR</v>
      </c>
      <c r="U289" s="34"/>
      <c r="V289" s="8"/>
      <c r="X289" s="35"/>
      <c r="Y289" s="35"/>
      <c r="Z289" s="35"/>
      <c r="AA289" s="35"/>
      <c r="AB289" s="15"/>
      <c r="AD289" s="15"/>
    </row>
    <row r="290" spans="1:30" ht="16.5">
      <c r="A290" s="57">
        <v>284</v>
      </c>
      <c r="B290" s="78">
        <v>586101</v>
      </c>
      <c r="C290" s="73">
        <v>652401</v>
      </c>
      <c r="D290" s="109" t="s">
        <v>410</v>
      </c>
      <c r="E290" s="80" t="s">
        <v>21</v>
      </c>
      <c r="F290" s="80">
        <v>1</v>
      </c>
      <c r="G290" s="82">
        <v>0</v>
      </c>
      <c r="H290" s="87">
        <v>0</v>
      </c>
      <c r="I290" s="84">
        <v>81600</v>
      </c>
      <c r="J290" s="85" t="s">
        <v>28</v>
      </c>
      <c r="K290" s="49" t="s">
        <v>28</v>
      </c>
      <c r="L290" s="50">
        <f t="shared" si="108"/>
        <v>81600</v>
      </c>
      <c r="M290" s="50">
        <f t="shared" si="109"/>
        <v>81600</v>
      </c>
      <c r="N290" s="51">
        <f t="shared" si="110"/>
        <v>81600</v>
      </c>
      <c r="O290" s="52">
        <f t="shared" si="111"/>
        <v>81600</v>
      </c>
      <c r="P290" s="51">
        <f t="shared" si="112"/>
        <v>0</v>
      </c>
      <c r="Q290" s="53">
        <f t="shared" si="113"/>
        <v>0</v>
      </c>
      <c r="R290" s="29">
        <f t="shared" si="106"/>
        <v>81600</v>
      </c>
      <c r="S290" s="51">
        <f t="shared" si="107"/>
        <v>81600</v>
      </c>
      <c r="T290" s="12" t="str">
        <f t="shared" si="114"/>
        <v>MENOR VALOR</v>
      </c>
      <c r="U290" s="34"/>
      <c r="V290" s="8"/>
      <c r="X290" s="35"/>
      <c r="Y290" s="35"/>
      <c r="Z290" s="35"/>
      <c r="AA290" s="35"/>
      <c r="AB290" s="15"/>
      <c r="AD290" s="15"/>
    </row>
    <row r="291" spans="1:30" ht="16.5">
      <c r="A291" s="89">
        <v>285</v>
      </c>
      <c r="B291" s="78">
        <v>586102</v>
      </c>
      <c r="C291" s="73">
        <v>652402</v>
      </c>
      <c r="D291" s="109" t="s">
        <v>411</v>
      </c>
      <c r="E291" s="80" t="s">
        <v>21</v>
      </c>
      <c r="F291" s="80">
        <v>1</v>
      </c>
      <c r="G291" s="82">
        <v>0</v>
      </c>
      <c r="H291" s="87">
        <v>0</v>
      </c>
      <c r="I291" s="84">
        <v>115200</v>
      </c>
      <c r="J291" s="88">
        <v>1138500</v>
      </c>
      <c r="K291" s="49" t="s">
        <v>28</v>
      </c>
      <c r="L291" s="50">
        <f t="shared" si="108"/>
        <v>115200</v>
      </c>
      <c r="M291" s="50">
        <f t="shared" si="109"/>
        <v>626850</v>
      </c>
      <c r="N291" s="51">
        <f t="shared" si="110"/>
        <v>626850</v>
      </c>
      <c r="O291" s="52">
        <f t="shared" si="111"/>
        <v>362153.55859082763</v>
      </c>
      <c r="P291" s="51">
        <f t="shared" si="112"/>
        <v>361791.18459409702</v>
      </c>
      <c r="Q291" s="53">
        <f t="shared" si="113"/>
        <v>0.57715750912354957</v>
      </c>
      <c r="R291" s="29">
        <f t="shared" si="106"/>
        <v>626850</v>
      </c>
      <c r="S291" s="51">
        <f t="shared" si="107"/>
        <v>626900</v>
      </c>
      <c r="T291" s="12" t="str">
        <f t="shared" si="114"/>
        <v>MEDIANA</v>
      </c>
      <c r="U291" s="34"/>
      <c r="V291" s="8"/>
      <c r="X291" s="35"/>
      <c r="Y291" s="35"/>
      <c r="Z291" s="35"/>
      <c r="AA291" s="35"/>
      <c r="AB291" s="15"/>
      <c r="AD291" s="15"/>
    </row>
    <row r="292" spans="1:30" ht="16.5">
      <c r="A292" s="57">
        <v>286</v>
      </c>
      <c r="B292" s="78">
        <v>586300</v>
      </c>
      <c r="C292" s="73">
        <v>652404</v>
      </c>
      <c r="D292" s="109" t="s">
        <v>412</v>
      </c>
      <c r="E292" s="80" t="s">
        <v>21</v>
      </c>
      <c r="F292" s="80">
        <v>1</v>
      </c>
      <c r="G292" s="82">
        <v>0</v>
      </c>
      <c r="H292" s="87">
        <v>0</v>
      </c>
      <c r="I292" s="84">
        <v>416000</v>
      </c>
      <c r="J292" s="88">
        <v>1138500</v>
      </c>
      <c r="K292" s="49" t="s">
        <v>28</v>
      </c>
      <c r="L292" s="50">
        <f t="shared" si="108"/>
        <v>416000</v>
      </c>
      <c r="M292" s="50">
        <f t="shared" si="109"/>
        <v>777250</v>
      </c>
      <c r="N292" s="51">
        <f t="shared" si="110"/>
        <v>777250</v>
      </c>
      <c r="O292" s="52">
        <f t="shared" si="111"/>
        <v>688197.64602910413</v>
      </c>
      <c r="P292" s="51">
        <f t="shared" si="112"/>
        <v>255442.3247036403</v>
      </c>
      <c r="Q292" s="53">
        <f t="shared" si="113"/>
        <v>0.32864885777245456</v>
      </c>
      <c r="R292" s="29">
        <f t="shared" si="106"/>
        <v>777250</v>
      </c>
      <c r="S292" s="51">
        <f t="shared" si="107"/>
        <v>777300</v>
      </c>
      <c r="T292" s="12" t="str">
        <f t="shared" si="114"/>
        <v>MEDIANA</v>
      </c>
      <c r="U292" s="34"/>
      <c r="V292" s="8"/>
      <c r="X292" s="35"/>
      <c r="Y292" s="35"/>
      <c r="Z292" s="35"/>
      <c r="AA292" s="35"/>
      <c r="AB292" s="15"/>
      <c r="AD292" s="15"/>
    </row>
    <row r="293" spans="1:30" ht="16.5">
      <c r="A293" s="57">
        <v>287</v>
      </c>
      <c r="B293" s="78">
        <v>592002</v>
      </c>
      <c r="C293" s="73">
        <v>652410</v>
      </c>
      <c r="D293" s="109" t="s">
        <v>413</v>
      </c>
      <c r="E293" s="80" t="s">
        <v>21</v>
      </c>
      <c r="F293" s="80">
        <v>1</v>
      </c>
      <c r="G293" s="82">
        <v>0</v>
      </c>
      <c r="H293" s="87">
        <v>0</v>
      </c>
      <c r="I293" s="84">
        <v>956800</v>
      </c>
      <c r="J293" s="85" t="s">
        <v>28</v>
      </c>
      <c r="K293" s="49" t="s">
        <v>28</v>
      </c>
      <c r="L293" s="50">
        <f t="shared" si="108"/>
        <v>956800</v>
      </c>
      <c r="M293" s="50">
        <f t="shared" si="109"/>
        <v>956800</v>
      </c>
      <c r="N293" s="51">
        <f t="shared" si="110"/>
        <v>956800</v>
      </c>
      <c r="O293" s="52">
        <f t="shared" si="111"/>
        <v>956800</v>
      </c>
      <c r="P293" s="51">
        <f t="shared" si="112"/>
        <v>0</v>
      </c>
      <c r="Q293" s="53">
        <f t="shared" si="113"/>
        <v>0</v>
      </c>
      <c r="R293" s="29">
        <f t="shared" si="106"/>
        <v>956800</v>
      </c>
      <c r="S293" s="51">
        <f t="shared" si="107"/>
        <v>956800</v>
      </c>
      <c r="T293" s="12" t="str">
        <f t="shared" si="114"/>
        <v>MENOR VALOR</v>
      </c>
      <c r="U293" s="34"/>
      <c r="V293" s="8"/>
      <c r="X293" s="35"/>
      <c r="Y293" s="35"/>
      <c r="Z293" s="35"/>
      <c r="AA293" s="35"/>
      <c r="AB293" s="15"/>
      <c r="AD293" s="15"/>
    </row>
    <row r="294" spans="1:30" ht="16.5">
      <c r="A294" s="57">
        <v>288</v>
      </c>
      <c r="B294" s="78">
        <v>592003</v>
      </c>
      <c r="C294" s="73">
        <v>652702</v>
      </c>
      <c r="D294" s="109" t="s">
        <v>414</v>
      </c>
      <c r="E294" s="80" t="s">
        <v>21</v>
      </c>
      <c r="F294" s="80">
        <v>1</v>
      </c>
      <c r="G294" s="82">
        <v>0</v>
      </c>
      <c r="H294" s="87">
        <v>0</v>
      </c>
      <c r="I294" s="84">
        <v>156800</v>
      </c>
      <c r="J294" s="85" t="s">
        <v>28</v>
      </c>
      <c r="K294" s="49" t="s">
        <v>28</v>
      </c>
      <c r="L294" s="50">
        <f t="shared" si="108"/>
        <v>156800</v>
      </c>
      <c r="M294" s="50">
        <f t="shared" si="109"/>
        <v>156800</v>
      </c>
      <c r="N294" s="51">
        <f t="shared" si="110"/>
        <v>156800</v>
      </c>
      <c r="O294" s="52">
        <f t="shared" si="111"/>
        <v>156800</v>
      </c>
      <c r="P294" s="51">
        <f t="shared" si="112"/>
        <v>0</v>
      </c>
      <c r="Q294" s="53">
        <f t="shared" si="113"/>
        <v>0</v>
      </c>
      <c r="R294" s="29">
        <f t="shared" si="106"/>
        <v>156800</v>
      </c>
      <c r="S294" s="51">
        <f t="shared" si="107"/>
        <v>156800</v>
      </c>
      <c r="T294" s="12" t="str">
        <f t="shared" si="114"/>
        <v>MENOR VALOR</v>
      </c>
      <c r="U294" s="34"/>
      <c r="V294" s="8"/>
      <c r="X294" s="35"/>
      <c r="Y294" s="35"/>
      <c r="Z294" s="35"/>
      <c r="AA294" s="35"/>
      <c r="AB294" s="15"/>
      <c r="AD294" s="15"/>
    </row>
    <row r="295" spans="1:30" ht="16.5">
      <c r="A295" s="89">
        <v>289</v>
      </c>
      <c r="B295" s="78">
        <v>592004</v>
      </c>
      <c r="C295" s="73">
        <v>652801</v>
      </c>
      <c r="D295" s="109" t="s">
        <v>415</v>
      </c>
      <c r="E295" s="80" t="s">
        <v>21</v>
      </c>
      <c r="F295" s="80">
        <v>1</v>
      </c>
      <c r="G295" s="82">
        <v>0</v>
      </c>
      <c r="H295" s="87">
        <v>0</v>
      </c>
      <c r="I295" s="84">
        <v>108800</v>
      </c>
      <c r="J295" s="88">
        <v>773000</v>
      </c>
      <c r="K295" s="102" t="s">
        <v>27</v>
      </c>
      <c r="L295" s="50">
        <f t="shared" si="108"/>
        <v>108800</v>
      </c>
      <c r="M295" s="50">
        <f t="shared" si="109"/>
        <v>440900</v>
      </c>
      <c r="N295" s="51">
        <f t="shared" si="110"/>
        <v>440900</v>
      </c>
      <c r="O295" s="52">
        <f t="shared" si="111"/>
        <v>290004.13790151337</v>
      </c>
      <c r="P295" s="51">
        <f t="shared" si="112"/>
        <v>234830.16203205244</v>
      </c>
      <c r="Q295" s="53">
        <f t="shared" si="113"/>
        <v>0.5326154729690461</v>
      </c>
      <c r="R295" s="29">
        <f t="shared" si="106"/>
        <v>440900</v>
      </c>
      <c r="S295" s="51">
        <f t="shared" si="107"/>
        <v>440900</v>
      </c>
      <c r="T295" s="12" t="str">
        <f t="shared" si="114"/>
        <v>MEDIANA</v>
      </c>
      <c r="U295" s="34"/>
      <c r="V295" s="8"/>
      <c r="X295" s="35" t="e">
        <f>+I296/J296</f>
        <v>#VALUE!</v>
      </c>
      <c r="Y295" s="35">
        <f>+I296/K296</f>
        <v>2.1813076923076924</v>
      </c>
      <c r="Z295" s="35"/>
      <c r="AA295" s="35"/>
      <c r="AB295" s="15"/>
      <c r="AD295" s="15"/>
    </row>
    <row r="296" spans="1:30" ht="16.5">
      <c r="A296" s="57">
        <v>290</v>
      </c>
      <c r="B296" s="78">
        <v>592101</v>
      </c>
      <c r="C296" s="73">
        <v>652802</v>
      </c>
      <c r="D296" s="109" t="s">
        <v>416</v>
      </c>
      <c r="E296" s="80" t="s">
        <v>21</v>
      </c>
      <c r="F296" s="80">
        <v>1</v>
      </c>
      <c r="G296" s="82">
        <v>0</v>
      </c>
      <c r="H296" s="87">
        <v>0</v>
      </c>
      <c r="I296" s="84">
        <v>2835700</v>
      </c>
      <c r="J296" s="85" t="s">
        <v>28</v>
      </c>
      <c r="K296" s="49">
        <v>1300000</v>
      </c>
      <c r="L296" s="50">
        <f t="shared" si="108"/>
        <v>2835700</v>
      </c>
      <c r="M296" s="50">
        <f t="shared" si="109"/>
        <v>2835700</v>
      </c>
      <c r="N296" s="51">
        <f t="shared" si="110"/>
        <v>2835700</v>
      </c>
      <c r="O296" s="52">
        <f t="shared" si="111"/>
        <v>2835700</v>
      </c>
      <c r="P296" s="51">
        <f t="shared" si="112"/>
        <v>0</v>
      </c>
      <c r="Q296" s="53">
        <f t="shared" si="113"/>
        <v>0</v>
      </c>
      <c r="R296" s="29">
        <f t="shared" si="106"/>
        <v>2835700</v>
      </c>
      <c r="S296" s="51">
        <f t="shared" si="107"/>
        <v>2835700</v>
      </c>
      <c r="T296" s="12" t="str">
        <f t="shared" si="114"/>
        <v>MENOR VALOR</v>
      </c>
      <c r="U296" s="34"/>
      <c r="V296" s="8"/>
      <c r="X296" s="35"/>
      <c r="Y296" s="35"/>
      <c r="Z296" s="35"/>
      <c r="AA296" s="35"/>
      <c r="AB296" s="15"/>
      <c r="AD296" s="15"/>
    </row>
    <row r="297" spans="1:30" ht="16.5">
      <c r="A297" s="57">
        <v>291</v>
      </c>
      <c r="B297" s="78">
        <v>592102</v>
      </c>
      <c r="C297" s="73">
        <v>652901</v>
      </c>
      <c r="D297" s="109" t="s">
        <v>417</v>
      </c>
      <c r="E297" s="80" t="s">
        <v>21</v>
      </c>
      <c r="F297" s="80">
        <v>1</v>
      </c>
      <c r="G297" s="82">
        <v>0</v>
      </c>
      <c r="H297" s="87">
        <v>0</v>
      </c>
      <c r="I297" s="84">
        <v>2469300</v>
      </c>
      <c r="J297" s="85" t="s">
        <v>28</v>
      </c>
      <c r="K297" s="49" t="s">
        <v>28</v>
      </c>
      <c r="L297" s="50">
        <f t="shared" si="108"/>
        <v>2469300</v>
      </c>
      <c r="M297" s="50">
        <f t="shared" si="109"/>
        <v>2469300</v>
      </c>
      <c r="N297" s="51">
        <f t="shared" si="110"/>
        <v>2469300</v>
      </c>
      <c r="O297" s="52">
        <f t="shared" si="111"/>
        <v>2469300</v>
      </c>
      <c r="P297" s="51">
        <f t="shared" si="112"/>
        <v>0</v>
      </c>
      <c r="Q297" s="53">
        <f t="shared" si="113"/>
        <v>0</v>
      </c>
      <c r="R297" s="29">
        <f t="shared" si="106"/>
        <v>2469300</v>
      </c>
      <c r="S297" s="51">
        <f t="shared" si="107"/>
        <v>2469300</v>
      </c>
      <c r="T297" s="12" t="str">
        <f t="shared" si="114"/>
        <v>MENOR VALOR</v>
      </c>
      <c r="U297" s="34"/>
      <c r="V297" s="8"/>
      <c r="X297" s="35"/>
      <c r="Y297" s="35"/>
      <c r="Z297" s="35"/>
      <c r="AA297" s="35"/>
      <c r="AB297" s="15"/>
      <c r="AD297" s="15"/>
    </row>
    <row r="298" spans="1:30" ht="16.5">
      <c r="A298" s="57">
        <v>292</v>
      </c>
      <c r="B298" s="78">
        <v>592103</v>
      </c>
      <c r="C298" s="73">
        <v>652902</v>
      </c>
      <c r="D298" s="109" t="s">
        <v>418</v>
      </c>
      <c r="E298" s="80" t="s">
        <v>21</v>
      </c>
      <c r="F298" s="80">
        <v>1</v>
      </c>
      <c r="G298" s="82">
        <v>0</v>
      </c>
      <c r="H298" s="87">
        <v>0</v>
      </c>
      <c r="I298" s="84">
        <v>2469300</v>
      </c>
      <c r="J298" s="85" t="s">
        <v>28</v>
      </c>
      <c r="K298" s="49" t="s">
        <v>28</v>
      </c>
      <c r="L298" s="50">
        <f t="shared" si="108"/>
        <v>2469300</v>
      </c>
      <c r="M298" s="50">
        <f t="shared" si="109"/>
        <v>2469300</v>
      </c>
      <c r="N298" s="51">
        <f t="shared" si="110"/>
        <v>2469300</v>
      </c>
      <c r="O298" s="52">
        <f t="shared" si="111"/>
        <v>2469300</v>
      </c>
      <c r="P298" s="51">
        <f t="shared" si="112"/>
        <v>0</v>
      </c>
      <c r="Q298" s="53">
        <f t="shared" si="113"/>
        <v>0</v>
      </c>
      <c r="R298" s="29">
        <f t="shared" si="106"/>
        <v>2469300</v>
      </c>
      <c r="S298" s="51">
        <f t="shared" si="107"/>
        <v>2469300</v>
      </c>
      <c r="T298" s="12" t="str">
        <f t="shared" si="114"/>
        <v>MENOR VALOR</v>
      </c>
      <c r="U298" s="34"/>
      <c r="V298" s="8"/>
      <c r="X298" s="35"/>
      <c r="Y298" s="35"/>
      <c r="Z298" s="35"/>
      <c r="AA298" s="35"/>
      <c r="AB298" s="15"/>
      <c r="AD298" s="15"/>
    </row>
    <row r="299" spans="1:30" ht="16.5">
      <c r="A299" s="89">
        <v>293</v>
      </c>
      <c r="B299" s="78">
        <v>592201</v>
      </c>
      <c r="C299" s="73">
        <v>653101</v>
      </c>
      <c r="D299" s="109" t="s">
        <v>419</v>
      </c>
      <c r="E299" s="80" t="s">
        <v>21</v>
      </c>
      <c r="F299" s="80">
        <v>1</v>
      </c>
      <c r="G299" s="82">
        <v>0</v>
      </c>
      <c r="H299" s="87">
        <v>0</v>
      </c>
      <c r="I299" s="84">
        <v>2469300</v>
      </c>
      <c r="J299" s="88">
        <v>3367100</v>
      </c>
      <c r="K299" s="49" t="s">
        <v>28</v>
      </c>
      <c r="L299" s="50">
        <f t="shared" si="108"/>
        <v>2469300</v>
      </c>
      <c r="M299" s="50">
        <f t="shared" si="109"/>
        <v>2918200</v>
      </c>
      <c r="N299" s="51">
        <f t="shared" si="110"/>
        <v>2918200</v>
      </c>
      <c r="O299" s="52">
        <f t="shared" si="111"/>
        <v>2883466.6687860293</v>
      </c>
      <c r="P299" s="51">
        <f t="shared" si="112"/>
        <v>317420.23407464119</v>
      </c>
      <c r="Q299" s="53">
        <f t="shared" si="113"/>
        <v>0.10877261122426193</v>
      </c>
      <c r="R299" s="29">
        <f t="shared" si="106"/>
        <v>2918200</v>
      </c>
      <c r="S299" s="51">
        <f t="shared" si="107"/>
        <v>2918200</v>
      </c>
      <c r="T299" s="12" t="str">
        <f t="shared" si="114"/>
        <v>MEDIANA</v>
      </c>
      <c r="U299" s="34"/>
      <c r="V299" s="8"/>
      <c r="X299" s="35"/>
      <c r="Y299" s="35"/>
      <c r="Z299" s="35"/>
      <c r="AA299" s="35"/>
      <c r="AB299" s="15"/>
      <c r="AD299" s="15"/>
    </row>
    <row r="300" spans="1:30" ht="16.5">
      <c r="A300" s="57">
        <v>294</v>
      </c>
      <c r="B300" s="78">
        <v>592204</v>
      </c>
      <c r="C300" s="73">
        <v>653102</v>
      </c>
      <c r="D300" s="109" t="s">
        <v>420</v>
      </c>
      <c r="E300" s="80" t="s">
        <v>21</v>
      </c>
      <c r="F300" s="80">
        <v>1</v>
      </c>
      <c r="G300" s="82">
        <v>0</v>
      </c>
      <c r="H300" s="87">
        <v>0</v>
      </c>
      <c r="I300" s="84">
        <v>2469300</v>
      </c>
      <c r="J300" s="88">
        <v>3367100</v>
      </c>
      <c r="K300" s="49" t="s">
        <v>28</v>
      </c>
      <c r="L300" s="50">
        <f t="shared" si="108"/>
        <v>2469300</v>
      </c>
      <c r="M300" s="50">
        <f t="shared" si="109"/>
        <v>2918200</v>
      </c>
      <c r="N300" s="51">
        <f t="shared" si="110"/>
        <v>2918200</v>
      </c>
      <c r="O300" s="52">
        <f t="shared" si="111"/>
        <v>2883466.6687860293</v>
      </c>
      <c r="P300" s="51">
        <f t="shared" si="112"/>
        <v>317420.23407464119</v>
      </c>
      <c r="Q300" s="53">
        <f t="shared" si="113"/>
        <v>0.10877261122426193</v>
      </c>
      <c r="R300" s="29">
        <f t="shared" si="106"/>
        <v>2918200</v>
      </c>
      <c r="S300" s="51">
        <f t="shared" si="107"/>
        <v>2918200</v>
      </c>
      <c r="T300" s="12" t="str">
        <f t="shared" si="114"/>
        <v>MEDIANA</v>
      </c>
      <c r="U300" s="34"/>
      <c r="V300" s="8"/>
      <c r="X300" s="35"/>
      <c r="Y300" s="35"/>
      <c r="Z300" s="35"/>
      <c r="AA300" s="35"/>
      <c r="AB300" s="15"/>
      <c r="AD300" s="15"/>
    </row>
    <row r="301" spans="1:30" ht="16.5">
      <c r="A301" s="57">
        <v>295</v>
      </c>
      <c r="B301" s="78">
        <v>592301</v>
      </c>
      <c r="C301" s="73">
        <v>655101</v>
      </c>
      <c r="D301" s="109" t="s">
        <v>421</v>
      </c>
      <c r="E301" s="80" t="s">
        <v>21</v>
      </c>
      <c r="F301" s="80">
        <v>1</v>
      </c>
      <c r="G301" s="82">
        <v>0</v>
      </c>
      <c r="H301" s="87">
        <v>0</v>
      </c>
      <c r="I301" s="84">
        <v>2469300</v>
      </c>
      <c r="J301" s="88">
        <v>3367100</v>
      </c>
      <c r="K301" s="49" t="s">
        <v>28</v>
      </c>
      <c r="L301" s="50">
        <f t="shared" si="108"/>
        <v>2469300</v>
      </c>
      <c r="M301" s="50">
        <f t="shared" si="109"/>
        <v>2918200</v>
      </c>
      <c r="N301" s="51">
        <f t="shared" si="110"/>
        <v>2918200</v>
      </c>
      <c r="O301" s="52">
        <f t="shared" si="111"/>
        <v>2883466.6687860293</v>
      </c>
      <c r="P301" s="51">
        <f t="shared" si="112"/>
        <v>317420.23407464119</v>
      </c>
      <c r="Q301" s="53">
        <f t="shared" si="113"/>
        <v>0.10877261122426193</v>
      </c>
      <c r="R301" s="29">
        <f t="shared" ref="R301:R364" si="115">IF(Q301&lt;=$Q$1,L301,N301)</f>
        <v>2918200</v>
      </c>
      <c r="S301" s="51">
        <f t="shared" si="107"/>
        <v>2918200</v>
      </c>
      <c r="T301" s="12" t="str">
        <f t="shared" si="114"/>
        <v>MEDIANA</v>
      </c>
      <c r="U301" s="34"/>
      <c r="V301" s="8"/>
      <c r="X301" s="35"/>
      <c r="Y301" s="35"/>
      <c r="Z301" s="35"/>
      <c r="AA301" s="35"/>
      <c r="AB301" s="15"/>
      <c r="AD301" s="15"/>
    </row>
    <row r="302" spans="1:30" ht="16.5">
      <c r="A302" s="57">
        <v>296</v>
      </c>
      <c r="B302" s="111">
        <v>592401</v>
      </c>
      <c r="C302" s="73">
        <v>655102</v>
      </c>
      <c r="D302" s="109" t="s">
        <v>422</v>
      </c>
      <c r="E302" s="80" t="s">
        <v>21</v>
      </c>
      <c r="F302" s="80">
        <v>1</v>
      </c>
      <c r="G302" s="82">
        <v>0</v>
      </c>
      <c r="H302" s="87">
        <v>0</v>
      </c>
      <c r="I302" s="84">
        <v>2469300</v>
      </c>
      <c r="J302" s="88">
        <v>3889700</v>
      </c>
      <c r="K302" s="49" t="s">
        <v>28</v>
      </c>
      <c r="L302" s="50">
        <f t="shared" si="108"/>
        <v>2469300</v>
      </c>
      <c r="M302" s="50">
        <f t="shared" si="109"/>
        <v>3179500</v>
      </c>
      <c r="N302" s="51">
        <f t="shared" si="110"/>
        <v>3179500</v>
      </c>
      <c r="O302" s="52">
        <f t="shared" si="111"/>
        <v>3099167.0187326143</v>
      </c>
      <c r="P302" s="51">
        <f t="shared" si="112"/>
        <v>502187.23599868605</v>
      </c>
      <c r="Q302" s="53">
        <f t="shared" si="113"/>
        <v>0.15794534863930998</v>
      </c>
      <c r="R302" s="29">
        <f t="shared" si="115"/>
        <v>3179500</v>
      </c>
      <c r="S302" s="51">
        <f t="shared" si="107"/>
        <v>3179500</v>
      </c>
      <c r="T302" s="12" t="str">
        <f t="shared" si="114"/>
        <v>MEDIANA</v>
      </c>
      <c r="U302" s="34"/>
      <c r="V302" s="8"/>
      <c r="X302" s="35"/>
      <c r="Y302" s="35"/>
      <c r="Z302" s="35"/>
      <c r="AA302" s="35"/>
      <c r="AB302" s="15"/>
      <c r="AD302" s="15"/>
    </row>
    <row r="303" spans="1:30" ht="16.5">
      <c r="A303" s="89">
        <v>297</v>
      </c>
      <c r="B303" s="78">
        <v>592402</v>
      </c>
      <c r="C303" s="73">
        <v>657001</v>
      </c>
      <c r="D303" s="109" t="s">
        <v>423</v>
      </c>
      <c r="E303" s="80" t="s">
        <v>21</v>
      </c>
      <c r="F303" s="80">
        <v>1</v>
      </c>
      <c r="G303" s="82">
        <v>0</v>
      </c>
      <c r="H303" s="87">
        <v>0</v>
      </c>
      <c r="I303" s="110">
        <v>0</v>
      </c>
      <c r="J303" s="88">
        <v>12755500</v>
      </c>
      <c r="K303" s="49" t="s">
        <v>28</v>
      </c>
      <c r="L303" s="50">
        <f t="shared" si="108"/>
        <v>0</v>
      </c>
      <c r="M303" s="50">
        <f t="shared" si="109"/>
        <v>6377750</v>
      </c>
      <c r="N303" s="51">
        <f t="shared" si="110"/>
        <v>6377750</v>
      </c>
      <c r="O303" s="52" t="e">
        <f t="shared" si="111"/>
        <v>#NUM!</v>
      </c>
      <c r="P303" s="51">
        <f t="shared" si="112"/>
        <v>4509750.2737125037</v>
      </c>
      <c r="Q303" s="53">
        <f t="shared" si="113"/>
        <v>0.70710678118654757</v>
      </c>
      <c r="R303" s="29">
        <f t="shared" si="115"/>
        <v>6377750</v>
      </c>
      <c r="S303" s="51">
        <f t="shared" si="107"/>
        <v>6377800</v>
      </c>
      <c r="T303" s="12" t="str">
        <f t="shared" si="114"/>
        <v>MEDIANA</v>
      </c>
      <c r="U303" s="34"/>
      <c r="V303" s="8"/>
      <c r="X303" s="35"/>
      <c r="Y303" s="35"/>
      <c r="Z303" s="35"/>
      <c r="AA303" s="35"/>
      <c r="AB303" s="15"/>
      <c r="AD303" s="15"/>
    </row>
    <row r="304" spans="1:30" ht="16.5">
      <c r="A304" s="57">
        <v>298</v>
      </c>
      <c r="B304" s="78">
        <v>592403</v>
      </c>
      <c r="C304" s="73">
        <v>657801</v>
      </c>
      <c r="D304" s="109" t="s">
        <v>424</v>
      </c>
      <c r="E304" s="93" t="s">
        <v>21</v>
      </c>
      <c r="F304" s="93">
        <v>1</v>
      </c>
      <c r="G304" s="97">
        <v>0</v>
      </c>
      <c r="H304" s="98">
        <v>0</v>
      </c>
      <c r="I304" s="84">
        <v>12802500</v>
      </c>
      <c r="J304" s="88">
        <v>15304000</v>
      </c>
      <c r="K304" s="86" t="s">
        <v>27</v>
      </c>
      <c r="L304" s="50">
        <f t="shared" si="108"/>
        <v>12802500</v>
      </c>
      <c r="M304" s="50">
        <f t="shared" si="109"/>
        <v>14053250</v>
      </c>
      <c r="N304" s="51">
        <f t="shared" si="110"/>
        <v>14053250</v>
      </c>
      <c r="O304" s="52">
        <f t="shared" si="111"/>
        <v>13997480.487573469</v>
      </c>
      <c r="P304" s="51">
        <f t="shared" si="112"/>
        <v>884413.80656907428</v>
      </c>
      <c r="Q304" s="53">
        <f t="shared" si="113"/>
        <v>6.2933044425244999E-2</v>
      </c>
      <c r="R304" s="29">
        <f t="shared" si="115"/>
        <v>12802500</v>
      </c>
      <c r="S304" s="51">
        <f t="shared" si="107"/>
        <v>12802500</v>
      </c>
      <c r="T304" s="12" t="str">
        <f t="shared" si="114"/>
        <v>MENOR VALOR</v>
      </c>
      <c r="U304" s="34"/>
      <c r="V304" s="8"/>
      <c r="X304" s="35" t="e">
        <f>+I305/J305</f>
        <v>#VALUE!</v>
      </c>
      <c r="Y304" s="35">
        <f>+I305/K305</f>
        <v>2.0775641025641027</v>
      </c>
      <c r="Z304" s="35"/>
      <c r="AA304" s="35"/>
      <c r="AB304" s="15"/>
      <c r="AD304" s="15"/>
    </row>
    <row r="305" spans="1:30" ht="16.5">
      <c r="A305" s="57">
        <v>299</v>
      </c>
      <c r="B305" s="78">
        <v>597101</v>
      </c>
      <c r="C305" s="73">
        <v>657802</v>
      </c>
      <c r="D305" s="109" t="s">
        <v>425</v>
      </c>
      <c r="E305" s="80" t="s">
        <v>21</v>
      </c>
      <c r="F305" s="80">
        <v>1</v>
      </c>
      <c r="G305" s="82">
        <v>0</v>
      </c>
      <c r="H305" s="87">
        <v>0</v>
      </c>
      <c r="I305" s="84">
        <v>1620500</v>
      </c>
      <c r="J305" s="85" t="s">
        <v>28</v>
      </c>
      <c r="K305" s="49">
        <v>780000</v>
      </c>
      <c r="L305" s="50">
        <f t="shared" si="108"/>
        <v>1620500</v>
      </c>
      <c r="M305" s="50">
        <f t="shared" si="109"/>
        <v>1620500</v>
      </c>
      <c r="N305" s="51">
        <f t="shared" si="110"/>
        <v>1620500</v>
      </c>
      <c r="O305" s="52">
        <f t="shared" si="111"/>
        <v>1620500</v>
      </c>
      <c r="P305" s="51">
        <f t="shared" si="112"/>
        <v>0</v>
      </c>
      <c r="Q305" s="53">
        <f t="shared" si="113"/>
        <v>0</v>
      </c>
      <c r="R305" s="29">
        <f t="shared" si="115"/>
        <v>1620500</v>
      </c>
      <c r="S305" s="51">
        <f t="shared" si="107"/>
        <v>1620500</v>
      </c>
      <c r="T305" s="12" t="str">
        <f t="shared" si="114"/>
        <v>MENOR VALOR</v>
      </c>
      <c r="U305" s="34"/>
      <c r="V305" s="8"/>
      <c r="X305" s="35"/>
      <c r="Y305" s="35"/>
      <c r="Z305" s="35"/>
      <c r="AA305" s="35"/>
      <c r="AB305" s="15"/>
      <c r="AD305" s="15"/>
    </row>
    <row r="306" spans="1:30" ht="16.5">
      <c r="A306" s="57">
        <v>300</v>
      </c>
      <c r="B306" s="78">
        <v>597104</v>
      </c>
      <c r="C306" s="73">
        <v>657803</v>
      </c>
      <c r="D306" s="109" t="s">
        <v>426</v>
      </c>
      <c r="E306" s="80" t="s">
        <v>21</v>
      </c>
      <c r="F306" s="80">
        <v>1</v>
      </c>
      <c r="G306" s="82">
        <v>0</v>
      </c>
      <c r="H306" s="87">
        <v>0</v>
      </c>
      <c r="I306" s="84">
        <v>2835700</v>
      </c>
      <c r="J306" s="88">
        <v>3889700</v>
      </c>
      <c r="K306" s="49" t="s">
        <v>28</v>
      </c>
      <c r="L306" s="50">
        <f t="shared" si="108"/>
        <v>2835700</v>
      </c>
      <c r="M306" s="50">
        <f t="shared" si="109"/>
        <v>3362700</v>
      </c>
      <c r="N306" s="51">
        <f t="shared" si="110"/>
        <v>3362700</v>
      </c>
      <c r="O306" s="52">
        <f t="shared" si="111"/>
        <v>3321147.7368524275</v>
      </c>
      <c r="P306" s="51">
        <f t="shared" si="112"/>
        <v>372645.27368531056</v>
      </c>
      <c r="Q306" s="53">
        <f t="shared" si="113"/>
        <v>0.11081728185247289</v>
      </c>
      <c r="R306" s="29">
        <f t="shared" si="115"/>
        <v>3362700</v>
      </c>
      <c r="S306" s="51">
        <f t="shared" si="107"/>
        <v>3362700</v>
      </c>
      <c r="T306" s="12" t="str">
        <f t="shared" si="114"/>
        <v>MEDIANA</v>
      </c>
      <c r="U306" s="34"/>
      <c r="V306" s="8"/>
      <c r="X306" s="35"/>
      <c r="Y306" s="35"/>
      <c r="Z306" s="35"/>
      <c r="AA306" s="35"/>
      <c r="AB306" s="15"/>
      <c r="AD306" s="15"/>
    </row>
    <row r="307" spans="1:30" ht="16.5">
      <c r="A307" s="89">
        <v>301</v>
      </c>
      <c r="B307" s="112">
        <v>597920</v>
      </c>
      <c r="C307" s="73">
        <v>657804</v>
      </c>
      <c r="D307" s="79" t="s">
        <v>427</v>
      </c>
      <c r="E307" s="80" t="s">
        <v>21</v>
      </c>
      <c r="F307" s="80">
        <v>1</v>
      </c>
      <c r="G307" s="82">
        <v>0</v>
      </c>
      <c r="H307" s="87">
        <v>0</v>
      </c>
      <c r="I307" s="84">
        <v>2835700</v>
      </c>
      <c r="J307" s="85" t="s">
        <v>28</v>
      </c>
      <c r="K307" s="49" t="s">
        <v>28</v>
      </c>
      <c r="L307" s="50">
        <f t="shared" si="108"/>
        <v>2835700</v>
      </c>
      <c r="M307" s="50">
        <f t="shared" si="109"/>
        <v>2835700</v>
      </c>
      <c r="N307" s="51">
        <f t="shared" si="110"/>
        <v>2835700</v>
      </c>
      <c r="O307" s="52">
        <f t="shared" si="111"/>
        <v>2835700</v>
      </c>
      <c r="P307" s="51">
        <f t="shared" si="112"/>
        <v>0</v>
      </c>
      <c r="Q307" s="53">
        <f t="shared" si="113"/>
        <v>0</v>
      </c>
      <c r="R307" s="29">
        <f t="shared" si="115"/>
        <v>2835700</v>
      </c>
      <c r="S307" s="51">
        <f t="shared" si="107"/>
        <v>2835700</v>
      </c>
      <c r="T307" s="12" t="str">
        <f t="shared" si="114"/>
        <v>MENOR VALOR</v>
      </c>
      <c r="U307" s="34"/>
      <c r="V307" s="8"/>
      <c r="X307" s="35"/>
      <c r="Y307" s="35"/>
      <c r="Z307" s="35"/>
      <c r="AA307" s="35"/>
      <c r="AB307" s="15"/>
      <c r="AD307" s="15"/>
    </row>
    <row r="308" spans="1:30" ht="16.5">
      <c r="A308" s="57">
        <v>302</v>
      </c>
      <c r="B308" s="112">
        <v>597940</v>
      </c>
      <c r="C308" s="73">
        <v>659301</v>
      </c>
      <c r="D308" s="79" t="s">
        <v>428</v>
      </c>
      <c r="E308" s="80" t="s">
        <v>21</v>
      </c>
      <c r="F308" s="80">
        <v>1</v>
      </c>
      <c r="G308" s="82">
        <v>0</v>
      </c>
      <c r="H308" s="87">
        <v>0</v>
      </c>
      <c r="I308" s="84">
        <v>2469300</v>
      </c>
      <c r="J308" s="85" t="s">
        <v>28</v>
      </c>
      <c r="K308" s="49" t="s">
        <v>28</v>
      </c>
      <c r="L308" s="50">
        <f t="shared" si="108"/>
        <v>2469300</v>
      </c>
      <c r="M308" s="50">
        <f t="shared" si="109"/>
        <v>2469300</v>
      </c>
      <c r="N308" s="51">
        <f t="shared" si="110"/>
        <v>2469300</v>
      </c>
      <c r="O308" s="52">
        <f t="shared" si="111"/>
        <v>2469300</v>
      </c>
      <c r="P308" s="51">
        <f t="shared" si="112"/>
        <v>0</v>
      </c>
      <c r="Q308" s="53">
        <f t="shared" si="113"/>
        <v>0</v>
      </c>
      <c r="R308" s="29">
        <f t="shared" si="115"/>
        <v>2469300</v>
      </c>
      <c r="S308" s="51">
        <f t="shared" si="107"/>
        <v>2469300</v>
      </c>
      <c r="T308" s="12" t="str">
        <f t="shared" si="114"/>
        <v>MENOR VALOR</v>
      </c>
      <c r="U308" s="34"/>
      <c r="V308" s="8"/>
      <c r="X308" s="35"/>
      <c r="Y308" s="35"/>
      <c r="Z308" s="35"/>
      <c r="AA308" s="35"/>
      <c r="AB308" s="15"/>
      <c r="AD308" s="15"/>
    </row>
    <row r="309" spans="1:30" ht="25.5">
      <c r="A309" s="57">
        <v>303</v>
      </c>
      <c r="B309" s="112">
        <v>597941</v>
      </c>
      <c r="C309" s="73">
        <v>659302</v>
      </c>
      <c r="D309" s="79" t="s">
        <v>429</v>
      </c>
      <c r="E309" s="80" t="s">
        <v>21</v>
      </c>
      <c r="F309" s="80">
        <v>1</v>
      </c>
      <c r="G309" s="82">
        <v>0</v>
      </c>
      <c r="H309" s="87">
        <v>0</v>
      </c>
      <c r="I309" s="84">
        <v>2469300</v>
      </c>
      <c r="J309" s="85" t="s">
        <v>28</v>
      </c>
      <c r="K309" s="49" t="s">
        <v>28</v>
      </c>
      <c r="L309" s="50">
        <f t="shared" si="108"/>
        <v>2469300</v>
      </c>
      <c r="M309" s="50">
        <f t="shared" si="109"/>
        <v>2469300</v>
      </c>
      <c r="N309" s="51">
        <f t="shared" si="110"/>
        <v>2469300</v>
      </c>
      <c r="O309" s="52">
        <f t="shared" si="111"/>
        <v>2469300</v>
      </c>
      <c r="P309" s="51">
        <f t="shared" si="112"/>
        <v>0</v>
      </c>
      <c r="Q309" s="53">
        <f t="shared" si="113"/>
        <v>0</v>
      </c>
      <c r="R309" s="29">
        <f t="shared" si="115"/>
        <v>2469300</v>
      </c>
      <c r="S309" s="51">
        <f t="shared" si="107"/>
        <v>2469300</v>
      </c>
      <c r="T309" s="12" t="str">
        <f t="shared" si="114"/>
        <v>MENOR VALOR</v>
      </c>
      <c r="U309" s="34"/>
      <c r="V309" s="8"/>
      <c r="X309" s="35"/>
      <c r="Y309" s="35"/>
      <c r="Z309" s="35"/>
      <c r="AA309" s="35"/>
      <c r="AB309" s="15"/>
      <c r="AD309" s="15"/>
    </row>
    <row r="310" spans="1:30" ht="25.5">
      <c r="A310" s="57">
        <v>304</v>
      </c>
      <c r="B310" s="112">
        <v>598001</v>
      </c>
      <c r="C310" s="73">
        <v>659520</v>
      </c>
      <c r="D310" s="79" t="s">
        <v>430</v>
      </c>
      <c r="E310" s="80" t="s">
        <v>21</v>
      </c>
      <c r="F310" s="80">
        <v>1</v>
      </c>
      <c r="G310" s="82">
        <v>0</v>
      </c>
      <c r="H310" s="87">
        <v>0</v>
      </c>
      <c r="I310" s="84">
        <v>1850600</v>
      </c>
      <c r="J310" s="88">
        <v>2541800</v>
      </c>
      <c r="K310" s="49" t="s">
        <v>28</v>
      </c>
      <c r="L310" s="50">
        <f t="shared" si="108"/>
        <v>1850600</v>
      </c>
      <c r="M310" s="50">
        <f t="shared" si="109"/>
        <v>2196200</v>
      </c>
      <c r="N310" s="51">
        <f t="shared" si="110"/>
        <v>2196200</v>
      </c>
      <c r="O310" s="52">
        <f t="shared" si="111"/>
        <v>2168837.2645267788</v>
      </c>
      <c r="P310" s="51">
        <f t="shared" si="112"/>
        <v>244376.10357807082</v>
      </c>
      <c r="Q310" s="53">
        <f t="shared" si="113"/>
        <v>0.11127224459433149</v>
      </c>
      <c r="R310" s="29">
        <f t="shared" si="115"/>
        <v>2196200</v>
      </c>
      <c r="S310" s="51">
        <f t="shared" si="107"/>
        <v>2196200</v>
      </c>
      <c r="T310" s="12" t="str">
        <f t="shared" si="114"/>
        <v>MEDIANA</v>
      </c>
      <c r="U310" s="34"/>
      <c r="V310" s="8"/>
      <c r="X310" s="35"/>
      <c r="Y310" s="35"/>
      <c r="Z310" s="35"/>
      <c r="AA310" s="35"/>
      <c r="AB310" s="15"/>
      <c r="AD310" s="15"/>
    </row>
    <row r="311" spans="1:30" ht="25.5">
      <c r="A311" s="89">
        <v>305</v>
      </c>
      <c r="B311" s="112">
        <v>598002</v>
      </c>
      <c r="C311" s="73">
        <v>660201</v>
      </c>
      <c r="D311" s="79" t="s">
        <v>431</v>
      </c>
      <c r="E311" s="80" t="s">
        <v>21</v>
      </c>
      <c r="F311" s="80">
        <v>1</v>
      </c>
      <c r="G311" s="82">
        <v>0</v>
      </c>
      <c r="H311" s="87">
        <v>0</v>
      </c>
      <c r="I311" s="84">
        <v>1850600</v>
      </c>
      <c r="J311" s="85" t="s">
        <v>28</v>
      </c>
      <c r="K311" s="49" t="s">
        <v>28</v>
      </c>
      <c r="L311" s="50">
        <f t="shared" si="108"/>
        <v>1850600</v>
      </c>
      <c r="M311" s="50">
        <f t="shared" si="109"/>
        <v>1850600</v>
      </c>
      <c r="N311" s="51">
        <f t="shared" si="110"/>
        <v>1850600</v>
      </c>
      <c r="O311" s="52">
        <f t="shared" si="111"/>
        <v>1850600</v>
      </c>
      <c r="P311" s="51">
        <f t="shared" si="112"/>
        <v>0</v>
      </c>
      <c r="Q311" s="53">
        <f t="shared" si="113"/>
        <v>0</v>
      </c>
      <c r="R311" s="29">
        <f t="shared" si="115"/>
        <v>1850600</v>
      </c>
      <c r="S311" s="51">
        <f t="shared" si="107"/>
        <v>1850600</v>
      </c>
      <c r="T311" s="12" t="str">
        <f t="shared" si="114"/>
        <v>MENOR VALOR</v>
      </c>
      <c r="U311" s="34"/>
      <c r="V311" s="8"/>
      <c r="X311" s="35"/>
      <c r="Y311" s="35"/>
      <c r="Z311" s="35"/>
      <c r="AA311" s="35"/>
      <c r="AB311" s="15"/>
      <c r="AD311" s="15"/>
    </row>
    <row r="312" spans="1:30" ht="16.5">
      <c r="A312" s="57">
        <v>306</v>
      </c>
      <c r="B312" s="112">
        <v>599301</v>
      </c>
      <c r="C312" s="73">
        <v>660202</v>
      </c>
      <c r="D312" s="79" t="s">
        <v>432</v>
      </c>
      <c r="E312" s="80" t="s">
        <v>21</v>
      </c>
      <c r="F312" s="80">
        <v>1</v>
      </c>
      <c r="G312" s="82">
        <v>0</v>
      </c>
      <c r="H312" s="87">
        <v>0</v>
      </c>
      <c r="I312" s="84">
        <v>38700</v>
      </c>
      <c r="J312" s="85" t="s">
        <v>28</v>
      </c>
      <c r="K312" s="49" t="s">
        <v>28</v>
      </c>
      <c r="L312" s="50">
        <f t="shared" si="108"/>
        <v>38700</v>
      </c>
      <c r="M312" s="50">
        <f t="shared" si="109"/>
        <v>38700</v>
      </c>
      <c r="N312" s="51">
        <f t="shared" si="110"/>
        <v>38700</v>
      </c>
      <c r="O312" s="52">
        <f t="shared" si="111"/>
        <v>38700</v>
      </c>
      <c r="P312" s="51">
        <f t="shared" si="112"/>
        <v>0</v>
      </c>
      <c r="Q312" s="53">
        <f t="shared" si="113"/>
        <v>0</v>
      </c>
      <c r="R312" s="29">
        <f t="shared" si="115"/>
        <v>38700</v>
      </c>
      <c r="S312" s="51">
        <f t="shared" si="107"/>
        <v>38700</v>
      </c>
      <c r="T312" s="12" t="str">
        <f t="shared" si="114"/>
        <v>MENOR VALOR</v>
      </c>
      <c r="U312" s="34"/>
      <c r="V312" s="8"/>
      <c r="X312" s="35"/>
      <c r="Y312" s="35"/>
      <c r="Z312" s="35"/>
      <c r="AA312" s="35"/>
      <c r="AB312" s="15"/>
      <c r="AD312" s="15"/>
    </row>
    <row r="313" spans="1:30" ht="25.5">
      <c r="A313" s="57">
        <v>307</v>
      </c>
      <c r="B313" s="112">
        <v>601101</v>
      </c>
      <c r="C313" s="73">
        <v>661110</v>
      </c>
      <c r="D313" s="79" t="s">
        <v>433</v>
      </c>
      <c r="E313" s="93" t="s">
        <v>21</v>
      </c>
      <c r="F313" s="93">
        <v>1</v>
      </c>
      <c r="G313" s="97">
        <v>0</v>
      </c>
      <c r="H313" s="98">
        <v>0</v>
      </c>
      <c r="I313" s="84">
        <v>566700</v>
      </c>
      <c r="J313" s="85" t="s">
        <v>28</v>
      </c>
      <c r="K313" s="86" t="s">
        <v>27</v>
      </c>
      <c r="L313" s="50">
        <f t="shared" si="108"/>
        <v>566700</v>
      </c>
      <c r="M313" s="50">
        <f t="shared" si="109"/>
        <v>566700</v>
      </c>
      <c r="N313" s="51">
        <f t="shared" si="110"/>
        <v>566700</v>
      </c>
      <c r="O313" s="52">
        <f t="shared" si="111"/>
        <v>566700</v>
      </c>
      <c r="P313" s="51">
        <f t="shared" si="112"/>
        <v>0</v>
      </c>
      <c r="Q313" s="53">
        <f t="shared" si="113"/>
        <v>0</v>
      </c>
      <c r="R313" s="29">
        <f t="shared" si="115"/>
        <v>566700</v>
      </c>
      <c r="S313" s="51">
        <f t="shared" si="107"/>
        <v>566700</v>
      </c>
      <c r="T313" s="12" t="str">
        <f t="shared" si="114"/>
        <v>MENOR VALOR</v>
      </c>
      <c r="U313" s="34"/>
      <c r="V313" s="8"/>
      <c r="X313" s="35">
        <f>+I314/J314</f>
        <v>0.49776021080368904</v>
      </c>
      <c r="Y313" s="35">
        <f>+I314/K314</f>
        <v>0.62274725274725273</v>
      </c>
      <c r="Z313" s="35"/>
      <c r="AA313" s="35"/>
      <c r="AB313" s="15"/>
      <c r="AD313" s="15"/>
    </row>
    <row r="314" spans="1:30" ht="25.5">
      <c r="A314" s="57">
        <v>308</v>
      </c>
      <c r="B314" s="112">
        <v>601102</v>
      </c>
      <c r="C314" s="73">
        <v>661120</v>
      </c>
      <c r="D314" s="79" t="s">
        <v>434</v>
      </c>
      <c r="E314" s="80" t="s">
        <v>21</v>
      </c>
      <c r="F314" s="80">
        <v>1</v>
      </c>
      <c r="G314" s="82">
        <v>0</v>
      </c>
      <c r="H314" s="87">
        <v>0</v>
      </c>
      <c r="I314" s="84">
        <v>566700</v>
      </c>
      <c r="J314" s="88">
        <v>1138500</v>
      </c>
      <c r="K314" s="49">
        <v>910000</v>
      </c>
      <c r="L314" s="50">
        <f t="shared" si="108"/>
        <v>566700</v>
      </c>
      <c r="M314" s="50">
        <f t="shared" si="109"/>
        <v>852600</v>
      </c>
      <c r="N314" s="51">
        <f t="shared" si="110"/>
        <v>852600</v>
      </c>
      <c r="O314" s="52">
        <f t="shared" si="111"/>
        <v>803235.92424641969</v>
      </c>
      <c r="P314" s="51">
        <f t="shared" si="112"/>
        <v>202161.82874123394</v>
      </c>
      <c r="Q314" s="53">
        <f t="shared" si="113"/>
        <v>0.2371121613197677</v>
      </c>
      <c r="R314" s="29">
        <f t="shared" si="115"/>
        <v>852600</v>
      </c>
      <c r="S314" s="51">
        <f t="shared" si="107"/>
        <v>852600</v>
      </c>
      <c r="T314" s="12" t="str">
        <f t="shared" si="114"/>
        <v>MEDIANA</v>
      </c>
      <c r="U314" s="34"/>
      <c r="V314" s="8"/>
      <c r="X314" s="35"/>
      <c r="Y314" s="35"/>
      <c r="Z314" s="35"/>
      <c r="AA314" s="35"/>
      <c r="AB314" s="15"/>
      <c r="AD314" s="15"/>
    </row>
    <row r="315" spans="1:30" ht="25.5">
      <c r="A315" s="89">
        <v>309</v>
      </c>
      <c r="B315" s="112">
        <v>601103</v>
      </c>
      <c r="C315" s="73">
        <v>662201</v>
      </c>
      <c r="D315" s="79" t="s">
        <v>435</v>
      </c>
      <c r="E315" s="80" t="s">
        <v>21</v>
      </c>
      <c r="F315" s="80">
        <v>1</v>
      </c>
      <c r="G315" s="82">
        <v>0</v>
      </c>
      <c r="H315" s="87">
        <v>0</v>
      </c>
      <c r="I315" s="84">
        <v>901500</v>
      </c>
      <c r="J315" s="85" t="s">
        <v>28</v>
      </c>
      <c r="K315" s="49" t="s">
        <v>28</v>
      </c>
      <c r="L315" s="50">
        <f t="shared" si="108"/>
        <v>901500</v>
      </c>
      <c r="M315" s="50">
        <f t="shared" si="109"/>
        <v>901500</v>
      </c>
      <c r="N315" s="51">
        <f t="shared" si="110"/>
        <v>901500</v>
      </c>
      <c r="O315" s="52">
        <f t="shared" si="111"/>
        <v>901500</v>
      </c>
      <c r="P315" s="51">
        <f t="shared" si="112"/>
        <v>0</v>
      </c>
      <c r="Q315" s="53">
        <f t="shared" si="113"/>
        <v>0</v>
      </c>
      <c r="R315" s="29">
        <f t="shared" si="115"/>
        <v>901500</v>
      </c>
      <c r="S315" s="51">
        <f t="shared" si="107"/>
        <v>901500</v>
      </c>
      <c r="T315" s="12" t="str">
        <f t="shared" si="114"/>
        <v>MENOR VALOR</v>
      </c>
      <c r="U315" s="34"/>
      <c r="V315" s="8"/>
      <c r="X315" s="35"/>
      <c r="Y315" s="35"/>
      <c r="Z315" s="35"/>
      <c r="AA315" s="35"/>
      <c r="AB315" s="15"/>
      <c r="AD315" s="15"/>
    </row>
    <row r="316" spans="1:30" ht="16.5">
      <c r="A316" s="57">
        <v>310</v>
      </c>
      <c r="B316" s="112">
        <v>601201</v>
      </c>
      <c r="C316" s="73">
        <v>662202</v>
      </c>
      <c r="D316" s="79" t="s">
        <v>436</v>
      </c>
      <c r="E316" s="80" t="s">
        <v>21</v>
      </c>
      <c r="F316" s="80">
        <v>1</v>
      </c>
      <c r="G316" s="82">
        <v>0</v>
      </c>
      <c r="H316" s="87">
        <v>0</v>
      </c>
      <c r="I316" s="84">
        <v>901500</v>
      </c>
      <c r="J316" s="85" t="s">
        <v>28</v>
      </c>
      <c r="K316" s="49" t="s">
        <v>28</v>
      </c>
      <c r="L316" s="50">
        <f t="shared" si="108"/>
        <v>901500</v>
      </c>
      <c r="M316" s="50">
        <f t="shared" si="109"/>
        <v>901500</v>
      </c>
      <c r="N316" s="51">
        <f t="shared" si="110"/>
        <v>901500</v>
      </c>
      <c r="O316" s="52">
        <f t="shared" si="111"/>
        <v>901500</v>
      </c>
      <c r="P316" s="51">
        <f t="shared" si="112"/>
        <v>0</v>
      </c>
      <c r="Q316" s="53">
        <f t="shared" si="113"/>
        <v>0</v>
      </c>
      <c r="R316" s="29">
        <f t="shared" si="115"/>
        <v>901500</v>
      </c>
      <c r="S316" s="51">
        <f t="shared" si="107"/>
        <v>901500</v>
      </c>
      <c r="T316" s="12" t="str">
        <f t="shared" si="114"/>
        <v>MENOR VALOR</v>
      </c>
      <c r="U316" s="34"/>
      <c r="V316" s="8"/>
      <c r="X316" s="35"/>
      <c r="Y316" s="35"/>
      <c r="Z316" s="35"/>
      <c r="AA316" s="35"/>
      <c r="AB316" s="15"/>
      <c r="AD316" s="15"/>
    </row>
    <row r="317" spans="1:30" ht="38.25">
      <c r="A317" s="57">
        <v>311</v>
      </c>
      <c r="B317" s="112">
        <v>602001</v>
      </c>
      <c r="C317" s="73">
        <v>664001</v>
      </c>
      <c r="D317" s="79" t="s">
        <v>437</v>
      </c>
      <c r="E317" s="80" t="s">
        <v>21</v>
      </c>
      <c r="F317" s="80">
        <v>1</v>
      </c>
      <c r="G317" s="82">
        <v>0</v>
      </c>
      <c r="H317" s="87">
        <v>0</v>
      </c>
      <c r="I317" s="84">
        <v>3026800</v>
      </c>
      <c r="J317" s="88">
        <v>4161800</v>
      </c>
      <c r="K317" s="49" t="s">
        <v>28</v>
      </c>
      <c r="L317" s="50">
        <f t="shared" si="108"/>
        <v>3026800</v>
      </c>
      <c r="M317" s="50">
        <f t="shared" si="109"/>
        <v>3594300</v>
      </c>
      <c r="N317" s="51">
        <f t="shared" si="110"/>
        <v>3594300</v>
      </c>
      <c r="O317" s="52">
        <f t="shared" si="111"/>
        <v>3549216.2853227188</v>
      </c>
      <c r="P317" s="51">
        <f t="shared" si="112"/>
        <v>401283.09832336573</v>
      </c>
      <c r="Q317" s="53">
        <f t="shared" si="113"/>
        <v>0.11164429744967469</v>
      </c>
      <c r="R317" s="29">
        <f t="shared" si="115"/>
        <v>3594300</v>
      </c>
      <c r="S317" s="51">
        <f t="shared" si="107"/>
        <v>3594300</v>
      </c>
      <c r="T317" s="12" t="str">
        <f t="shared" si="114"/>
        <v>MEDIANA</v>
      </c>
      <c r="U317" s="34"/>
      <c r="V317" s="8"/>
      <c r="X317" s="35"/>
      <c r="Y317" s="35"/>
      <c r="Z317" s="35"/>
      <c r="AA317" s="35"/>
      <c r="AB317" s="15"/>
      <c r="AD317" s="15"/>
    </row>
    <row r="318" spans="1:30" ht="25.5">
      <c r="A318" s="57">
        <v>312</v>
      </c>
      <c r="B318" s="112">
        <v>602002</v>
      </c>
      <c r="C318" s="73">
        <v>664002</v>
      </c>
      <c r="D318" s="79" t="s">
        <v>438</v>
      </c>
      <c r="E318" s="80" t="s">
        <v>21</v>
      </c>
      <c r="F318" s="80">
        <v>1</v>
      </c>
      <c r="G318" s="82">
        <v>0</v>
      </c>
      <c r="H318" s="87">
        <v>0</v>
      </c>
      <c r="I318" s="84">
        <v>2835700</v>
      </c>
      <c r="J318" s="88">
        <v>3889700</v>
      </c>
      <c r="K318" s="49" t="s">
        <v>28</v>
      </c>
      <c r="L318" s="50">
        <f t="shared" si="108"/>
        <v>2835700</v>
      </c>
      <c r="M318" s="50">
        <f t="shared" si="109"/>
        <v>3362700</v>
      </c>
      <c r="N318" s="51">
        <f t="shared" si="110"/>
        <v>3362700</v>
      </c>
      <c r="O318" s="52">
        <f t="shared" si="111"/>
        <v>3321147.7368524275</v>
      </c>
      <c r="P318" s="51">
        <f t="shared" si="112"/>
        <v>372645.27368531056</v>
      </c>
      <c r="Q318" s="53">
        <f t="shared" si="113"/>
        <v>0.11081728185247289</v>
      </c>
      <c r="R318" s="29">
        <f t="shared" si="115"/>
        <v>3362700</v>
      </c>
      <c r="S318" s="51">
        <f t="shared" si="107"/>
        <v>3362700</v>
      </c>
      <c r="T318" s="12" t="str">
        <f t="shared" si="114"/>
        <v>MEDIANA</v>
      </c>
      <c r="U318" s="34"/>
      <c r="V318" s="8"/>
      <c r="X318" s="35"/>
      <c r="Y318" s="35"/>
      <c r="Z318" s="35"/>
      <c r="AA318" s="35"/>
      <c r="AB318" s="15"/>
      <c r="AD318" s="15"/>
    </row>
    <row r="319" spans="1:30" ht="25.5">
      <c r="A319" s="89">
        <v>313</v>
      </c>
      <c r="B319" s="112">
        <v>602004</v>
      </c>
      <c r="C319" s="73">
        <v>665001</v>
      </c>
      <c r="D319" s="79" t="s">
        <v>439</v>
      </c>
      <c r="E319" s="80" t="s">
        <v>21</v>
      </c>
      <c r="F319" s="80">
        <v>1</v>
      </c>
      <c r="G319" s="82">
        <v>0</v>
      </c>
      <c r="H319" s="87">
        <v>0</v>
      </c>
      <c r="I319" s="110">
        <v>0</v>
      </c>
      <c r="J319" s="85" t="s">
        <v>28</v>
      </c>
      <c r="K319" s="49" t="s">
        <v>28</v>
      </c>
      <c r="L319" s="50">
        <f t="shared" si="108"/>
        <v>0</v>
      </c>
      <c r="M319" s="50">
        <f t="shared" si="109"/>
        <v>0</v>
      </c>
      <c r="N319" s="51">
        <f t="shared" si="110"/>
        <v>0</v>
      </c>
      <c r="O319" s="52" t="e">
        <f t="shared" si="111"/>
        <v>#NUM!</v>
      </c>
      <c r="P319" s="51">
        <f t="shared" si="112"/>
        <v>0</v>
      </c>
      <c r="Q319" s="53" t="e">
        <f t="shared" si="113"/>
        <v>#DIV/0!</v>
      </c>
      <c r="R319" s="29" t="e">
        <f t="shared" si="115"/>
        <v>#DIV/0!</v>
      </c>
      <c r="S319" s="51" t="e">
        <f t="shared" si="107"/>
        <v>#DIV/0!</v>
      </c>
      <c r="T319" s="12" t="e">
        <f t="shared" si="114"/>
        <v>#DIV/0!</v>
      </c>
      <c r="U319" s="34"/>
      <c r="V319" s="8"/>
      <c r="X319" s="35"/>
      <c r="Y319" s="35"/>
      <c r="Z319" s="35"/>
      <c r="AA319" s="35"/>
      <c r="AB319" s="15"/>
      <c r="AD319" s="15"/>
    </row>
    <row r="320" spans="1:30" ht="25.5">
      <c r="A320" s="57">
        <v>314</v>
      </c>
      <c r="B320" s="112">
        <v>609401</v>
      </c>
      <c r="C320" s="73">
        <v>665002</v>
      </c>
      <c r="D320" s="79" t="s">
        <v>440</v>
      </c>
      <c r="E320" s="80" t="s">
        <v>21</v>
      </c>
      <c r="F320" s="80">
        <v>1</v>
      </c>
      <c r="G320" s="82">
        <v>0</v>
      </c>
      <c r="H320" s="87">
        <v>0</v>
      </c>
      <c r="I320" s="84">
        <v>1620500</v>
      </c>
      <c r="J320" s="85" t="s">
        <v>28</v>
      </c>
      <c r="K320" s="49" t="s">
        <v>28</v>
      </c>
      <c r="L320" s="50">
        <f t="shared" si="108"/>
        <v>1620500</v>
      </c>
      <c r="M320" s="50">
        <f t="shared" si="109"/>
        <v>1620500</v>
      </c>
      <c r="N320" s="51">
        <f t="shared" si="110"/>
        <v>1620500</v>
      </c>
      <c r="O320" s="52">
        <f t="shared" si="111"/>
        <v>1620500</v>
      </c>
      <c r="P320" s="51">
        <f t="shared" si="112"/>
        <v>0</v>
      </c>
      <c r="Q320" s="53">
        <f t="shared" si="113"/>
        <v>0</v>
      </c>
      <c r="R320" s="29">
        <f t="shared" si="115"/>
        <v>1620500</v>
      </c>
      <c r="S320" s="51">
        <f t="shared" si="107"/>
        <v>1620500</v>
      </c>
      <c r="T320" s="12" t="str">
        <f t="shared" si="114"/>
        <v>MENOR VALOR</v>
      </c>
      <c r="U320" s="34"/>
      <c r="V320" s="8"/>
      <c r="X320" s="35"/>
      <c r="Y320" s="35"/>
      <c r="Z320" s="35"/>
      <c r="AA320" s="35"/>
      <c r="AB320" s="15"/>
      <c r="AD320" s="15"/>
    </row>
    <row r="321" spans="1:30" ht="25.5">
      <c r="A321" s="57">
        <v>315</v>
      </c>
      <c r="B321" s="112">
        <v>609402</v>
      </c>
      <c r="C321" s="73">
        <v>666102</v>
      </c>
      <c r="D321" s="79" t="s">
        <v>441</v>
      </c>
      <c r="E321" s="80" t="s">
        <v>21</v>
      </c>
      <c r="F321" s="80">
        <v>1</v>
      </c>
      <c r="G321" s="82">
        <v>0</v>
      </c>
      <c r="H321" s="87">
        <v>0</v>
      </c>
      <c r="I321" s="84">
        <v>1620500</v>
      </c>
      <c r="J321" s="85" t="s">
        <v>28</v>
      </c>
      <c r="K321" s="49" t="s">
        <v>28</v>
      </c>
      <c r="L321" s="50">
        <f t="shared" si="108"/>
        <v>1620500</v>
      </c>
      <c r="M321" s="50">
        <f t="shared" si="109"/>
        <v>1620500</v>
      </c>
      <c r="N321" s="51">
        <f t="shared" si="110"/>
        <v>1620500</v>
      </c>
      <c r="O321" s="52">
        <f t="shared" si="111"/>
        <v>1620500</v>
      </c>
      <c r="P321" s="51">
        <f t="shared" si="112"/>
        <v>0</v>
      </c>
      <c r="Q321" s="53">
        <f t="shared" si="113"/>
        <v>0</v>
      </c>
      <c r="R321" s="29">
        <f t="shared" si="115"/>
        <v>1620500</v>
      </c>
      <c r="S321" s="51">
        <f t="shared" ref="S321:S384" si="116">+ROUND(R321,-2)</f>
        <v>1620500</v>
      </c>
      <c r="T321" s="12" t="str">
        <f t="shared" si="114"/>
        <v>MENOR VALOR</v>
      </c>
      <c r="U321" s="34"/>
      <c r="V321" s="8"/>
      <c r="X321" s="35"/>
      <c r="Y321" s="35"/>
      <c r="Z321" s="35"/>
      <c r="AA321" s="35"/>
      <c r="AB321" s="15"/>
      <c r="AD321" s="15"/>
    </row>
    <row r="322" spans="1:30" ht="25.5">
      <c r="A322" s="57">
        <v>316</v>
      </c>
      <c r="B322" s="112">
        <v>610101</v>
      </c>
      <c r="C322" s="73">
        <v>666111</v>
      </c>
      <c r="D322" s="79" t="s">
        <v>442</v>
      </c>
      <c r="E322" s="93" t="s">
        <v>21</v>
      </c>
      <c r="F322" s="93">
        <v>1</v>
      </c>
      <c r="G322" s="97">
        <v>0</v>
      </c>
      <c r="H322" s="98">
        <v>0</v>
      </c>
      <c r="I322" s="84">
        <v>828200</v>
      </c>
      <c r="J322" s="85" t="s">
        <v>28</v>
      </c>
      <c r="K322" s="86" t="s">
        <v>27</v>
      </c>
      <c r="L322" s="50">
        <f t="shared" si="108"/>
        <v>828200</v>
      </c>
      <c r="M322" s="50">
        <f t="shared" si="109"/>
        <v>828200</v>
      </c>
      <c r="N322" s="51">
        <f t="shared" si="110"/>
        <v>828200</v>
      </c>
      <c r="O322" s="52">
        <f t="shared" si="111"/>
        <v>828200</v>
      </c>
      <c r="P322" s="51">
        <f t="shared" si="112"/>
        <v>0</v>
      </c>
      <c r="Q322" s="53">
        <f t="shared" si="113"/>
        <v>0</v>
      </c>
      <c r="R322" s="29">
        <f t="shared" si="115"/>
        <v>828200</v>
      </c>
      <c r="S322" s="51">
        <f t="shared" si="116"/>
        <v>828200</v>
      </c>
      <c r="T322" s="12" t="str">
        <f t="shared" si="114"/>
        <v>MENOR VALOR</v>
      </c>
      <c r="U322" s="34"/>
      <c r="V322" s="8"/>
      <c r="X322" s="35" t="e">
        <f>+I323/J323</f>
        <v>#VALUE!</v>
      </c>
      <c r="Y322" s="35">
        <f>+I323/K323</f>
        <v>1.7430555555555556</v>
      </c>
      <c r="Z322" s="35"/>
      <c r="AA322" s="35"/>
      <c r="AB322" s="15"/>
      <c r="AD322" s="15"/>
    </row>
    <row r="323" spans="1:30" ht="16.5">
      <c r="A323" s="89">
        <v>317</v>
      </c>
      <c r="B323" s="112">
        <v>611101</v>
      </c>
      <c r="C323" s="73">
        <v>666210</v>
      </c>
      <c r="D323" s="79" t="s">
        <v>443</v>
      </c>
      <c r="E323" s="80" t="s">
        <v>21</v>
      </c>
      <c r="F323" s="80">
        <v>1</v>
      </c>
      <c r="G323" s="82">
        <v>0</v>
      </c>
      <c r="H323" s="87">
        <v>0</v>
      </c>
      <c r="I323" s="84">
        <v>376500</v>
      </c>
      <c r="J323" s="85" t="s">
        <v>28</v>
      </c>
      <c r="K323" s="49">
        <v>216000</v>
      </c>
      <c r="L323" s="50">
        <f t="shared" si="108"/>
        <v>376500</v>
      </c>
      <c r="M323" s="50">
        <f t="shared" si="109"/>
        <v>376500</v>
      </c>
      <c r="N323" s="51">
        <f t="shared" si="110"/>
        <v>376500</v>
      </c>
      <c r="O323" s="52">
        <f t="shared" si="111"/>
        <v>376500</v>
      </c>
      <c r="P323" s="51">
        <f t="shared" si="112"/>
        <v>0</v>
      </c>
      <c r="Q323" s="53">
        <f t="shared" si="113"/>
        <v>0</v>
      </c>
      <c r="R323" s="29">
        <f t="shared" si="115"/>
        <v>376500</v>
      </c>
      <c r="S323" s="51">
        <f t="shared" si="116"/>
        <v>376500</v>
      </c>
      <c r="T323" s="12" t="str">
        <f t="shared" si="114"/>
        <v>MENOR VALOR</v>
      </c>
      <c r="U323" s="34"/>
      <c r="V323" s="8"/>
      <c r="X323" s="35"/>
      <c r="Y323" s="35"/>
      <c r="Z323" s="35"/>
      <c r="AA323" s="35"/>
      <c r="AB323" s="15"/>
      <c r="AD323" s="15"/>
    </row>
    <row r="324" spans="1:30" ht="16.5">
      <c r="A324" s="57">
        <v>318</v>
      </c>
      <c r="B324" s="112">
        <v>611102</v>
      </c>
      <c r="C324" s="73">
        <v>666220</v>
      </c>
      <c r="D324" s="79" t="s">
        <v>444</v>
      </c>
      <c r="E324" s="80" t="s">
        <v>21</v>
      </c>
      <c r="F324" s="80">
        <v>1</v>
      </c>
      <c r="G324" s="82">
        <v>0</v>
      </c>
      <c r="H324" s="87">
        <v>0</v>
      </c>
      <c r="I324" s="84">
        <v>901500</v>
      </c>
      <c r="J324" s="85" t="s">
        <v>28</v>
      </c>
      <c r="K324" s="49" t="s">
        <v>28</v>
      </c>
      <c r="L324" s="50">
        <f t="shared" si="108"/>
        <v>901500</v>
      </c>
      <c r="M324" s="50">
        <f t="shared" si="109"/>
        <v>901500</v>
      </c>
      <c r="N324" s="51">
        <f t="shared" si="110"/>
        <v>901500</v>
      </c>
      <c r="O324" s="52">
        <f t="shared" si="111"/>
        <v>901500</v>
      </c>
      <c r="P324" s="51">
        <f t="shared" si="112"/>
        <v>0</v>
      </c>
      <c r="Q324" s="53">
        <f t="shared" si="113"/>
        <v>0</v>
      </c>
      <c r="R324" s="29">
        <f t="shared" si="115"/>
        <v>901500</v>
      </c>
      <c r="S324" s="51">
        <f t="shared" si="116"/>
        <v>901500</v>
      </c>
      <c r="T324" s="12" t="str">
        <f t="shared" si="114"/>
        <v>MENOR VALOR</v>
      </c>
      <c r="U324" s="34"/>
      <c r="V324" s="8"/>
      <c r="X324" s="35"/>
      <c r="Y324" s="35"/>
      <c r="Z324" s="35"/>
      <c r="AA324" s="35"/>
      <c r="AB324" s="15"/>
      <c r="AD324" s="15"/>
    </row>
    <row r="325" spans="1:30" ht="25.5">
      <c r="A325" s="57">
        <v>319</v>
      </c>
      <c r="B325" s="112">
        <v>612100</v>
      </c>
      <c r="C325" s="73">
        <v>667101</v>
      </c>
      <c r="D325" s="79" t="s">
        <v>445</v>
      </c>
      <c r="E325" s="80" t="s">
        <v>21</v>
      </c>
      <c r="F325" s="80">
        <v>1</v>
      </c>
      <c r="G325" s="82">
        <v>0</v>
      </c>
      <c r="H325" s="87">
        <v>0</v>
      </c>
      <c r="I325" s="84">
        <v>1850600</v>
      </c>
      <c r="J325" s="85" t="s">
        <v>28</v>
      </c>
      <c r="K325" s="49" t="s">
        <v>28</v>
      </c>
      <c r="L325" s="50">
        <f t="shared" si="108"/>
        <v>1850600</v>
      </c>
      <c r="M325" s="50">
        <f t="shared" si="109"/>
        <v>1850600</v>
      </c>
      <c r="N325" s="51">
        <f t="shared" si="110"/>
        <v>1850600</v>
      </c>
      <c r="O325" s="52">
        <f t="shared" si="111"/>
        <v>1850600</v>
      </c>
      <c r="P325" s="51">
        <f t="shared" si="112"/>
        <v>0</v>
      </c>
      <c r="Q325" s="53">
        <f t="shared" si="113"/>
        <v>0</v>
      </c>
      <c r="R325" s="29">
        <f t="shared" si="115"/>
        <v>1850600</v>
      </c>
      <c r="S325" s="51">
        <f t="shared" si="116"/>
        <v>1850600</v>
      </c>
      <c r="T325" s="12" t="str">
        <f t="shared" si="114"/>
        <v>MENOR VALOR</v>
      </c>
      <c r="U325" s="34"/>
      <c r="V325" s="8"/>
      <c r="X325" s="35"/>
      <c r="Y325" s="35"/>
      <c r="Z325" s="35"/>
      <c r="AA325" s="35"/>
      <c r="AB325" s="15"/>
      <c r="AD325" s="15"/>
    </row>
    <row r="326" spans="1:30" ht="16.5">
      <c r="A326" s="57">
        <v>320</v>
      </c>
      <c r="B326" s="112">
        <v>613101</v>
      </c>
      <c r="C326" s="73">
        <v>667301</v>
      </c>
      <c r="D326" s="79" t="s">
        <v>446</v>
      </c>
      <c r="E326" s="80" t="s">
        <v>21</v>
      </c>
      <c r="F326" s="80">
        <v>1</v>
      </c>
      <c r="G326" s="82">
        <v>0</v>
      </c>
      <c r="H326" s="87">
        <v>0</v>
      </c>
      <c r="I326" s="84">
        <v>654300</v>
      </c>
      <c r="J326" s="85" t="s">
        <v>28</v>
      </c>
      <c r="K326" s="49" t="s">
        <v>28</v>
      </c>
      <c r="L326" s="50">
        <f t="shared" ref="L326:L389" si="117">MIN(I326,J326)</f>
        <v>654300</v>
      </c>
      <c r="M326" s="50">
        <f t="shared" ref="M326:M389" si="118">AVERAGE(I326,J326)</f>
        <v>654300</v>
      </c>
      <c r="N326" s="51">
        <f t="shared" ref="N326:N389" si="119">MEDIAN(J326,I326)</f>
        <v>654300</v>
      </c>
      <c r="O326" s="52">
        <f t="shared" ref="O326:O389" si="120">GEOMEAN(I326,J326)</f>
        <v>654300</v>
      </c>
      <c r="P326" s="51">
        <f t="shared" ref="P326:P389" si="121">STDEVA(N326,L326)</f>
        <v>0</v>
      </c>
      <c r="Q326" s="53">
        <f t="shared" ref="Q326:Q389" si="122">P326/N326*100%</f>
        <v>0</v>
      </c>
      <c r="R326" s="29">
        <f t="shared" si="115"/>
        <v>654300</v>
      </c>
      <c r="S326" s="51">
        <f t="shared" si="116"/>
        <v>654300</v>
      </c>
      <c r="T326" s="12" t="str">
        <f t="shared" si="114"/>
        <v>MENOR VALOR</v>
      </c>
      <c r="U326" s="34"/>
      <c r="V326" s="8"/>
      <c r="X326" s="35"/>
      <c r="Y326" s="35"/>
      <c r="Z326" s="35"/>
      <c r="AA326" s="35"/>
      <c r="AB326" s="15"/>
      <c r="AD326" s="15"/>
    </row>
    <row r="327" spans="1:30" ht="16.5">
      <c r="A327" s="89">
        <v>321</v>
      </c>
      <c r="B327" s="112">
        <v>613102</v>
      </c>
      <c r="C327" s="73">
        <v>667302</v>
      </c>
      <c r="D327" s="79" t="s">
        <v>447</v>
      </c>
      <c r="E327" s="80" t="s">
        <v>21</v>
      </c>
      <c r="F327" s="80">
        <v>1</v>
      </c>
      <c r="G327" s="82">
        <v>0</v>
      </c>
      <c r="H327" s="87">
        <v>0</v>
      </c>
      <c r="I327" s="84">
        <v>446000</v>
      </c>
      <c r="J327" s="85" t="s">
        <v>28</v>
      </c>
      <c r="K327" s="49" t="s">
        <v>28</v>
      </c>
      <c r="L327" s="50">
        <f t="shared" si="117"/>
        <v>446000</v>
      </c>
      <c r="M327" s="50">
        <f t="shared" si="118"/>
        <v>446000</v>
      </c>
      <c r="N327" s="51">
        <f t="shared" si="119"/>
        <v>446000</v>
      </c>
      <c r="O327" s="52">
        <f t="shared" si="120"/>
        <v>446000</v>
      </c>
      <c r="P327" s="51">
        <f t="shared" si="121"/>
        <v>0</v>
      </c>
      <c r="Q327" s="53">
        <f t="shared" si="122"/>
        <v>0</v>
      </c>
      <c r="R327" s="29">
        <f t="shared" si="115"/>
        <v>446000</v>
      </c>
      <c r="S327" s="51">
        <f t="shared" si="116"/>
        <v>446000</v>
      </c>
      <c r="T327" s="12" t="str">
        <f t="shared" si="114"/>
        <v>MENOR VALOR</v>
      </c>
      <c r="U327" s="34"/>
      <c r="V327" s="8"/>
      <c r="X327" s="35"/>
      <c r="Y327" s="35"/>
      <c r="Z327" s="35"/>
      <c r="AA327" s="35"/>
      <c r="AB327" s="15"/>
      <c r="AD327" s="15"/>
    </row>
    <row r="328" spans="1:30" ht="16.5">
      <c r="A328" s="57">
        <v>322</v>
      </c>
      <c r="B328" s="112">
        <v>613103</v>
      </c>
      <c r="C328" s="73">
        <v>667601</v>
      </c>
      <c r="D328" s="79" t="s">
        <v>448</v>
      </c>
      <c r="E328" s="80" t="s">
        <v>21</v>
      </c>
      <c r="F328" s="80">
        <v>1</v>
      </c>
      <c r="G328" s="82">
        <v>0</v>
      </c>
      <c r="H328" s="87">
        <v>0</v>
      </c>
      <c r="I328" s="84">
        <v>2469300</v>
      </c>
      <c r="J328" s="88">
        <v>3367100</v>
      </c>
      <c r="K328" s="49" t="s">
        <v>28</v>
      </c>
      <c r="L328" s="50">
        <f t="shared" si="117"/>
        <v>2469300</v>
      </c>
      <c r="M328" s="50">
        <f t="shared" si="118"/>
        <v>2918200</v>
      </c>
      <c r="N328" s="51">
        <f t="shared" si="119"/>
        <v>2918200</v>
      </c>
      <c r="O328" s="52">
        <f t="shared" si="120"/>
        <v>2883466.6687860293</v>
      </c>
      <c r="P328" s="51">
        <f t="shared" si="121"/>
        <v>317420.23407464119</v>
      </c>
      <c r="Q328" s="53">
        <f t="shared" si="122"/>
        <v>0.10877261122426193</v>
      </c>
      <c r="R328" s="29">
        <f t="shared" si="115"/>
        <v>2918200</v>
      </c>
      <c r="S328" s="51">
        <f t="shared" si="116"/>
        <v>2918200</v>
      </c>
      <c r="T328" s="12" t="str">
        <f t="shared" si="114"/>
        <v>MEDIANA</v>
      </c>
      <c r="U328" s="34"/>
      <c r="V328" s="8"/>
      <c r="X328" s="35"/>
      <c r="Y328" s="35"/>
      <c r="Z328" s="35"/>
      <c r="AA328" s="35"/>
      <c r="AB328" s="15"/>
      <c r="AD328" s="15"/>
    </row>
    <row r="329" spans="1:30" ht="16.5">
      <c r="A329" s="57">
        <v>323</v>
      </c>
      <c r="B329" s="112">
        <v>613401</v>
      </c>
      <c r="C329" s="73">
        <v>667610</v>
      </c>
      <c r="D329" s="79" t="s">
        <v>449</v>
      </c>
      <c r="E329" s="80" t="s">
        <v>21</v>
      </c>
      <c r="F329" s="80">
        <v>1</v>
      </c>
      <c r="G329" s="82">
        <v>0</v>
      </c>
      <c r="H329" s="87">
        <v>0</v>
      </c>
      <c r="I329" s="84">
        <v>2469300</v>
      </c>
      <c r="J329" s="85" t="s">
        <v>28</v>
      </c>
      <c r="K329" s="49" t="s">
        <v>28</v>
      </c>
      <c r="L329" s="50">
        <f t="shared" si="117"/>
        <v>2469300</v>
      </c>
      <c r="M329" s="50">
        <f t="shared" si="118"/>
        <v>2469300</v>
      </c>
      <c r="N329" s="51">
        <f t="shared" si="119"/>
        <v>2469300</v>
      </c>
      <c r="O329" s="52">
        <f t="shared" si="120"/>
        <v>2469300</v>
      </c>
      <c r="P329" s="51">
        <f t="shared" si="121"/>
        <v>0</v>
      </c>
      <c r="Q329" s="53">
        <f t="shared" si="122"/>
        <v>0</v>
      </c>
      <c r="R329" s="29">
        <f t="shared" si="115"/>
        <v>2469300</v>
      </c>
      <c r="S329" s="51">
        <f t="shared" si="116"/>
        <v>2469300</v>
      </c>
      <c r="T329" s="12" t="str">
        <f t="shared" ref="T329:T360" si="123">IF(Q329&lt;=$Q$1,"MENOR VALOR","MEDIANA")</f>
        <v>MENOR VALOR</v>
      </c>
      <c r="U329" s="34"/>
      <c r="V329" s="8"/>
      <c r="X329" s="35"/>
      <c r="Y329" s="35"/>
      <c r="Z329" s="35"/>
      <c r="AA329" s="35"/>
      <c r="AB329" s="15"/>
      <c r="AD329" s="15"/>
    </row>
    <row r="330" spans="1:30" ht="16.5">
      <c r="A330" s="57">
        <v>324</v>
      </c>
      <c r="B330" s="112">
        <v>613402</v>
      </c>
      <c r="C330" s="73">
        <v>667901</v>
      </c>
      <c r="D330" s="79" t="s">
        <v>450</v>
      </c>
      <c r="E330" s="80" t="s">
        <v>21</v>
      </c>
      <c r="F330" s="80">
        <v>1</v>
      </c>
      <c r="G330" s="82">
        <v>0</v>
      </c>
      <c r="H330" s="87">
        <v>0</v>
      </c>
      <c r="I330" s="84">
        <v>3026800</v>
      </c>
      <c r="J330" s="85" t="s">
        <v>28</v>
      </c>
      <c r="K330" s="49" t="s">
        <v>28</v>
      </c>
      <c r="L330" s="50">
        <f t="shared" si="117"/>
        <v>3026800</v>
      </c>
      <c r="M330" s="50">
        <f t="shared" si="118"/>
        <v>3026800</v>
      </c>
      <c r="N330" s="51">
        <f t="shared" si="119"/>
        <v>3026800</v>
      </c>
      <c r="O330" s="52">
        <f t="shared" si="120"/>
        <v>3026800</v>
      </c>
      <c r="P330" s="51">
        <f t="shared" si="121"/>
        <v>0</v>
      </c>
      <c r="Q330" s="53">
        <f t="shared" si="122"/>
        <v>0</v>
      </c>
      <c r="R330" s="29">
        <f t="shared" si="115"/>
        <v>3026800</v>
      </c>
      <c r="S330" s="51">
        <f t="shared" si="116"/>
        <v>3026800</v>
      </c>
      <c r="T330" s="12" t="str">
        <f t="shared" si="123"/>
        <v>MENOR VALOR</v>
      </c>
      <c r="U330" s="34"/>
      <c r="V330" s="8"/>
      <c r="X330" s="35"/>
      <c r="Y330" s="35"/>
      <c r="Z330" s="35"/>
      <c r="AA330" s="35"/>
      <c r="AB330" s="15"/>
      <c r="AD330" s="15"/>
    </row>
    <row r="331" spans="1:30" ht="16.5">
      <c r="A331" s="89">
        <v>325</v>
      </c>
      <c r="B331" s="112">
        <v>614200</v>
      </c>
      <c r="C331" s="73">
        <v>667902</v>
      </c>
      <c r="D331" s="79" t="s">
        <v>451</v>
      </c>
      <c r="E331" s="93" t="s">
        <v>21</v>
      </c>
      <c r="F331" s="93">
        <v>1</v>
      </c>
      <c r="G331" s="82">
        <v>0</v>
      </c>
      <c r="H331" s="87">
        <v>0</v>
      </c>
      <c r="I331" s="84">
        <v>1620500</v>
      </c>
      <c r="J331" s="85" t="s">
        <v>28</v>
      </c>
      <c r="K331" s="86" t="s">
        <v>27</v>
      </c>
      <c r="L331" s="50">
        <f t="shared" si="117"/>
        <v>1620500</v>
      </c>
      <c r="M331" s="50">
        <f t="shared" si="118"/>
        <v>1620500</v>
      </c>
      <c r="N331" s="51">
        <f t="shared" si="119"/>
        <v>1620500</v>
      </c>
      <c r="O331" s="52">
        <f t="shared" si="120"/>
        <v>1620500</v>
      </c>
      <c r="P331" s="51">
        <f t="shared" si="121"/>
        <v>0</v>
      </c>
      <c r="Q331" s="53">
        <f t="shared" si="122"/>
        <v>0</v>
      </c>
      <c r="R331" s="29">
        <f t="shared" si="115"/>
        <v>1620500</v>
      </c>
      <c r="S331" s="51">
        <f t="shared" si="116"/>
        <v>1620500</v>
      </c>
      <c r="T331" s="12" t="str">
        <f t="shared" si="123"/>
        <v>MENOR VALOR</v>
      </c>
      <c r="U331" s="34"/>
      <c r="V331" s="8"/>
      <c r="X331" s="35" t="e">
        <f>+I332/J332</f>
        <v>#VALUE!</v>
      </c>
      <c r="Y331" s="35">
        <f>+I332/K332</f>
        <v>2.7484756097560976</v>
      </c>
      <c r="Z331" s="35"/>
      <c r="AA331" s="35"/>
      <c r="AB331" s="15"/>
      <c r="AD331" s="15"/>
    </row>
    <row r="332" spans="1:30" ht="25.5">
      <c r="A332" s="57">
        <v>326</v>
      </c>
      <c r="B332" s="112">
        <v>621100</v>
      </c>
      <c r="C332" s="73">
        <v>669101</v>
      </c>
      <c r="D332" s="79" t="s">
        <v>452</v>
      </c>
      <c r="E332" s="80" t="s">
        <v>21</v>
      </c>
      <c r="F332" s="80">
        <v>1</v>
      </c>
      <c r="G332" s="82">
        <v>0</v>
      </c>
      <c r="H332" s="87">
        <v>0</v>
      </c>
      <c r="I332" s="84">
        <v>901500</v>
      </c>
      <c r="J332" s="85" t="s">
        <v>28</v>
      </c>
      <c r="K332" s="49">
        <v>328000</v>
      </c>
      <c r="L332" s="50">
        <f t="shared" si="117"/>
        <v>901500</v>
      </c>
      <c r="M332" s="50">
        <f t="shared" si="118"/>
        <v>901500</v>
      </c>
      <c r="N332" s="51">
        <f t="shared" si="119"/>
        <v>901500</v>
      </c>
      <c r="O332" s="52">
        <f t="shared" si="120"/>
        <v>901500</v>
      </c>
      <c r="P332" s="51">
        <f t="shared" si="121"/>
        <v>0</v>
      </c>
      <c r="Q332" s="53">
        <f t="shared" si="122"/>
        <v>0</v>
      </c>
      <c r="R332" s="29">
        <f t="shared" si="115"/>
        <v>901500</v>
      </c>
      <c r="S332" s="51">
        <f t="shared" si="116"/>
        <v>901500</v>
      </c>
      <c r="T332" s="12" t="str">
        <f t="shared" si="123"/>
        <v>MENOR VALOR</v>
      </c>
      <c r="U332" s="34"/>
      <c r="V332" s="8"/>
      <c r="X332" s="35"/>
      <c r="Y332" s="35"/>
      <c r="Z332" s="35"/>
      <c r="AA332" s="35"/>
      <c r="AB332" s="15"/>
      <c r="AD332" s="15"/>
    </row>
    <row r="333" spans="1:30" ht="16.5">
      <c r="A333" s="57">
        <v>327</v>
      </c>
      <c r="B333" s="112">
        <v>621200</v>
      </c>
      <c r="C333" s="73">
        <v>669102</v>
      </c>
      <c r="D333" s="79" t="s">
        <v>453</v>
      </c>
      <c r="E333" s="80" t="s">
        <v>21</v>
      </c>
      <c r="F333" s="80">
        <v>1</v>
      </c>
      <c r="G333" s="82">
        <v>0</v>
      </c>
      <c r="H333" s="87">
        <v>0</v>
      </c>
      <c r="I333" s="84">
        <v>901500</v>
      </c>
      <c r="J333" s="85" t="s">
        <v>28</v>
      </c>
      <c r="K333" s="49" t="s">
        <v>28</v>
      </c>
      <c r="L333" s="50">
        <f t="shared" si="117"/>
        <v>901500</v>
      </c>
      <c r="M333" s="50">
        <f t="shared" si="118"/>
        <v>901500</v>
      </c>
      <c r="N333" s="51">
        <f t="shared" si="119"/>
        <v>901500</v>
      </c>
      <c r="O333" s="52">
        <f t="shared" si="120"/>
        <v>901500</v>
      </c>
      <c r="P333" s="51">
        <f t="shared" si="121"/>
        <v>0</v>
      </c>
      <c r="Q333" s="53">
        <f t="shared" si="122"/>
        <v>0</v>
      </c>
      <c r="R333" s="29">
        <f t="shared" si="115"/>
        <v>901500</v>
      </c>
      <c r="S333" s="51">
        <f t="shared" si="116"/>
        <v>901500</v>
      </c>
      <c r="T333" s="12" t="str">
        <f t="shared" si="123"/>
        <v>MENOR VALOR</v>
      </c>
      <c r="U333" s="34"/>
      <c r="V333" s="8"/>
      <c r="X333" s="35"/>
      <c r="Y333" s="35"/>
      <c r="Z333" s="35"/>
      <c r="AA333" s="35"/>
      <c r="AB333" s="15"/>
      <c r="AD333" s="15"/>
    </row>
    <row r="334" spans="1:30" ht="25.5">
      <c r="A334" s="57">
        <v>328</v>
      </c>
      <c r="B334" s="112">
        <v>621911</v>
      </c>
      <c r="C334" s="73">
        <v>669201</v>
      </c>
      <c r="D334" s="79" t="s">
        <v>454</v>
      </c>
      <c r="E334" s="80" t="s">
        <v>21</v>
      </c>
      <c r="F334" s="80">
        <v>1</v>
      </c>
      <c r="G334" s="82">
        <v>0</v>
      </c>
      <c r="H334" s="87">
        <v>0</v>
      </c>
      <c r="I334" s="110">
        <v>0</v>
      </c>
      <c r="J334" s="85" t="s">
        <v>28</v>
      </c>
      <c r="K334" s="49" t="s">
        <v>28</v>
      </c>
      <c r="L334" s="50">
        <f t="shared" si="117"/>
        <v>0</v>
      </c>
      <c r="M334" s="50">
        <f t="shared" si="118"/>
        <v>0</v>
      </c>
      <c r="N334" s="51">
        <f t="shared" si="119"/>
        <v>0</v>
      </c>
      <c r="O334" s="52" t="e">
        <f t="shared" si="120"/>
        <v>#NUM!</v>
      </c>
      <c r="P334" s="51">
        <f t="shared" si="121"/>
        <v>0</v>
      </c>
      <c r="Q334" s="53" t="e">
        <f t="shared" si="122"/>
        <v>#DIV/0!</v>
      </c>
      <c r="R334" s="29" t="e">
        <f t="shared" si="115"/>
        <v>#DIV/0!</v>
      </c>
      <c r="S334" s="51" t="e">
        <f t="shared" si="116"/>
        <v>#DIV/0!</v>
      </c>
      <c r="T334" s="12" t="e">
        <f t="shared" si="123"/>
        <v>#DIV/0!</v>
      </c>
      <c r="U334" s="34"/>
      <c r="V334" s="8"/>
      <c r="X334" s="35"/>
      <c r="Y334" s="35"/>
      <c r="Z334" s="35"/>
      <c r="AA334" s="35"/>
      <c r="AB334" s="15"/>
      <c r="AD334" s="15"/>
    </row>
    <row r="335" spans="1:30" ht="16.5">
      <c r="A335" s="89">
        <v>329</v>
      </c>
      <c r="B335" s="112">
        <v>622100</v>
      </c>
      <c r="C335" s="73">
        <v>669202</v>
      </c>
      <c r="D335" s="79" t="s">
        <v>455</v>
      </c>
      <c r="E335" s="80" t="s">
        <v>21</v>
      </c>
      <c r="F335" s="80">
        <v>1</v>
      </c>
      <c r="G335" s="82">
        <v>0</v>
      </c>
      <c r="H335" s="87">
        <v>0</v>
      </c>
      <c r="I335" s="84">
        <v>1850600</v>
      </c>
      <c r="J335" s="85" t="s">
        <v>28</v>
      </c>
      <c r="K335" s="49" t="s">
        <v>28</v>
      </c>
      <c r="L335" s="50">
        <f t="shared" si="117"/>
        <v>1850600</v>
      </c>
      <c r="M335" s="50">
        <f t="shared" si="118"/>
        <v>1850600</v>
      </c>
      <c r="N335" s="51">
        <f t="shared" si="119"/>
        <v>1850600</v>
      </c>
      <c r="O335" s="52">
        <f t="shared" si="120"/>
        <v>1850600</v>
      </c>
      <c r="P335" s="51">
        <f t="shared" si="121"/>
        <v>0</v>
      </c>
      <c r="Q335" s="53">
        <f t="shared" si="122"/>
        <v>0</v>
      </c>
      <c r="R335" s="29">
        <f t="shared" si="115"/>
        <v>1850600</v>
      </c>
      <c r="S335" s="51">
        <f t="shared" si="116"/>
        <v>1850600</v>
      </c>
      <c r="T335" s="12" t="str">
        <f t="shared" si="123"/>
        <v>MENOR VALOR</v>
      </c>
      <c r="U335" s="34"/>
      <c r="V335" s="8"/>
      <c r="X335" s="35"/>
      <c r="Y335" s="35"/>
      <c r="Z335" s="35"/>
      <c r="AA335" s="35"/>
      <c r="AB335" s="15"/>
      <c r="AD335" s="15"/>
    </row>
    <row r="336" spans="1:30" ht="16.5">
      <c r="A336" s="57">
        <v>330</v>
      </c>
      <c r="B336" s="112">
        <v>623001</v>
      </c>
      <c r="C336" s="73">
        <v>669410</v>
      </c>
      <c r="D336" s="79" t="s">
        <v>456</v>
      </c>
      <c r="E336" s="80" t="s">
        <v>21</v>
      </c>
      <c r="F336" s="80">
        <v>1</v>
      </c>
      <c r="G336" s="82">
        <v>0</v>
      </c>
      <c r="H336" s="87">
        <v>0</v>
      </c>
      <c r="I336" s="84">
        <v>1850600</v>
      </c>
      <c r="J336" s="88">
        <v>2541800</v>
      </c>
      <c r="K336" s="49" t="s">
        <v>28</v>
      </c>
      <c r="L336" s="50">
        <f t="shared" si="117"/>
        <v>1850600</v>
      </c>
      <c r="M336" s="50">
        <f t="shared" si="118"/>
        <v>2196200</v>
      </c>
      <c r="N336" s="51">
        <f t="shared" si="119"/>
        <v>2196200</v>
      </c>
      <c r="O336" s="52">
        <f t="shared" si="120"/>
        <v>2168837.2645267788</v>
      </c>
      <c r="P336" s="51">
        <f t="shared" si="121"/>
        <v>244376.10357807082</v>
      </c>
      <c r="Q336" s="53">
        <f t="shared" si="122"/>
        <v>0.11127224459433149</v>
      </c>
      <c r="R336" s="29">
        <f t="shared" si="115"/>
        <v>2196200</v>
      </c>
      <c r="S336" s="51">
        <f t="shared" si="116"/>
        <v>2196200</v>
      </c>
      <c r="T336" s="12" t="str">
        <f t="shared" si="123"/>
        <v>MEDIANA</v>
      </c>
      <c r="U336" s="34"/>
      <c r="V336" s="8"/>
      <c r="X336" s="35"/>
      <c r="Y336" s="35"/>
      <c r="Z336" s="35"/>
      <c r="AA336" s="35"/>
      <c r="AB336" s="15"/>
      <c r="AD336" s="15"/>
    </row>
    <row r="337" spans="1:30" ht="16.5">
      <c r="A337" s="57">
        <v>331</v>
      </c>
      <c r="B337" s="113">
        <v>623002</v>
      </c>
      <c r="C337" s="73">
        <v>669901</v>
      </c>
      <c r="D337" s="79" t="s">
        <v>457</v>
      </c>
      <c r="E337" s="80" t="s">
        <v>21</v>
      </c>
      <c r="F337" s="80">
        <v>1</v>
      </c>
      <c r="G337" s="82">
        <v>0</v>
      </c>
      <c r="H337" s="87">
        <v>0</v>
      </c>
      <c r="I337" s="84">
        <v>1850600</v>
      </c>
      <c r="J337" s="88">
        <v>2541800</v>
      </c>
      <c r="K337" s="49" t="s">
        <v>28</v>
      </c>
      <c r="L337" s="50">
        <f t="shared" si="117"/>
        <v>1850600</v>
      </c>
      <c r="M337" s="50">
        <f t="shared" si="118"/>
        <v>2196200</v>
      </c>
      <c r="N337" s="51">
        <f t="shared" si="119"/>
        <v>2196200</v>
      </c>
      <c r="O337" s="52">
        <f t="shared" si="120"/>
        <v>2168837.2645267788</v>
      </c>
      <c r="P337" s="51">
        <f t="shared" si="121"/>
        <v>244376.10357807082</v>
      </c>
      <c r="Q337" s="53">
        <f t="shared" si="122"/>
        <v>0.11127224459433149</v>
      </c>
      <c r="R337" s="29">
        <f t="shared" si="115"/>
        <v>2196200</v>
      </c>
      <c r="S337" s="51">
        <f t="shared" si="116"/>
        <v>2196200</v>
      </c>
      <c r="T337" s="12" t="str">
        <f t="shared" si="123"/>
        <v>MEDIANA</v>
      </c>
      <c r="U337" s="34"/>
      <c r="V337" s="8"/>
      <c r="X337" s="35"/>
      <c r="Y337" s="35"/>
      <c r="Z337" s="35"/>
      <c r="AA337" s="35"/>
      <c r="AB337" s="15"/>
      <c r="AD337" s="15"/>
    </row>
    <row r="338" spans="1:30" ht="25.5">
      <c r="A338" s="57">
        <v>332</v>
      </c>
      <c r="B338" s="112">
        <v>625101</v>
      </c>
      <c r="C338" s="73">
        <v>669902</v>
      </c>
      <c r="D338" s="79" t="s">
        <v>458</v>
      </c>
      <c r="E338" s="80" t="s">
        <v>21</v>
      </c>
      <c r="F338" s="80">
        <v>1</v>
      </c>
      <c r="G338" s="82">
        <v>0</v>
      </c>
      <c r="H338" s="87">
        <v>0</v>
      </c>
      <c r="I338" s="84">
        <v>2469300</v>
      </c>
      <c r="J338" s="85" t="s">
        <v>28</v>
      </c>
      <c r="K338" s="49" t="s">
        <v>28</v>
      </c>
      <c r="L338" s="50">
        <f t="shared" si="117"/>
        <v>2469300</v>
      </c>
      <c r="M338" s="50">
        <f t="shared" si="118"/>
        <v>2469300</v>
      </c>
      <c r="N338" s="51">
        <f t="shared" si="119"/>
        <v>2469300</v>
      </c>
      <c r="O338" s="52">
        <f t="shared" si="120"/>
        <v>2469300</v>
      </c>
      <c r="P338" s="51">
        <f t="shared" si="121"/>
        <v>0</v>
      </c>
      <c r="Q338" s="53">
        <f t="shared" si="122"/>
        <v>0</v>
      </c>
      <c r="R338" s="29">
        <f t="shared" si="115"/>
        <v>2469300</v>
      </c>
      <c r="S338" s="51">
        <f t="shared" si="116"/>
        <v>2469300</v>
      </c>
      <c r="T338" s="12" t="str">
        <f t="shared" si="123"/>
        <v>MENOR VALOR</v>
      </c>
      <c r="U338" s="34"/>
      <c r="V338" s="8"/>
      <c r="X338" s="35"/>
      <c r="Y338" s="35"/>
      <c r="Z338" s="35"/>
      <c r="AA338" s="35"/>
      <c r="AB338" s="15"/>
      <c r="AD338" s="15"/>
    </row>
    <row r="339" spans="1:30" ht="16.5">
      <c r="A339" s="89">
        <v>333</v>
      </c>
      <c r="B339" s="112">
        <v>625104</v>
      </c>
      <c r="C339" s="73">
        <v>671201</v>
      </c>
      <c r="D339" s="79" t="s">
        <v>459</v>
      </c>
      <c r="E339" s="80" t="s">
        <v>21</v>
      </c>
      <c r="F339" s="80">
        <v>1</v>
      </c>
      <c r="G339" s="82">
        <v>0</v>
      </c>
      <c r="H339" s="87">
        <v>0</v>
      </c>
      <c r="I339" s="84">
        <v>1620500</v>
      </c>
      <c r="J339" s="88">
        <v>2213600</v>
      </c>
      <c r="K339" s="49" t="s">
        <v>28</v>
      </c>
      <c r="L339" s="50">
        <f t="shared" si="117"/>
        <v>1620500</v>
      </c>
      <c r="M339" s="50">
        <f t="shared" si="118"/>
        <v>1917050</v>
      </c>
      <c r="N339" s="51">
        <f t="shared" si="119"/>
        <v>1917050</v>
      </c>
      <c r="O339" s="52">
        <f t="shared" si="120"/>
        <v>1893974.339847296</v>
      </c>
      <c r="P339" s="51">
        <f t="shared" si="121"/>
        <v>209692.51596087066</v>
      </c>
      <c r="Q339" s="53">
        <f t="shared" si="122"/>
        <v>0.10938291435323579</v>
      </c>
      <c r="R339" s="29">
        <f t="shared" si="115"/>
        <v>1917050</v>
      </c>
      <c r="S339" s="51">
        <f t="shared" si="116"/>
        <v>1917100</v>
      </c>
      <c r="T339" s="12" t="str">
        <f t="shared" si="123"/>
        <v>MEDIANA</v>
      </c>
      <c r="U339" s="34"/>
      <c r="V339" s="8"/>
      <c r="X339" s="35"/>
      <c r="Y339" s="35"/>
      <c r="Z339" s="35"/>
      <c r="AA339" s="35"/>
      <c r="AB339" s="15"/>
      <c r="AD339" s="15"/>
    </row>
    <row r="340" spans="1:30" ht="16.5">
      <c r="A340" s="57">
        <v>334</v>
      </c>
      <c r="B340" s="112">
        <v>625203</v>
      </c>
      <c r="C340" s="73">
        <v>671202</v>
      </c>
      <c r="D340" s="79" t="s">
        <v>460</v>
      </c>
      <c r="E340" s="93" t="s">
        <v>21</v>
      </c>
      <c r="F340" s="93">
        <v>1</v>
      </c>
      <c r="G340" s="82">
        <v>0</v>
      </c>
      <c r="H340" s="87">
        <v>0</v>
      </c>
      <c r="I340" s="84">
        <v>2469300</v>
      </c>
      <c r="J340" s="85" t="s">
        <v>28</v>
      </c>
      <c r="K340" s="86" t="s">
        <v>27</v>
      </c>
      <c r="L340" s="50">
        <f t="shared" si="117"/>
        <v>2469300</v>
      </c>
      <c r="M340" s="50">
        <f t="shared" si="118"/>
        <v>2469300</v>
      </c>
      <c r="N340" s="51">
        <f t="shared" si="119"/>
        <v>2469300</v>
      </c>
      <c r="O340" s="52">
        <f t="shared" si="120"/>
        <v>2469300</v>
      </c>
      <c r="P340" s="51">
        <f t="shared" si="121"/>
        <v>0</v>
      </c>
      <c r="Q340" s="53">
        <f t="shared" si="122"/>
        <v>0</v>
      </c>
      <c r="R340" s="29">
        <f t="shared" si="115"/>
        <v>2469300</v>
      </c>
      <c r="S340" s="51">
        <f t="shared" si="116"/>
        <v>2469300</v>
      </c>
      <c r="T340" s="12" t="str">
        <f t="shared" si="123"/>
        <v>MENOR VALOR</v>
      </c>
      <c r="U340" s="34"/>
      <c r="V340" s="8"/>
      <c r="X340" s="35">
        <f>+I341/J341</f>
        <v>0.73336105253779216</v>
      </c>
      <c r="Y340" s="35">
        <f>+I341/K341</f>
        <v>7.0551428571428572</v>
      </c>
      <c r="Z340" s="35"/>
      <c r="AA340" s="35"/>
      <c r="AB340" s="15"/>
      <c r="AD340" s="15"/>
    </row>
    <row r="341" spans="1:30" ht="16.5">
      <c r="A341" s="57">
        <v>335</v>
      </c>
      <c r="B341" s="112">
        <v>625205</v>
      </c>
      <c r="C341" s="73">
        <v>672001</v>
      </c>
      <c r="D341" s="79" t="s">
        <v>461</v>
      </c>
      <c r="E341" s="80" t="s">
        <v>21</v>
      </c>
      <c r="F341" s="80">
        <v>1</v>
      </c>
      <c r="G341" s="82">
        <v>0</v>
      </c>
      <c r="H341" s="87">
        <v>0</v>
      </c>
      <c r="I341" s="84">
        <v>2469300</v>
      </c>
      <c r="J341" s="88">
        <v>3367100</v>
      </c>
      <c r="K341" s="49">
        <v>350000</v>
      </c>
      <c r="L341" s="50">
        <f t="shared" si="117"/>
        <v>2469300</v>
      </c>
      <c r="M341" s="50">
        <f t="shared" si="118"/>
        <v>2918200</v>
      </c>
      <c r="N341" s="51">
        <f t="shared" si="119"/>
        <v>2918200</v>
      </c>
      <c r="O341" s="52">
        <f t="shared" si="120"/>
        <v>2883466.6687860293</v>
      </c>
      <c r="P341" s="51">
        <f t="shared" si="121"/>
        <v>317420.23407464119</v>
      </c>
      <c r="Q341" s="53">
        <f t="shared" si="122"/>
        <v>0.10877261122426193</v>
      </c>
      <c r="R341" s="29">
        <f t="shared" si="115"/>
        <v>2918200</v>
      </c>
      <c r="S341" s="51">
        <f t="shared" si="116"/>
        <v>2918200</v>
      </c>
      <c r="T341" s="12" t="str">
        <f t="shared" si="123"/>
        <v>MEDIANA</v>
      </c>
      <c r="U341" s="34"/>
      <c r="V341" s="8"/>
      <c r="X341" s="35"/>
      <c r="Y341" s="35"/>
      <c r="Z341" s="35"/>
      <c r="AA341" s="35"/>
      <c r="AB341" s="15"/>
      <c r="AD341" s="15"/>
    </row>
    <row r="342" spans="1:30" ht="16.5">
      <c r="A342" s="57">
        <v>336</v>
      </c>
      <c r="B342" s="112">
        <v>626100</v>
      </c>
      <c r="C342" s="73">
        <v>673101</v>
      </c>
      <c r="D342" s="79" t="s">
        <v>462</v>
      </c>
      <c r="E342" s="80" t="s">
        <v>21</v>
      </c>
      <c r="F342" s="80">
        <v>1</v>
      </c>
      <c r="G342" s="82">
        <v>0</v>
      </c>
      <c r="H342" s="87">
        <v>0</v>
      </c>
      <c r="I342" s="84">
        <v>1850600</v>
      </c>
      <c r="J342" s="85" t="s">
        <v>28</v>
      </c>
      <c r="K342" s="49" t="s">
        <v>28</v>
      </c>
      <c r="L342" s="50">
        <f t="shared" si="117"/>
        <v>1850600</v>
      </c>
      <c r="M342" s="50">
        <f t="shared" si="118"/>
        <v>1850600</v>
      </c>
      <c r="N342" s="51">
        <f t="shared" si="119"/>
        <v>1850600</v>
      </c>
      <c r="O342" s="52">
        <f t="shared" si="120"/>
        <v>1850600</v>
      </c>
      <c r="P342" s="51">
        <f t="shared" si="121"/>
        <v>0</v>
      </c>
      <c r="Q342" s="53">
        <f t="shared" si="122"/>
        <v>0</v>
      </c>
      <c r="R342" s="29">
        <f t="shared" si="115"/>
        <v>1850600</v>
      </c>
      <c r="S342" s="51">
        <f t="shared" si="116"/>
        <v>1850600</v>
      </c>
      <c r="T342" s="12" t="str">
        <f t="shared" si="123"/>
        <v>MENOR VALOR</v>
      </c>
      <c r="U342" s="34"/>
      <c r="V342" s="8"/>
      <c r="X342" s="35"/>
      <c r="Y342" s="35"/>
      <c r="Z342" s="35"/>
      <c r="AA342" s="35"/>
      <c r="AB342" s="15"/>
      <c r="AD342" s="15"/>
    </row>
    <row r="343" spans="1:30" ht="25.5">
      <c r="A343" s="89">
        <v>337</v>
      </c>
      <c r="B343" s="112">
        <v>629300</v>
      </c>
      <c r="C343" s="73">
        <v>673102</v>
      </c>
      <c r="D343" s="79" t="s">
        <v>463</v>
      </c>
      <c r="E343" s="80" t="s">
        <v>21</v>
      </c>
      <c r="F343" s="80">
        <v>1</v>
      </c>
      <c r="G343" s="82">
        <v>0</v>
      </c>
      <c r="H343" s="87">
        <v>0</v>
      </c>
      <c r="I343" s="84">
        <v>1850600</v>
      </c>
      <c r="J343" s="85" t="s">
        <v>28</v>
      </c>
      <c r="K343" s="49" t="s">
        <v>28</v>
      </c>
      <c r="L343" s="50">
        <f t="shared" si="117"/>
        <v>1850600</v>
      </c>
      <c r="M343" s="50">
        <f t="shared" si="118"/>
        <v>1850600</v>
      </c>
      <c r="N343" s="51">
        <f t="shared" si="119"/>
        <v>1850600</v>
      </c>
      <c r="O343" s="52">
        <f t="shared" si="120"/>
        <v>1850600</v>
      </c>
      <c r="P343" s="51">
        <f t="shared" si="121"/>
        <v>0</v>
      </c>
      <c r="Q343" s="53">
        <f t="shared" si="122"/>
        <v>0</v>
      </c>
      <c r="R343" s="29">
        <f t="shared" si="115"/>
        <v>1850600</v>
      </c>
      <c r="S343" s="51">
        <f t="shared" si="116"/>
        <v>1850600</v>
      </c>
      <c r="T343" s="12" t="str">
        <f t="shared" si="123"/>
        <v>MENOR VALOR</v>
      </c>
      <c r="U343" s="34"/>
      <c r="V343" s="8"/>
      <c r="X343" s="35"/>
      <c r="Y343" s="35"/>
      <c r="Z343" s="35"/>
      <c r="AA343" s="35"/>
      <c r="AB343" s="15"/>
      <c r="AD343" s="15"/>
    </row>
    <row r="344" spans="1:30" ht="16.5">
      <c r="A344" s="57">
        <v>338</v>
      </c>
      <c r="B344" s="112">
        <v>630100</v>
      </c>
      <c r="C344" s="73">
        <v>673201</v>
      </c>
      <c r="D344" s="79" t="s">
        <v>464</v>
      </c>
      <c r="E344" s="80" t="s">
        <v>21</v>
      </c>
      <c r="F344" s="80">
        <v>1</v>
      </c>
      <c r="G344" s="82">
        <v>0</v>
      </c>
      <c r="H344" s="87">
        <v>0</v>
      </c>
      <c r="I344" s="84">
        <v>792800</v>
      </c>
      <c r="J344" s="85" t="s">
        <v>28</v>
      </c>
      <c r="K344" s="49" t="s">
        <v>28</v>
      </c>
      <c r="L344" s="50">
        <f t="shared" si="117"/>
        <v>792800</v>
      </c>
      <c r="M344" s="50">
        <f t="shared" si="118"/>
        <v>792800</v>
      </c>
      <c r="N344" s="51">
        <f t="shared" si="119"/>
        <v>792800</v>
      </c>
      <c r="O344" s="52">
        <f t="shared" si="120"/>
        <v>792800</v>
      </c>
      <c r="P344" s="51">
        <f t="shared" si="121"/>
        <v>0</v>
      </c>
      <c r="Q344" s="53">
        <f t="shared" si="122"/>
        <v>0</v>
      </c>
      <c r="R344" s="29">
        <f t="shared" si="115"/>
        <v>792800</v>
      </c>
      <c r="S344" s="51">
        <f t="shared" si="116"/>
        <v>792800</v>
      </c>
      <c r="T344" s="12" t="str">
        <f t="shared" si="123"/>
        <v>MENOR VALOR</v>
      </c>
      <c r="U344" s="34"/>
      <c r="V344" s="8"/>
      <c r="X344" s="35"/>
      <c r="Y344" s="35"/>
      <c r="Z344" s="35"/>
      <c r="AA344" s="35"/>
      <c r="AB344" s="15"/>
      <c r="AD344" s="15"/>
    </row>
    <row r="345" spans="1:30" ht="16.5">
      <c r="A345" s="57">
        <v>339</v>
      </c>
      <c r="B345" s="112">
        <v>630200</v>
      </c>
      <c r="C345" s="73">
        <v>675101</v>
      </c>
      <c r="D345" s="79" t="s">
        <v>465</v>
      </c>
      <c r="E345" s="80" t="s">
        <v>21</v>
      </c>
      <c r="F345" s="80">
        <v>1</v>
      </c>
      <c r="G345" s="82">
        <v>0</v>
      </c>
      <c r="H345" s="87">
        <v>0</v>
      </c>
      <c r="I345" s="84">
        <v>901500</v>
      </c>
      <c r="J345" s="85" t="s">
        <v>28</v>
      </c>
      <c r="K345" s="49" t="s">
        <v>28</v>
      </c>
      <c r="L345" s="50">
        <f t="shared" si="117"/>
        <v>901500</v>
      </c>
      <c r="M345" s="50">
        <f t="shared" si="118"/>
        <v>901500</v>
      </c>
      <c r="N345" s="51">
        <f t="shared" si="119"/>
        <v>901500</v>
      </c>
      <c r="O345" s="52">
        <f t="shared" si="120"/>
        <v>901500</v>
      </c>
      <c r="P345" s="51">
        <f t="shared" si="121"/>
        <v>0</v>
      </c>
      <c r="Q345" s="53">
        <f t="shared" si="122"/>
        <v>0</v>
      </c>
      <c r="R345" s="29">
        <f t="shared" si="115"/>
        <v>901500</v>
      </c>
      <c r="S345" s="51">
        <f t="shared" si="116"/>
        <v>901500</v>
      </c>
      <c r="T345" s="12" t="str">
        <f t="shared" si="123"/>
        <v>MENOR VALOR</v>
      </c>
      <c r="U345" s="34"/>
      <c r="V345" s="8"/>
      <c r="X345" s="35"/>
      <c r="Y345" s="35"/>
      <c r="Z345" s="35"/>
      <c r="AA345" s="35"/>
      <c r="AB345" s="15"/>
      <c r="AD345" s="15"/>
    </row>
    <row r="346" spans="1:30" ht="16.5">
      <c r="A346" s="57">
        <v>340</v>
      </c>
      <c r="B346" s="112">
        <v>630300</v>
      </c>
      <c r="C346" s="73">
        <v>675103</v>
      </c>
      <c r="D346" s="79" t="s">
        <v>466</v>
      </c>
      <c r="E346" s="80" t="s">
        <v>21</v>
      </c>
      <c r="F346" s="80">
        <v>1</v>
      </c>
      <c r="G346" s="82">
        <v>0</v>
      </c>
      <c r="H346" s="87">
        <v>0</v>
      </c>
      <c r="I346" s="84">
        <v>792800</v>
      </c>
      <c r="J346" s="85" t="s">
        <v>28</v>
      </c>
      <c r="K346" s="49" t="s">
        <v>28</v>
      </c>
      <c r="L346" s="50">
        <f t="shared" si="117"/>
        <v>792800</v>
      </c>
      <c r="M346" s="50">
        <f t="shared" si="118"/>
        <v>792800</v>
      </c>
      <c r="N346" s="51">
        <f t="shared" si="119"/>
        <v>792800</v>
      </c>
      <c r="O346" s="52">
        <f t="shared" si="120"/>
        <v>792800</v>
      </c>
      <c r="P346" s="51">
        <f t="shared" si="121"/>
        <v>0</v>
      </c>
      <c r="Q346" s="53">
        <f t="shared" si="122"/>
        <v>0</v>
      </c>
      <c r="R346" s="29">
        <f t="shared" si="115"/>
        <v>792800</v>
      </c>
      <c r="S346" s="51">
        <f t="shared" si="116"/>
        <v>792800</v>
      </c>
      <c r="T346" s="12" t="str">
        <f t="shared" si="123"/>
        <v>MENOR VALOR</v>
      </c>
      <c r="U346" s="34"/>
      <c r="V346" s="8"/>
      <c r="X346" s="35"/>
      <c r="Y346" s="35"/>
      <c r="Z346" s="35"/>
      <c r="AA346" s="35"/>
      <c r="AB346" s="15"/>
      <c r="AD346" s="15"/>
    </row>
    <row r="347" spans="1:30" ht="25.5">
      <c r="A347" s="89">
        <v>341</v>
      </c>
      <c r="B347" s="112">
        <v>631010</v>
      </c>
      <c r="C347" s="73">
        <v>676101</v>
      </c>
      <c r="D347" s="79" t="s">
        <v>467</v>
      </c>
      <c r="E347" s="80" t="s">
        <v>21</v>
      </c>
      <c r="F347" s="80">
        <v>1</v>
      </c>
      <c r="G347" s="82">
        <v>0</v>
      </c>
      <c r="H347" s="87">
        <v>0</v>
      </c>
      <c r="I347" s="84">
        <v>1850600</v>
      </c>
      <c r="J347" s="85" t="s">
        <v>28</v>
      </c>
      <c r="K347" s="49" t="s">
        <v>28</v>
      </c>
      <c r="L347" s="50">
        <f t="shared" si="117"/>
        <v>1850600</v>
      </c>
      <c r="M347" s="50">
        <f t="shared" si="118"/>
        <v>1850600</v>
      </c>
      <c r="N347" s="51">
        <f t="shared" si="119"/>
        <v>1850600</v>
      </c>
      <c r="O347" s="52">
        <f t="shared" si="120"/>
        <v>1850600</v>
      </c>
      <c r="P347" s="51">
        <f t="shared" si="121"/>
        <v>0</v>
      </c>
      <c r="Q347" s="53">
        <f t="shared" si="122"/>
        <v>0</v>
      </c>
      <c r="R347" s="29">
        <f t="shared" si="115"/>
        <v>1850600</v>
      </c>
      <c r="S347" s="51">
        <f t="shared" si="116"/>
        <v>1850600</v>
      </c>
      <c r="T347" s="12" t="str">
        <f t="shared" si="123"/>
        <v>MENOR VALOR</v>
      </c>
      <c r="U347" s="34"/>
      <c r="V347" s="8"/>
      <c r="X347" s="35"/>
      <c r="Y347" s="35"/>
      <c r="Z347" s="35"/>
      <c r="AA347" s="35"/>
      <c r="AB347" s="15"/>
      <c r="AD347" s="15"/>
    </row>
    <row r="348" spans="1:30" ht="25.5">
      <c r="A348" s="57">
        <v>342</v>
      </c>
      <c r="B348" s="112">
        <v>631011</v>
      </c>
      <c r="C348" s="73">
        <v>676910</v>
      </c>
      <c r="D348" s="79" t="s">
        <v>468</v>
      </c>
      <c r="E348" s="80" t="s">
        <v>21</v>
      </c>
      <c r="F348" s="80">
        <v>1</v>
      </c>
      <c r="G348" s="82">
        <v>0</v>
      </c>
      <c r="H348" s="87">
        <v>0</v>
      </c>
      <c r="I348" s="84">
        <v>1850600</v>
      </c>
      <c r="J348" s="88">
        <v>2541800</v>
      </c>
      <c r="K348" s="49" t="s">
        <v>28</v>
      </c>
      <c r="L348" s="50">
        <f t="shared" si="117"/>
        <v>1850600</v>
      </c>
      <c r="M348" s="50">
        <f t="shared" si="118"/>
        <v>2196200</v>
      </c>
      <c r="N348" s="51">
        <f t="shared" si="119"/>
        <v>2196200</v>
      </c>
      <c r="O348" s="52">
        <f t="shared" si="120"/>
        <v>2168837.2645267788</v>
      </c>
      <c r="P348" s="51">
        <f t="shared" si="121"/>
        <v>244376.10357807082</v>
      </c>
      <c r="Q348" s="53">
        <f t="shared" si="122"/>
        <v>0.11127224459433149</v>
      </c>
      <c r="R348" s="29">
        <f t="shared" si="115"/>
        <v>2196200</v>
      </c>
      <c r="S348" s="51">
        <f t="shared" si="116"/>
        <v>2196200</v>
      </c>
      <c r="T348" s="12" t="str">
        <f t="shared" si="123"/>
        <v>MEDIANA</v>
      </c>
      <c r="U348" s="34"/>
      <c r="V348" s="8"/>
      <c r="X348" s="35"/>
      <c r="Y348" s="35"/>
      <c r="Z348" s="35"/>
      <c r="AA348" s="35"/>
      <c r="AB348" s="15"/>
      <c r="AD348" s="15"/>
    </row>
    <row r="349" spans="1:30" ht="25.5">
      <c r="A349" s="57">
        <v>343</v>
      </c>
      <c r="B349" s="112">
        <v>631301</v>
      </c>
      <c r="C349" s="73">
        <v>680101</v>
      </c>
      <c r="D349" s="79" t="s">
        <v>469</v>
      </c>
      <c r="E349" s="93" t="s">
        <v>21</v>
      </c>
      <c r="F349" s="93">
        <v>1</v>
      </c>
      <c r="G349" s="82">
        <v>0</v>
      </c>
      <c r="H349" s="87">
        <v>0</v>
      </c>
      <c r="I349" s="84">
        <v>1850600</v>
      </c>
      <c r="J349" s="88">
        <v>2541800</v>
      </c>
      <c r="K349" s="86" t="s">
        <v>27</v>
      </c>
      <c r="L349" s="50">
        <f t="shared" si="117"/>
        <v>1850600</v>
      </c>
      <c r="M349" s="50">
        <f t="shared" si="118"/>
        <v>2196200</v>
      </c>
      <c r="N349" s="51">
        <f t="shared" si="119"/>
        <v>2196200</v>
      </c>
      <c r="O349" s="52">
        <f t="shared" si="120"/>
        <v>2168837.2645267788</v>
      </c>
      <c r="P349" s="51">
        <f t="shared" si="121"/>
        <v>244376.10357807082</v>
      </c>
      <c r="Q349" s="53">
        <f t="shared" si="122"/>
        <v>0.11127224459433149</v>
      </c>
      <c r="R349" s="29">
        <f t="shared" si="115"/>
        <v>2196200</v>
      </c>
      <c r="S349" s="51">
        <f t="shared" si="116"/>
        <v>2196200</v>
      </c>
      <c r="T349" s="12" t="str">
        <f t="shared" si="123"/>
        <v>MEDIANA</v>
      </c>
      <c r="X349" s="1" t="e">
        <f>+I350/J350</f>
        <v>#VALUE!</v>
      </c>
      <c r="Y349" s="1">
        <f>+I350/K350</f>
        <v>1.7561538461538462</v>
      </c>
    </row>
    <row r="350" spans="1:30" ht="25.5">
      <c r="A350" s="57">
        <v>344</v>
      </c>
      <c r="B350" s="112">
        <v>631302</v>
      </c>
      <c r="C350" s="73">
        <v>681101</v>
      </c>
      <c r="D350" s="79" t="s">
        <v>470</v>
      </c>
      <c r="E350" s="80" t="s">
        <v>21</v>
      </c>
      <c r="F350" s="80">
        <v>1</v>
      </c>
      <c r="G350" s="82">
        <v>0</v>
      </c>
      <c r="H350" s="87">
        <v>0</v>
      </c>
      <c r="I350" s="84">
        <v>1141500</v>
      </c>
      <c r="J350" s="85" t="s">
        <v>28</v>
      </c>
      <c r="K350" s="49">
        <v>650000</v>
      </c>
      <c r="L350" s="50">
        <f t="shared" si="117"/>
        <v>1141500</v>
      </c>
      <c r="M350" s="50">
        <f t="shared" si="118"/>
        <v>1141500</v>
      </c>
      <c r="N350" s="51">
        <f t="shared" si="119"/>
        <v>1141500</v>
      </c>
      <c r="O350" s="52">
        <f t="shared" si="120"/>
        <v>1141500</v>
      </c>
      <c r="P350" s="51">
        <f t="shared" si="121"/>
        <v>0</v>
      </c>
      <c r="Q350" s="53">
        <f t="shared" si="122"/>
        <v>0</v>
      </c>
      <c r="R350" s="29">
        <f t="shared" si="115"/>
        <v>1141500</v>
      </c>
      <c r="S350" s="51">
        <f t="shared" si="116"/>
        <v>1141500</v>
      </c>
      <c r="T350" s="12" t="str">
        <f t="shared" si="123"/>
        <v>MENOR VALOR</v>
      </c>
    </row>
    <row r="351" spans="1:30" ht="25.5">
      <c r="A351" s="89">
        <v>345</v>
      </c>
      <c r="B351" s="112">
        <v>632100</v>
      </c>
      <c r="C351" s="73">
        <v>681105</v>
      </c>
      <c r="D351" s="79" t="s">
        <v>471</v>
      </c>
      <c r="E351" s="80" t="s">
        <v>21</v>
      </c>
      <c r="F351" s="80">
        <v>1</v>
      </c>
      <c r="G351" s="82">
        <v>0</v>
      </c>
      <c r="H351" s="87">
        <v>0</v>
      </c>
      <c r="I351" s="84">
        <v>1850600</v>
      </c>
      <c r="J351" s="88">
        <v>2541800</v>
      </c>
      <c r="K351" s="49" t="s">
        <v>28</v>
      </c>
      <c r="L351" s="50">
        <f t="shared" si="117"/>
        <v>1850600</v>
      </c>
      <c r="M351" s="50">
        <f t="shared" si="118"/>
        <v>2196200</v>
      </c>
      <c r="N351" s="51">
        <f t="shared" si="119"/>
        <v>2196200</v>
      </c>
      <c r="O351" s="52">
        <f t="shared" si="120"/>
        <v>2168837.2645267788</v>
      </c>
      <c r="P351" s="51">
        <f t="shared" si="121"/>
        <v>244376.10357807082</v>
      </c>
      <c r="Q351" s="53">
        <f t="shared" si="122"/>
        <v>0.11127224459433149</v>
      </c>
      <c r="R351" s="29">
        <f t="shared" si="115"/>
        <v>2196200</v>
      </c>
      <c r="S351" s="51">
        <f t="shared" si="116"/>
        <v>2196200</v>
      </c>
      <c r="T351" s="12" t="str">
        <f t="shared" si="123"/>
        <v>MEDIANA</v>
      </c>
    </row>
    <row r="352" spans="1:30" ht="25.5">
      <c r="A352" s="57">
        <v>346</v>
      </c>
      <c r="B352" s="112">
        <v>633200</v>
      </c>
      <c r="C352" s="73">
        <v>681201</v>
      </c>
      <c r="D352" s="79" t="s">
        <v>472</v>
      </c>
      <c r="E352" s="80" t="s">
        <v>21</v>
      </c>
      <c r="F352" s="80">
        <v>1</v>
      </c>
      <c r="G352" s="82">
        <v>0</v>
      </c>
      <c r="H352" s="87">
        <v>0</v>
      </c>
      <c r="I352" s="84">
        <v>1850600</v>
      </c>
      <c r="J352" s="88">
        <v>2541800</v>
      </c>
      <c r="K352" s="49" t="s">
        <v>28</v>
      </c>
      <c r="L352" s="50">
        <f t="shared" si="117"/>
        <v>1850600</v>
      </c>
      <c r="M352" s="50">
        <f t="shared" si="118"/>
        <v>2196200</v>
      </c>
      <c r="N352" s="51">
        <f t="shared" si="119"/>
        <v>2196200</v>
      </c>
      <c r="O352" s="52">
        <f t="shared" si="120"/>
        <v>2168837.2645267788</v>
      </c>
      <c r="P352" s="51">
        <f t="shared" si="121"/>
        <v>244376.10357807082</v>
      </c>
      <c r="Q352" s="53">
        <f t="shared" si="122"/>
        <v>0.11127224459433149</v>
      </c>
      <c r="R352" s="29">
        <f t="shared" si="115"/>
        <v>2196200</v>
      </c>
      <c r="S352" s="51">
        <f t="shared" si="116"/>
        <v>2196200</v>
      </c>
      <c r="T352" s="12" t="str">
        <f t="shared" si="123"/>
        <v>MEDIANA</v>
      </c>
    </row>
    <row r="353" spans="1:20" ht="16.5">
      <c r="A353" s="57">
        <v>347</v>
      </c>
      <c r="B353" s="112">
        <v>634000</v>
      </c>
      <c r="C353" s="73">
        <v>682101</v>
      </c>
      <c r="D353" s="79" t="s">
        <v>473</v>
      </c>
      <c r="E353" s="80" t="s">
        <v>21</v>
      </c>
      <c r="F353" s="80">
        <v>1</v>
      </c>
      <c r="G353" s="82">
        <v>0</v>
      </c>
      <c r="H353" s="87">
        <v>0</v>
      </c>
      <c r="I353" s="84">
        <v>1850600</v>
      </c>
      <c r="J353" s="85" t="s">
        <v>28</v>
      </c>
      <c r="K353" s="49" t="s">
        <v>28</v>
      </c>
      <c r="L353" s="50">
        <f t="shared" si="117"/>
        <v>1850600</v>
      </c>
      <c r="M353" s="50">
        <f t="shared" si="118"/>
        <v>1850600</v>
      </c>
      <c r="N353" s="51">
        <f t="shared" si="119"/>
        <v>1850600</v>
      </c>
      <c r="O353" s="52">
        <f t="shared" si="120"/>
        <v>1850600</v>
      </c>
      <c r="P353" s="51">
        <f t="shared" si="121"/>
        <v>0</v>
      </c>
      <c r="Q353" s="53">
        <f t="shared" si="122"/>
        <v>0</v>
      </c>
      <c r="R353" s="29">
        <f t="shared" si="115"/>
        <v>1850600</v>
      </c>
      <c r="S353" s="51">
        <f t="shared" si="116"/>
        <v>1850600</v>
      </c>
      <c r="T353" s="12" t="str">
        <f t="shared" si="123"/>
        <v>MENOR VALOR</v>
      </c>
    </row>
    <row r="354" spans="1:20" ht="25.5">
      <c r="A354" s="57">
        <v>348</v>
      </c>
      <c r="B354" s="112">
        <v>635200</v>
      </c>
      <c r="C354" s="73">
        <v>682302</v>
      </c>
      <c r="D354" s="79" t="s">
        <v>474</v>
      </c>
      <c r="E354" s="80" t="s">
        <v>21</v>
      </c>
      <c r="F354" s="80">
        <v>1</v>
      </c>
      <c r="G354" s="82">
        <v>0</v>
      </c>
      <c r="H354" s="87">
        <v>0</v>
      </c>
      <c r="I354" s="84">
        <v>1850600</v>
      </c>
      <c r="J354" s="85" t="s">
        <v>28</v>
      </c>
      <c r="K354" s="49" t="s">
        <v>28</v>
      </c>
      <c r="L354" s="50">
        <f t="shared" si="117"/>
        <v>1850600</v>
      </c>
      <c r="M354" s="50">
        <f t="shared" si="118"/>
        <v>1850600</v>
      </c>
      <c r="N354" s="51">
        <f t="shared" si="119"/>
        <v>1850600</v>
      </c>
      <c r="O354" s="52">
        <f t="shared" si="120"/>
        <v>1850600</v>
      </c>
      <c r="P354" s="51">
        <f t="shared" si="121"/>
        <v>0</v>
      </c>
      <c r="Q354" s="53">
        <f t="shared" si="122"/>
        <v>0</v>
      </c>
      <c r="R354" s="29">
        <f t="shared" si="115"/>
        <v>1850600</v>
      </c>
      <c r="S354" s="51">
        <f t="shared" si="116"/>
        <v>1850600</v>
      </c>
      <c r="T354" s="12" t="str">
        <f t="shared" si="123"/>
        <v>MENOR VALOR</v>
      </c>
    </row>
    <row r="355" spans="1:20" ht="25.5">
      <c r="A355" s="89">
        <v>349</v>
      </c>
      <c r="B355" s="112">
        <v>637100</v>
      </c>
      <c r="C355" s="73">
        <v>682303</v>
      </c>
      <c r="D355" s="79" t="s">
        <v>475</v>
      </c>
      <c r="E355" s="80" t="s">
        <v>21</v>
      </c>
      <c r="F355" s="80">
        <v>1</v>
      </c>
      <c r="G355" s="82">
        <v>0</v>
      </c>
      <c r="H355" s="87">
        <v>0</v>
      </c>
      <c r="I355" s="84">
        <v>828200</v>
      </c>
      <c r="J355" s="85" t="s">
        <v>28</v>
      </c>
      <c r="K355" s="49" t="s">
        <v>28</v>
      </c>
      <c r="L355" s="50">
        <f t="shared" si="117"/>
        <v>828200</v>
      </c>
      <c r="M355" s="50">
        <f t="shared" si="118"/>
        <v>828200</v>
      </c>
      <c r="N355" s="51">
        <f t="shared" si="119"/>
        <v>828200</v>
      </c>
      <c r="O355" s="52">
        <f t="shared" si="120"/>
        <v>828200</v>
      </c>
      <c r="P355" s="51">
        <f t="shared" si="121"/>
        <v>0</v>
      </c>
      <c r="Q355" s="53">
        <f t="shared" si="122"/>
        <v>0</v>
      </c>
      <c r="R355" s="29">
        <f t="shared" si="115"/>
        <v>828200</v>
      </c>
      <c r="S355" s="51">
        <f t="shared" si="116"/>
        <v>828200</v>
      </c>
      <c r="T355" s="12" t="str">
        <f t="shared" si="123"/>
        <v>MENOR VALOR</v>
      </c>
    </row>
    <row r="356" spans="1:20" ht="16.5">
      <c r="A356" s="57">
        <v>350</v>
      </c>
      <c r="B356" s="112">
        <v>637300</v>
      </c>
      <c r="C356" s="73">
        <v>682401</v>
      </c>
      <c r="D356" s="79" t="s">
        <v>476</v>
      </c>
      <c r="E356" s="80" t="s">
        <v>21</v>
      </c>
      <c r="F356" s="80">
        <v>1</v>
      </c>
      <c r="G356" s="82">
        <v>0</v>
      </c>
      <c r="H356" s="87">
        <v>0</v>
      </c>
      <c r="I356" s="84">
        <v>828200</v>
      </c>
      <c r="J356" s="88">
        <v>1138500</v>
      </c>
      <c r="K356" s="49" t="s">
        <v>28</v>
      </c>
      <c r="L356" s="50">
        <f t="shared" si="117"/>
        <v>828200</v>
      </c>
      <c r="M356" s="50">
        <f t="shared" si="118"/>
        <v>983350</v>
      </c>
      <c r="N356" s="51">
        <f t="shared" si="119"/>
        <v>983350</v>
      </c>
      <c r="O356" s="52">
        <f t="shared" si="120"/>
        <v>971033.31559735886</v>
      </c>
      <c r="P356" s="51">
        <f t="shared" si="121"/>
        <v>109707.61710109285</v>
      </c>
      <c r="Q356" s="53">
        <f t="shared" si="122"/>
        <v>0.11156517730319099</v>
      </c>
      <c r="R356" s="29">
        <f t="shared" si="115"/>
        <v>983350</v>
      </c>
      <c r="S356" s="51">
        <f t="shared" si="116"/>
        <v>983400</v>
      </c>
      <c r="T356" s="12" t="str">
        <f t="shared" si="123"/>
        <v>MEDIANA</v>
      </c>
    </row>
    <row r="357" spans="1:20" ht="25.5">
      <c r="A357" s="57">
        <v>351</v>
      </c>
      <c r="B357" s="112">
        <v>638201</v>
      </c>
      <c r="C357" s="73">
        <v>682402</v>
      </c>
      <c r="D357" s="79" t="s">
        <v>477</v>
      </c>
      <c r="E357" s="114" t="s">
        <v>21</v>
      </c>
      <c r="F357" s="64">
        <v>1</v>
      </c>
      <c r="G357" s="115">
        <v>0</v>
      </c>
      <c r="H357" s="116">
        <v>0</v>
      </c>
      <c r="I357" s="84">
        <v>3026800</v>
      </c>
      <c r="J357" s="85" t="s">
        <v>28</v>
      </c>
      <c r="K357" s="49" t="s">
        <v>28</v>
      </c>
      <c r="L357" s="50">
        <f t="shared" si="117"/>
        <v>3026800</v>
      </c>
      <c r="M357" s="50">
        <f t="shared" si="118"/>
        <v>3026800</v>
      </c>
      <c r="N357" s="51">
        <f t="shared" si="119"/>
        <v>3026800</v>
      </c>
      <c r="O357" s="52">
        <f t="shared" si="120"/>
        <v>3026800</v>
      </c>
      <c r="P357" s="51">
        <f t="shared" si="121"/>
        <v>0</v>
      </c>
      <c r="Q357" s="53">
        <f t="shared" si="122"/>
        <v>0</v>
      </c>
      <c r="R357" s="29">
        <f t="shared" si="115"/>
        <v>3026800</v>
      </c>
      <c r="S357" s="51">
        <f t="shared" si="116"/>
        <v>3026800</v>
      </c>
      <c r="T357" s="12" t="str">
        <f t="shared" si="123"/>
        <v>MENOR VALOR</v>
      </c>
    </row>
    <row r="358" spans="1:20" ht="16.5">
      <c r="A358" s="89">
        <v>352</v>
      </c>
      <c r="B358" s="112">
        <v>638300</v>
      </c>
      <c r="C358" s="73">
        <v>682403</v>
      </c>
      <c r="D358" s="79" t="s">
        <v>478</v>
      </c>
      <c r="E358" s="114" t="s">
        <v>21</v>
      </c>
      <c r="F358" s="64">
        <v>1</v>
      </c>
      <c r="G358" s="115">
        <v>0</v>
      </c>
      <c r="H358" s="116">
        <v>0</v>
      </c>
      <c r="I358" s="84">
        <v>3026800</v>
      </c>
      <c r="J358" s="85" t="s">
        <v>28</v>
      </c>
      <c r="K358" s="49"/>
      <c r="L358" s="50">
        <f t="shared" si="117"/>
        <v>3026800</v>
      </c>
      <c r="M358" s="50">
        <f t="shared" si="118"/>
        <v>3026800</v>
      </c>
      <c r="N358" s="51">
        <f t="shared" si="119"/>
        <v>3026800</v>
      </c>
      <c r="O358" s="52">
        <f t="shared" si="120"/>
        <v>3026800</v>
      </c>
      <c r="P358" s="51">
        <f t="shared" si="121"/>
        <v>0</v>
      </c>
      <c r="Q358" s="53">
        <f t="shared" si="122"/>
        <v>0</v>
      </c>
      <c r="R358" s="29">
        <f t="shared" si="115"/>
        <v>3026800</v>
      </c>
      <c r="S358" s="51">
        <f t="shared" si="116"/>
        <v>3026800</v>
      </c>
      <c r="T358" s="12" t="str">
        <f t="shared" si="123"/>
        <v>MENOR VALOR</v>
      </c>
    </row>
    <row r="359" spans="1:20" ht="25.5">
      <c r="A359" s="57">
        <v>353</v>
      </c>
      <c r="B359" s="112">
        <v>639201</v>
      </c>
      <c r="C359" s="73">
        <v>682404</v>
      </c>
      <c r="D359" s="79" t="s">
        <v>479</v>
      </c>
      <c r="E359" s="114" t="s">
        <v>21</v>
      </c>
      <c r="F359" s="64">
        <v>1</v>
      </c>
      <c r="G359" s="115">
        <v>0</v>
      </c>
      <c r="H359" s="116">
        <v>0</v>
      </c>
      <c r="I359" s="84">
        <v>1850600</v>
      </c>
      <c r="J359" s="85" t="s">
        <v>28</v>
      </c>
      <c r="K359" s="49"/>
      <c r="L359" s="50">
        <f t="shared" si="117"/>
        <v>1850600</v>
      </c>
      <c r="M359" s="50">
        <f t="shared" si="118"/>
        <v>1850600</v>
      </c>
      <c r="N359" s="51">
        <f t="shared" si="119"/>
        <v>1850600</v>
      </c>
      <c r="O359" s="52">
        <f t="shared" si="120"/>
        <v>1850600</v>
      </c>
      <c r="P359" s="51">
        <f t="shared" si="121"/>
        <v>0</v>
      </c>
      <c r="Q359" s="53">
        <f t="shared" si="122"/>
        <v>0</v>
      </c>
      <c r="R359" s="29">
        <f t="shared" si="115"/>
        <v>1850600</v>
      </c>
      <c r="S359" s="51">
        <f t="shared" si="116"/>
        <v>1850600</v>
      </c>
      <c r="T359" s="12" t="str">
        <f t="shared" si="123"/>
        <v>MENOR VALOR</v>
      </c>
    </row>
    <row r="360" spans="1:20" ht="25.5">
      <c r="A360" s="57">
        <v>354</v>
      </c>
      <c r="B360" s="112">
        <v>639600</v>
      </c>
      <c r="C360" s="73">
        <v>683101</v>
      </c>
      <c r="D360" s="79" t="s">
        <v>480</v>
      </c>
      <c r="E360" s="114" t="s">
        <v>21</v>
      </c>
      <c r="F360" s="64">
        <v>1</v>
      </c>
      <c r="G360" s="115">
        <v>0</v>
      </c>
      <c r="H360" s="116">
        <v>0</v>
      </c>
      <c r="I360" s="84">
        <v>1850600</v>
      </c>
      <c r="J360" s="85" t="s">
        <v>28</v>
      </c>
      <c r="K360" s="49"/>
      <c r="L360" s="50">
        <f t="shared" si="117"/>
        <v>1850600</v>
      </c>
      <c r="M360" s="50">
        <f t="shared" si="118"/>
        <v>1850600</v>
      </c>
      <c r="N360" s="51">
        <f t="shared" si="119"/>
        <v>1850600</v>
      </c>
      <c r="O360" s="52">
        <f t="shared" si="120"/>
        <v>1850600</v>
      </c>
      <c r="P360" s="51">
        <f t="shared" si="121"/>
        <v>0</v>
      </c>
      <c r="Q360" s="53">
        <f t="shared" si="122"/>
        <v>0</v>
      </c>
      <c r="R360" s="29">
        <f t="shared" si="115"/>
        <v>1850600</v>
      </c>
      <c r="S360" s="51">
        <f t="shared" si="116"/>
        <v>1850600</v>
      </c>
      <c r="T360" s="12" t="str">
        <f t="shared" si="123"/>
        <v>MENOR VALOR</v>
      </c>
    </row>
    <row r="361" spans="1:20" ht="16.5">
      <c r="A361" s="89">
        <v>355</v>
      </c>
      <c r="B361" s="112">
        <v>640000</v>
      </c>
      <c r="C361" s="73">
        <v>683111</v>
      </c>
      <c r="D361" s="79" t="s">
        <v>481</v>
      </c>
      <c r="E361" s="114" t="s">
        <v>21</v>
      </c>
      <c r="F361" s="64">
        <v>1</v>
      </c>
      <c r="G361" s="115">
        <v>0</v>
      </c>
      <c r="H361" s="116">
        <v>0</v>
      </c>
      <c r="I361" s="84">
        <v>1141500</v>
      </c>
      <c r="J361" s="88">
        <v>1006200</v>
      </c>
      <c r="K361" s="49"/>
      <c r="L361" s="50">
        <f t="shared" si="117"/>
        <v>1006200</v>
      </c>
      <c r="M361" s="50">
        <f t="shared" si="118"/>
        <v>1073850</v>
      </c>
      <c r="N361" s="51">
        <f t="shared" si="119"/>
        <v>1073850</v>
      </c>
      <c r="O361" s="52">
        <f t="shared" si="120"/>
        <v>1071716.9868953277</v>
      </c>
      <c r="P361" s="51">
        <f t="shared" si="121"/>
        <v>47835.773747269937</v>
      </c>
      <c r="Q361" s="53">
        <f t="shared" si="122"/>
        <v>4.4546048095422952E-2</v>
      </c>
      <c r="R361" s="29">
        <f t="shared" si="115"/>
        <v>1006200</v>
      </c>
      <c r="S361" s="51">
        <f t="shared" si="116"/>
        <v>1006200</v>
      </c>
      <c r="T361" s="12" t="str">
        <f t="shared" ref="T361:T392" si="124">IF(Q361&lt;=$Q$1,"MENOR VALOR","MEDIANA")</f>
        <v>MENOR VALOR</v>
      </c>
    </row>
    <row r="362" spans="1:20" ht="16.5">
      <c r="A362" s="57">
        <v>356</v>
      </c>
      <c r="B362" s="112">
        <v>641100</v>
      </c>
      <c r="C362" s="73">
        <v>684001</v>
      </c>
      <c r="D362" s="79" t="s">
        <v>482</v>
      </c>
      <c r="E362" s="114" t="s">
        <v>21</v>
      </c>
      <c r="F362" s="64">
        <v>1</v>
      </c>
      <c r="G362" s="115">
        <v>0</v>
      </c>
      <c r="H362" s="116">
        <v>0</v>
      </c>
      <c r="I362" s="84">
        <v>446000</v>
      </c>
      <c r="J362" s="88">
        <v>891100</v>
      </c>
      <c r="K362" s="49"/>
      <c r="L362" s="50">
        <f t="shared" si="117"/>
        <v>446000</v>
      </c>
      <c r="M362" s="50">
        <f t="shared" si="118"/>
        <v>668550</v>
      </c>
      <c r="N362" s="51">
        <f t="shared" si="119"/>
        <v>668550</v>
      </c>
      <c r="O362" s="52">
        <f t="shared" si="120"/>
        <v>630420.97046338802</v>
      </c>
      <c r="P362" s="51">
        <f t="shared" si="121"/>
        <v>157366.61415306616</v>
      </c>
      <c r="Q362" s="53">
        <f t="shared" si="122"/>
        <v>0.23538495872121182</v>
      </c>
      <c r="R362" s="29">
        <f t="shared" si="115"/>
        <v>668550</v>
      </c>
      <c r="S362" s="51">
        <f t="shared" si="116"/>
        <v>668600</v>
      </c>
      <c r="T362" s="12" t="str">
        <f t="shared" si="124"/>
        <v>MEDIANA</v>
      </c>
    </row>
    <row r="363" spans="1:20" ht="25.5">
      <c r="A363" s="57">
        <v>357</v>
      </c>
      <c r="B363" s="112">
        <v>642100</v>
      </c>
      <c r="C363" s="73">
        <v>684003</v>
      </c>
      <c r="D363" s="79" t="s">
        <v>483</v>
      </c>
      <c r="E363" s="114" t="s">
        <v>21</v>
      </c>
      <c r="F363" s="64">
        <v>1</v>
      </c>
      <c r="G363" s="115">
        <v>0</v>
      </c>
      <c r="H363" s="116">
        <v>0</v>
      </c>
      <c r="I363" s="84">
        <v>446000</v>
      </c>
      <c r="J363" s="88">
        <v>891100</v>
      </c>
      <c r="K363" s="49"/>
      <c r="L363" s="50">
        <f t="shared" si="117"/>
        <v>446000</v>
      </c>
      <c r="M363" s="50">
        <f t="shared" si="118"/>
        <v>668550</v>
      </c>
      <c r="N363" s="51">
        <f t="shared" si="119"/>
        <v>668550</v>
      </c>
      <c r="O363" s="52">
        <f t="shared" si="120"/>
        <v>630420.97046338802</v>
      </c>
      <c r="P363" s="51">
        <f t="shared" si="121"/>
        <v>157366.61415306616</v>
      </c>
      <c r="Q363" s="53">
        <f t="shared" si="122"/>
        <v>0.23538495872121182</v>
      </c>
      <c r="R363" s="29">
        <f t="shared" si="115"/>
        <v>668550</v>
      </c>
      <c r="S363" s="51">
        <f t="shared" si="116"/>
        <v>668600</v>
      </c>
      <c r="T363" s="12" t="str">
        <f t="shared" si="124"/>
        <v>MEDIANA</v>
      </c>
    </row>
    <row r="364" spans="1:20" ht="16.5">
      <c r="A364" s="89">
        <v>358</v>
      </c>
      <c r="B364" s="112">
        <v>644920</v>
      </c>
      <c r="C364" s="73">
        <v>684020</v>
      </c>
      <c r="D364" s="79" t="s">
        <v>484</v>
      </c>
      <c r="E364" s="114" t="s">
        <v>21</v>
      </c>
      <c r="F364" s="64">
        <v>1</v>
      </c>
      <c r="G364" s="115">
        <v>0</v>
      </c>
      <c r="H364" s="116">
        <v>0</v>
      </c>
      <c r="I364" s="84">
        <v>654300</v>
      </c>
      <c r="J364" s="85" t="s">
        <v>28</v>
      </c>
      <c r="K364" s="49"/>
      <c r="L364" s="50">
        <f t="shared" si="117"/>
        <v>654300</v>
      </c>
      <c r="M364" s="50">
        <f t="shared" si="118"/>
        <v>654300</v>
      </c>
      <c r="N364" s="51">
        <f t="shared" si="119"/>
        <v>654300</v>
      </c>
      <c r="O364" s="52">
        <f t="shared" si="120"/>
        <v>654300</v>
      </c>
      <c r="P364" s="51">
        <f t="shared" si="121"/>
        <v>0</v>
      </c>
      <c r="Q364" s="53">
        <f t="shared" si="122"/>
        <v>0</v>
      </c>
      <c r="R364" s="29">
        <f t="shared" si="115"/>
        <v>654300</v>
      </c>
      <c r="S364" s="51">
        <f t="shared" si="116"/>
        <v>654300</v>
      </c>
      <c r="T364" s="12" t="str">
        <f t="shared" si="124"/>
        <v>MENOR VALOR</v>
      </c>
    </row>
    <row r="365" spans="1:20" ht="16.5">
      <c r="A365" s="57">
        <v>359</v>
      </c>
      <c r="B365" s="112">
        <v>649100</v>
      </c>
      <c r="C365" s="73">
        <v>684103</v>
      </c>
      <c r="D365" s="79" t="s">
        <v>485</v>
      </c>
      <c r="E365" s="114" t="s">
        <v>21</v>
      </c>
      <c r="F365" s="64">
        <v>1</v>
      </c>
      <c r="G365" s="115">
        <v>0</v>
      </c>
      <c r="H365" s="116">
        <v>0</v>
      </c>
      <c r="I365" s="84">
        <v>1474400</v>
      </c>
      <c r="J365" s="88">
        <v>2005200</v>
      </c>
      <c r="K365" s="49"/>
      <c r="L365" s="50">
        <f t="shared" si="117"/>
        <v>1474400</v>
      </c>
      <c r="M365" s="50">
        <f t="shared" si="118"/>
        <v>1739800</v>
      </c>
      <c r="N365" s="51">
        <f t="shared" si="119"/>
        <v>1739800</v>
      </c>
      <c r="O365" s="52">
        <f t="shared" si="120"/>
        <v>1719437.9546817036</v>
      </c>
      <c r="P365" s="51">
        <f t="shared" si="121"/>
        <v>187666.13972690972</v>
      </c>
      <c r="Q365" s="53">
        <f t="shared" si="122"/>
        <v>0.10786650173980326</v>
      </c>
      <c r="R365" s="29">
        <f t="shared" ref="R365:R428" si="125">IF(Q365&lt;=$Q$1,L365,N365)</f>
        <v>1739800</v>
      </c>
      <c r="S365" s="51">
        <f t="shared" si="116"/>
        <v>1739800</v>
      </c>
      <c r="T365" s="12" t="str">
        <f t="shared" si="124"/>
        <v>MEDIANA</v>
      </c>
    </row>
    <row r="366" spans="1:20" ht="25.5">
      <c r="A366" s="57">
        <v>360</v>
      </c>
      <c r="B366" s="112">
        <v>649803</v>
      </c>
      <c r="C366" s="73">
        <v>685102</v>
      </c>
      <c r="D366" s="79" t="s">
        <v>486</v>
      </c>
      <c r="E366" s="114" t="s">
        <v>21</v>
      </c>
      <c r="F366" s="64">
        <v>1</v>
      </c>
      <c r="G366" s="115">
        <v>0</v>
      </c>
      <c r="H366" s="116">
        <v>0</v>
      </c>
      <c r="I366" s="84">
        <v>2469300</v>
      </c>
      <c r="J366" s="88">
        <v>3367100</v>
      </c>
      <c r="K366" s="49"/>
      <c r="L366" s="50">
        <f t="shared" si="117"/>
        <v>2469300</v>
      </c>
      <c r="M366" s="50">
        <f t="shared" si="118"/>
        <v>2918200</v>
      </c>
      <c r="N366" s="51">
        <f t="shared" si="119"/>
        <v>2918200</v>
      </c>
      <c r="O366" s="52">
        <f t="shared" si="120"/>
        <v>2883466.6687860293</v>
      </c>
      <c r="P366" s="51">
        <f t="shared" si="121"/>
        <v>317420.23407464119</v>
      </c>
      <c r="Q366" s="53">
        <f t="shared" si="122"/>
        <v>0.10877261122426193</v>
      </c>
      <c r="R366" s="29">
        <f t="shared" si="125"/>
        <v>2918200</v>
      </c>
      <c r="S366" s="51">
        <f t="shared" si="116"/>
        <v>2918200</v>
      </c>
      <c r="T366" s="12" t="str">
        <f t="shared" si="124"/>
        <v>MEDIANA</v>
      </c>
    </row>
    <row r="367" spans="1:20" ht="16.5">
      <c r="A367" s="89">
        <v>361</v>
      </c>
      <c r="B367" s="112">
        <v>649804</v>
      </c>
      <c r="C367" s="73">
        <v>686001</v>
      </c>
      <c r="D367" s="79" t="s">
        <v>487</v>
      </c>
      <c r="E367" s="114" t="s">
        <v>21</v>
      </c>
      <c r="F367" s="64">
        <v>1</v>
      </c>
      <c r="G367" s="115">
        <v>0</v>
      </c>
      <c r="H367" s="116">
        <v>0</v>
      </c>
      <c r="I367" s="84">
        <v>1474400</v>
      </c>
      <c r="J367" s="85" t="s">
        <v>28</v>
      </c>
      <c r="K367" s="49"/>
      <c r="L367" s="50">
        <f t="shared" si="117"/>
        <v>1474400</v>
      </c>
      <c r="M367" s="50">
        <f t="shared" si="118"/>
        <v>1474400</v>
      </c>
      <c r="N367" s="51">
        <f t="shared" si="119"/>
        <v>1474400</v>
      </c>
      <c r="O367" s="52">
        <f t="shared" si="120"/>
        <v>1474400</v>
      </c>
      <c r="P367" s="51">
        <f t="shared" si="121"/>
        <v>0</v>
      </c>
      <c r="Q367" s="53">
        <f t="shared" si="122"/>
        <v>0</v>
      </c>
      <c r="R367" s="29">
        <f t="shared" si="125"/>
        <v>1474400</v>
      </c>
      <c r="S367" s="51">
        <f t="shared" si="116"/>
        <v>1474400</v>
      </c>
      <c r="T367" s="12" t="str">
        <f t="shared" si="124"/>
        <v>MENOR VALOR</v>
      </c>
    </row>
    <row r="368" spans="1:20" ht="16.5">
      <c r="A368" s="57">
        <v>362</v>
      </c>
      <c r="B368" s="112">
        <v>649805</v>
      </c>
      <c r="C368" s="73">
        <v>690103</v>
      </c>
      <c r="D368" s="79" t="s">
        <v>488</v>
      </c>
      <c r="E368" s="114" t="s">
        <v>21</v>
      </c>
      <c r="F368" s="64">
        <v>1</v>
      </c>
      <c r="G368" s="115">
        <v>0</v>
      </c>
      <c r="H368" s="116">
        <v>0</v>
      </c>
      <c r="I368" s="84">
        <v>1141500</v>
      </c>
      <c r="J368" s="85" t="s">
        <v>28</v>
      </c>
      <c r="K368" s="49"/>
      <c r="L368" s="50">
        <f t="shared" si="117"/>
        <v>1141500</v>
      </c>
      <c r="M368" s="50">
        <f t="shared" si="118"/>
        <v>1141500</v>
      </c>
      <c r="N368" s="51">
        <f t="shared" si="119"/>
        <v>1141500</v>
      </c>
      <c r="O368" s="52">
        <f t="shared" si="120"/>
        <v>1141500</v>
      </c>
      <c r="P368" s="51">
        <f t="shared" si="121"/>
        <v>0</v>
      </c>
      <c r="Q368" s="53">
        <f t="shared" si="122"/>
        <v>0</v>
      </c>
      <c r="R368" s="29">
        <f t="shared" si="125"/>
        <v>1141500</v>
      </c>
      <c r="S368" s="51">
        <f t="shared" si="116"/>
        <v>1141500</v>
      </c>
      <c r="T368" s="12" t="str">
        <f t="shared" si="124"/>
        <v>MENOR VALOR</v>
      </c>
    </row>
    <row r="369" spans="1:20" ht="16.5">
      <c r="A369" s="57">
        <v>363</v>
      </c>
      <c r="B369" s="112">
        <v>651201</v>
      </c>
      <c r="C369" s="73">
        <v>691101</v>
      </c>
      <c r="D369" s="79" t="s">
        <v>489</v>
      </c>
      <c r="E369" s="114" t="s">
        <v>21</v>
      </c>
      <c r="F369" s="64">
        <v>1</v>
      </c>
      <c r="G369" s="115">
        <v>0</v>
      </c>
      <c r="H369" s="116">
        <v>0</v>
      </c>
      <c r="I369" s="84">
        <v>924500</v>
      </c>
      <c r="J369" s="85" t="s">
        <v>28</v>
      </c>
      <c r="K369" s="49"/>
      <c r="L369" s="50">
        <f t="shared" si="117"/>
        <v>924500</v>
      </c>
      <c r="M369" s="50">
        <f t="shared" si="118"/>
        <v>924500</v>
      </c>
      <c r="N369" s="51">
        <f t="shared" si="119"/>
        <v>924500</v>
      </c>
      <c r="O369" s="52">
        <f t="shared" si="120"/>
        <v>924500</v>
      </c>
      <c r="P369" s="51">
        <f t="shared" si="121"/>
        <v>0</v>
      </c>
      <c r="Q369" s="53">
        <f t="shared" si="122"/>
        <v>0</v>
      </c>
      <c r="R369" s="29">
        <f t="shared" si="125"/>
        <v>924500</v>
      </c>
      <c r="S369" s="51">
        <f t="shared" si="116"/>
        <v>924500</v>
      </c>
      <c r="T369" s="12" t="str">
        <f t="shared" si="124"/>
        <v>MENOR VALOR</v>
      </c>
    </row>
    <row r="370" spans="1:20" ht="16.5">
      <c r="A370" s="89">
        <v>364</v>
      </c>
      <c r="B370" s="112">
        <v>651202</v>
      </c>
      <c r="C370" s="73">
        <v>691103</v>
      </c>
      <c r="D370" s="79" t="s">
        <v>490</v>
      </c>
      <c r="E370" s="114" t="s">
        <v>21</v>
      </c>
      <c r="F370" s="64">
        <v>1</v>
      </c>
      <c r="G370" s="115">
        <v>0</v>
      </c>
      <c r="H370" s="116">
        <v>0</v>
      </c>
      <c r="I370" s="84">
        <v>1119100</v>
      </c>
      <c r="J370" s="85" t="s">
        <v>28</v>
      </c>
      <c r="K370" s="49"/>
      <c r="L370" s="50">
        <f t="shared" si="117"/>
        <v>1119100</v>
      </c>
      <c r="M370" s="50">
        <f t="shared" si="118"/>
        <v>1119100</v>
      </c>
      <c r="N370" s="51">
        <f t="shared" si="119"/>
        <v>1119100</v>
      </c>
      <c r="O370" s="52">
        <f t="shared" si="120"/>
        <v>1119100</v>
      </c>
      <c r="P370" s="51">
        <f t="shared" si="121"/>
        <v>0</v>
      </c>
      <c r="Q370" s="53">
        <f t="shared" si="122"/>
        <v>0</v>
      </c>
      <c r="R370" s="29">
        <f t="shared" si="125"/>
        <v>1119100</v>
      </c>
      <c r="S370" s="51">
        <f t="shared" si="116"/>
        <v>1119100</v>
      </c>
      <c r="T370" s="12" t="str">
        <f t="shared" si="124"/>
        <v>MENOR VALOR</v>
      </c>
    </row>
    <row r="371" spans="1:20" ht="16.5">
      <c r="A371" s="57">
        <v>365</v>
      </c>
      <c r="B371" s="112">
        <v>652101</v>
      </c>
      <c r="C371" s="73">
        <v>691110</v>
      </c>
      <c r="D371" s="79" t="s">
        <v>491</v>
      </c>
      <c r="E371" s="114" t="s">
        <v>21</v>
      </c>
      <c r="F371" s="64">
        <v>1</v>
      </c>
      <c r="G371" s="115">
        <v>0</v>
      </c>
      <c r="H371" s="116">
        <v>0</v>
      </c>
      <c r="I371" s="84">
        <v>1474400</v>
      </c>
      <c r="J371" s="88">
        <v>2005200</v>
      </c>
      <c r="K371" s="49"/>
      <c r="L371" s="50">
        <f t="shared" si="117"/>
        <v>1474400</v>
      </c>
      <c r="M371" s="50">
        <f t="shared" si="118"/>
        <v>1739800</v>
      </c>
      <c r="N371" s="51">
        <f t="shared" si="119"/>
        <v>1739800</v>
      </c>
      <c r="O371" s="52">
        <f t="shared" si="120"/>
        <v>1719437.9546817036</v>
      </c>
      <c r="P371" s="51">
        <f t="shared" si="121"/>
        <v>187666.13972690972</v>
      </c>
      <c r="Q371" s="53">
        <f t="shared" si="122"/>
        <v>0.10786650173980326</v>
      </c>
      <c r="R371" s="29">
        <f t="shared" si="125"/>
        <v>1739800</v>
      </c>
      <c r="S371" s="51">
        <f t="shared" si="116"/>
        <v>1739800</v>
      </c>
      <c r="T371" s="12" t="str">
        <f t="shared" si="124"/>
        <v>MEDIANA</v>
      </c>
    </row>
    <row r="372" spans="1:20" ht="16.5">
      <c r="A372" s="57">
        <v>366</v>
      </c>
      <c r="B372" s="112">
        <v>652102</v>
      </c>
      <c r="C372" s="73">
        <v>691130</v>
      </c>
      <c r="D372" s="79" t="s">
        <v>492</v>
      </c>
      <c r="E372" s="114" t="s">
        <v>21</v>
      </c>
      <c r="F372" s="64">
        <v>1</v>
      </c>
      <c r="G372" s="115">
        <v>0</v>
      </c>
      <c r="H372" s="116">
        <v>0</v>
      </c>
      <c r="I372" s="110">
        <v>0</v>
      </c>
      <c r="J372" s="88">
        <v>5646318</v>
      </c>
      <c r="K372" s="49"/>
      <c r="L372" s="50">
        <f t="shared" si="117"/>
        <v>0</v>
      </c>
      <c r="M372" s="50">
        <f t="shared" si="118"/>
        <v>2823159</v>
      </c>
      <c r="N372" s="51">
        <f t="shared" si="119"/>
        <v>2823159</v>
      </c>
      <c r="O372" s="52" t="e">
        <f t="shared" si="120"/>
        <v>#NUM!</v>
      </c>
      <c r="P372" s="51">
        <f t="shared" si="121"/>
        <v>1996274.8732678322</v>
      </c>
      <c r="Q372" s="53">
        <f t="shared" si="122"/>
        <v>0.70710678118654746</v>
      </c>
      <c r="R372" s="29">
        <f t="shared" si="125"/>
        <v>2823159</v>
      </c>
      <c r="S372" s="51">
        <f t="shared" si="116"/>
        <v>2823200</v>
      </c>
      <c r="T372" s="12" t="str">
        <f t="shared" si="124"/>
        <v>MEDIANA</v>
      </c>
    </row>
    <row r="373" spans="1:20" ht="25.5">
      <c r="A373" s="89">
        <v>367</v>
      </c>
      <c r="B373" s="112">
        <v>652201</v>
      </c>
      <c r="C373" s="73">
        <v>691201</v>
      </c>
      <c r="D373" s="79" t="s">
        <v>493</v>
      </c>
      <c r="E373" s="114" t="s">
        <v>21</v>
      </c>
      <c r="F373" s="64">
        <v>1</v>
      </c>
      <c r="G373" s="115">
        <v>0</v>
      </c>
      <c r="H373" s="116">
        <v>0</v>
      </c>
      <c r="I373" s="84">
        <v>1474400</v>
      </c>
      <c r="J373" s="85" t="s">
        <v>28</v>
      </c>
      <c r="K373" s="49"/>
      <c r="L373" s="50">
        <f t="shared" si="117"/>
        <v>1474400</v>
      </c>
      <c r="M373" s="50">
        <f t="shared" si="118"/>
        <v>1474400</v>
      </c>
      <c r="N373" s="51">
        <f t="shared" si="119"/>
        <v>1474400</v>
      </c>
      <c r="O373" s="52">
        <f t="shared" si="120"/>
        <v>1474400</v>
      </c>
      <c r="P373" s="51">
        <f t="shared" si="121"/>
        <v>0</v>
      </c>
      <c r="Q373" s="53">
        <f t="shared" si="122"/>
        <v>0</v>
      </c>
      <c r="R373" s="29">
        <f t="shared" si="125"/>
        <v>1474400</v>
      </c>
      <c r="S373" s="51">
        <f t="shared" si="116"/>
        <v>1474400</v>
      </c>
      <c r="T373" s="12" t="str">
        <f t="shared" si="124"/>
        <v>MENOR VALOR</v>
      </c>
    </row>
    <row r="374" spans="1:20" ht="25.5">
      <c r="A374" s="57">
        <v>368</v>
      </c>
      <c r="B374" s="112">
        <v>652301</v>
      </c>
      <c r="C374" s="73">
        <v>691202</v>
      </c>
      <c r="D374" s="79" t="s">
        <v>494</v>
      </c>
      <c r="E374" s="114" t="s">
        <v>21</v>
      </c>
      <c r="F374" s="64">
        <v>1</v>
      </c>
      <c r="G374" s="115">
        <v>0</v>
      </c>
      <c r="H374" s="116">
        <v>0</v>
      </c>
      <c r="I374" s="84">
        <v>1474400</v>
      </c>
      <c r="J374" s="88">
        <v>2005200</v>
      </c>
      <c r="K374" s="49"/>
      <c r="L374" s="50">
        <f t="shared" si="117"/>
        <v>1474400</v>
      </c>
      <c r="M374" s="50">
        <f t="shared" si="118"/>
        <v>1739800</v>
      </c>
      <c r="N374" s="51">
        <f t="shared" si="119"/>
        <v>1739800</v>
      </c>
      <c r="O374" s="52">
        <f t="shared" si="120"/>
        <v>1719437.9546817036</v>
      </c>
      <c r="P374" s="51">
        <f t="shared" si="121"/>
        <v>187666.13972690972</v>
      </c>
      <c r="Q374" s="53">
        <f t="shared" si="122"/>
        <v>0.10786650173980326</v>
      </c>
      <c r="R374" s="29">
        <f t="shared" si="125"/>
        <v>1739800</v>
      </c>
      <c r="S374" s="51">
        <f t="shared" si="116"/>
        <v>1739800</v>
      </c>
      <c r="T374" s="12" t="str">
        <f t="shared" si="124"/>
        <v>MEDIANA</v>
      </c>
    </row>
    <row r="375" spans="1:20" ht="25.5">
      <c r="A375" s="57">
        <v>369</v>
      </c>
      <c r="B375" s="112">
        <v>652302</v>
      </c>
      <c r="C375" s="73">
        <v>691204</v>
      </c>
      <c r="D375" s="79" t="s">
        <v>495</v>
      </c>
      <c r="E375" s="114" t="s">
        <v>21</v>
      </c>
      <c r="F375" s="64">
        <v>1</v>
      </c>
      <c r="G375" s="115">
        <v>0</v>
      </c>
      <c r="H375" s="116">
        <v>0</v>
      </c>
      <c r="I375" s="110">
        <v>4000000</v>
      </c>
      <c r="J375" s="85" t="s">
        <v>28</v>
      </c>
      <c r="K375" s="49"/>
      <c r="L375" s="50">
        <f t="shared" si="117"/>
        <v>4000000</v>
      </c>
      <c r="M375" s="50">
        <f t="shared" si="118"/>
        <v>4000000</v>
      </c>
      <c r="N375" s="51">
        <f t="shared" si="119"/>
        <v>4000000</v>
      </c>
      <c r="O375" s="52">
        <f t="shared" si="120"/>
        <v>4000000</v>
      </c>
      <c r="P375" s="51">
        <f t="shared" si="121"/>
        <v>0</v>
      </c>
      <c r="Q375" s="53">
        <f t="shared" si="122"/>
        <v>0</v>
      </c>
      <c r="R375" s="29">
        <f t="shared" si="125"/>
        <v>4000000</v>
      </c>
      <c r="S375" s="51">
        <f t="shared" si="116"/>
        <v>4000000</v>
      </c>
      <c r="T375" s="12" t="str">
        <f t="shared" si="124"/>
        <v>MENOR VALOR</v>
      </c>
    </row>
    <row r="376" spans="1:20" ht="25.5">
      <c r="A376" s="89">
        <v>370</v>
      </c>
      <c r="B376" s="112">
        <v>652304</v>
      </c>
      <c r="C376" s="73">
        <v>691301</v>
      </c>
      <c r="D376" s="79" t="s">
        <v>496</v>
      </c>
      <c r="E376" s="114" t="s">
        <v>21</v>
      </c>
      <c r="F376" s="64">
        <v>1</v>
      </c>
      <c r="G376" s="115">
        <v>0</v>
      </c>
      <c r="H376" s="116">
        <v>0</v>
      </c>
      <c r="I376" s="84">
        <v>1474400</v>
      </c>
      <c r="J376" s="85" t="s">
        <v>28</v>
      </c>
      <c r="K376" s="49"/>
      <c r="L376" s="50">
        <f t="shared" si="117"/>
        <v>1474400</v>
      </c>
      <c r="M376" s="50">
        <f t="shared" si="118"/>
        <v>1474400</v>
      </c>
      <c r="N376" s="51">
        <f t="shared" si="119"/>
        <v>1474400</v>
      </c>
      <c r="O376" s="52">
        <f t="shared" si="120"/>
        <v>1474400</v>
      </c>
      <c r="P376" s="51">
        <f t="shared" si="121"/>
        <v>0</v>
      </c>
      <c r="Q376" s="53">
        <f t="shared" si="122"/>
        <v>0</v>
      </c>
      <c r="R376" s="29">
        <f t="shared" si="125"/>
        <v>1474400</v>
      </c>
      <c r="S376" s="51">
        <f t="shared" si="116"/>
        <v>1474400</v>
      </c>
      <c r="T376" s="12" t="str">
        <f t="shared" si="124"/>
        <v>MENOR VALOR</v>
      </c>
    </row>
    <row r="377" spans="1:20" ht="25.5">
      <c r="A377" s="57">
        <v>371</v>
      </c>
      <c r="B377" s="112">
        <v>652401</v>
      </c>
      <c r="C377" s="73">
        <v>691302</v>
      </c>
      <c r="D377" s="79" t="s">
        <v>497</v>
      </c>
      <c r="E377" s="114" t="s">
        <v>21</v>
      </c>
      <c r="F377" s="64">
        <v>1</v>
      </c>
      <c r="G377" s="115">
        <v>0</v>
      </c>
      <c r="H377" s="116">
        <v>0</v>
      </c>
      <c r="I377" s="84">
        <v>1474400</v>
      </c>
      <c r="J377" s="85" t="s">
        <v>28</v>
      </c>
      <c r="K377" s="49"/>
      <c r="L377" s="50">
        <f t="shared" si="117"/>
        <v>1474400</v>
      </c>
      <c r="M377" s="50">
        <f t="shared" si="118"/>
        <v>1474400</v>
      </c>
      <c r="N377" s="51">
        <f t="shared" si="119"/>
        <v>1474400</v>
      </c>
      <c r="O377" s="52">
        <f t="shared" si="120"/>
        <v>1474400</v>
      </c>
      <c r="P377" s="51">
        <f t="shared" si="121"/>
        <v>0</v>
      </c>
      <c r="Q377" s="53">
        <f t="shared" si="122"/>
        <v>0</v>
      </c>
      <c r="R377" s="29">
        <f t="shared" si="125"/>
        <v>1474400</v>
      </c>
      <c r="S377" s="51">
        <f t="shared" si="116"/>
        <v>1474400</v>
      </c>
      <c r="T377" s="12" t="str">
        <f t="shared" si="124"/>
        <v>MENOR VALOR</v>
      </c>
    </row>
    <row r="378" spans="1:20" ht="25.5">
      <c r="A378" s="57">
        <v>372</v>
      </c>
      <c r="B378" s="112">
        <v>652402</v>
      </c>
      <c r="C378" s="73">
        <v>692201</v>
      </c>
      <c r="D378" s="79" t="s">
        <v>498</v>
      </c>
      <c r="E378" s="114" t="s">
        <v>21</v>
      </c>
      <c r="F378" s="64">
        <v>1</v>
      </c>
      <c r="G378" s="115">
        <v>0</v>
      </c>
      <c r="H378" s="116">
        <v>0</v>
      </c>
      <c r="I378" s="110">
        <v>0</v>
      </c>
      <c r="J378" s="88">
        <v>4795900</v>
      </c>
      <c r="K378" s="49"/>
      <c r="L378" s="50">
        <f t="shared" si="117"/>
        <v>0</v>
      </c>
      <c r="M378" s="50">
        <f t="shared" si="118"/>
        <v>2397950</v>
      </c>
      <c r="N378" s="51">
        <f t="shared" si="119"/>
        <v>2397950</v>
      </c>
      <c r="O378" s="52" t="e">
        <f t="shared" si="120"/>
        <v>#NUM!</v>
      </c>
      <c r="P378" s="51">
        <f t="shared" si="121"/>
        <v>1695606.7059462816</v>
      </c>
      <c r="Q378" s="53">
        <f t="shared" si="122"/>
        <v>0.70710678118654746</v>
      </c>
      <c r="R378" s="29">
        <f t="shared" si="125"/>
        <v>2397950</v>
      </c>
      <c r="S378" s="51">
        <f t="shared" si="116"/>
        <v>2398000</v>
      </c>
      <c r="T378" s="12" t="str">
        <f t="shared" si="124"/>
        <v>MEDIANA</v>
      </c>
    </row>
    <row r="379" spans="1:20" ht="25.5">
      <c r="A379" s="89">
        <v>373</v>
      </c>
      <c r="B379" s="112">
        <v>652404</v>
      </c>
      <c r="C379" s="73">
        <v>692203</v>
      </c>
      <c r="D379" s="79" t="s">
        <v>499</v>
      </c>
      <c r="E379" s="114" t="s">
        <v>21</v>
      </c>
      <c r="F379" s="64">
        <v>1</v>
      </c>
      <c r="G379" s="115">
        <v>0</v>
      </c>
      <c r="H379" s="116">
        <v>0</v>
      </c>
      <c r="I379" s="84">
        <v>1474400</v>
      </c>
      <c r="J379" s="85" t="s">
        <v>28</v>
      </c>
      <c r="K379" s="49"/>
      <c r="L379" s="50">
        <f t="shared" si="117"/>
        <v>1474400</v>
      </c>
      <c r="M379" s="50">
        <f t="shared" si="118"/>
        <v>1474400</v>
      </c>
      <c r="N379" s="51">
        <f t="shared" si="119"/>
        <v>1474400</v>
      </c>
      <c r="O379" s="52">
        <f t="shared" si="120"/>
        <v>1474400</v>
      </c>
      <c r="P379" s="51">
        <f t="shared" si="121"/>
        <v>0</v>
      </c>
      <c r="Q379" s="53">
        <f t="shared" si="122"/>
        <v>0</v>
      </c>
      <c r="R379" s="29">
        <f t="shared" si="125"/>
        <v>1474400</v>
      </c>
      <c r="S379" s="51">
        <f t="shared" si="116"/>
        <v>1474400</v>
      </c>
      <c r="T379" s="12" t="str">
        <f t="shared" si="124"/>
        <v>MENOR VALOR</v>
      </c>
    </row>
    <row r="380" spans="1:20" ht="16.5">
      <c r="A380" s="57">
        <v>374</v>
      </c>
      <c r="B380" s="112">
        <v>652410</v>
      </c>
      <c r="C380" s="73">
        <v>694101</v>
      </c>
      <c r="D380" s="79" t="s">
        <v>500</v>
      </c>
      <c r="E380" s="114" t="s">
        <v>21</v>
      </c>
      <c r="F380" s="64">
        <v>1</v>
      </c>
      <c r="G380" s="115">
        <v>0</v>
      </c>
      <c r="H380" s="116">
        <v>0</v>
      </c>
      <c r="I380" s="84">
        <v>1474400</v>
      </c>
      <c r="J380" s="88">
        <v>2005200</v>
      </c>
      <c r="K380" s="49"/>
      <c r="L380" s="50">
        <f t="shared" si="117"/>
        <v>1474400</v>
      </c>
      <c r="M380" s="50">
        <f t="shared" si="118"/>
        <v>1739800</v>
      </c>
      <c r="N380" s="51">
        <f t="shared" si="119"/>
        <v>1739800</v>
      </c>
      <c r="O380" s="52">
        <f t="shared" si="120"/>
        <v>1719437.9546817036</v>
      </c>
      <c r="P380" s="51">
        <f t="shared" si="121"/>
        <v>187666.13972690972</v>
      </c>
      <c r="Q380" s="53">
        <f t="shared" si="122"/>
        <v>0.10786650173980326</v>
      </c>
      <c r="R380" s="29">
        <f t="shared" si="125"/>
        <v>1739800</v>
      </c>
      <c r="S380" s="51">
        <f t="shared" si="116"/>
        <v>1739800</v>
      </c>
      <c r="T380" s="12" t="str">
        <f t="shared" si="124"/>
        <v>MEDIANA</v>
      </c>
    </row>
    <row r="381" spans="1:20" ht="16.5">
      <c r="A381" s="57">
        <v>375</v>
      </c>
      <c r="B381" s="112">
        <v>652702</v>
      </c>
      <c r="C381" s="73">
        <v>694102</v>
      </c>
      <c r="D381" s="79" t="s">
        <v>501</v>
      </c>
      <c r="E381" s="114" t="s">
        <v>21</v>
      </c>
      <c r="F381" s="64">
        <v>1</v>
      </c>
      <c r="G381" s="115">
        <v>0</v>
      </c>
      <c r="H381" s="116">
        <v>0</v>
      </c>
      <c r="I381" s="110">
        <v>0</v>
      </c>
      <c r="J381" s="88">
        <v>5871000</v>
      </c>
      <c r="K381" s="49"/>
      <c r="L381" s="50">
        <f t="shared" si="117"/>
        <v>0</v>
      </c>
      <c r="M381" s="50">
        <f t="shared" si="118"/>
        <v>2935500</v>
      </c>
      <c r="N381" s="51">
        <f t="shared" si="119"/>
        <v>2935500</v>
      </c>
      <c r="O381" s="52" t="e">
        <f t="shared" si="120"/>
        <v>#NUM!</v>
      </c>
      <c r="P381" s="51">
        <f t="shared" si="121"/>
        <v>2075711.9561731103</v>
      </c>
      <c r="Q381" s="53">
        <f t="shared" si="122"/>
        <v>0.70710678118654757</v>
      </c>
      <c r="R381" s="29">
        <f t="shared" si="125"/>
        <v>2935500</v>
      </c>
      <c r="S381" s="51">
        <f t="shared" si="116"/>
        <v>2935500</v>
      </c>
      <c r="T381" s="12" t="str">
        <f t="shared" si="124"/>
        <v>MEDIANA</v>
      </c>
    </row>
    <row r="382" spans="1:20" ht="25.5">
      <c r="A382" s="89">
        <v>376</v>
      </c>
      <c r="B382" s="112">
        <v>652801</v>
      </c>
      <c r="C382" s="73">
        <v>694203</v>
      </c>
      <c r="D382" s="79" t="s">
        <v>502</v>
      </c>
      <c r="E382" s="114" t="s">
        <v>21</v>
      </c>
      <c r="F382" s="64">
        <v>1</v>
      </c>
      <c r="G382" s="115">
        <v>0</v>
      </c>
      <c r="H382" s="116">
        <v>0</v>
      </c>
      <c r="I382" s="84">
        <v>1474400</v>
      </c>
      <c r="J382" s="88">
        <v>2005200</v>
      </c>
      <c r="K382" s="49"/>
      <c r="L382" s="50">
        <f t="shared" si="117"/>
        <v>1474400</v>
      </c>
      <c r="M382" s="50">
        <f t="shared" si="118"/>
        <v>1739800</v>
      </c>
      <c r="N382" s="51">
        <f t="shared" si="119"/>
        <v>1739800</v>
      </c>
      <c r="O382" s="52">
        <f t="shared" si="120"/>
        <v>1719437.9546817036</v>
      </c>
      <c r="P382" s="51">
        <f t="shared" si="121"/>
        <v>187666.13972690972</v>
      </c>
      <c r="Q382" s="53">
        <f t="shared" si="122"/>
        <v>0.10786650173980326</v>
      </c>
      <c r="R382" s="29">
        <f t="shared" si="125"/>
        <v>1739800</v>
      </c>
      <c r="S382" s="51">
        <f t="shared" si="116"/>
        <v>1739800</v>
      </c>
      <c r="T382" s="12" t="str">
        <f t="shared" si="124"/>
        <v>MEDIANA</v>
      </c>
    </row>
    <row r="383" spans="1:20" ht="25.5">
      <c r="A383" s="57">
        <v>377</v>
      </c>
      <c r="B383" s="112">
        <v>652802</v>
      </c>
      <c r="C383" s="73">
        <v>694901</v>
      </c>
      <c r="D383" s="79" t="s">
        <v>503</v>
      </c>
      <c r="E383" s="114" t="s">
        <v>21</v>
      </c>
      <c r="F383" s="64">
        <v>1</v>
      </c>
      <c r="G383" s="115">
        <v>0</v>
      </c>
      <c r="H383" s="116">
        <v>0</v>
      </c>
      <c r="I383" s="110">
        <v>0</v>
      </c>
      <c r="J383" s="88">
        <v>5973000</v>
      </c>
      <c r="K383" s="49"/>
      <c r="L383" s="50">
        <f t="shared" si="117"/>
        <v>0</v>
      </c>
      <c r="M383" s="50">
        <f t="shared" si="118"/>
        <v>2986500</v>
      </c>
      <c r="N383" s="51">
        <f t="shared" si="119"/>
        <v>2986500</v>
      </c>
      <c r="O383" s="52" t="e">
        <f t="shared" si="120"/>
        <v>#NUM!</v>
      </c>
      <c r="P383" s="51">
        <f t="shared" si="121"/>
        <v>2111774.4020136241</v>
      </c>
      <c r="Q383" s="53">
        <f t="shared" si="122"/>
        <v>0.70710678118654746</v>
      </c>
      <c r="R383" s="29">
        <f t="shared" si="125"/>
        <v>2986500</v>
      </c>
      <c r="S383" s="51">
        <f t="shared" si="116"/>
        <v>2986500</v>
      </c>
      <c r="T383" s="12" t="str">
        <f t="shared" si="124"/>
        <v>MEDIANA</v>
      </c>
    </row>
    <row r="384" spans="1:20" ht="38.25">
      <c r="A384" s="57">
        <v>378</v>
      </c>
      <c r="B384" s="112">
        <v>652901</v>
      </c>
      <c r="C384" s="73">
        <v>697101</v>
      </c>
      <c r="D384" s="79" t="s">
        <v>504</v>
      </c>
      <c r="E384" s="114" t="s">
        <v>21</v>
      </c>
      <c r="F384" s="64">
        <v>1</v>
      </c>
      <c r="G384" s="115">
        <v>0</v>
      </c>
      <c r="H384" s="116">
        <v>0</v>
      </c>
      <c r="I384" s="84">
        <v>2469300</v>
      </c>
      <c r="J384" s="88">
        <v>3367100</v>
      </c>
      <c r="K384" s="49"/>
      <c r="L384" s="50">
        <f t="shared" si="117"/>
        <v>2469300</v>
      </c>
      <c r="M384" s="50">
        <f t="shared" si="118"/>
        <v>2918200</v>
      </c>
      <c r="N384" s="51">
        <f t="shared" si="119"/>
        <v>2918200</v>
      </c>
      <c r="O384" s="52">
        <f t="shared" si="120"/>
        <v>2883466.6687860293</v>
      </c>
      <c r="P384" s="51">
        <f t="shared" si="121"/>
        <v>317420.23407464119</v>
      </c>
      <c r="Q384" s="53">
        <f t="shared" si="122"/>
        <v>0.10877261122426193</v>
      </c>
      <c r="R384" s="29">
        <f t="shared" si="125"/>
        <v>2918200</v>
      </c>
      <c r="S384" s="51">
        <f t="shared" si="116"/>
        <v>2918200</v>
      </c>
      <c r="T384" s="12" t="str">
        <f t="shared" si="124"/>
        <v>MEDIANA</v>
      </c>
    </row>
    <row r="385" spans="1:20" ht="38.25">
      <c r="A385" s="89">
        <v>379</v>
      </c>
      <c r="B385" s="112">
        <v>652902</v>
      </c>
      <c r="C385" s="73">
        <v>698003</v>
      </c>
      <c r="D385" s="79" t="s">
        <v>505</v>
      </c>
      <c r="E385" s="114" t="s">
        <v>21</v>
      </c>
      <c r="F385" s="64">
        <v>1</v>
      </c>
      <c r="G385" s="115">
        <v>0</v>
      </c>
      <c r="H385" s="116">
        <v>0</v>
      </c>
      <c r="I385" s="110">
        <v>0</v>
      </c>
      <c r="J385" s="88">
        <v>5888900</v>
      </c>
      <c r="K385" s="49"/>
      <c r="L385" s="50">
        <f t="shared" si="117"/>
        <v>0</v>
      </c>
      <c r="M385" s="50">
        <f t="shared" si="118"/>
        <v>2944450</v>
      </c>
      <c r="N385" s="51">
        <f t="shared" si="119"/>
        <v>2944450</v>
      </c>
      <c r="O385" s="52" t="e">
        <f t="shared" si="120"/>
        <v>#NUM!</v>
      </c>
      <c r="P385" s="51">
        <f t="shared" si="121"/>
        <v>2082040.56186473</v>
      </c>
      <c r="Q385" s="53">
        <f t="shared" si="122"/>
        <v>0.70710678118654757</v>
      </c>
      <c r="R385" s="29">
        <f t="shared" si="125"/>
        <v>2944450</v>
      </c>
      <c r="S385" s="51">
        <f t="shared" ref="S385:S448" si="126">+ROUND(R385,-2)</f>
        <v>2944500</v>
      </c>
      <c r="T385" s="12" t="str">
        <f t="shared" si="124"/>
        <v>MEDIANA</v>
      </c>
    </row>
    <row r="386" spans="1:20" ht="16.5">
      <c r="A386" s="57">
        <v>380</v>
      </c>
      <c r="B386" s="112">
        <v>653101</v>
      </c>
      <c r="C386" s="73">
        <v>698004</v>
      </c>
      <c r="D386" s="79" t="s">
        <v>506</v>
      </c>
      <c r="E386" s="114" t="s">
        <v>21</v>
      </c>
      <c r="F386" s="64">
        <v>1</v>
      </c>
      <c r="G386" s="115">
        <v>0</v>
      </c>
      <c r="H386" s="116">
        <v>0</v>
      </c>
      <c r="I386" s="84">
        <v>1474400</v>
      </c>
      <c r="J386" s="88">
        <v>2005200</v>
      </c>
      <c r="K386" s="49"/>
      <c r="L386" s="50">
        <f t="shared" si="117"/>
        <v>1474400</v>
      </c>
      <c r="M386" s="50">
        <f t="shared" si="118"/>
        <v>1739800</v>
      </c>
      <c r="N386" s="51">
        <f t="shared" si="119"/>
        <v>1739800</v>
      </c>
      <c r="O386" s="52">
        <f t="shared" si="120"/>
        <v>1719437.9546817036</v>
      </c>
      <c r="P386" s="51">
        <f t="shared" si="121"/>
        <v>187666.13972690972</v>
      </c>
      <c r="Q386" s="53">
        <f t="shared" si="122"/>
        <v>0.10786650173980326</v>
      </c>
      <c r="R386" s="29">
        <f t="shared" si="125"/>
        <v>1739800</v>
      </c>
      <c r="S386" s="51">
        <f t="shared" si="126"/>
        <v>1739800</v>
      </c>
      <c r="T386" s="12" t="str">
        <f t="shared" si="124"/>
        <v>MEDIANA</v>
      </c>
    </row>
    <row r="387" spans="1:20" ht="16.5">
      <c r="A387" s="57">
        <v>381</v>
      </c>
      <c r="B387" s="112">
        <v>653102</v>
      </c>
      <c r="C387" s="73">
        <v>699101</v>
      </c>
      <c r="D387" s="79" t="s">
        <v>507</v>
      </c>
      <c r="E387" s="114" t="s">
        <v>21</v>
      </c>
      <c r="F387" s="64">
        <v>1</v>
      </c>
      <c r="G387" s="115">
        <v>0</v>
      </c>
      <c r="H387" s="116">
        <v>0</v>
      </c>
      <c r="I387" s="110">
        <v>0</v>
      </c>
      <c r="J387" s="88">
        <v>5871000</v>
      </c>
      <c r="K387" s="49"/>
      <c r="L387" s="50">
        <f t="shared" si="117"/>
        <v>0</v>
      </c>
      <c r="M387" s="50">
        <f t="shared" si="118"/>
        <v>2935500</v>
      </c>
      <c r="N387" s="51">
        <f t="shared" si="119"/>
        <v>2935500</v>
      </c>
      <c r="O387" s="52" t="e">
        <f t="shared" si="120"/>
        <v>#NUM!</v>
      </c>
      <c r="P387" s="51">
        <f t="shared" si="121"/>
        <v>2075711.9561731103</v>
      </c>
      <c r="Q387" s="53">
        <f t="shared" si="122"/>
        <v>0.70710678118654757</v>
      </c>
      <c r="R387" s="29">
        <f t="shared" si="125"/>
        <v>2935500</v>
      </c>
      <c r="S387" s="51">
        <f t="shared" si="126"/>
        <v>2935500</v>
      </c>
      <c r="T387" s="12" t="str">
        <f t="shared" si="124"/>
        <v>MEDIANA</v>
      </c>
    </row>
    <row r="388" spans="1:20" ht="16.5">
      <c r="A388" s="89">
        <v>382</v>
      </c>
      <c r="B388" s="112">
        <v>655101</v>
      </c>
      <c r="C388" s="73">
        <v>699602</v>
      </c>
      <c r="D388" s="79" t="s">
        <v>508</v>
      </c>
      <c r="E388" s="114" t="s">
        <v>21</v>
      </c>
      <c r="F388" s="64">
        <v>1</v>
      </c>
      <c r="G388" s="115">
        <v>0</v>
      </c>
      <c r="H388" s="116">
        <v>0</v>
      </c>
      <c r="I388" s="84">
        <v>1474400</v>
      </c>
      <c r="J388" s="85" t="s">
        <v>28</v>
      </c>
      <c r="K388" s="49"/>
      <c r="L388" s="50">
        <f t="shared" si="117"/>
        <v>1474400</v>
      </c>
      <c r="M388" s="50">
        <f t="shared" si="118"/>
        <v>1474400</v>
      </c>
      <c r="N388" s="51">
        <f t="shared" si="119"/>
        <v>1474400</v>
      </c>
      <c r="O388" s="52">
        <f t="shared" si="120"/>
        <v>1474400</v>
      </c>
      <c r="P388" s="51">
        <f t="shared" si="121"/>
        <v>0</v>
      </c>
      <c r="Q388" s="53">
        <f t="shared" si="122"/>
        <v>0</v>
      </c>
      <c r="R388" s="29">
        <f t="shared" si="125"/>
        <v>1474400</v>
      </c>
      <c r="S388" s="51">
        <f t="shared" si="126"/>
        <v>1474400</v>
      </c>
      <c r="T388" s="12" t="str">
        <f t="shared" si="124"/>
        <v>MENOR VALOR</v>
      </c>
    </row>
    <row r="389" spans="1:20" ht="16.5">
      <c r="A389" s="57">
        <v>383</v>
      </c>
      <c r="B389" s="112">
        <v>655102</v>
      </c>
      <c r="C389" s="73">
        <v>699702</v>
      </c>
      <c r="D389" s="79" t="s">
        <v>509</v>
      </c>
      <c r="E389" s="114" t="s">
        <v>21</v>
      </c>
      <c r="F389" s="64">
        <v>1</v>
      </c>
      <c r="G389" s="115">
        <v>0</v>
      </c>
      <c r="H389" s="116">
        <v>0</v>
      </c>
      <c r="I389" s="110">
        <v>0</v>
      </c>
      <c r="J389" s="88">
        <v>7691400</v>
      </c>
      <c r="K389" s="49"/>
      <c r="L389" s="50">
        <f t="shared" si="117"/>
        <v>0</v>
      </c>
      <c r="M389" s="50">
        <f t="shared" si="118"/>
        <v>3845700</v>
      </c>
      <c r="N389" s="51">
        <f t="shared" si="119"/>
        <v>3845700</v>
      </c>
      <c r="O389" s="52" t="e">
        <f t="shared" si="120"/>
        <v>#NUM!</v>
      </c>
      <c r="P389" s="51">
        <f t="shared" si="121"/>
        <v>2719320.5484091057</v>
      </c>
      <c r="Q389" s="53">
        <f t="shared" si="122"/>
        <v>0.70710678118654746</v>
      </c>
      <c r="R389" s="29">
        <f t="shared" si="125"/>
        <v>3845700</v>
      </c>
      <c r="S389" s="51">
        <f t="shared" si="126"/>
        <v>3845700</v>
      </c>
      <c r="T389" s="12" t="str">
        <f t="shared" si="124"/>
        <v>MEDIANA</v>
      </c>
    </row>
    <row r="390" spans="1:20" ht="16.5">
      <c r="A390" s="57">
        <v>384</v>
      </c>
      <c r="B390" s="112">
        <v>657001</v>
      </c>
      <c r="C390" s="73">
        <v>701410</v>
      </c>
      <c r="D390" s="79" t="s">
        <v>510</v>
      </c>
      <c r="E390" s="114" t="s">
        <v>21</v>
      </c>
      <c r="F390" s="64">
        <v>1</v>
      </c>
      <c r="G390" s="115">
        <v>0</v>
      </c>
      <c r="H390" s="116">
        <v>0</v>
      </c>
      <c r="I390" s="84">
        <v>1474400</v>
      </c>
      <c r="J390" s="88">
        <v>2005200</v>
      </c>
      <c r="K390" s="49"/>
      <c r="L390" s="50">
        <f t="shared" ref="L390:L453" si="127">MIN(I390,J390)</f>
        <v>1474400</v>
      </c>
      <c r="M390" s="50">
        <f t="shared" ref="M390:M453" si="128">AVERAGE(I390,J390)</f>
        <v>1739800</v>
      </c>
      <c r="N390" s="51">
        <f t="shared" ref="N390:N453" si="129">MEDIAN(J390,I390)</f>
        <v>1739800</v>
      </c>
      <c r="O390" s="52">
        <f t="shared" ref="O390:O453" si="130">GEOMEAN(I390,J390)</f>
        <v>1719437.9546817036</v>
      </c>
      <c r="P390" s="51">
        <f t="shared" ref="P390:P453" si="131">STDEVA(N390,L390)</f>
        <v>187666.13972690972</v>
      </c>
      <c r="Q390" s="53">
        <f t="shared" ref="Q390:Q453" si="132">P390/N390*100%</f>
        <v>0.10786650173980326</v>
      </c>
      <c r="R390" s="29">
        <f t="shared" si="125"/>
        <v>1739800</v>
      </c>
      <c r="S390" s="51">
        <f t="shared" si="126"/>
        <v>1739800</v>
      </c>
      <c r="T390" s="12" t="str">
        <f t="shared" si="124"/>
        <v>MEDIANA</v>
      </c>
    </row>
    <row r="391" spans="1:20" ht="16.5">
      <c r="A391" s="89">
        <v>385</v>
      </c>
      <c r="B391" s="112">
        <v>657801</v>
      </c>
      <c r="C391" s="73">
        <v>701420</v>
      </c>
      <c r="D391" s="79" t="s">
        <v>511</v>
      </c>
      <c r="E391" s="114" t="s">
        <v>21</v>
      </c>
      <c r="F391" s="64">
        <v>1</v>
      </c>
      <c r="G391" s="115">
        <v>0</v>
      </c>
      <c r="H391" s="116">
        <v>0</v>
      </c>
      <c r="I391" s="84">
        <v>1474400</v>
      </c>
      <c r="J391" s="85" t="s">
        <v>28</v>
      </c>
      <c r="K391" s="49"/>
      <c r="L391" s="50">
        <f t="shared" si="127"/>
        <v>1474400</v>
      </c>
      <c r="M391" s="50">
        <f t="shared" si="128"/>
        <v>1474400</v>
      </c>
      <c r="N391" s="51">
        <f t="shared" si="129"/>
        <v>1474400</v>
      </c>
      <c r="O391" s="52">
        <f t="shared" si="130"/>
        <v>1474400</v>
      </c>
      <c r="P391" s="51">
        <f t="shared" si="131"/>
        <v>0</v>
      </c>
      <c r="Q391" s="53">
        <f t="shared" si="132"/>
        <v>0</v>
      </c>
      <c r="R391" s="29">
        <f t="shared" si="125"/>
        <v>1474400</v>
      </c>
      <c r="S391" s="51">
        <f t="shared" si="126"/>
        <v>1474400</v>
      </c>
      <c r="T391" s="12" t="str">
        <f t="shared" si="124"/>
        <v>MENOR VALOR</v>
      </c>
    </row>
    <row r="392" spans="1:20" ht="16.5">
      <c r="A392" s="57">
        <v>386</v>
      </c>
      <c r="B392" s="112">
        <v>657802</v>
      </c>
      <c r="C392" s="77">
        <v>701430</v>
      </c>
      <c r="D392" s="79" t="s">
        <v>512</v>
      </c>
      <c r="E392" s="114" t="s">
        <v>21</v>
      </c>
      <c r="F392" s="64">
        <v>1</v>
      </c>
      <c r="G392" s="115">
        <v>0</v>
      </c>
      <c r="H392" s="116">
        <v>0</v>
      </c>
      <c r="I392" s="110">
        <v>4000000</v>
      </c>
      <c r="J392" s="85" t="s">
        <v>28</v>
      </c>
      <c r="K392" s="49"/>
      <c r="L392" s="50">
        <f t="shared" si="127"/>
        <v>4000000</v>
      </c>
      <c r="M392" s="50">
        <f t="shared" si="128"/>
        <v>4000000</v>
      </c>
      <c r="N392" s="51">
        <f t="shared" si="129"/>
        <v>4000000</v>
      </c>
      <c r="O392" s="52">
        <f t="shared" si="130"/>
        <v>4000000</v>
      </c>
      <c r="P392" s="51">
        <f t="shared" si="131"/>
        <v>0</v>
      </c>
      <c r="Q392" s="53">
        <f t="shared" si="132"/>
        <v>0</v>
      </c>
      <c r="R392" s="29">
        <f t="shared" si="125"/>
        <v>4000000</v>
      </c>
      <c r="S392" s="51">
        <f t="shared" si="126"/>
        <v>4000000</v>
      </c>
      <c r="T392" s="12" t="str">
        <f t="shared" si="124"/>
        <v>MENOR VALOR</v>
      </c>
    </row>
    <row r="393" spans="1:20" ht="16.5">
      <c r="A393" s="57">
        <v>387</v>
      </c>
      <c r="B393" s="112">
        <v>657803</v>
      </c>
      <c r="C393" s="73">
        <v>702101</v>
      </c>
      <c r="D393" s="79" t="s">
        <v>513</v>
      </c>
      <c r="E393" s="114" t="s">
        <v>21</v>
      </c>
      <c r="F393" s="64">
        <v>1</v>
      </c>
      <c r="G393" s="115">
        <v>0</v>
      </c>
      <c r="H393" s="116">
        <v>0</v>
      </c>
      <c r="I393" s="84">
        <v>1474400</v>
      </c>
      <c r="J393" s="85" t="s">
        <v>28</v>
      </c>
      <c r="K393" s="49"/>
      <c r="L393" s="50">
        <f t="shared" si="127"/>
        <v>1474400</v>
      </c>
      <c r="M393" s="50">
        <f t="shared" si="128"/>
        <v>1474400</v>
      </c>
      <c r="N393" s="51">
        <f t="shared" si="129"/>
        <v>1474400</v>
      </c>
      <c r="O393" s="52">
        <f t="shared" si="130"/>
        <v>1474400</v>
      </c>
      <c r="P393" s="51">
        <f t="shared" si="131"/>
        <v>0</v>
      </c>
      <c r="Q393" s="53">
        <f t="shared" si="132"/>
        <v>0</v>
      </c>
      <c r="R393" s="29">
        <f t="shared" si="125"/>
        <v>1474400</v>
      </c>
      <c r="S393" s="51">
        <f t="shared" si="126"/>
        <v>1474400</v>
      </c>
      <c r="T393" s="12" t="str">
        <f t="shared" ref="T393:T456" si="133">IF(Q393&lt;=$Q$1,"MENOR VALOR","MEDIANA")</f>
        <v>MENOR VALOR</v>
      </c>
    </row>
    <row r="394" spans="1:20" ht="16.5">
      <c r="A394" s="89">
        <v>388</v>
      </c>
      <c r="B394" s="112">
        <v>657804</v>
      </c>
      <c r="C394" s="73">
        <v>702203</v>
      </c>
      <c r="D394" s="79" t="s">
        <v>514</v>
      </c>
      <c r="E394" s="114" t="s">
        <v>21</v>
      </c>
      <c r="F394" s="64">
        <v>1</v>
      </c>
      <c r="G394" s="115">
        <v>0</v>
      </c>
      <c r="H394" s="116">
        <v>0</v>
      </c>
      <c r="I394" s="110">
        <v>4000000</v>
      </c>
      <c r="J394" s="85" t="s">
        <v>28</v>
      </c>
      <c r="K394" s="49"/>
      <c r="L394" s="50">
        <f t="shared" si="127"/>
        <v>4000000</v>
      </c>
      <c r="M394" s="50">
        <f t="shared" si="128"/>
        <v>4000000</v>
      </c>
      <c r="N394" s="51">
        <f t="shared" si="129"/>
        <v>4000000</v>
      </c>
      <c r="O394" s="52">
        <f t="shared" si="130"/>
        <v>4000000</v>
      </c>
      <c r="P394" s="51">
        <f t="shared" si="131"/>
        <v>0</v>
      </c>
      <c r="Q394" s="53">
        <f t="shared" si="132"/>
        <v>0</v>
      </c>
      <c r="R394" s="29">
        <f t="shared" si="125"/>
        <v>4000000</v>
      </c>
      <c r="S394" s="51">
        <f t="shared" si="126"/>
        <v>4000000</v>
      </c>
      <c r="T394" s="12" t="str">
        <f t="shared" si="133"/>
        <v>MENOR VALOR</v>
      </c>
    </row>
    <row r="395" spans="1:20" ht="25.5">
      <c r="A395" s="57">
        <v>389</v>
      </c>
      <c r="B395" s="112">
        <v>659301</v>
      </c>
      <c r="C395" s="73">
        <v>702401</v>
      </c>
      <c r="D395" s="79" t="s">
        <v>515</v>
      </c>
      <c r="E395" s="114" t="s">
        <v>21</v>
      </c>
      <c r="F395" s="64">
        <v>1</v>
      </c>
      <c r="G395" s="115">
        <v>0</v>
      </c>
      <c r="H395" s="116">
        <v>0</v>
      </c>
      <c r="I395" s="84">
        <v>1620500</v>
      </c>
      <c r="J395" s="85" t="s">
        <v>28</v>
      </c>
      <c r="K395" s="49"/>
      <c r="L395" s="50">
        <f t="shared" si="127"/>
        <v>1620500</v>
      </c>
      <c r="M395" s="50">
        <f t="shared" si="128"/>
        <v>1620500</v>
      </c>
      <c r="N395" s="51">
        <f t="shared" si="129"/>
        <v>1620500</v>
      </c>
      <c r="O395" s="52">
        <f t="shared" si="130"/>
        <v>1620500</v>
      </c>
      <c r="P395" s="51">
        <f t="shared" si="131"/>
        <v>0</v>
      </c>
      <c r="Q395" s="53">
        <f t="shared" si="132"/>
        <v>0</v>
      </c>
      <c r="R395" s="29">
        <f t="shared" si="125"/>
        <v>1620500</v>
      </c>
      <c r="S395" s="51">
        <f t="shared" si="126"/>
        <v>1620500</v>
      </c>
      <c r="T395" s="12" t="str">
        <f t="shared" si="133"/>
        <v>MENOR VALOR</v>
      </c>
    </row>
    <row r="396" spans="1:20" ht="25.5">
      <c r="A396" s="57">
        <v>390</v>
      </c>
      <c r="B396" s="112">
        <v>659302</v>
      </c>
      <c r="C396" s="73">
        <v>703101</v>
      </c>
      <c r="D396" s="79" t="s">
        <v>516</v>
      </c>
      <c r="E396" s="114" t="s">
        <v>21</v>
      </c>
      <c r="F396" s="64">
        <v>1</v>
      </c>
      <c r="G396" s="115">
        <v>0</v>
      </c>
      <c r="H396" s="116">
        <v>0</v>
      </c>
      <c r="I396" s="110">
        <v>4000000</v>
      </c>
      <c r="J396" s="85" t="s">
        <v>28</v>
      </c>
      <c r="K396" s="49"/>
      <c r="L396" s="50">
        <f t="shared" si="127"/>
        <v>4000000</v>
      </c>
      <c r="M396" s="50">
        <f t="shared" si="128"/>
        <v>4000000</v>
      </c>
      <c r="N396" s="51">
        <f t="shared" si="129"/>
        <v>4000000</v>
      </c>
      <c r="O396" s="52">
        <f t="shared" si="130"/>
        <v>4000000</v>
      </c>
      <c r="P396" s="51">
        <f t="shared" si="131"/>
        <v>0</v>
      </c>
      <c r="Q396" s="53">
        <f t="shared" si="132"/>
        <v>0</v>
      </c>
      <c r="R396" s="29">
        <f t="shared" si="125"/>
        <v>4000000</v>
      </c>
      <c r="S396" s="51">
        <f t="shared" si="126"/>
        <v>4000000</v>
      </c>
      <c r="T396" s="12" t="str">
        <f t="shared" si="133"/>
        <v>MENOR VALOR</v>
      </c>
    </row>
    <row r="397" spans="1:20" ht="25.5">
      <c r="A397" s="89">
        <v>391</v>
      </c>
      <c r="B397" s="112">
        <v>659520</v>
      </c>
      <c r="C397" s="73">
        <v>703301</v>
      </c>
      <c r="D397" s="79" t="s">
        <v>517</v>
      </c>
      <c r="E397" s="114" t="s">
        <v>21</v>
      </c>
      <c r="F397" s="64">
        <v>1</v>
      </c>
      <c r="G397" s="115">
        <v>0</v>
      </c>
      <c r="H397" s="116">
        <v>0</v>
      </c>
      <c r="I397" s="110">
        <v>4000000</v>
      </c>
      <c r="J397" s="85" t="s">
        <v>28</v>
      </c>
      <c r="K397" s="49"/>
      <c r="L397" s="50">
        <f t="shared" si="127"/>
        <v>4000000</v>
      </c>
      <c r="M397" s="50">
        <f t="shared" si="128"/>
        <v>4000000</v>
      </c>
      <c r="N397" s="51">
        <f t="shared" si="129"/>
        <v>4000000</v>
      </c>
      <c r="O397" s="52">
        <f t="shared" si="130"/>
        <v>4000000</v>
      </c>
      <c r="P397" s="51">
        <f t="shared" si="131"/>
        <v>0</v>
      </c>
      <c r="Q397" s="53">
        <f t="shared" si="132"/>
        <v>0</v>
      </c>
      <c r="R397" s="29">
        <f t="shared" si="125"/>
        <v>4000000</v>
      </c>
      <c r="S397" s="51">
        <f t="shared" si="126"/>
        <v>4000000</v>
      </c>
      <c r="T397" s="12" t="str">
        <f t="shared" si="133"/>
        <v>MENOR VALOR</v>
      </c>
    </row>
    <row r="398" spans="1:20" ht="16.5">
      <c r="A398" s="57">
        <v>392</v>
      </c>
      <c r="B398" s="112">
        <v>660201</v>
      </c>
      <c r="C398" s="73">
        <v>703302</v>
      </c>
      <c r="D398" s="79" t="s">
        <v>518</v>
      </c>
      <c r="E398" s="114" t="s">
        <v>21</v>
      </c>
      <c r="F398" s="64">
        <v>1</v>
      </c>
      <c r="G398" s="115">
        <v>0</v>
      </c>
      <c r="H398" s="116">
        <v>0</v>
      </c>
      <c r="I398" s="84">
        <v>2469300</v>
      </c>
      <c r="J398" s="85" t="s">
        <v>28</v>
      </c>
      <c r="K398" s="49"/>
      <c r="L398" s="50">
        <f t="shared" si="127"/>
        <v>2469300</v>
      </c>
      <c r="M398" s="50">
        <f t="shared" si="128"/>
        <v>2469300</v>
      </c>
      <c r="N398" s="51">
        <f t="shared" si="129"/>
        <v>2469300</v>
      </c>
      <c r="O398" s="52">
        <f t="shared" si="130"/>
        <v>2469300</v>
      </c>
      <c r="P398" s="51">
        <f t="shared" si="131"/>
        <v>0</v>
      </c>
      <c r="Q398" s="53">
        <f t="shared" si="132"/>
        <v>0</v>
      </c>
      <c r="R398" s="29">
        <f t="shared" si="125"/>
        <v>2469300</v>
      </c>
      <c r="S398" s="51">
        <f t="shared" si="126"/>
        <v>2469300</v>
      </c>
      <c r="T398" s="12" t="str">
        <f t="shared" si="133"/>
        <v>MENOR VALOR</v>
      </c>
    </row>
    <row r="399" spans="1:20" ht="16.5">
      <c r="A399" s="57">
        <v>393</v>
      </c>
      <c r="B399" s="112">
        <v>660202</v>
      </c>
      <c r="C399" s="73">
        <v>704003</v>
      </c>
      <c r="D399" s="79" t="s">
        <v>519</v>
      </c>
      <c r="E399" s="114" t="s">
        <v>21</v>
      </c>
      <c r="F399" s="64">
        <v>1</v>
      </c>
      <c r="G399" s="115">
        <v>0</v>
      </c>
      <c r="H399" s="116">
        <v>0</v>
      </c>
      <c r="I399" s="110">
        <v>4000000</v>
      </c>
      <c r="J399" s="85" t="s">
        <v>28</v>
      </c>
      <c r="K399" s="49"/>
      <c r="L399" s="50">
        <f t="shared" si="127"/>
        <v>4000000</v>
      </c>
      <c r="M399" s="50">
        <f t="shared" si="128"/>
        <v>4000000</v>
      </c>
      <c r="N399" s="51">
        <f t="shared" si="129"/>
        <v>4000000</v>
      </c>
      <c r="O399" s="52">
        <f t="shared" si="130"/>
        <v>4000000</v>
      </c>
      <c r="P399" s="51">
        <f t="shared" si="131"/>
        <v>0</v>
      </c>
      <c r="Q399" s="53">
        <f t="shared" si="132"/>
        <v>0</v>
      </c>
      <c r="R399" s="29">
        <f t="shared" si="125"/>
        <v>4000000</v>
      </c>
      <c r="S399" s="51">
        <f t="shared" si="126"/>
        <v>4000000</v>
      </c>
      <c r="T399" s="12" t="str">
        <f t="shared" si="133"/>
        <v>MENOR VALOR</v>
      </c>
    </row>
    <row r="400" spans="1:20" ht="25.5">
      <c r="A400" s="89">
        <v>394</v>
      </c>
      <c r="B400" s="112">
        <v>661110</v>
      </c>
      <c r="C400" s="73">
        <v>705110</v>
      </c>
      <c r="D400" s="79" t="s">
        <v>520</v>
      </c>
      <c r="E400" s="114" t="s">
        <v>21</v>
      </c>
      <c r="F400" s="64">
        <v>1</v>
      </c>
      <c r="G400" s="115">
        <v>0</v>
      </c>
      <c r="H400" s="116">
        <v>0</v>
      </c>
      <c r="I400" s="84">
        <v>924500</v>
      </c>
      <c r="J400" s="85" t="s">
        <v>28</v>
      </c>
      <c r="K400" s="49"/>
      <c r="L400" s="50">
        <f t="shared" si="127"/>
        <v>924500</v>
      </c>
      <c r="M400" s="50">
        <f t="shared" si="128"/>
        <v>924500</v>
      </c>
      <c r="N400" s="51">
        <f t="shared" si="129"/>
        <v>924500</v>
      </c>
      <c r="O400" s="52">
        <f t="shared" si="130"/>
        <v>924500</v>
      </c>
      <c r="P400" s="51">
        <f t="shared" si="131"/>
        <v>0</v>
      </c>
      <c r="Q400" s="53">
        <f t="shared" si="132"/>
        <v>0</v>
      </c>
      <c r="R400" s="29">
        <f t="shared" si="125"/>
        <v>924500</v>
      </c>
      <c r="S400" s="51">
        <f t="shared" si="126"/>
        <v>924500</v>
      </c>
      <c r="T400" s="12" t="str">
        <f t="shared" si="133"/>
        <v>MENOR VALOR</v>
      </c>
    </row>
    <row r="401" spans="1:20" ht="25.5">
      <c r="A401" s="57">
        <v>395</v>
      </c>
      <c r="B401" s="112">
        <v>661120</v>
      </c>
      <c r="C401" s="73">
        <v>705210</v>
      </c>
      <c r="D401" s="79" t="s">
        <v>521</v>
      </c>
      <c r="E401" s="114" t="s">
        <v>21</v>
      </c>
      <c r="F401" s="64">
        <v>1</v>
      </c>
      <c r="G401" s="115">
        <v>0</v>
      </c>
      <c r="H401" s="116">
        <v>0</v>
      </c>
      <c r="I401" s="110">
        <v>4000000</v>
      </c>
      <c r="J401" s="85" t="s">
        <v>28</v>
      </c>
      <c r="K401" s="49"/>
      <c r="L401" s="50">
        <f t="shared" si="127"/>
        <v>4000000</v>
      </c>
      <c r="M401" s="50">
        <f t="shared" si="128"/>
        <v>4000000</v>
      </c>
      <c r="N401" s="51">
        <f t="shared" si="129"/>
        <v>4000000</v>
      </c>
      <c r="O401" s="52">
        <f t="shared" si="130"/>
        <v>4000000</v>
      </c>
      <c r="P401" s="51">
        <f t="shared" si="131"/>
        <v>0</v>
      </c>
      <c r="Q401" s="53">
        <f t="shared" si="132"/>
        <v>0</v>
      </c>
      <c r="R401" s="29">
        <f t="shared" si="125"/>
        <v>4000000</v>
      </c>
      <c r="S401" s="51">
        <f t="shared" si="126"/>
        <v>4000000</v>
      </c>
      <c r="T401" s="12" t="str">
        <f t="shared" si="133"/>
        <v>MENOR VALOR</v>
      </c>
    </row>
    <row r="402" spans="1:20" ht="25.5">
      <c r="A402" s="57">
        <v>396</v>
      </c>
      <c r="B402" s="112">
        <v>662201</v>
      </c>
      <c r="C402" s="73">
        <v>705301</v>
      </c>
      <c r="D402" s="79" t="s">
        <v>522</v>
      </c>
      <c r="E402" s="114" t="s">
        <v>21</v>
      </c>
      <c r="F402" s="64">
        <v>1</v>
      </c>
      <c r="G402" s="115">
        <v>0</v>
      </c>
      <c r="H402" s="116">
        <v>0</v>
      </c>
      <c r="I402" s="84">
        <v>1141500</v>
      </c>
      <c r="J402" s="88">
        <v>2005200</v>
      </c>
      <c r="K402" s="49"/>
      <c r="L402" s="50">
        <f t="shared" si="127"/>
        <v>1141500</v>
      </c>
      <c r="M402" s="50">
        <f t="shared" si="128"/>
        <v>1573350</v>
      </c>
      <c r="N402" s="51">
        <f t="shared" si="129"/>
        <v>1573350</v>
      </c>
      <c r="O402" s="52">
        <f t="shared" si="130"/>
        <v>1512922.9326043015</v>
      </c>
      <c r="P402" s="51">
        <f t="shared" si="131"/>
        <v>305364.06345541053</v>
      </c>
      <c r="Q402" s="53">
        <f t="shared" si="132"/>
        <v>0.19408527247936602</v>
      </c>
      <c r="R402" s="29">
        <f t="shared" si="125"/>
        <v>1573350</v>
      </c>
      <c r="S402" s="51">
        <f t="shared" si="126"/>
        <v>1573400</v>
      </c>
      <c r="T402" s="12" t="str">
        <f t="shared" si="133"/>
        <v>MEDIANA</v>
      </c>
    </row>
    <row r="403" spans="1:20" ht="25.5">
      <c r="A403" s="89">
        <v>397</v>
      </c>
      <c r="B403" s="112">
        <v>662202</v>
      </c>
      <c r="C403" s="73">
        <v>705302</v>
      </c>
      <c r="D403" s="79" t="s">
        <v>523</v>
      </c>
      <c r="E403" s="114" t="s">
        <v>21</v>
      </c>
      <c r="F403" s="64">
        <v>1</v>
      </c>
      <c r="G403" s="115">
        <v>0</v>
      </c>
      <c r="H403" s="116">
        <v>0</v>
      </c>
      <c r="I403" s="110">
        <v>4000000</v>
      </c>
      <c r="J403" s="85" t="s">
        <v>28</v>
      </c>
      <c r="K403" s="49"/>
      <c r="L403" s="50">
        <f t="shared" si="127"/>
        <v>4000000</v>
      </c>
      <c r="M403" s="50">
        <f t="shared" si="128"/>
        <v>4000000</v>
      </c>
      <c r="N403" s="51">
        <f t="shared" si="129"/>
        <v>4000000</v>
      </c>
      <c r="O403" s="52">
        <f t="shared" si="130"/>
        <v>4000000</v>
      </c>
      <c r="P403" s="51">
        <f t="shared" si="131"/>
        <v>0</v>
      </c>
      <c r="Q403" s="53">
        <f t="shared" si="132"/>
        <v>0</v>
      </c>
      <c r="R403" s="29">
        <f t="shared" si="125"/>
        <v>4000000</v>
      </c>
      <c r="S403" s="51">
        <f t="shared" si="126"/>
        <v>4000000</v>
      </c>
      <c r="T403" s="12" t="str">
        <f t="shared" si="133"/>
        <v>MENOR VALOR</v>
      </c>
    </row>
    <row r="404" spans="1:20" ht="25.5">
      <c r="A404" s="57">
        <v>398</v>
      </c>
      <c r="B404" s="112">
        <v>664001</v>
      </c>
      <c r="C404" s="73">
        <v>705303</v>
      </c>
      <c r="D404" s="79" t="s">
        <v>524</v>
      </c>
      <c r="E404" s="114" t="s">
        <v>21</v>
      </c>
      <c r="F404" s="64">
        <v>1</v>
      </c>
      <c r="G404" s="115">
        <v>0</v>
      </c>
      <c r="H404" s="116">
        <v>0</v>
      </c>
      <c r="I404" s="84">
        <v>1474400</v>
      </c>
      <c r="J404" s="88">
        <v>2005200</v>
      </c>
      <c r="K404" s="49"/>
      <c r="L404" s="50">
        <f t="shared" si="127"/>
        <v>1474400</v>
      </c>
      <c r="M404" s="50">
        <f t="shared" si="128"/>
        <v>1739800</v>
      </c>
      <c r="N404" s="51">
        <f t="shared" si="129"/>
        <v>1739800</v>
      </c>
      <c r="O404" s="52">
        <f t="shared" si="130"/>
        <v>1719437.9546817036</v>
      </c>
      <c r="P404" s="51">
        <f t="shared" si="131"/>
        <v>187666.13972690972</v>
      </c>
      <c r="Q404" s="53">
        <f t="shared" si="132"/>
        <v>0.10786650173980326</v>
      </c>
      <c r="R404" s="29">
        <f t="shared" si="125"/>
        <v>1739800</v>
      </c>
      <c r="S404" s="51">
        <f t="shared" si="126"/>
        <v>1739800</v>
      </c>
      <c r="T404" s="12" t="str">
        <f t="shared" si="133"/>
        <v>MEDIANA</v>
      </c>
    </row>
    <row r="405" spans="1:20" ht="25.5">
      <c r="A405" s="57">
        <v>399</v>
      </c>
      <c r="B405" s="112">
        <v>664002</v>
      </c>
      <c r="C405" s="73">
        <v>706001</v>
      </c>
      <c r="D405" s="79" t="s">
        <v>525</v>
      </c>
      <c r="E405" s="114" t="s">
        <v>21</v>
      </c>
      <c r="F405" s="64">
        <v>1</v>
      </c>
      <c r="G405" s="115">
        <v>0</v>
      </c>
      <c r="H405" s="116">
        <v>0</v>
      </c>
      <c r="I405" s="110">
        <v>4000000</v>
      </c>
      <c r="J405" s="85" t="s">
        <v>28</v>
      </c>
      <c r="K405" s="49"/>
      <c r="L405" s="50">
        <f t="shared" si="127"/>
        <v>4000000</v>
      </c>
      <c r="M405" s="50">
        <f t="shared" si="128"/>
        <v>4000000</v>
      </c>
      <c r="N405" s="51">
        <f t="shared" si="129"/>
        <v>4000000</v>
      </c>
      <c r="O405" s="52">
        <f t="shared" si="130"/>
        <v>4000000</v>
      </c>
      <c r="P405" s="51">
        <f t="shared" si="131"/>
        <v>0</v>
      </c>
      <c r="Q405" s="53">
        <f t="shared" si="132"/>
        <v>0</v>
      </c>
      <c r="R405" s="29">
        <f t="shared" si="125"/>
        <v>4000000</v>
      </c>
      <c r="S405" s="51">
        <f t="shared" si="126"/>
        <v>4000000</v>
      </c>
      <c r="T405" s="12" t="str">
        <f t="shared" si="133"/>
        <v>MENOR VALOR</v>
      </c>
    </row>
    <row r="406" spans="1:20" ht="25.5">
      <c r="A406" s="89">
        <v>400</v>
      </c>
      <c r="B406" s="112">
        <v>665001</v>
      </c>
      <c r="C406" s="73">
        <v>707201</v>
      </c>
      <c r="D406" s="79" t="s">
        <v>526</v>
      </c>
      <c r="E406" s="114" t="s">
        <v>21</v>
      </c>
      <c r="F406" s="64">
        <v>1</v>
      </c>
      <c r="G406" s="115">
        <v>0</v>
      </c>
      <c r="H406" s="116">
        <v>0</v>
      </c>
      <c r="I406" s="84">
        <v>1474400</v>
      </c>
      <c r="J406" s="88">
        <v>4631300</v>
      </c>
      <c r="K406" s="49"/>
      <c r="L406" s="50">
        <f t="shared" si="127"/>
        <v>1474400</v>
      </c>
      <c r="M406" s="50">
        <f t="shared" si="128"/>
        <v>3052850</v>
      </c>
      <c r="N406" s="51">
        <f t="shared" si="129"/>
        <v>3052850</v>
      </c>
      <c r="O406" s="52">
        <f t="shared" si="130"/>
        <v>2613118.5813123751</v>
      </c>
      <c r="P406" s="51">
        <f t="shared" si="131"/>
        <v>1116132.698763906</v>
      </c>
      <c r="Q406" s="53">
        <f t="shared" si="132"/>
        <v>0.36560351761924303</v>
      </c>
      <c r="R406" s="29">
        <f t="shared" si="125"/>
        <v>3052850</v>
      </c>
      <c r="S406" s="51">
        <f t="shared" si="126"/>
        <v>3052900</v>
      </c>
      <c r="T406" s="12" t="str">
        <f t="shared" si="133"/>
        <v>MEDIANA</v>
      </c>
    </row>
    <row r="407" spans="1:20" ht="25.5">
      <c r="A407" s="57">
        <v>401</v>
      </c>
      <c r="B407" s="112">
        <v>665002</v>
      </c>
      <c r="C407" s="73">
        <v>707301</v>
      </c>
      <c r="D407" s="79" t="s">
        <v>527</v>
      </c>
      <c r="E407" s="114" t="s">
        <v>21</v>
      </c>
      <c r="F407" s="64">
        <v>1</v>
      </c>
      <c r="G407" s="115">
        <v>0</v>
      </c>
      <c r="H407" s="116">
        <v>0</v>
      </c>
      <c r="I407" s="110">
        <v>0</v>
      </c>
      <c r="J407" s="88">
        <v>4789200</v>
      </c>
      <c r="K407" s="49"/>
      <c r="L407" s="50">
        <f t="shared" si="127"/>
        <v>0</v>
      </c>
      <c r="M407" s="50">
        <f t="shared" si="128"/>
        <v>2394600</v>
      </c>
      <c r="N407" s="51">
        <f t="shared" si="129"/>
        <v>2394600</v>
      </c>
      <c r="O407" s="52" t="e">
        <f t="shared" si="130"/>
        <v>#NUM!</v>
      </c>
      <c r="P407" s="51">
        <f t="shared" si="131"/>
        <v>1693237.8982293068</v>
      </c>
      <c r="Q407" s="53">
        <f t="shared" si="132"/>
        <v>0.70710678118654757</v>
      </c>
      <c r="R407" s="29">
        <f t="shared" si="125"/>
        <v>2394600</v>
      </c>
      <c r="S407" s="51">
        <f t="shared" si="126"/>
        <v>2394600</v>
      </c>
      <c r="T407" s="12" t="str">
        <f t="shared" si="133"/>
        <v>MEDIANA</v>
      </c>
    </row>
    <row r="408" spans="1:20" ht="25.5">
      <c r="A408" s="57">
        <v>402</v>
      </c>
      <c r="B408" s="112">
        <v>666102</v>
      </c>
      <c r="C408" s="73">
        <v>707501</v>
      </c>
      <c r="D408" s="79" t="s">
        <v>528</v>
      </c>
      <c r="E408" s="114" t="s">
        <v>21</v>
      </c>
      <c r="F408" s="64">
        <v>1</v>
      </c>
      <c r="G408" s="115">
        <v>0</v>
      </c>
      <c r="H408" s="116">
        <v>0</v>
      </c>
      <c r="I408" s="110">
        <v>4000000</v>
      </c>
      <c r="J408" s="85" t="s">
        <v>28</v>
      </c>
      <c r="K408" s="49"/>
      <c r="L408" s="50">
        <f t="shared" si="127"/>
        <v>4000000</v>
      </c>
      <c r="M408" s="50">
        <f t="shared" si="128"/>
        <v>4000000</v>
      </c>
      <c r="N408" s="51">
        <f t="shared" si="129"/>
        <v>4000000</v>
      </c>
      <c r="O408" s="52">
        <f t="shared" si="130"/>
        <v>4000000</v>
      </c>
      <c r="P408" s="51">
        <f t="shared" si="131"/>
        <v>0</v>
      </c>
      <c r="Q408" s="53">
        <f t="shared" si="132"/>
        <v>0</v>
      </c>
      <c r="R408" s="29">
        <f t="shared" si="125"/>
        <v>4000000</v>
      </c>
      <c r="S408" s="51">
        <f t="shared" si="126"/>
        <v>4000000</v>
      </c>
      <c r="T408" s="12" t="str">
        <f t="shared" si="133"/>
        <v>MENOR VALOR</v>
      </c>
    </row>
    <row r="409" spans="1:20" ht="25.5">
      <c r="A409" s="89">
        <v>403</v>
      </c>
      <c r="B409" s="112">
        <v>666111</v>
      </c>
      <c r="C409" s="73">
        <v>707701</v>
      </c>
      <c r="D409" s="79" t="s">
        <v>529</v>
      </c>
      <c r="E409" s="114" t="s">
        <v>21</v>
      </c>
      <c r="F409" s="64">
        <v>1</v>
      </c>
      <c r="G409" s="115">
        <v>0</v>
      </c>
      <c r="H409" s="116">
        <v>0</v>
      </c>
      <c r="I409" s="110">
        <v>4000000</v>
      </c>
      <c r="J409" s="85" t="s">
        <v>28</v>
      </c>
      <c r="K409" s="49"/>
      <c r="L409" s="50">
        <f t="shared" si="127"/>
        <v>4000000</v>
      </c>
      <c r="M409" s="50">
        <f t="shared" si="128"/>
        <v>4000000</v>
      </c>
      <c r="N409" s="51">
        <f t="shared" si="129"/>
        <v>4000000</v>
      </c>
      <c r="O409" s="52">
        <f t="shared" si="130"/>
        <v>4000000</v>
      </c>
      <c r="P409" s="51">
        <f t="shared" si="131"/>
        <v>0</v>
      </c>
      <c r="Q409" s="53">
        <f t="shared" si="132"/>
        <v>0</v>
      </c>
      <c r="R409" s="29">
        <f t="shared" si="125"/>
        <v>4000000</v>
      </c>
      <c r="S409" s="51">
        <f t="shared" si="126"/>
        <v>4000000</v>
      </c>
      <c r="T409" s="12" t="str">
        <f t="shared" si="133"/>
        <v>MENOR VALOR</v>
      </c>
    </row>
    <row r="410" spans="1:20" ht="25.5">
      <c r="A410" s="57">
        <v>404</v>
      </c>
      <c r="B410" s="112">
        <v>666210</v>
      </c>
      <c r="C410" s="73">
        <v>707702</v>
      </c>
      <c r="D410" s="79" t="s">
        <v>530</v>
      </c>
      <c r="E410" s="114" t="s">
        <v>21</v>
      </c>
      <c r="F410" s="64">
        <v>1</v>
      </c>
      <c r="G410" s="115">
        <v>0</v>
      </c>
      <c r="H410" s="116">
        <v>0</v>
      </c>
      <c r="I410" s="84">
        <v>1141500</v>
      </c>
      <c r="J410" s="85" t="s">
        <v>28</v>
      </c>
      <c r="K410" s="49"/>
      <c r="L410" s="50">
        <f t="shared" si="127"/>
        <v>1141500</v>
      </c>
      <c r="M410" s="50">
        <f t="shared" si="128"/>
        <v>1141500</v>
      </c>
      <c r="N410" s="51">
        <f t="shared" si="129"/>
        <v>1141500</v>
      </c>
      <c r="O410" s="52">
        <f t="shared" si="130"/>
        <v>1141500</v>
      </c>
      <c r="P410" s="51">
        <f t="shared" si="131"/>
        <v>0</v>
      </c>
      <c r="Q410" s="53">
        <f t="shared" si="132"/>
        <v>0</v>
      </c>
      <c r="R410" s="29">
        <f t="shared" si="125"/>
        <v>1141500</v>
      </c>
      <c r="S410" s="51">
        <f t="shared" si="126"/>
        <v>1141500</v>
      </c>
      <c r="T410" s="12" t="str">
        <f t="shared" si="133"/>
        <v>MENOR VALOR</v>
      </c>
    </row>
    <row r="411" spans="1:20" ht="25.5">
      <c r="A411" s="57">
        <v>405</v>
      </c>
      <c r="B411" s="112">
        <v>666220</v>
      </c>
      <c r="C411" s="73">
        <v>707703</v>
      </c>
      <c r="D411" s="79" t="s">
        <v>531</v>
      </c>
      <c r="E411" s="114" t="s">
        <v>21</v>
      </c>
      <c r="F411" s="64">
        <v>1</v>
      </c>
      <c r="G411" s="115">
        <v>0</v>
      </c>
      <c r="H411" s="116">
        <v>0</v>
      </c>
      <c r="I411" s="110">
        <v>0</v>
      </c>
      <c r="J411" s="88">
        <v>7265500</v>
      </c>
      <c r="K411" s="49"/>
      <c r="L411" s="50">
        <f t="shared" si="127"/>
        <v>0</v>
      </c>
      <c r="M411" s="50">
        <f t="shared" si="128"/>
        <v>3632750</v>
      </c>
      <c r="N411" s="51">
        <f t="shared" si="129"/>
        <v>3632750</v>
      </c>
      <c r="O411" s="52" t="e">
        <f t="shared" si="130"/>
        <v>#NUM!</v>
      </c>
      <c r="P411" s="51">
        <f t="shared" si="131"/>
        <v>2568742.1593554304</v>
      </c>
      <c r="Q411" s="53">
        <f t="shared" si="132"/>
        <v>0.70710678118654746</v>
      </c>
      <c r="R411" s="29">
        <f t="shared" si="125"/>
        <v>3632750</v>
      </c>
      <c r="S411" s="51">
        <f t="shared" si="126"/>
        <v>3632800</v>
      </c>
      <c r="T411" s="12" t="str">
        <f t="shared" si="133"/>
        <v>MEDIANA</v>
      </c>
    </row>
    <row r="412" spans="1:20" ht="25.5">
      <c r="A412" s="89">
        <v>406</v>
      </c>
      <c r="B412" s="112">
        <v>667101</v>
      </c>
      <c r="C412" s="73">
        <v>709102</v>
      </c>
      <c r="D412" s="79" t="s">
        <v>532</v>
      </c>
      <c r="E412" s="114" t="s">
        <v>21</v>
      </c>
      <c r="F412" s="64">
        <v>1</v>
      </c>
      <c r="G412" s="115">
        <v>0</v>
      </c>
      <c r="H412" s="116">
        <v>0</v>
      </c>
      <c r="I412" s="84">
        <v>2469300</v>
      </c>
      <c r="J412" s="85" t="s">
        <v>28</v>
      </c>
      <c r="K412" s="49"/>
      <c r="L412" s="50">
        <f t="shared" si="127"/>
        <v>2469300</v>
      </c>
      <c r="M412" s="50">
        <f t="shared" si="128"/>
        <v>2469300</v>
      </c>
      <c r="N412" s="51">
        <f t="shared" si="129"/>
        <v>2469300</v>
      </c>
      <c r="O412" s="52">
        <f t="shared" si="130"/>
        <v>2469300</v>
      </c>
      <c r="P412" s="51">
        <f t="shared" si="131"/>
        <v>0</v>
      </c>
      <c r="Q412" s="53">
        <f t="shared" si="132"/>
        <v>0</v>
      </c>
      <c r="R412" s="29">
        <f t="shared" si="125"/>
        <v>2469300</v>
      </c>
      <c r="S412" s="51">
        <f t="shared" si="126"/>
        <v>2469300</v>
      </c>
      <c r="T412" s="12" t="str">
        <f t="shared" si="133"/>
        <v>MENOR VALOR</v>
      </c>
    </row>
    <row r="413" spans="1:20" ht="16.5">
      <c r="A413" s="57">
        <v>407</v>
      </c>
      <c r="B413" s="112">
        <v>667301</v>
      </c>
      <c r="C413" s="73">
        <v>710101</v>
      </c>
      <c r="D413" s="79" t="s">
        <v>533</v>
      </c>
      <c r="E413" s="114" t="s">
        <v>21</v>
      </c>
      <c r="F413" s="64">
        <v>1</v>
      </c>
      <c r="G413" s="115">
        <v>0</v>
      </c>
      <c r="H413" s="116">
        <v>0</v>
      </c>
      <c r="I413" s="84">
        <v>1474400</v>
      </c>
      <c r="J413" s="85" t="s">
        <v>28</v>
      </c>
      <c r="K413" s="49"/>
      <c r="L413" s="50">
        <f t="shared" si="127"/>
        <v>1474400</v>
      </c>
      <c r="M413" s="50">
        <f t="shared" si="128"/>
        <v>1474400</v>
      </c>
      <c r="N413" s="51">
        <f t="shared" si="129"/>
        <v>1474400</v>
      </c>
      <c r="O413" s="52">
        <f t="shared" si="130"/>
        <v>1474400</v>
      </c>
      <c r="P413" s="51">
        <f t="shared" si="131"/>
        <v>0</v>
      </c>
      <c r="Q413" s="53">
        <f t="shared" si="132"/>
        <v>0</v>
      </c>
      <c r="R413" s="29">
        <f t="shared" si="125"/>
        <v>1474400</v>
      </c>
      <c r="S413" s="51">
        <f t="shared" si="126"/>
        <v>1474400</v>
      </c>
      <c r="T413" s="12" t="str">
        <f t="shared" si="133"/>
        <v>MENOR VALOR</v>
      </c>
    </row>
    <row r="414" spans="1:20" ht="16.5">
      <c r="A414" s="57">
        <v>408</v>
      </c>
      <c r="B414" s="112">
        <v>667302</v>
      </c>
      <c r="C414" s="73">
        <v>710921</v>
      </c>
      <c r="D414" s="79" t="s">
        <v>534</v>
      </c>
      <c r="E414" s="114" t="s">
        <v>21</v>
      </c>
      <c r="F414" s="64">
        <v>1</v>
      </c>
      <c r="G414" s="115">
        <v>0</v>
      </c>
      <c r="H414" s="116">
        <v>0</v>
      </c>
      <c r="I414" s="110">
        <v>0</v>
      </c>
      <c r="J414" s="88">
        <v>5787900</v>
      </c>
      <c r="K414" s="49"/>
      <c r="L414" s="50">
        <f t="shared" si="127"/>
        <v>0</v>
      </c>
      <c r="M414" s="50">
        <f t="shared" si="128"/>
        <v>2893950</v>
      </c>
      <c r="N414" s="51">
        <f t="shared" si="129"/>
        <v>2893950</v>
      </c>
      <c r="O414" s="52" t="e">
        <f t="shared" si="130"/>
        <v>#NUM!</v>
      </c>
      <c r="P414" s="51">
        <f t="shared" si="131"/>
        <v>2046331.6694148092</v>
      </c>
      <c r="Q414" s="53">
        <f t="shared" si="132"/>
        <v>0.70710678118654757</v>
      </c>
      <c r="R414" s="29">
        <f t="shared" si="125"/>
        <v>2893950</v>
      </c>
      <c r="S414" s="51">
        <f t="shared" si="126"/>
        <v>2894000</v>
      </c>
      <c r="T414" s="12" t="str">
        <f t="shared" si="133"/>
        <v>MEDIANA</v>
      </c>
    </row>
    <row r="415" spans="1:20" ht="16.5">
      <c r="A415" s="89">
        <v>409</v>
      </c>
      <c r="B415" s="112">
        <v>667601</v>
      </c>
      <c r="C415" s="73">
        <v>710922</v>
      </c>
      <c r="D415" s="79" t="s">
        <v>535</v>
      </c>
      <c r="E415" s="114" t="s">
        <v>21</v>
      </c>
      <c r="F415" s="64">
        <v>1</v>
      </c>
      <c r="G415" s="115">
        <v>0</v>
      </c>
      <c r="H415" s="116">
        <v>0</v>
      </c>
      <c r="I415" s="84">
        <v>2469300</v>
      </c>
      <c r="J415" s="85" t="s">
        <v>28</v>
      </c>
      <c r="K415" s="49"/>
      <c r="L415" s="50">
        <f t="shared" si="127"/>
        <v>2469300</v>
      </c>
      <c r="M415" s="50">
        <f t="shared" si="128"/>
        <v>2469300</v>
      </c>
      <c r="N415" s="51">
        <f t="shared" si="129"/>
        <v>2469300</v>
      </c>
      <c r="O415" s="52">
        <f t="shared" si="130"/>
        <v>2469300</v>
      </c>
      <c r="P415" s="51">
        <f t="shared" si="131"/>
        <v>0</v>
      </c>
      <c r="Q415" s="53">
        <f t="shared" si="132"/>
        <v>0</v>
      </c>
      <c r="R415" s="29">
        <f t="shared" si="125"/>
        <v>2469300</v>
      </c>
      <c r="S415" s="51">
        <f t="shared" si="126"/>
        <v>2469300</v>
      </c>
      <c r="T415" s="12" t="str">
        <f t="shared" si="133"/>
        <v>MENOR VALOR</v>
      </c>
    </row>
    <row r="416" spans="1:20" ht="16.5">
      <c r="A416" s="57">
        <v>410</v>
      </c>
      <c r="B416" s="112">
        <v>667610</v>
      </c>
      <c r="C416" s="73">
        <v>711110</v>
      </c>
      <c r="D416" s="79" t="s">
        <v>536</v>
      </c>
      <c r="E416" s="114" t="s">
        <v>21</v>
      </c>
      <c r="F416" s="64">
        <v>1</v>
      </c>
      <c r="G416" s="115">
        <v>0</v>
      </c>
      <c r="H416" s="116">
        <v>0</v>
      </c>
      <c r="I416" s="110">
        <v>4000000</v>
      </c>
      <c r="J416" s="85" t="s">
        <v>28</v>
      </c>
      <c r="K416" s="49"/>
      <c r="L416" s="50">
        <f t="shared" si="127"/>
        <v>4000000</v>
      </c>
      <c r="M416" s="50">
        <f t="shared" si="128"/>
        <v>4000000</v>
      </c>
      <c r="N416" s="51">
        <f t="shared" si="129"/>
        <v>4000000</v>
      </c>
      <c r="O416" s="52">
        <f t="shared" si="130"/>
        <v>4000000</v>
      </c>
      <c r="P416" s="51">
        <f t="shared" si="131"/>
        <v>0</v>
      </c>
      <c r="Q416" s="53">
        <f t="shared" si="132"/>
        <v>0</v>
      </c>
      <c r="R416" s="29">
        <f t="shared" si="125"/>
        <v>4000000</v>
      </c>
      <c r="S416" s="51">
        <f t="shared" si="126"/>
        <v>4000000</v>
      </c>
      <c r="T416" s="12" t="str">
        <f t="shared" si="133"/>
        <v>MENOR VALOR</v>
      </c>
    </row>
    <row r="417" spans="1:20" ht="25.5">
      <c r="A417" s="57">
        <v>411</v>
      </c>
      <c r="B417" s="112">
        <v>667901</v>
      </c>
      <c r="C417" s="73">
        <v>711120</v>
      </c>
      <c r="D417" s="79" t="s">
        <v>537</v>
      </c>
      <c r="E417" s="114" t="s">
        <v>21</v>
      </c>
      <c r="F417" s="64">
        <v>1</v>
      </c>
      <c r="G417" s="115">
        <v>0</v>
      </c>
      <c r="H417" s="116">
        <v>0</v>
      </c>
      <c r="I417" s="84">
        <v>2469300</v>
      </c>
      <c r="J417" s="85" t="s">
        <v>28</v>
      </c>
      <c r="K417" s="49"/>
      <c r="L417" s="50">
        <f t="shared" si="127"/>
        <v>2469300</v>
      </c>
      <c r="M417" s="50">
        <f t="shared" si="128"/>
        <v>2469300</v>
      </c>
      <c r="N417" s="51">
        <f t="shared" si="129"/>
        <v>2469300</v>
      </c>
      <c r="O417" s="52">
        <f t="shared" si="130"/>
        <v>2469300</v>
      </c>
      <c r="P417" s="51">
        <f t="shared" si="131"/>
        <v>0</v>
      </c>
      <c r="Q417" s="53">
        <f t="shared" si="132"/>
        <v>0</v>
      </c>
      <c r="R417" s="29">
        <f t="shared" si="125"/>
        <v>2469300</v>
      </c>
      <c r="S417" s="51">
        <f t="shared" si="126"/>
        <v>2469300</v>
      </c>
      <c r="T417" s="12" t="str">
        <f t="shared" si="133"/>
        <v>MENOR VALOR</v>
      </c>
    </row>
    <row r="418" spans="1:20" ht="25.5">
      <c r="A418" s="89">
        <v>412</v>
      </c>
      <c r="B418" s="112">
        <v>667902</v>
      </c>
      <c r="C418" s="73">
        <v>711130</v>
      </c>
      <c r="D418" s="79" t="s">
        <v>538</v>
      </c>
      <c r="E418" s="114" t="s">
        <v>21</v>
      </c>
      <c r="F418" s="64">
        <v>1</v>
      </c>
      <c r="G418" s="115">
        <v>0</v>
      </c>
      <c r="H418" s="116">
        <v>0</v>
      </c>
      <c r="I418" s="110">
        <v>0</v>
      </c>
      <c r="J418" s="88">
        <v>5787900</v>
      </c>
      <c r="K418" s="49"/>
      <c r="L418" s="50">
        <f t="shared" si="127"/>
        <v>0</v>
      </c>
      <c r="M418" s="50">
        <f t="shared" si="128"/>
        <v>2893950</v>
      </c>
      <c r="N418" s="51">
        <f t="shared" si="129"/>
        <v>2893950</v>
      </c>
      <c r="O418" s="52" t="e">
        <f t="shared" si="130"/>
        <v>#NUM!</v>
      </c>
      <c r="P418" s="51">
        <f t="shared" si="131"/>
        <v>2046331.6694148092</v>
      </c>
      <c r="Q418" s="53">
        <f t="shared" si="132"/>
        <v>0.70710678118654757</v>
      </c>
      <c r="R418" s="29">
        <f t="shared" si="125"/>
        <v>2893950</v>
      </c>
      <c r="S418" s="51">
        <f t="shared" si="126"/>
        <v>2894000</v>
      </c>
      <c r="T418" s="12" t="str">
        <f t="shared" si="133"/>
        <v>MEDIANA</v>
      </c>
    </row>
    <row r="419" spans="1:20" ht="25.5">
      <c r="A419" s="57">
        <v>413</v>
      </c>
      <c r="B419" s="112">
        <v>668101</v>
      </c>
      <c r="C419" s="73">
        <v>711301</v>
      </c>
      <c r="D419" s="79" t="s">
        <v>539</v>
      </c>
      <c r="E419" s="114" t="s">
        <v>21</v>
      </c>
      <c r="F419" s="64">
        <v>1</v>
      </c>
      <c r="G419" s="115">
        <v>0</v>
      </c>
      <c r="H419" s="116">
        <v>0</v>
      </c>
      <c r="I419" s="84">
        <v>411800</v>
      </c>
      <c r="J419" s="85" t="s">
        <v>28</v>
      </c>
      <c r="K419" s="49"/>
      <c r="L419" s="50">
        <f t="shared" si="127"/>
        <v>411800</v>
      </c>
      <c r="M419" s="50">
        <f t="shared" si="128"/>
        <v>411800</v>
      </c>
      <c r="N419" s="51">
        <f t="shared" si="129"/>
        <v>411800</v>
      </c>
      <c r="O419" s="52">
        <f t="shared" si="130"/>
        <v>411800</v>
      </c>
      <c r="P419" s="51">
        <f t="shared" si="131"/>
        <v>0</v>
      </c>
      <c r="Q419" s="53">
        <f t="shared" si="132"/>
        <v>0</v>
      </c>
      <c r="R419" s="29">
        <f t="shared" si="125"/>
        <v>411800</v>
      </c>
      <c r="S419" s="51">
        <f t="shared" si="126"/>
        <v>411800</v>
      </c>
      <c r="T419" s="12" t="str">
        <f t="shared" si="133"/>
        <v>MENOR VALOR</v>
      </c>
    </row>
    <row r="420" spans="1:20" ht="25.5">
      <c r="A420" s="57">
        <v>414</v>
      </c>
      <c r="B420" s="112">
        <v>669101</v>
      </c>
      <c r="C420" s="73">
        <v>712001</v>
      </c>
      <c r="D420" s="79" t="s">
        <v>540</v>
      </c>
      <c r="E420" s="114" t="s">
        <v>21</v>
      </c>
      <c r="F420" s="64">
        <v>1</v>
      </c>
      <c r="G420" s="115">
        <v>0</v>
      </c>
      <c r="H420" s="116">
        <v>0</v>
      </c>
      <c r="I420" s="84">
        <v>1474400</v>
      </c>
      <c r="J420" s="88">
        <v>2005200</v>
      </c>
      <c r="K420" s="49"/>
      <c r="L420" s="50">
        <f t="shared" si="127"/>
        <v>1474400</v>
      </c>
      <c r="M420" s="50">
        <f t="shared" si="128"/>
        <v>1739800</v>
      </c>
      <c r="N420" s="51">
        <f t="shared" si="129"/>
        <v>1739800</v>
      </c>
      <c r="O420" s="52">
        <f t="shared" si="130"/>
        <v>1719437.9546817036</v>
      </c>
      <c r="P420" s="51">
        <f t="shared" si="131"/>
        <v>187666.13972690972</v>
      </c>
      <c r="Q420" s="53">
        <f t="shared" si="132"/>
        <v>0.10786650173980326</v>
      </c>
      <c r="R420" s="29">
        <f t="shared" si="125"/>
        <v>1739800</v>
      </c>
      <c r="S420" s="51">
        <f t="shared" si="126"/>
        <v>1739800</v>
      </c>
      <c r="T420" s="12" t="str">
        <f t="shared" si="133"/>
        <v>MEDIANA</v>
      </c>
    </row>
    <row r="421" spans="1:20" ht="25.5">
      <c r="A421" s="89">
        <v>415</v>
      </c>
      <c r="B421" s="112">
        <v>669102</v>
      </c>
      <c r="C421" s="73">
        <v>712002</v>
      </c>
      <c r="D421" s="79" t="s">
        <v>541</v>
      </c>
      <c r="E421" s="114" t="s">
        <v>21</v>
      </c>
      <c r="F421" s="64">
        <v>1</v>
      </c>
      <c r="G421" s="115">
        <v>0</v>
      </c>
      <c r="H421" s="116">
        <v>0</v>
      </c>
      <c r="I421" s="110">
        <v>4000000</v>
      </c>
      <c r="J421" s="85" t="s">
        <v>28</v>
      </c>
      <c r="K421" s="49"/>
      <c r="L421" s="50">
        <f t="shared" si="127"/>
        <v>4000000</v>
      </c>
      <c r="M421" s="50">
        <f t="shared" si="128"/>
        <v>4000000</v>
      </c>
      <c r="N421" s="51">
        <f t="shared" si="129"/>
        <v>4000000</v>
      </c>
      <c r="O421" s="52">
        <f t="shared" si="130"/>
        <v>4000000</v>
      </c>
      <c r="P421" s="51">
        <f t="shared" si="131"/>
        <v>0</v>
      </c>
      <c r="Q421" s="53">
        <f t="shared" si="132"/>
        <v>0</v>
      </c>
      <c r="R421" s="29">
        <f t="shared" si="125"/>
        <v>4000000</v>
      </c>
      <c r="S421" s="51">
        <f t="shared" si="126"/>
        <v>4000000</v>
      </c>
      <c r="T421" s="12" t="str">
        <f t="shared" si="133"/>
        <v>MENOR VALOR</v>
      </c>
    </row>
    <row r="422" spans="1:20" ht="25.5">
      <c r="A422" s="57">
        <v>416</v>
      </c>
      <c r="B422" s="112">
        <v>669201</v>
      </c>
      <c r="C422" s="73">
        <v>712003</v>
      </c>
      <c r="D422" s="79" t="s">
        <v>542</v>
      </c>
      <c r="E422" s="114" t="s">
        <v>21</v>
      </c>
      <c r="F422" s="64">
        <v>1</v>
      </c>
      <c r="G422" s="115">
        <v>0</v>
      </c>
      <c r="H422" s="116">
        <v>0</v>
      </c>
      <c r="I422" s="84">
        <v>1474400</v>
      </c>
      <c r="J422" s="88">
        <v>2005200</v>
      </c>
      <c r="K422" s="49"/>
      <c r="L422" s="50">
        <f t="shared" si="127"/>
        <v>1474400</v>
      </c>
      <c r="M422" s="50">
        <f t="shared" si="128"/>
        <v>1739800</v>
      </c>
      <c r="N422" s="51">
        <f t="shared" si="129"/>
        <v>1739800</v>
      </c>
      <c r="O422" s="52">
        <f t="shared" si="130"/>
        <v>1719437.9546817036</v>
      </c>
      <c r="P422" s="51">
        <f t="shared" si="131"/>
        <v>187666.13972690972</v>
      </c>
      <c r="Q422" s="53">
        <f t="shared" si="132"/>
        <v>0.10786650173980326</v>
      </c>
      <c r="R422" s="29">
        <f t="shared" si="125"/>
        <v>1739800</v>
      </c>
      <c r="S422" s="51">
        <f t="shared" si="126"/>
        <v>1739800</v>
      </c>
      <c r="T422" s="12" t="str">
        <f t="shared" si="133"/>
        <v>MEDIANA</v>
      </c>
    </row>
    <row r="423" spans="1:20" ht="25.5">
      <c r="A423" s="57">
        <v>417</v>
      </c>
      <c r="B423" s="112">
        <v>669202</v>
      </c>
      <c r="C423" s="73">
        <v>712401</v>
      </c>
      <c r="D423" s="79" t="s">
        <v>543</v>
      </c>
      <c r="E423" s="114" t="s">
        <v>21</v>
      </c>
      <c r="F423" s="64">
        <v>1</v>
      </c>
      <c r="G423" s="115">
        <v>0</v>
      </c>
      <c r="H423" s="116">
        <v>0</v>
      </c>
      <c r="I423" s="110">
        <v>4000000</v>
      </c>
      <c r="J423" s="85" t="s">
        <v>28</v>
      </c>
      <c r="K423" s="49"/>
      <c r="L423" s="50">
        <f t="shared" si="127"/>
        <v>4000000</v>
      </c>
      <c r="M423" s="50">
        <f t="shared" si="128"/>
        <v>4000000</v>
      </c>
      <c r="N423" s="51">
        <f t="shared" si="129"/>
        <v>4000000</v>
      </c>
      <c r="O423" s="52">
        <f t="shared" si="130"/>
        <v>4000000</v>
      </c>
      <c r="P423" s="51">
        <f t="shared" si="131"/>
        <v>0</v>
      </c>
      <c r="Q423" s="53">
        <f t="shared" si="132"/>
        <v>0</v>
      </c>
      <c r="R423" s="29">
        <f t="shared" si="125"/>
        <v>4000000</v>
      </c>
      <c r="S423" s="51">
        <f t="shared" si="126"/>
        <v>4000000</v>
      </c>
      <c r="T423" s="12" t="str">
        <f t="shared" si="133"/>
        <v>MENOR VALOR</v>
      </c>
    </row>
    <row r="424" spans="1:20" ht="25.5">
      <c r="A424" s="89">
        <v>418</v>
      </c>
      <c r="B424" s="112">
        <v>669410</v>
      </c>
      <c r="C424" s="73">
        <v>713101</v>
      </c>
      <c r="D424" s="79" t="s">
        <v>544</v>
      </c>
      <c r="E424" s="114" t="s">
        <v>21</v>
      </c>
      <c r="F424" s="64">
        <v>1</v>
      </c>
      <c r="G424" s="115">
        <v>0</v>
      </c>
      <c r="H424" s="116">
        <v>0</v>
      </c>
      <c r="I424" s="84">
        <v>2469300</v>
      </c>
      <c r="J424" s="85" t="s">
        <v>28</v>
      </c>
      <c r="K424" s="49"/>
      <c r="L424" s="50">
        <f t="shared" si="127"/>
        <v>2469300</v>
      </c>
      <c r="M424" s="50">
        <f t="shared" si="128"/>
        <v>2469300</v>
      </c>
      <c r="N424" s="51">
        <f t="shared" si="129"/>
        <v>2469300</v>
      </c>
      <c r="O424" s="52">
        <f t="shared" si="130"/>
        <v>2469300</v>
      </c>
      <c r="P424" s="51">
        <f t="shared" si="131"/>
        <v>0</v>
      </c>
      <c r="Q424" s="53">
        <f t="shared" si="132"/>
        <v>0</v>
      </c>
      <c r="R424" s="29">
        <f t="shared" si="125"/>
        <v>2469300</v>
      </c>
      <c r="S424" s="51">
        <f t="shared" si="126"/>
        <v>2469300</v>
      </c>
      <c r="T424" s="12" t="str">
        <f t="shared" si="133"/>
        <v>MENOR VALOR</v>
      </c>
    </row>
    <row r="425" spans="1:20" ht="25.5">
      <c r="A425" s="57">
        <v>419</v>
      </c>
      <c r="B425" s="112">
        <v>669901</v>
      </c>
      <c r="C425" s="73">
        <v>713401</v>
      </c>
      <c r="D425" s="79" t="s">
        <v>545</v>
      </c>
      <c r="E425" s="114" t="s">
        <v>21</v>
      </c>
      <c r="F425" s="64">
        <v>1</v>
      </c>
      <c r="G425" s="115">
        <v>0</v>
      </c>
      <c r="H425" s="116">
        <v>0</v>
      </c>
      <c r="I425" s="84">
        <v>2469300</v>
      </c>
      <c r="J425" s="88">
        <v>3367100</v>
      </c>
      <c r="K425" s="49"/>
      <c r="L425" s="50">
        <f t="shared" si="127"/>
        <v>2469300</v>
      </c>
      <c r="M425" s="50">
        <f t="shared" si="128"/>
        <v>2918200</v>
      </c>
      <c r="N425" s="51">
        <f t="shared" si="129"/>
        <v>2918200</v>
      </c>
      <c r="O425" s="52">
        <f t="shared" si="130"/>
        <v>2883466.6687860293</v>
      </c>
      <c r="P425" s="51">
        <f t="shared" si="131"/>
        <v>317420.23407464119</v>
      </c>
      <c r="Q425" s="53">
        <f t="shared" si="132"/>
        <v>0.10877261122426193</v>
      </c>
      <c r="R425" s="29">
        <f t="shared" si="125"/>
        <v>2918200</v>
      </c>
      <c r="S425" s="51">
        <f t="shared" si="126"/>
        <v>2918200</v>
      </c>
      <c r="T425" s="12" t="str">
        <f t="shared" si="133"/>
        <v>MEDIANA</v>
      </c>
    </row>
    <row r="426" spans="1:20" ht="25.5">
      <c r="A426" s="57">
        <v>420</v>
      </c>
      <c r="B426" s="112">
        <v>669902</v>
      </c>
      <c r="C426" s="73">
        <v>713501</v>
      </c>
      <c r="D426" s="79" t="s">
        <v>546</v>
      </c>
      <c r="E426" s="114" t="s">
        <v>21</v>
      </c>
      <c r="F426" s="64">
        <v>1</v>
      </c>
      <c r="G426" s="115">
        <v>0</v>
      </c>
      <c r="H426" s="116">
        <v>0</v>
      </c>
      <c r="I426" s="110">
        <v>0</v>
      </c>
      <c r="J426" s="88">
        <v>5787900</v>
      </c>
      <c r="K426" s="49"/>
      <c r="L426" s="50">
        <f t="shared" si="127"/>
        <v>0</v>
      </c>
      <c r="M426" s="50">
        <f t="shared" si="128"/>
        <v>2893950</v>
      </c>
      <c r="N426" s="51">
        <f t="shared" si="129"/>
        <v>2893950</v>
      </c>
      <c r="O426" s="52" t="e">
        <f t="shared" si="130"/>
        <v>#NUM!</v>
      </c>
      <c r="P426" s="51">
        <f t="shared" si="131"/>
        <v>2046331.6694148092</v>
      </c>
      <c r="Q426" s="53">
        <f t="shared" si="132"/>
        <v>0.70710678118654757</v>
      </c>
      <c r="R426" s="29">
        <f t="shared" si="125"/>
        <v>2893950</v>
      </c>
      <c r="S426" s="51">
        <f t="shared" si="126"/>
        <v>2894000</v>
      </c>
      <c r="T426" s="12" t="str">
        <f t="shared" si="133"/>
        <v>MEDIANA</v>
      </c>
    </row>
    <row r="427" spans="1:20" ht="16.5">
      <c r="A427" s="89">
        <v>421</v>
      </c>
      <c r="B427" s="112">
        <v>671201</v>
      </c>
      <c r="C427" s="73">
        <v>713502</v>
      </c>
      <c r="D427" s="79" t="s">
        <v>547</v>
      </c>
      <c r="E427" s="114" t="s">
        <v>21</v>
      </c>
      <c r="F427" s="64">
        <v>1</v>
      </c>
      <c r="G427" s="115">
        <v>0</v>
      </c>
      <c r="H427" s="116">
        <v>0</v>
      </c>
      <c r="I427" s="84">
        <v>376500</v>
      </c>
      <c r="J427" s="88">
        <v>671600</v>
      </c>
      <c r="K427" s="49"/>
      <c r="L427" s="50">
        <f t="shared" si="127"/>
        <v>376500</v>
      </c>
      <c r="M427" s="50">
        <f t="shared" si="128"/>
        <v>524050</v>
      </c>
      <c r="N427" s="51">
        <f t="shared" si="129"/>
        <v>524050</v>
      </c>
      <c r="O427" s="52">
        <f t="shared" si="130"/>
        <v>502849.28159439581</v>
      </c>
      <c r="P427" s="51">
        <f t="shared" si="131"/>
        <v>104333.60556407509</v>
      </c>
      <c r="Q427" s="53">
        <f t="shared" si="132"/>
        <v>0.19909093705576775</v>
      </c>
      <c r="R427" s="29">
        <f t="shared" si="125"/>
        <v>524050</v>
      </c>
      <c r="S427" s="51">
        <f t="shared" si="126"/>
        <v>524100</v>
      </c>
      <c r="T427" s="12" t="str">
        <f t="shared" si="133"/>
        <v>MEDIANA</v>
      </c>
    </row>
    <row r="428" spans="1:20" ht="16.5">
      <c r="A428" s="57">
        <v>422</v>
      </c>
      <c r="B428" s="112">
        <v>671202</v>
      </c>
      <c r="C428" s="73">
        <v>714001</v>
      </c>
      <c r="D428" s="79" t="s">
        <v>548</v>
      </c>
      <c r="E428" s="114" t="s">
        <v>21</v>
      </c>
      <c r="F428" s="64">
        <v>1</v>
      </c>
      <c r="G428" s="115">
        <v>0</v>
      </c>
      <c r="H428" s="116">
        <v>0</v>
      </c>
      <c r="I428" s="84">
        <v>376500</v>
      </c>
      <c r="J428" s="88">
        <v>49600</v>
      </c>
      <c r="K428" s="49"/>
      <c r="L428" s="50">
        <f t="shared" si="127"/>
        <v>49600</v>
      </c>
      <c r="M428" s="50">
        <f t="shared" si="128"/>
        <v>213050</v>
      </c>
      <c r="N428" s="51">
        <f t="shared" si="129"/>
        <v>213050</v>
      </c>
      <c r="O428" s="52">
        <f t="shared" si="130"/>
        <v>136654.30838433158</v>
      </c>
      <c r="P428" s="51">
        <f t="shared" si="131"/>
        <v>115576.60338494119</v>
      </c>
      <c r="Q428" s="53">
        <f t="shared" si="132"/>
        <v>0.54248581734307055</v>
      </c>
      <c r="R428" s="29">
        <f t="shared" si="125"/>
        <v>213050</v>
      </c>
      <c r="S428" s="51">
        <f t="shared" si="126"/>
        <v>213100</v>
      </c>
      <c r="T428" s="12" t="str">
        <f t="shared" si="133"/>
        <v>MEDIANA</v>
      </c>
    </row>
    <row r="429" spans="1:20" ht="16.5">
      <c r="A429" s="57">
        <v>423</v>
      </c>
      <c r="B429" s="112">
        <v>672001</v>
      </c>
      <c r="C429" s="73">
        <v>714002</v>
      </c>
      <c r="D429" s="79" t="s">
        <v>549</v>
      </c>
      <c r="E429" s="114" t="s">
        <v>21</v>
      </c>
      <c r="F429" s="64">
        <v>1</v>
      </c>
      <c r="G429" s="115">
        <v>0</v>
      </c>
      <c r="H429" s="116">
        <v>0</v>
      </c>
      <c r="I429" s="84">
        <v>566700</v>
      </c>
      <c r="J429" s="88">
        <v>1138500</v>
      </c>
      <c r="K429" s="49"/>
      <c r="L429" s="50">
        <f t="shared" si="127"/>
        <v>566700</v>
      </c>
      <c r="M429" s="50">
        <f t="shared" si="128"/>
        <v>852600</v>
      </c>
      <c r="N429" s="51">
        <f t="shared" si="129"/>
        <v>852600</v>
      </c>
      <c r="O429" s="52">
        <f t="shared" si="130"/>
        <v>803235.92424641969</v>
      </c>
      <c r="P429" s="51">
        <f t="shared" si="131"/>
        <v>202161.82874123394</v>
      </c>
      <c r="Q429" s="53">
        <f t="shared" si="132"/>
        <v>0.2371121613197677</v>
      </c>
      <c r="R429" s="29">
        <f t="shared" ref="R429:R492" si="134">IF(Q429&lt;=$Q$1,L429,N429)</f>
        <v>852600</v>
      </c>
      <c r="S429" s="51">
        <f t="shared" si="126"/>
        <v>852600</v>
      </c>
      <c r="T429" s="12" t="str">
        <f t="shared" si="133"/>
        <v>MEDIANA</v>
      </c>
    </row>
    <row r="430" spans="1:20" ht="25.5">
      <c r="A430" s="89">
        <v>424</v>
      </c>
      <c r="B430" s="112">
        <v>673101</v>
      </c>
      <c r="C430" s="73">
        <v>715001</v>
      </c>
      <c r="D430" s="79" t="s">
        <v>550</v>
      </c>
      <c r="E430" s="114" t="s">
        <v>21</v>
      </c>
      <c r="F430" s="64">
        <v>1</v>
      </c>
      <c r="G430" s="115">
        <v>0</v>
      </c>
      <c r="H430" s="116">
        <v>0</v>
      </c>
      <c r="I430" s="84">
        <v>486700</v>
      </c>
      <c r="J430" s="88">
        <v>671600</v>
      </c>
      <c r="K430" s="49"/>
      <c r="L430" s="50">
        <f t="shared" si="127"/>
        <v>486700</v>
      </c>
      <c r="M430" s="50">
        <f t="shared" si="128"/>
        <v>579150</v>
      </c>
      <c r="N430" s="51">
        <f t="shared" si="129"/>
        <v>579150</v>
      </c>
      <c r="O430" s="52">
        <f t="shared" si="130"/>
        <v>571723.46462253935</v>
      </c>
      <c r="P430" s="51">
        <f t="shared" si="131"/>
        <v>65372.021920696316</v>
      </c>
      <c r="Q430" s="53">
        <f t="shared" si="132"/>
        <v>0.11287580405887303</v>
      </c>
      <c r="R430" s="29">
        <f t="shared" si="134"/>
        <v>579150</v>
      </c>
      <c r="S430" s="51">
        <f t="shared" si="126"/>
        <v>579200</v>
      </c>
      <c r="T430" s="12" t="str">
        <f t="shared" si="133"/>
        <v>MEDIANA</v>
      </c>
    </row>
    <row r="431" spans="1:20" ht="16.5">
      <c r="A431" s="57">
        <v>425</v>
      </c>
      <c r="B431" s="112">
        <v>673102</v>
      </c>
      <c r="C431" s="73">
        <v>715004</v>
      </c>
      <c r="D431" s="79" t="s">
        <v>551</v>
      </c>
      <c r="E431" s="114" t="s">
        <v>21</v>
      </c>
      <c r="F431" s="64">
        <v>1</v>
      </c>
      <c r="G431" s="115">
        <v>0</v>
      </c>
      <c r="H431" s="116">
        <v>0</v>
      </c>
      <c r="I431" s="84">
        <v>486700</v>
      </c>
      <c r="J431" s="85" t="s">
        <v>28</v>
      </c>
      <c r="K431" s="49"/>
      <c r="L431" s="50">
        <f t="shared" si="127"/>
        <v>486700</v>
      </c>
      <c r="M431" s="50">
        <f t="shared" si="128"/>
        <v>486700</v>
      </c>
      <c r="N431" s="51">
        <f t="shared" si="129"/>
        <v>486700</v>
      </c>
      <c r="O431" s="52">
        <f t="shared" si="130"/>
        <v>486700</v>
      </c>
      <c r="P431" s="51">
        <f t="shared" si="131"/>
        <v>0</v>
      </c>
      <c r="Q431" s="53">
        <f t="shared" si="132"/>
        <v>0</v>
      </c>
      <c r="R431" s="29">
        <f t="shared" si="134"/>
        <v>486700</v>
      </c>
      <c r="S431" s="51">
        <f t="shared" si="126"/>
        <v>486700</v>
      </c>
      <c r="T431" s="12" t="str">
        <f t="shared" si="133"/>
        <v>MENOR VALOR</v>
      </c>
    </row>
    <row r="432" spans="1:20" ht="25.5">
      <c r="A432" s="57">
        <v>426</v>
      </c>
      <c r="B432" s="112">
        <v>673201</v>
      </c>
      <c r="C432" s="73">
        <v>715007</v>
      </c>
      <c r="D432" s="79" t="s">
        <v>552</v>
      </c>
      <c r="E432" s="114" t="s">
        <v>21</v>
      </c>
      <c r="F432" s="64">
        <v>1</v>
      </c>
      <c r="G432" s="115">
        <v>0</v>
      </c>
      <c r="H432" s="116">
        <v>0</v>
      </c>
      <c r="I432" s="84">
        <v>74600</v>
      </c>
      <c r="J432" s="88">
        <v>78100</v>
      </c>
      <c r="K432" s="49"/>
      <c r="L432" s="50">
        <f t="shared" si="127"/>
        <v>74600</v>
      </c>
      <c r="M432" s="50">
        <f t="shared" si="128"/>
        <v>76350</v>
      </c>
      <c r="N432" s="51">
        <f t="shared" si="129"/>
        <v>76350</v>
      </c>
      <c r="O432" s="52">
        <f t="shared" si="130"/>
        <v>76329.941700488678</v>
      </c>
      <c r="P432" s="51">
        <f t="shared" si="131"/>
        <v>1237.4368670764582</v>
      </c>
      <c r="Q432" s="53">
        <f t="shared" si="132"/>
        <v>1.6207424585153347E-2</v>
      </c>
      <c r="R432" s="29">
        <f t="shared" si="134"/>
        <v>74600</v>
      </c>
      <c r="S432" s="51">
        <f t="shared" si="126"/>
        <v>74600</v>
      </c>
      <c r="T432" s="12" t="str">
        <f t="shared" si="133"/>
        <v>MENOR VALOR</v>
      </c>
    </row>
    <row r="433" spans="1:20" ht="16.5">
      <c r="A433" s="89">
        <v>427</v>
      </c>
      <c r="B433" s="112">
        <v>675101</v>
      </c>
      <c r="C433" s="73">
        <v>717201</v>
      </c>
      <c r="D433" s="79" t="s">
        <v>553</v>
      </c>
      <c r="E433" s="114" t="s">
        <v>21</v>
      </c>
      <c r="F433" s="64">
        <v>1</v>
      </c>
      <c r="G433" s="115">
        <v>0</v>
      </c>
      <c r="H433" s="116">
        <v>0</v>
      </c>
      <c r="I433" s="84">
        <v>828200</v>
      </c>
      <c r="J433" s="85" t="s">
        <v>28</v>
      </c>
      <c r="K433" s="49"/>
      <c r="L433" s="50">
        <f t="shared" si="127"/>
        <v>828200</v>
      </c>
      <c r="M433" s="50">
        <f t="shared" si="128"/>
        <v>828200</v>
      </c>
      <c r="N433" s="51">
        <f t="shared" si="129"/>
        <v>828200</v>
      </c>
      <c r="O433" s="52">
        <f t="shared" si="130"/>
        <v>828200</v>
      </c>
      <c r="P433" s="51">
        <f t="shared" si="131"/>
        <v>0</v>
      </c>
      <c r="Q433" s="53">
        <f t="shared" si="132"/>
        <v>0</v>
      </c>
      <c r="R433" s="29">
        <f t="shared" si="134"/>
        <v>828200</v>
      </c>
      <c r="S433" s="51">
        <f t="shared" si="126"/>
        <v>828200</v>
      </c>
      <c r="T433" s="12" t="str">
        <f t="shared" si="133"/>
        <v>MENOR VALOR</v>
      </c>
    </row>
    <row r="434" spans="1:20" ht="16.5">
      <c r="A434" s="57">
        <v>428</v>
      </c>
      <c r="B434" s="112">
        <v>675103</v>
      </c>
      <c r="C434" s="73">
        <v>717902</v>
      </c>
      <c r="D434" s="79" t="s">
        <v>554</v>
      </c>
      <c r="E434" s="114" t="s">
        <v>21</v>
      </c>
      <c r="F434" s="64">
        <v>1</v>
      </c>
      <c r="G434" s="115">
        <v>0</v>
      </c>
      <c r="H434" s="116">
        <v>0</v>
      </c>
      <c r="I434" s="84">
        <v>828200</v>
      </c>
      <c r="J434" s="85" t="s">
        <v>28</v>
      </c>
      <c r="K434" s="49"/>
      <c r="L434" s="50">
        <f t="shared" si="127"/>
        <v>828200</v>
      </c>
      <c r="M434" s="50">
        <f t="shared" si="128"/>
        <v>828200</v>
      </c>
      <c r="N434" s="51">
        <f t="shared" si="129"/>
        <v>828200</v>
      </c>
      <c r="O434" s="52">
        <f t="shared" si="130"/>
        <v>828200</v>
      </c>
      <c r="P434" s="51">
        <f t="shared" si="131"/>
        <v>0</v>
      </c>
      <c r="Q434" s="53">
        <f t="shared" si="132"/>
        <v>0</v>
      </c>
      <c r="R434" s="29">
        <f t="shared" si="134"/>
        <v>828200</v>
      </c>
      <c r="S434" s="51">
        <f t="shared" si="126"/>
        <v>828200</v>
      </c>
      <c r="T434" s="12" t="str">
        <f t="shared" si="133"/>
        <v>MENOR VALOR</v>
      </c>
    </row>
    <row r="435" spans="1:20" ht="25.5">
      <c r="A435" s="57">
        <v>429</v>
      </c>
      <c r="B435" s="112">
        <v>676101</v>
      </c>
      <c r="C435" s="73">
        <v>718102</v>
      </c>
      <c r="D435" s="79" t="s">
        <v>555</v>
      </c>
      <c r="E435" s="114" t="s">
        <v>21</v>
      </c>
      <c r="F435" s="64">
        <v>1</v>
      </c>
      <c r="G435" s="115">
        <v>0</v>
      </c>
      <c r="H435" s="116">
        <v>0</v>
      </c>
      <c r="I435" s="84">
        <v>828200</v>
      </c>
      <c r="J435" s="85" t="s">
        <v>28</v>
      </c>
      <c r="K435" s="49"/>
      <c r="L435" s="50">
        <f t="shared" si="127"/>
        <v>828200</v>
      </c>
      <c r="M435" s="50">
        <f t="shared" si="128"/>
        <v>828200</v>
      </c>
      <c r="N435" s="51">
        <f t="shared" si="129"/>
        <v>828200</v>
      </c>
      <c r="O435" s="52">
        <f t="shared" si="130"/>
        <v>828200</v>
      </c>
      <c r="P435" s="51">
        <f t="shared" si="131"/>
        <v>0</v>
      </c>
      <c r="Q435" s="53">
        <f t="shared" si="132"/>
        <v>0</v>
      </c>
      <c r="R435" s="29">
        <f t="shared" si="134"/>
        <v>828200</v>
      </c>
      <c r="S435" s="51">
        <f t="shared" si="126"/>
        <v>828200</v>
      </c>
      <c r="T435" s="12" t="str">
        <f t="shared" si="133"/>
        <v>MENOR VALOR</v>
      </c>
    </row>
    <row r="436" spans="1:20" ht="25.5">
      <c r="A436" s="89">
        <v>430</v>
      </c>
      <c r="B436" s="112">
        <v>676910</v>
      </c>
      <c r="C436" s="73">
        <v>740001</v>
      </c>
      <c r="D436" s="79" t="s">
        <v>556</v>
      </c>
      <c r="E436" s="114" t="s">
        <v>21</v>
      </c>
      <c r="F436" s="64">
        <v>1</v>
      </c>
      <c r="G436" s="115">
        <v>0</v>
      </c>
      <c r="H436" s="116">
        <v>0</v>
      </c>
      <c r="I436" s="84">
        <v>828200</v>
      </c>
      <c r="J436" s="88">
        <v>1138500</v>
      </c>
      <c r="K436" s="49"/>
      <c r="L436" s="50">
        <f t="shared" si="127"/>
        <v>828200</v>
      </c>
      <c r="M436" s="50">
        <f t="shared" si="128"/>
        <v>983350</v>
      </c>
      <c r="N436" s="51">
        <f t="shared" si="129"/>
        <v>983350</v>
      </c>
      <c r="O436" s="52">
        <f t="shared" si="130"/>
        <v>971033.31559735886</v>
      </c>
      <c r="P436" s="51">
        <f t="shared" si="131"/>
        <v>109707.61710109285</v>
      </c>
      <c r="Q436" s="53">
        <f t="shared" si="132"/>
        <v>0.11156517730319099</v>
      </c>
      <c r="R436" s="29">
        <f t="shared" si="134"/>
        <v>983350</v>
      </c>
      <c r="S436" s="51">
        <f t="shared" si="126"/>
        <v>983400</v>
      </c>
      <c r="T436" s="12" t="str">
        <f t="shared" si="133"/>
        <v>MEDIANA</v>
      </c>
    </row>
    <row r="437" spans="1:20" ht="16.5">
      <c r="A437" s="57">
        <v>431</v>
      </c>
      <c r="B437" s="112">
        <v>680101</v>
      </c>
      <c r="C437" s="73">
        <v>743101</v>
      </c>
      <c r="D437" s="79" t="s">
        <v>557</v>
      </c>
      <c r="E437" s="114" t="s">
        <v>21</v>
      </c>
      <c r="F437" s="64">
        <v>1</v>
      </c>
      <c r="G437" s="115">
        <v>0</v>
      </c>
      <c r="H437" s="116">
        <v>0</v>
      </c>
      <c r="I437" s="84">
        <v>1620500</v>
      </c>
      <c r="J437" s="85" t="s">
        <v>28</v>
      </c>
      <c r="K437" s="49"/>
      <c r="L437" s="50">
        <f t="shared" si="127"/>
        <v>1620500</v>
      </c>
      <c r="M437" s="50">
        <f t="shared" si="128"/>
        <v>1620500</v>
      </c>
      <c r="N437" s="51">
        <f t="shared" si="129"/>
        <v>1620500</v>
      </c>
      <c r="O437" s="52">
        <f t="shared" si="130"/>
        <v>1620500</v>
      </c>
      <c r="P437" s="51">
        <f t="shared" si="131"/>
        <v>0</v>
      </c>
      <c r="Q437" s="53">
        <f t="shared" si="132"/>
        <v>0</v>
      </c>
      <c r="R437" s="29">
        <f t="shared" si="134"/>
        <v>1620500</v>
      </c>
      <c r="S437" s="51">
        <f t="shared" si="126"/>
        <v>1620500</v>
      </c>
      <c r="T437" s="12" t="str">
        <f t="shared" si="133"/>
        <v>MENOR VALOR</v>
      </c>
    </row>
    <row r="438" spans="1:20" ht="16.5">
      <c r="A438" s="57">
        <v>432</v>
      </c>
      <c r="B438" s="112">
        <v>681101</v>
      </c>
      <c r="C438" s="73">
        <v>750101</v>
      </c>
      <c r="D438" s="79" t="s">
        <v>558</v>
      </c>
      <c r="E438" s="114" t="s">
        <v>21</v>
      </c>
      <c r="F438" s="64">
        <v>1</v>
      </c>
      <c r="G438" s="115">
        <v>0</v>
      </c>
      <c r="H438" s="116">
        <v>0</v>
      </c>
      <c r="I438" s="84">
        <v>924500</v>
      </c>
      <c r="J438" s="85" t="s">
        <v>28</v>
      </c>
      <c r="K438" s="49"/>
      <c r="L438" s="50">
        <f t="shared" si="127"/>
        <v>924500</v>
      </c>
      <c r="M438" s="50">
        <f t="shared" si="128"/>
        <v>924500</v>
      </c>
      <c r="N438" s="51">
        <f t="shared" si="129"/>
        <v>924500</v>
      </c>
      <c r="O438" s="52">
        <f t="shared" si="130"/>
        <v>924500</v>
      </c>
      <c r="P438" s="51">
        <f t="shared" si="131"/>
        <v>0</v>
      </c>
      <c r="Q438" s="53">
        <f t="shared" si="132"/>
        <v>0</v>
      </c>
      <c r="R438" s="29">
        <f t="shared" si="134"/>
        <v>924500</v>
      </c>
      <c r="S438" s="51">
        <f t="shared" si="126"/>
        <v>924500</v>
      </c>
      <c r="T438" s="12" t="str">
        <f t="shared" si="133"/>
        <v>MENOR VALOR</v>
      </c>
    </row>
    <row r="439" spans="1:20" ht="16.5">
      <c r="A439" s="89">
        <v>433</v>
      </c>
      <c r="B439" s="112">
        <v>681105</v>
      </c>
      <c r="C439" s="73">
        <v>754101</v>
      </c>
      <c r="D439" s="79" t="s">
        <v>559</v>
      </c>
      <c r="E439" s="114" t="s">
        <v>21</v>
      </c>
      <c r="F439" s="64">
        <v>1</v>
      </c>
      <c r="G439" s="115">
        <v>0</v>
      </c>
      <c r="H439" s="116">
        <v>0</v>
      </c>
      <c r="I439" s="84">
        <v>376500</v>
      </c>
      <c r="J439" s="85" t="s">
        <v>28</v>
      </c>
      <c r="K439" s="49"/>
      <c r="L439" s="50">
        <f t="shared" si="127"/>
        <v>376500</v>
      </c>
      <c r="M439" s="50">
        <f t="shared" si="128"/>
        <v>376500</v>
      </c>
      <c r="N439" s="51">
        <f t="shared" si="129"/>
        <v>376500</v>
      </c>
      <c r="O439" s="52">
        <f t="shared" si="130"/>
        <v>376500</v>
      </c>
      <c r="P439" s="51">
        <f t="shared" si="131"/>
        <v>0</v>
      </c>
      <c r="Q439" s="53">
        <f t="shared" si="132"/>
        <v>0</v>
      </c>
      <c r="R439" s="29">
        <f t="shared" si="134"/>
        <v>376500</v>
      </c>
      <c r="S439" s="51">
        <f t="shared" si="126"/>
        <v>376500</v>
      </c>
      <c r="T439" s="12" t="str">
        <f t="shared" si="133"/>
        <v>MENOR VALOR</v>
      </c>
    </row>
    <row r="440" spans="1:20" ht="16.5">
      <c r="A440" s="57">
        <v>434</v>
      </c>
      <c r="B440" s="112">
        <v>681201</v>
      </c>
      <c r="C440" s="73">
        <v>770100</v>
      </c>
      <c r="D440" s="79" t="s">
        <v>560</v>
      </c>
      <c r="E440" s="114" t="s">
        <v>21</v>
      </c>
      <c r="F440" s="64">
        <v>1</v>
      </c>
      <c r="G440" s="115">
        <v>0</v>
      </c>
      <c r="H440" s="116">
        <v>0</v>
      </c>
      <c r="I440" s="84">
        <v>376500</v>
      </c>
      <c r="J440" s="85" t="s">
        <v>28</v>
      </c>
      <c r="K440" s="49"/>
      <c r="L440" s="50">
        <f t="shared" si="127"/>
        <v>376500</v>
      </c>
      <c r="M440" s="50">
        <f t="shared" si="128"/>
        <v>376500</v>
      </c>
      <c r="N440" s="51">
        <f t="shared" si="129"/>
        <v>376500</v>
      </c>
      <c r="O440" s="52">
        <f t="shared" si="130"/>
        <v>376500</v>
      </c>
      <c r="P440" s="51">
        <f t="shared" si="131"/>
        <v>0</v>
      </c>
      <c r="Q440" s="53">
        <f t="shared" si="132"/>
        <v>0</v>
      </c>
      <c r="R440" s="29">
        <f t="shared" si="134"/>
        <v>376500</v>
      </c>
      <c r="S440" s="51">
        <f t="shared" si="126"/>
        <v>376500</v>
      </c>
      <c r="T440" s="12" t="str">
        <f t="shared" si="133"/>
        <v>MENOR VALOR</v>
      </c>
    </row>
    <row r="441" spans="1:20" ht="25.5">
      <c r="A441" s="57">
        <v>435</v>
      </c>
      <c r="B441" s="112">
        <v>682101</v>
      </c>
      <c r="C441" s="73">
        <v>770200</v>
      </c>
      <c r="D441" s="79" t="s">
        <v>561</v>
      </c>
      <c r="E441" s="114" t="s">
        <v>21</v>
      </c>
      <c r="F441" s="64">
        <v>1</v>
      </c>
      <c r="G441" s="115">
        <v>0</v>
      </c>
      <c r="H441" s="116">
        <v>0</v>
      </c>
      <c r="I441" s="84">
        <v>1474400</v>
      </c>
      <c r="J441" s="85" t="s">
        <v>28</v>
      </c>
      <c r="K441" s="49"/>
      <c r="L441" s="50">
        <f t="shared" si="127"/>
        <v>1474400</v>
      </c>
      <c r="M441" s="50">
        <f t="shared" si="128"/>
        <v>1474400</v>
      </c>
      <c r="N441" s="51">
        <f t="shared" si="129"/>
        <v>1474400</v>
      </c>
      <c r="O441" s="52">
        <f t="shared" si="130"/>
        <v>1474400</v>
      </c>
      <c r="P441" s="51">
        <f t="shared" si="131"/>
        <v>0</v>
      </c>
      <c r="Q441" s="53">
        <f t="shared" si="132"/>
        <v>0</v>
      </c>
      <c r="R441" s="29">
        <f t="shared" si="134"/>
        <v>1474400</v>
      </c>
      <c r="S441" s="51">
        <f t="shared" si="126"/>
        <v>1474400</v>
      </c>
      <c r="T441" s="12" t="str">
        <f t="shared" si="133"/>
        <v>MENOR VALOR</v>
      </c>
    </row>
    <row r="442" spans="1:20" ht="25.5">
      <c r="A442" s="89">
        <v>436</v>
      </c>
      <c r="B442" s="112">
        <v>682302</v>
      </c>
      <c r="C442" s="73">
        <v>770301</v>
      </c>
      <c r="D442" s="79" t="s">
        <v>562</v>
      </c>
      <c r="E442" s="114" t="s">
        <v>21</v>
      </c>
      <c r="F442" s="64">
        <v>1</v>
      </c>
      <c r="G442" s="115">
        <v>0</v>
      </c>
      <c r="H442" s="116">
        <v>0</v>
      </c>
      <c r="I442" s="84">
        <v>486700</v>
      </c>
      <c r="J442" s="85" t="s">
        <v>28</v>
      </c>
      <c r="K442" s="49"/>
      <c r="L442" s="50">
        <f t="shared" si="127"/>
        <v>486700</v>
      </c>
      <c r="M442" s="50">
        <f t="shared" si="128"/>
        <v>486700</v>
      </c>
      <c r="N442" s="51">
        <f t="shared" si="129"/>
        <v>486700</v>
      </c>
      <c r="O442" s="52">
        <f t="shared" si="130"/>
        <v>486700</v>
      </c>
      <c r="P442" s="51">
        <f t="shared" si="131"/>
        <v>0</v>
      </c>
      <c r="Q442" s="53">
        <f t="shared" si="132"/>
        <v>0</v>
      </c>
      <c r="R442" s="29">
        <f t="shared" si="134"/>
        <v>486700</v>
      </c>
      <c r="S442" s="51">
        <f t="shared" si="126"/>
        <v>486700</v>
      </c>
      <c r="T442" s="12" t="str">
        <f t="shared" si="133"/>
        <v>MENOR VALOR</v>
      </c>
    </row>
    <row r="443" spans="1:20" ht="25.5">
      <c r="A443" s="57">
        <v>437</v>
      </c>
      <c r="B443" s="112">
        <v>682303</v>
      </c>
      <c r="C443" s="73">
        <v>770302</v>
      </c>
      <c r="D443" s="79" t="s">
        <v>563</v>
      </c>
      <c r="E443" s="114" t="s">
        <v>21</v>
      </c>
      <c r="F443" s="64">
        <v>1</v>
      </c>
      <c r="G443" s="115">
        <v>0</v>
      </c>
      <c r="H443" s="116">
        <v>0</v>
      </c>
      <c r="I443" s="84">
        <v>486700</v>
      </c>
      <c r="J443" s="85" t="s">
        <v>28</v>
      </c>
      <c r="K443" s="49"/>
      <c r="L443" s="50">
        <f t="shared" si="127"/>
        <v>486700</v>
      </c>
      <c r="M443" s="50">
        <f t="shared" si="128"/>
        <v>486700</v>
      </c>
      <c r="N443" s="51">
        <f t="shared" si="129"/>
        <v>486700</v>
      </c>
      <c r="O443" s="52">
        <f t="shared" si="130"/>
        <v>486700</v>
      </c>
      <c r="P443" s="51">
        <f t="shared" si="131"/>
        <v>0</v>
      </c>
      <c r="Q443" s="53">
        <f t="shared" si="132"/>
        <v>0</v>
      </c>
      <c r="R443" s="29">
        <f t="shared" si="134"/>
        <v>486700</v>
      </c>
      <c r="S443" s="51">
        <f t="shared" si="126"/>
        <v>486700</v>
      </c>
      <c r="T443" s="12" t="str">
        <f t="shared" si="133"/>
        <v>MENOR VALOR</v>
      </c>
    </row>
    <row r="444" spans="1:20" ht="25.5">
      <c r="A444" s="57">
        <v>438</v>
      </c>
      <c r="B444" s="112">
        <v>682401</v>
      </c>
      <c r="C444" s="73">
        <v>770401</v>
      </c>
      <c r="D444" s="79" t="s">
        <v>564</v>
      </c>
      <c r="E444" s="114" t="s">
        <v>21</v>
      </c>
      <c r="F444" s="64">
        <v>1</v>
      </c>
      <c r="G444" s="115">
        <v>0</v>
      </c>
      <c r="H444" s="116">
        <v>0</v>
      </c>
      <c r="I444" s="84">
        <v>2652100</v>
      </c>
      <c r="J444" s="88">
        <v>3627800</v>
      </c>
      <c r="K444" s="49"/>
      <c r="L444" s="50">
        <f t="shared" si="127"/>
        <v>2652100</v>
      </c>
      <c r="M444" s="50">
        <f t="shared" si="128"/>
        <v>3139950</v>
      </c>
      <c r="N444" s="51">
        <f t="shared" si="129"/>
        <v>3139950</v>
      </c>
      <c r="O444" s="52">
        <f t="shared" si="130"/>
        <v>3101820.1720925085</v>
      </c>
      <c r="P444" s="51">
        <f t="shared" si="131"/>
        <v>344962.04320185719</v>
      </c>
      <c r="Q444" s="53">
        <f t="shared" si="132"/>
        <v>0.10986227271194038</v>
      </c>
      <c r="R444" s="29">
        <f t="shared" si="134"/>
        <v>3139950</v>
      </c>
      <c r="S444" s="51">
        <f t="shared" si="126"/>
        <v>3140000</v>
      </c>
      <c r="T444" s="12" t="str">
        <f t="shared" si="133"/>
        <v>MEDIANA</v>
      </c>
    </row>
    <row r="445" spans="1:20" ht="25.5">
      <c r="A445" s="89">
        <v>439</v>
      </c>
      <c r="B445" s="112">
        <v>682402</v>
      </c>
      <c r="C445" s="73">
        <v>770402</v>
      </c>
      <c r="D445" s="79" t="s">
        <v>565</v>
      </c>
      <c r="E445" s="114" t="s">
        <v>21</v>
      </c>
      <c r="F445" s="64">
        <v>1</v>
      </c>
      <c r="G445" s="115">
        <v>0</v>
      </c>
      <c r="H445" s="116">
        <v>0</v>
      </c>
      <c r="I445" s="84">
        <v>2652100</v>
      </c>
      <c r="J445" s="85" t="s">
        <v>28</v>
      </c>
      <c r="K445" s="49"/>
      <c r="L445" s="50">
        <f t="shared" si="127"/>
        <v>2652100</v>
      </c>
      <c r="M445" s="50">
        <f t="shared" si="128"/>
        <v>2652100</v>
      </c>
      <c r="N445" s="51">
        <f t="shared" si="129"/>
        <v>2652100</v>
      </c>
      <c r="O445" s="52">
        <f t="shared" si="130"/>
        <v>2652100</v>
      </c>
      <c r="P445" s="51">
        <f t="shared" si="131"/>
        <v>0</v>
      </c>
      <c r="Q445" s="53">
        <f t="shared" si="132"/>
        <v>0</v>
      </c>
      <c r="R445" s="29">
        <f t="shared" si="134"/>
        <v>2652100</v>
      </c>
      <c r="S445" s="51">
        <f t="shared" si="126"/>
        <v>2652100</v>
      </c>
      <c r="T445" s="12" t="str">
        <f t="shared" si="133"/>
        <v>MENOR VALOR</v>
      </c>
    </row>
    <row r="446" spans="1:20" ht="25.5">
      <c r="A446" s="57">
        <v>440</v>
      </c>
      <c r="B446" s="112">
        <v>682403</v>
      </c>
      <c r="C446" s="73">
        <v>770501</v>
      </c>
      <c r="D446" s="79" t="s">
        <v>566</v>
      </c>
      <c r="E446" s="114" t="s">
        <v>21</v>
      </c>
      <c r="F446" s="64">
        <v>1</v>
      </c>
      <c r="G446" s="115">
        <v>0</v>
      </c>
      <c r="H446" s="116">
        <v>0</v>
      </c>
      <c r="I446" s="110">
        <v>0</v>
      </c>
      <c r="J446" s="88">
        <v>5848700</v>
      </c>
      <c r="K446" s="49"/>
      <c r="L446" s="50">
        <f t="shared" si="127"/>
        <v>0</v>
      </c>
      <c r="M446" s="50">
        <f t="shared" si="128"/>
        <v>2924350</v>
      </c>
      <c r="N446" s="51">
        <f t="shared" si="129"/>
        <v>2924350</v>
      </c>
      <c r="O446" s="52" t="e">
        <f t="shared" si="130"/>
        <v>#NUM!</v>
      </c>
      <c r="P446" s="51">
        <f t="shared" si="131"/>
        <v>2067827.7155628803</v>
      </c>
      <c r="Q446" s="53">
        <f t="shared" si="132"/>
        <v>0.70710678118654757</v>
      </c>
      <c r="R446" s="29">
        <f t="shared" si="134"/>
        <v>2924350</v>
      </c>
      <c r="S446" s="51">
        <f t="shared" si="126"/>
        <v>2924400</v>
      </c>
      <c r="T446" s="12" t="str">
        <f t="shared" si="133"/>
        <v>MEDIANA</v>
      </c>
    </row>
    <row r="447" spans="1:20" ht="25.5">
      <c r="A447" s="57">
        <v>441</v>
      </c>
      <c r="B447" s="112">
        <v>682404</v>
      </c>
      <c r="C447" s="73">
        <v>770601</v>
      </c>
      <c r="D447" s="79" t="s">
        <v>567</v>
      </c>
      <c r="E447" s="114" t="s">
        <v>21</v>
      </c>
      <c r="F447" s="64">
        <v>1</v>
      </c>
      <c r="G447" s="115">
        <v>0</v>
      </c>
      <c r="H447" s="116">
        <v>0</v>
      </c>
      <c r="I447" s="84">
        <v>2652100</v>
      </c>
      <c r="J447" s="85" t="s">
        <v>28</v>
      </c>
      <c r="K447" s="49"/>
      <c r="L447" s="50">
        <f t="shared" si="127"/>
        <v>2652100</v>
      </c>
      <c r="M447" s="50">
        <f t="shared" si="128"/>
        <v>2652100</v>
      </c>
      <c r="N447" s="51">
        <f t="shared" si="129"/>
        <v>2652100</v>
      </c>
      <c r="O447" s="52">
        <f t="shared" si="130"/>
        <v>2652100</v>
      </c>
      <c r="P447" s="51">
        <f t="shared" si="131"/>
        <v>0</v>
      </c>
      <c r="Q447" s="53">
        <f t="shared" si="132"/>
        <v>0</v>
      </c>
      <c r="R447" s="29">
        <f t="shared" si="134"/>
        <v>2652100</v>
      </c>
      <c r="S447" s="51">
        <f t="shared" si="126"/>
        <v>2652100</v>
      </c>
      <c r="T447" s="12" t="str">
        <f t="shared" si="133"/>
        <v>MENOR VALOR</v>
      </c>
    </row>
    <row r="448" spans="1:20" ht="25.5">
      <c r="A448" s="89">
        <v>442</v>
      </c>
      <c r="B448" s="112">
        <v>683101</v>
      </c>
      <c r="C448" s="73">
        <v>770701</v>
      </c>
      <c r="D448" s="79" t="s">
        <v>568</v>
      </c>
      <c r="E448" s="114" t="s">
        <v>21</v>
      </c>
      <c r="F448" s="64">
        <v>1</v>
      </c>
      <c r="G448" s="115">
        <v>0</v>
      </c>
      <c r="H448" s="116">
        <v>0</v>
      </c>
      <c r="I448" s="84">
        <v>2652100</v>
      </c>
      <c r="J448" s="88">
        <v>3627800</v>
      </c>
      <c r="K448" s="49"/>
      <c r="L448" s="50">
        <f t="shared" si="127"/>
        <v>2652100</v>
      </c>
      <c r="M448" s="50">
        <f t="shared" si="128"/>
        <v>3139950</v>
      </c>
      <c r="N448" s="51">
        <f t="shared" si="129"/>
        <v>3139950</v>
      </c>
      <c r="O448" s="52">
        <f t="shared" si="130"/>
        <v>3101820.1720925085</v>
      </c>
      <c r="P448" s="51">
        <f t="shared" si="131"/>
        <v>344962.04320185719</v>
      </c>
      <c r="Q448" s="53">
        <f t="shared" si="132"/>
        <v>0.10986227271194038</v>
      </c>
      <c r="R448" s="29">
        <f t="shared" si="134"/>
        <v>3139950</v>
      </c>
      <c r="S448" s="51">
        <f t="shared" si="126"/>
        <v>3140000</v>
      </c>
      <c r="T448" s="12" t="str">
        <f t="shared" si="133"/>
        <v>MEDIANA</v>
      </c>
    </row>
    <row r="449" spans="1:20" ht="25.5">
      <c r="A449" s="57">
        <v>443</v>
      </c>
      <c r="B449" s="112">
        <v>683111</v>
      </c>
      <c r="C449" s="73">
        <v>770702</v>
      </c>
      <c r="D449" s="79" t="s">
        <v>569</v>
      </c>
      <c r="E449" s="114" t="s">
        <v>21</v>
      </c>
      <c r="F449" s="64">
        <v>1</v>
      </c>
      <c r="G449" s="115">
        <v>0</v>
      </c>
      <c r="H449" s="116">
        <v>0</v>
      </c>
      <c r="I449" s="110">
        <v>4000000</v>
      </c>
      <c r="J449" s="85" t="s">
        <v>28</v>
      </c>
      <c r="K449" s="49"/>
      <c r="L449" s="50">
        <f t="shared" si="127"/>
        <v>4000000</v>
      </c>
      <c r="M449" s="50">
        <f t="shared" si="128"/>
        <v>4000000</v>
      </c>
      <c r="N449" s="51">
        <f t="shared" si="129"/>
        <v>4000000</v>
      </c>
      <c r="O449" s="52">
        <f t="shared" si="130"/>
        <v>4000000</v>
      </c>
      <c r="P449" s="51">
        <f t="shared" si="131"/>
        <v>0</v>
      </c>
      <c r="Q449" s="53">
        <f t="shared" si="132"/>
        <v>0</v>
      </c>
      <c r="R449" s="29">
        <f t="shared" si="134"/>
        <v>4000000</v>
      </c>
      <c r="S449" s="51">
        <f t="shared" ref="S449:S512" si="135">+ROUND(R449,-2)</f>
        <v>4000000</v>
      </c>
      <c r="T449" s="12" t="str">
        <f t="shared" si="133"/>
        <v>MENOR VALOR</v>
      </c>
    </row>
    <row r="450" spans="1:20" ht="38.25">
      <c r="A450" s="57">
        <v>444</v>
      </c>
      <c r="B450" s="112">
        <v>684001</v>
      </c>
      <c r="C450" s="73">
        <v>770801</v>
      </c>
      <c r="D450" s="79" t="s">
        <v>570</v>
      </c>
      <c r="E450" s="114" t="s">
        <v>21</v>
      </c>
      <c r="F450" s="64">
        <v>1</v>
      </c>
      <c r="G450" s="115">
        <v>0</v>
      </c>
      <c r="H450" s="116">
        <v>0</v>
      </c>
      <c r="I450" s="84">
        <v>2652100</v>
      </c>
      <c r="J450" s="85" t="s">
        <v>28</v>
      </c>
      <c r="K450" s="49"/>
      <c r="L450" s="50">
        <f t="shared" si="127"/>
        <v>2652100</v>
      </c>
      <c r="M450" s="50">
        <f t="shared" si="128"/>
        <v>2652100</v>
      </c>
      <c r="N450" s="51">
        <f t="shared" si="129"/>
        <v>2652100</v>
      </c>
      <c r="O450" s="52">
        <f t="shared" si="130"/>
        <v>2652100</v>
      </c>
      <c r="P450" s="51">
        <f t="shared" si="131"/>
        <v>0</v>
      </c>
      <c r="Q450" s="53">
        <f t="shared" si="132"/>
        <v>0</v>
      </c>
      <c r="R450" s="29">
        <f t="shared" si="134"/>
        <v>2652100</v>
      </c>
      <c r="S450" s="51">
        <f t="shared" si="135"/>
        <v>2652100</v>
      </c>
      <c r="T450" s="12" t="str">
        <f t="shared" si="133"/>
        <v>MENOR VALOR</v>
      </c>
    </row>
    <row r="451" spans="1:20" ht="16.5">
      <c r="A451" s="89">
        <v>445</v>
      </c>
      <c r="B451" s="112">
        <v>684003</v>
      </c>
      <c r="C451" s="73">
        <v>770802</v>
      </c>
      <c r="D451" s="79" t="s">
        <v>571</v>
      </c>
      <c r="E451" s="114" t="s">
        <v>21</v>
      </c>
      <c r="F451" s="64">
        <v>1</v>
      </c>
      <c r="G451" s="115">
        <v>0</v>
      </c>
      <c r="H451" s="116">
        <v>0</v>
      </c>
      <c r="I451" s="84">
        <v>2652100</v>
      </c>
      <c r="J451" s="88">
        <v>3627800</v>
      </c>
      <c r="K451" s="49"/>
      <c r="L451" s="50">
        <f t="shared" si="127"/>
        <v>2652100</v>
      </c>
      <c r="M451" s="50">
        <f t="shared" si="128"/>
        <v>3139950</v>
      </c>
      <c r="N451" s="51">
        <f t="shared" si="129"/>
        <v>3139950</v>
      </c>
      <c r="O451" s="52">
        <f t="shared" si="130"/>
        <v>3101820.1720925085</v>
      </c>
      <c r="P451" s="51">
        <f t="shared" si="131"/>
        <v>344962.04320185719</v>
      </c>
      <c r="Q451" s="53">
        <f t="shared" si="132"/>
        <v>0.10986227271194038</v>
      </c>
      <c r="R451" s="29">
        <f t="shared" si="134"/>
        <v>3139950</v>
      </c>
      <c r="S451" s="51">
        <f t="shared" si="135"/>
        <v>3140000</v>
      </c>
      <c r="T451" s="12" t="str">
        <f t="shared" si="133"/>
        <v>MEDIANA</v>
      </c>
    </row>
    <row r="452" spans="1:20" ht="16.5">
      <c r="A452" s="57">
        <v>446</v>
      </c>
      <c r="B452" s="112">
        <v>684020</v>
      </c>
      <c r="C452" s="73">
        <v>770901</v>
      </c>
      <c r="D452" s="79" t="s">
        <v>572</v>
      </c>
      <c r="E452" s="114" t="s">
        <v>21</v>
      </c>
      <c r="F452" s="64">
        <v>1</v>
      </c>
      <c r="G452" s="115">
        <v>0</v>
      </c>
      <c r="H452" s="116">
        <v>0</v>
      </c>
      <c r="I452" s="110">
        <v>0</v>
      </c>
      <c r="J452" s="88">
        <v>11906900</v>
      </c>
      <c r="K452" s="49"/>
      <c r="L452" s="50">
        <f t="shared" si="127"/>
        <v>0</v>
      </c>
      <c r="M452" s="50">
        <f t="shared" si="128"/>
        <v>5953450</v>
      </c>
      <c r="N452" s="51">
        <f t="shared" si="129"/>
        <v>5953450</v>
      </c>
      <c r="O452" s="52" t="e">
        <f t="shared" si="130"/>
        <v>#NUM!</v>
      </c>
      <c r="P452" s="51">
        <f t="shared" si="131"/>
        <v>4209724.8664550511</v>
      </c>
      <c r="Q452" s="53">
        <f t="shared" si="132"/>
        <v>0.70710678118654746</v>
      </c>
      <c r="R452" s="29">
        <f t="shared" si="134"/>
        <v>5953450</v>
      </c>
      <c r="S452" s="51">
        <f t="shared" si="135"/>
        <v>5953500</v>
      </c>
      <c r="T452" s="12" t="str">
        <f t="shared" si="133"/>
        <v>MEDIANA</v>
      </c>
    </row>
    <row r="453" spans="1:20" ht="25.5">
      <c r="A453" s="57">
        <v>447</v>
      </c>
      <c r="B453" s="112">
        <v>684103</v>
      </c>
      <c r="C453" s="73">
        <v>770902</v>
      </c>
      <c r="D453" s="79" t="s">
        <v>573</v>
      </c>
      <c r="E453" s="114" t="s">
        <v>21</v>
      </c>
      <c r="F453" s="64">
        <v>1</v>
      </c>
      <c r="G453" s="115">
        <v>0</v>
      </c>
      <c r="H453" s="116">
        <v>0</v>
      </c>
      <c r="I453" s="84">
        <v>2652100</v>
      </c>
      <c r="J453" s="88">
        <v>3627800</v>
      </c>
      <c r="K453" s="49"/>
      <c r="L453" s="50">
        <f t="shared" si="127"/>
        <v>2652100</v>
      </c>
      <c r="M453" s="50">
        <f t="shared" si="128"/>
        <v>3139950</v>
      </c>
      <c r="N453" s="51">
        <f t="shared" si="129"/>
        <v>3139950</v>
      </c>
      <c r="O453" s="52">
        <f t="shared" si="130"/>
        <v>3101820.1720925085</v>
      </c>
      <c r="P453" s="51">
        <f t="shared" si="131"/>
        <v>344962.04320185719</v>
      </c>
      <c r="Q453" s="53">
        <f t="shared" si="132"/>
        <v>0.10986227271194038</v>
      </c>
      <c r="R453" s="29">
        <f t="shared" si="134"/>
        <v>3139950</v>
      </c>
      <c r="S453" s="51">
        <f t="shared" si="135"/>
        <v>3140000</v>
      </c>
      <c r="T453" s="12" t="str">
        <f t="shared" si="133"/>
        <v>MEDIANA</v>
      </c>
    </row>
    <row r="454" spans="1:20" ht="25.5">
      <c r="A454" s="89">
        <v>448</v>
      </c>
      <c r="B454" s="112">
        <v>684104</v>
      </c>
      <c r="C454" s="73">
        <v>772808</v>
      </c>
      <c r="D454" s="79" t="s">
        <v>574</v>
      </c>
      <c r="E454" s="114" t="s">
        <v>21</v>
      </c>
      <c r="F454" s="64">
        <v>1</v>
      </c>
      <c r="G454" s="115">
        <v>0</v>
      </c>
      <c r="H454" s="116">
        <v>0</v>
      </c>
      <c r="I454" s="110">
        <v>0</v>
      </c>
      <c r="J454" s="88">
        <v>11906900</v>
      </c>
      <c r="K454" s="49"/>
      <c r="L454" s="50">
        <f t="shared" ref="L454:L517" si="136">MIN(I454,J454)</f>
        <v>0</v>
      </c>
      <c r="M454" s="50">
        <f t="shared" ref="M454:M517" si="137">AVERAGE(I454,J454)</f>
        <v>5953450</v>
      </c>
      <c r="N454" s="51">
        <f t="shared" ref="N454:N517" si="138">MEDIAN(J454,I454)</f>
        <v>5953450</v>
      </c>
      <c r="O454" s="52" t="e">
        <f t="shared" ref="O454:O517" si="139">GEOMEAN(I454,J454)</f>
        <v>#NUM!</v>
      </c>
      <c r="P454" s="51">
        <f t="shared" ref="P454:P517" si="140">STDEVA(N454,L454)</f>
        <v>4209724.8664550511</v>
      </c>
      <c r="Q454" s="53">
        <f t="shared" ref="Q454:Q517" si="141">P454/N454*100%</f>
        <v>0.70710678118654746</v>
      </c>
      <c r="R454" s="29">
        <f t="shared" si="134"/>
        <v>5953450</v>
      </c>
      <c r="S454" s="51">
        <f t="shared" si="135"/>
        <v>5953500</v>
      </c>
      <c r="T454" s="12" t="str">
        <f t="shared" si="133"/>
        <v>MEDIANA</v>
      </c>
    </row>
    <row r="455" spans="1:20" ht="16.5">
      <c r="A455" s="57">
        <v>449</v>
      </c>
      <c r="B455" s="112">
        <v>685102</v>
      </c>
      <c r="C455" s="73">
        <v>775104</v>
      </c>
      <c r="D455" s="79" t="s">
        <v>575</v>
      </c>
      <c r="E455" s="114" t="s">
        <v>21</v>
      </c>
      <c r="F455" s="64">
        <v>1</v>
      </c>
      <c r="G455" s="115">
        <v>0</v>
      </c>
      <c r="H455" s="116">
        <v>0</v>
      </c>
      <c r="I455" s="84">
        <v>2652100</v>
      </c>
      <c r="J455" s="88">
        <v>3627800</v>
      </c>
      <c r="K455" s="49"/>
      <c r="L455" s="50">
        <f t="shared" si="136"/>
        <v>2652100</v>
      </c>
      <c r="M455" s="50">
        <f t="shared" si="137"/>
        <v>3139950</v>
      </c>
      <c r="N455" s="51">
        <f t="shared" si="138"/>
        <v>3139950</v>
      </c>
      <c r="O455" s="52">
        <f t="shared" si="139"/>
        <v>3101820.1720925085</v>
      </c>
      <c r="P455" s="51">
        <f t="shared" si="140"/>
        <v>344962.04320185719</v>
      </c>
      <c r="Q455" s="53">
        <f t="shared" si="141"/>
        <v>0.10986227271194038</v>
      </c>
      <c r="R455" s="29">
        <f t="shared" si="134"/>
        <v>3139950</v>
      </c>
      <c r="S455" s="51">
        <f t="shared" si="135"/>
        <v>3140000</v>
      </c>
      <c r="T455" s="12" t="str">
        <f t="shared" si="133"/>
        <v>MEDIANA</v>
      </c>
    </row>
    <row r="456" spans="1:20" ht="16.5">
      <c r="A456" s="57">
        <v>450</v>
      </c>
      <c r="B456" s="112">
        <v>686001</v>
      </c>
      <c r="C456" s="73">
        <v>775105</v>
      </c>
      <c r="D456" s="79" t="s">
        <v>576</v>
      </c>
      <c r="E456" s="114" t="s">
        <v>21</v>
      </c>
      <c r="F456" s="64">
        <v>1</v>
      </c>
      <c r="G456" s="115">
        <v>0</v>
      </c>
      <c r="H456" s="116">
        <v>0</v>
      </c>
      <c r="I456" s="84">
        <v>3026800</v>
      </c>
      <c r="J456" s="85" t="s">
        <v>28</v>
      </c>
      <c r="K456" s="49"/>
      <c r="L456" s="50">
        <f t="shared" si="136"/>
        <v>3026800</v>
      </c>
      <c r="M456" s="50">
        <f t="shared" si="137"/>
        <v>3026800</v>
      </c>
      <c r="N456" s="51">
        <f t="shared" si="138"/>
        <v>3026800</v>
      </c>
      <c r="O456" s="52">
        <f t="shared" si="139"/>
        <v>3026800</v>
      </c>
      <c r="P456" s="51">
        <f t="shared" si="140"/>
        <v>0</v>
      </c>
      <c r="Q456" s="53">
        <f t="shared" si="141"/>
        <v>0</v>
      </c>
      <c r="R456" s="29">
        <f t="shared" si="134"/>
        <v>3026800</v>
      </c>
      <c r="S456" s="51">
        <f t="shared" si="135"/>
        <v>3026800</v>
      </c>
      <c r="T456" s="12" t="str">
        <f t="shared" si="133"/>
        <v>MENOR VALOR</v>
      </c>
    </row>
    <row r="457" spans="1:20" ht="16.5">
      <c r="A457" s="89">
        <v>451</v>
      </c>
      <c r="B457" s="112">
        <v>686011</v>
      </c>
      <c r="C457" s="73">
        <v>775106</v>
      </c>
      <c r="D457" s="79" t="s">
        <v>577</v>
      </c>
      <c r="E457" s="114" t="s">
        <v>21</v>
      </c>
      <c r="F457" s="64">
        <v>1</v>
      </c>
      <c r="G457" s="115">
        <v>0</v>
      </c>
      <c r="H457" s="116">
        <v>0</v>
      </c>
      <c r="I457" s="110">
        <v>0</v>
      </c>
      <c r="J457" s="85" t="s">
        <v>28</v>
      </c>
      <c r="K457" s="49"/>
      <c r="L457" s="50">
        <f t="shared" si="136"/>
        <v>0</v>
      </c>
      <c r="M457" s="50">
        <f t="shared" si="137"/>
        <v>0</v>
      </c>
      <c r="N457" s="51">
        <f t="shared" si="138"/>
        <v>0</v>
      </c>
      <c r="O457" s="52" t="e">
        <f t="shared" si="139"/>
        <v>#NUM!</v>
      </c>
      <c r="P457" s="51">
        <f t="shared" si="140"/>
        <v>0</v>
      </c>
      <c r="Q457" s="53" t="e">
        <f t="shared" si="141"/>
        <v>#DIV/0!</v>
      </c>
      <c r="R457" s="29" t="e">
        <f t="shared" si="134"/>
        <v>#DIV/0!</v>
      </c>
      <c r="S457" s="51" t="e">
        <f t="shared" si="135"/>
        <v>#DIV/0!</v>
      </c>
      <c r="T457" s="12" t="e">
        <f t="shared" ref="T457:T520" si="142">IF(Q457&lt;=$Q$1,"MENOR VALOR","MEDIANA")</f>
        <v>#DIV/0!</v>
      </c>
    </row>
    <row r="458" spans="1:20" ht="25.5">
      <c r="A458" s="57">
        <v>452</v>
      </c>
      <c r="B458" s="112">
        <v>686102</v>
      </c>
      <c r="C458" s="73">
        <v>775107</v>
      </c>
      <c r="D458" s="79" t="s">
        <v>578</v>
      </c>
      <c r="E458" s="114" t="s">
        <v>21</v>
      </c>
      <c r="F458" s="64">
        <v>1</v>
      </c>
      <c r="G458" s="115">
        <v>0</v>
      </c>
      <c r="H458" s="116">
        <v>0</v>
      </c>
      <c r="I458" s="84">
        <v>3026800</v>
      </c>
      <c r="J458" s="85" t="s">
        <v>28</v>
      </c>
      <c r="K458" s="49"/>
      <c r="L458" s="50">
        <f t="shared" si="136"/>
        <v>3026800</v>
      </c>
      <c r="M458" s="50">
        <f t="shared" si="137"/>
        <v>3026800</v>
      </c>
      <c r="N458" s="51">
        <f t="shared" si="138"/>
        <v>3026800</v>
      </c>
      <c r="O458" s="52">
        <f t="shared" si="139"/>
        <v>3026800</v>
      </c>
      <c r="P458" s="51">
        <f t="shared" si="140"/>
        <v>0</v>
      </c>
      <c r="Q458" s="53">
        <f t="shared" si="141"/>
        <v>0</v>
      </c>
      <c r="R458" s="29">
        <f t="shared" si="134"/>
        <v>3026800</v>
      </c>
      <c r="S458" s="51">
        <f t="shared" si="135"/>
        <v>3026800</v>
      </c>
      <c r="T458" s="12" t="str">
        <f t="shared" si="142"/>
        <v>MENOR VALOR</v>
      </c>
    </row>
    <row r="459" spans="1:20" ht="25.5">
      <c r="A459" s="57">
        <v>453</v>
      </c>
      <c r="B459" s="112">
        <v>686110</v>
      </c>
      <c r="C459" s="73">
        <v>775401</v>
      </c>
      <c r="D459" s="79" t="s">
        <v>579</v>
      </c>
      <c r="E459" s="114" t="s">
        <v>21</v>
      </c>
      <c r="F459" s="64">
        <v>1</v>
      </c>
      <c r="G459" s="115">
        <v>0</v>
      </c>
      <c r="H459" s="116">
        <v>0</v>
      </c>
      <c r="I459" s="110">
        <v>0</v>
      </c>
      <c r="J459" s="85" t="s">
        <v>28</v>
      </c>
      <c r="K459" s="49"/>
      <c r="L459" s="50">
        <f t="shared" si="136"/>
        <v>0</v>
      </c>
      <c r="M459" s="50">
        <f t="shared" si="137"/>
        <v>0</v>
      </c>
      <c r="N459" s="51">
        <f t="shared" si="138"/>
        <v>0</v>
      </c>
      <c r="O459" s="52" t="e">
        <f t="shared" si="139"/>
        <v>#NUM!</v>
      </c>
      <c r="P459" s="51">
        <f t="shared" si="140"/>
        <v>0</v>
      </c>
      <c r="Q459" s="53" t="e">
        <f t="shared" si="141"/>
        <v>#DIV/0!</v>
      </c>
      <c r="R459" s="29" t="e">
        <f t="shared" si="134"/>
        <v>#DIV/0!</v>
      </c>
      <c r="S459" s="51" t="e">
        <f t="shared" si="135"/>
        <v>#DIV/0!</v>
      </c>
      <c r="T459" s="12" t="e">
        <f t="shared" si="142"/>
        <v>#DIV/0!</v>
      </c>
    </row>
    <row r="460" spans="1:20" ht="16.5">
      <c r="A460" s="89">
        <v>454</v>
      </c>
      <c r="B460" s="112">
        <v>687001</v>
      </c>
      <c r="C460" s="73">
        <v>776101</v>
      </c>
      <c r="D460" s="79" t="s">
        <v>580</v>
      </c>
      <c r="E460" s="114" t="s">
        <v>21</v>
      </c>
      <c r="F460" s="64">
        <v>1</v>
      </c>
      <c r="G460" s="115">
        <v>0</v>
      </c>
      <c r="H460" s="116">
        <v>0</v>
      </c>
      <c r="I460" s="84">
        <v>3026800</v>
      </c>
      <c r="J460" s="85" t="s">
        <v>28</v>
      </c>
      <c r="K460" s="49"/>
      <c r="L460" s="50">
        <f t="shared" si="136"/>
        <v>3026800</v>
      </c>
      <c r="M460" s="50">
        <f t="shared" si="137"/>
        <v>3026800</v>
      </c>
      <c r="N460" s="51">
        <f t="shared" si="138"/>
        <v>3026800</v>
      </c>
      <c r="O460" s="52">
        <f t="shared" si="139"/>
        <v>3026800</v>
      </c>
      <c r="P460" s="51">
        <f t="shared" si="140"/>
        <v>0</v>
      </c>
      <c r="Q460" s="53">
        <f t="shared" si="141"/>
        <v>0</v>
      </c>
      <c r="R460" s="29">
        <f t="shared" si="134"/>
        <v>3026800</v>
      </c>
      <c r="S460" s="51">
        <f t="shared" si="135"/>
        <v>3026800</v>
      </c>
      <c r="T460" s="12" t="str">
        <f t="shared" si="142"/>
        <v>MENOR VALOR</v>
      </c>
    </row>
    <row r="461" spans="1:20" ht="16.5">
      <c r="A461" s="57">
        <v>455</v>
      </c>
      <c r="B461" s="112">
        <v>690103</v>
      </c>
      <c r="C461" s="73">
        <v>776301</v>
      </c>
      <c r="D461" s="79" t="s">
        <v>581</v>
      </c>
      <c r="E461" s="114" t="s">
        <v>21</v>
      </c>
      <c r="F461" s="64">
        <v>1</v>
      </c>
      <c r="G461" s="115">
        <v>0</v>
      </c>
      <c r="H461" s="116">
        <v>0</v>
      </c>
      <c r="I461" s="84">
        <v>376500</v>
      </c>
      <c r="J461" s="88">
        <v>671600</v>
      </c>
      <c r="K461" s="49"/>
      <c r="L461" s="50">
        <f t="shared" si="136"/>
        <v>376500</v>
      </c>
      <c r="M461" s="50">
        <f t="shared" si="137"/>
        <v>524050</v>
      </c>
      <c r="N461" s="51">
        <f t="shared" si="138"/>
        <v>524050</v>
      </c>
      <c r="O461" s="52">
        <f t="shared" si="139"/>
        <v>502849.28159439581</v>
      </c>
      <c r="P461" s="51">
        <f t="shared" si="140"/>
        <v>104333.60556407509</v>
      </c>
      <c r="Q461" s="53">
        <f t="shared" si="141"/>
        <v>0.19909093705576775</v>
      </c>
      <c r="R461" s="29">
        <f t="shared" si="134"/>
        <v>524050</v>
      </c>
      <c r="S461" s="51">
        <f t="shared" si="135"/>
        <v>524100</v>
      </c>
      <c r="T461" s="12" t="str">
        <f t="shared" si="142"/>
        <v>MEDIANA</v>
      </c>
    </row>
    <row r="462" spans="1:20" ht="25.5">
      <c r="A462" s="57">
        <v>456</v>
      </c>
      <c r="B462" s="112">
        <v>691101</v>
      </c>
      <c r="C462" s="73">
        <v>776601</v>
      </c>
      <c r="D462" s="79" t="s">
        <v>582</v>
      </c>
      <c r="E462" s="114" t="s">
        <v>21</v>
      </c>
      <c r="F462" s="64">
        <v>1</v>
      </c>
      <c r="G462" s="115">
        <v>0</v>
      </c>
      <c r="H462" s="116">
        <v>0</v>
      </c>
      <c r="I462" s="84">
        <v>1850600</v>
      </c>
      <c r="J462" s="85" t="s">
        <v>28</v>
      </c>
      <c r="K462" s="49"/>
      <c r="L462" s="50">
        <f t="shared" si="136"/>
        <v>1850600</v>
      </c>
      <c r="M462" s="50">
        <f t="shared" si="137"/>
        <v>1850600</v>
      </c>
      <c r="N462" s="51">
        <f t="shared" si="138"/>
        <v>1850600</v>
      </c>
      <c r="O462" s="52">
        <f t="shared" si="139"/>
        <v>1850600</v>
      </c>
      <c r="P462" s="51">
        <f t="shared" si="140"/>
        <v>0</v>
      </c>
      <c r="Q462" s="53">
        <f t="shared" si="141"/>
        <v>0</v>
      </c>
      <c r="R462" s="29">
        <f t="shared" si="134"/>
        <v>1850600</v>
      </c>
      <c r="S462" s="51">
        <f t="shared" si="135"/>
        <v>1850600</v>
      </c>
      <c r="T462" s="12" t="str">
        <f t="shared" si="142"/>
        <v>MENOR VALOR</v>
      </c>
    </row>
    <row r="463" spans="1:20" ht="25.5">
      <c r="A463" s="89">
        <v>457</v>
      </c>
      <c r="B463" s="112">
        <v>691103</v>
      </c>
      <c r="C463" s="73">
        <v>776701</v>
      </c>
      <c r="D463" s="79" t="s">
        <v>583</v>
      </c>
      <c r="E463" s="114" t="s">
        <v>21</v>
      </c>
      <c r="F463" s="64">
        <v>1</v>
      </c>
      <c r="G463" s="115">
        <v>0</v>
      </c>
      <c r="H463" s="116">
        <v>0</v>
      </c>
      <c r="I463" s="84">
        <v>1474400</v>
      </c>
      <c r="J463" s="85" t="s">
        <v>28</v>
      </c>
      <c r="K463" s="49"/>
      <c r="L463" s="50">
        <f t="shared" si="136"/>
        <v>1474400</v>
      </c>
      <c r="M463" s="50">
        <f t="shared" si="137"/>
        <v>1474400</v>
      </c>
      <c r="N463" s="51">
        <f t="shared" si="138"/>
        <v>1474400</v>
      </c>
      <c r="O463" s="52">
        <f t="shared" si="139"/>
        <v>1474400</v>
      </c>
      <c r="P463" s="51">
        <f t="shared" si="140"/>
        <v>0</v>
      </c>
      <c r="Q463" s="53">
        <f t="shared" si="141"/>
        <v>0</v>
      </c>
      <c r="R463" s="29">
        <f t="shared" si="134"/>
        <v>1474400</v>
      </c>
      <c r="S463" s="51">
        <f t="shared" si="135"/>
        <v>1474400</v>
      </c>
      <c r="T463" s="12" t="str">
        <f t="shared" si="142"/>
        <v>MENOR VALOR</v>
      </c>
    </row>
    <row r="464" spans="1:20" ht="25.5">
      <c r="A464" s="57">
        <v>458</v>
      </c>
      <c r="B464" s="112">
        <v>691110</v>
      </c>
      <c r="C464" s="73">
        <v>776802</v>
      </c>
      <c r="D464" s="79" t="s">
        <v>584</v>
      </c>
      <c r="E464" s="114" t="s">
        <v>21</v>
      </c>
      <c r="F464" s="64">
        <v>1</v>
      </c>
      <c r="G464" s="115">
        <v>0</v>
      </c>
      <c r="H464" s="116">
        <v>0</v>
      </c>
      <c r="I464" s="84">
        <v>1850600</v>
      </c>
      <c r="J464" s="85" t="s">
        <v>28</v>
      </c>
      <c r="K464" s="49"/>
      <c r="L464" s="50">
        <f t="shared" si="136"/>
        <v>1850600</v>
      </c>
      <c r="M464" s="50">
        <f t="shared" si="137"/>
        <v>1850600</v>
      </c>
      <c r="N464" s="51">
        <f t="shared" si="138"/>
        <v>1850600</v>
      </c>
      <c r="O464" s="52">
        <f t="shared" si="139"/>
        <v>1850600</v>
      </c>
      <c r="P464" s="51">
        <f t="shared" si="140"/>
        <v>0</v>
      </c>
      <c r="Q464" s="53">
        <f t="shared" si="141"/>
        <v>0</v>
      </c>
      <c r="R464" s="29">
        <f t="shared" si="134"/>
        <v>1850600</v>
      </c>
      <c r="S464" s="51">
        <f t="shared" si="135"/>
        <v>1850600</v>
      </c>
      <c r="T464" s="12" t="str">
        <f t="shared" si="142"/>
        <v>MENOR VALOR</v>
      </c>
    </row>
    <row r="465" spans="1:20" ht="25.5">
      <c r="A465" s="57">
        <v>459</v>
      </c>
      <c r="B465" s="112">
        <v>691130</v>
      </c>
      <c r="C465" s="73">
        <v>776901</v>
      </c>
      <c r="D465" s="79" t="s">
        <v>585</v>
      </c>
      <c r="E465" s="114" t="s">
        <v>21</v>
      </c>
      <c r="F465" s="64">
        <v>1</v>
      </c>
      <c r="G465" s="115">
        <v>0</v>
      </c>
      <c r="H465" s="116">
        <v>0</v>
      </c>
      <c r="I465" s="84">
        <v>1850600</v>
      </c>
      <c r="J465" s="85" t="s">
        <v>28</v>
      </c>
      <c r="K465" s="49"/>
      <c r="L465" s="50">
        <f t="shared" si="136"/>
        <v>1850600</v>
      </c>
      <c r="M465" s="50">
        <f t="shared" si="137"/>
        <v>1850600</v>
      </c>
      <c r="N465" s="51">
        <f t="shared" si="138"/>
        <v>1850600</v>
      </c>
      <c r="O465" s="52">
        <f t="shared" si="139"/>
        <v>1850600</v>
      </c>
      <c r="P465" s="51">
        <f t="shared" si="140"/>
        <v>0</v>
      </c>
      <c r="Q465" s="53">
        <f t="shared" si="141"/>
        <v>0</v>
      </c>
      <c r="R465" s="29">
        <f t="shared" si="134"/>
        <v>1850600</v>
      </c>
      <c r="S465" s="51">
        <f t="shared" si="135"/>
        <v>1850600</v>
      </c>
      <c r="T465" s="12" t="str">
        <f t="shared" si="142"/>
        <v>MENOR VALOR</v>
      </c>
    </row>
    <row r="466" spans="1:20" ht="25.5">
      <c r="A466" s="89">
        <v>460</v>
      </c>
      <c r="B466" s="112">
        <v>691201</v>
      </c>
      <c r="C466" s="73">
        <v>777800</v>
      </c>
      <c r="D466" s="79" t="s">
        <v>586</v>
      </c>
      <c r="E466" s="114" t="s">
        <v>21</v>
      </c>
      <c r="F466" s="64">
        <v>1</v>
      </c>
      <c r="G466" s="115">
        <v>0</v>
      </c>
      <c r="H466" s="116">
        <v>0</v>
      </c>
      <c r="I466" s="110">
        <v>0</v>
      </c>
      <c r="J466" s="88">
        <v>5787900</v>
      </c>
      <c r="K466" s="49"/>
      <c r="L466" s="50">
        <f t="shared" si="136"/>
        <v>0</v>
      </c>
      <c r="M466" s="50">
        <f t="shared" si="137"/>
        <v>2893950</v>
      </c>
      <c r="N466" s="51">
        <f t="shared" si="138"/>
        <v>2893950</v>
      </c>
      <c r="O466" s="52" t="e">
        <f t="shared" si="139"/>
        <v>#NUM!</v>
      </c>
      <c r="P466" s="51">
        <f t="shared" si="140"/>
        <v>2046331.6694148092</v>
      </c>
      <c r="Q466" s="53">
        <f t="shared" si="141"/>
        <v>0.70710678118654757</v>
      </c>
      <c r="R466" s="29">
        <f t="shared" si="134"/>
        <v>2893950</v>
      </c>
      <c r="S466" s="51">
        <f t="shared" si="135"/>
        <v>2894000</v>
      </c>
      <c r="T466" s="12" t="str">
        <f t="shared" si="142"/>
        <v>MEDIANA</v>
      </c>
    </row>
    <row r="467" spans="1:20" ht="25.5">
      <c r="A467" s="57">
        <v>461</v>
      </c>
      <c r="B467" s="112">
        <v>691202</v>
      </c>
      <c r="C467" s="73">
        <v>778201</v>
      </c>
      <c r="D467" s="79" t="s">
        <v>587</v>
      </c>
      <c r="E467" s="114" t="s">
        <v>21</v>
      </c>
      <c r="F467" s="64">
        <v>1</v>
      </c>
      <c r="G467" s="115">
        <v>0</v>
      </c>
      <c r="H467" s="116">
        <v>0</v>
      </c>
      <c r="I467" s="110">
        <v>0</v>
      </c>
      <c r="J467" s="88">
        <v>7442000</v>
      </c>
      <c r="K467" s="49"/>
      <c r="L467" s="50">
        <f t="shared" si="136"/>
        <v>0</v>
      </c>
      <c r="M467" s="50">
        <f t="shared" si="137"/>
        <v>3721000</v>
      </c>
      <c r="N467" s="51">
        <f t="shared" si="138"/>
        <v>3721000</v>
      </c>
      <c r="O467" s="52" t="e">
        <f t="shared" si="139"/>
        <v>#NUM!</v>
      </c>
      <c r="P467" s="51">
        <f t="shared" si="140"/>
        <v>2631144.3327951431</v>
      </c>
      <c r="Q467" s="53">
        <f t="shared" si="141"/>
        <v>0.70710678118654746</v>
      </c>
      <c r="R467" s="29">
        <f t="shared" si="134"/>
        <v>3721000</v>
      </c>
      <c r="S467" s="51">
        <f t="shared" si="135"/>
        <v>3721000</v>
      </c>
      <c r="T467" s="12" t="str">
        <f t="shared" si="142"/>
        <v>MEDIANA</v>
      </c>
    </row>
    <row r="468" spans="1:20" ht="25.5">
      <c r="A468" s="57">
        <v>462</v>
      </c>
      <c r="B468" s="112">
        <v>691204</v>
      </c>
      <c r="C468" s="73">
        <v>778306</v>
      </c>
      <c r="D468" s="79" t="s">
        <v>588</v>
      </c>
      <c r="E468" s="114" t="s">
        <v>21</v>
      </c>
      <c r="F468" s="64">
        <v>1</v>
      </c>
      <c r="G468" s="115">
        <v>0</v>
      </c>
      <c r="H468" s="116">
        <v>0</v>
      </c>
      <c r="I468" s="110">
        <v>4000000</v>
      </c>
      <c r="J468" s="85" t="s">
        <v>28</v>
      </c>
      <c r="K468" s="49"/>
      <c r="L468" s="50">
        <f t="shared" si="136"/>
        <v>4000000</v>
      </c>
      <c r="M468" s="50">
        <f t="shared" si="137"/>
        <v>4000000</v>
      </c>
      <c r="N468" s="51">
        <f t="shared" si="138"/>
        <v>4000000</v>
      </c>
      <c r="O468" s="52">
        <f t="shared" si="139"/>
        <v>4000000</v>
      </c>
      <c r="P468" s="51">
        <f t="shared" si="140"/>
        <v>0</v>
      </c>
      <c r="Q468" s="53">
        <f t="shared" si="141"/>
        <v>0</v>
      </c>
      <c r="R468" s="29">
        <f t="shared" si="134"/>
        <v>4000000</v>
      </c>
      <c r="S468" s="51">
        <f t="shared" si="135"/>
        <v>4000000</v>
      </c>
      <c r="T468" s="12" t="str">
        <f t="shared" si="142"/>
        <v>MENOR VALOR</v>
      </c>
    </row>
    <row r="469" spans="1:20" ht="25.5">
      <c r="A469" s="89">
        <v>463</v>
      </c>
      <c r="B469" s="112">
        <v>691230</v>
      </c>
      <c r="C469" s="73">
        <v>778902</v>
      </c>
      <c r="D469" s="79" t="s">
        <v>589</v>
      </c>
      <c r="E469" s="114" t="s">
        <v>21</v>
      </c>
      <c r="F469" s="64">
        <v>1</v>
      </c>
      <c r="G469" s="115">
        <v>0</v>
      </c>
      <c r="H469" s="116">
        <v>0</v>
      </c>
      <c r="I469" s="110">
        <v>0</v>
      </c>
      <c r="J469" s="88">
        <v>5787900</v>
      </c>
      <c r="K469" s="49"/>
      <c r="L469" s="50">
        <f t="shared" si="136"/>
        <v>0</v>
      </c>
      <c r="M469" s="50">
        <f t="shared" si="137"/>
        <v>2893950</v>
      </c>
      <c r="N469" s="51">
        <f t="shared" si="138"/>
        <v>2893950</v>
      </c>
      <c r="O469" s="52" t="e">
        <f t="shared" si="139"/>
        <v>#NUM!</v>
      </c>
      <c r="P469" s="51">
        <f t="shared" si="140"/>
        <v>2046331.6694148092</v>
      </c>
      <c r="Q469" s="53">
        <f t="shared" si="141"/>
        <v>0.70710678118654757</v>
      </c>
      <c r="R469" s="29">
        <f t="shared" si="134"/>
        <v>2893950</v>
      </c>
      <c r="S469" s="51">
        <f t="shared" si="135"/>
        <v>2894000</v>
      </c>
      <c r="T469" s="12" t="str">
        <f t="shared" si="142"/>
        <v>MEDIANA</v>
      </c>
    </row>
    <row r="470" spans="1:20" ht="25.5">
      <c r="A470" s="57">
        <v>464</v>
      </c>
      <c r="B470" s="112">
        <v>691301</v>
      </c>
      <c r="C470" s="73">
        <v>778912</v>
      </c>
      <c r="D470" s="79" t="s">
        <v>590</v>
      </c>
      <c r="E470" s="114" t="s">
        <v>21</v>
      </c>
      <c r="F470" s="64">
        <v>1</v>
      </c>
      <c r="G470" s="115">
        <v>0</v>
      </c>
      <c r="H470" s="116">
        <v>0</v>
      </c>
      <c r="I470" s="84">
        <v>1474400</v>
      </c>
      <c r="J470" s="88">
        <v>2005200</v>
      </c>
      <c r="K470" s="49"/>
      <c r="L470" s="50">
        <f t="shared" si="136"/>
        <v>1474400</v>
      </c>
      <c r="M470" s="50">
        <f t="shared" si="137"/>
        <v>1739800</v>
      </c>
      <c r="N470" s="51">
        <f t="shared" si="138"/>
        <v>1739800</v>
      </c>
      <c r="O470" s="52">
        <f t="shared" si="139"/>
        <v>1719437.9546817036</v>
      </c>
      <c r="P470" s="51">
        <f t="shared" si="140"/>
        <v>187666.13972690972</v>
      </c>
      <c r="Q470" s="53">
        <f t="shared" si="141"/>
        <v>0.10786650173980326</v>
      </c>
      <c r="R470" s="29">
        <f t="shared" si="134"/>
        <v>1739800</v>
      </c>
      <c r="S470" s="51">
        <f t="shared" si="135"/>
        <v>1739800</v>
      </c>
      <c r="T470" s="12" t="str">
        <f t="shared" si="142"/>
        <v>MEDIANA</v>
      </c>
    </row>
    <row r="471" spans="1:20" ht="25.5">
      <c r="A471" s="57">
        <v>465</v>
      </c>
      <c r="B471" s="112">
        <v>691302</v>
      </c>
      <c r="C471" s="73">
        <v>778942</v>
      </c>
      <c r="D471" s="79" t="s">
        <v>591</v>
      </c>
      <c r="E471" s="114" t="s">
        <v>21</v>
      </c>
      <c r="F471" s="64">
        <v>1</v>
      </c>
      <c r="G471" s="115">
        <v>0</v>
      </c>
      <c r="H471" s="116">
        <v>0</v>
      </c>
      <c r="I471" s="110">
        <v>4000000</v>
      </c>
      <c r="J471" s="85" t="s">
        <v>28</v>
      </c>
      <c r="K471" s="49"/>
      <c r="L471" s="50">
        <f t="shared" si="136"/>
        <v>4000000</v>
      </c>
      <c r="M471" s="50">
        <f t="shared" si="137"/>
        <v>4000000</v>
      </c>
      <c r="N471" s="51">
        <f t="shared" si="138"/>
        <v>4000000</v>
      </c>
      <c r="O471" s="52">
        <f t="shared" si="139"/>
        <v>4000000</v>
      </c>
      <c r="P471" s="51">
        <f t="shared" si="140"/>
        <v>0</v>
      </c>
      <c r="Q471" s="53">
        <f t="shared" si="141"/>
        <v>0</v>
      </c>
      <c r="R471" s="29">
        <f t="shared" si="134"/>
        <v>4000000</v>
      </c>
      <c r="S471" s="51">
        <f t="shared" si="135"/>
        <v>4000000</v>
      </c>
      <c r="T471" s="12" t="str">
        <f t="shared" si="142"/>
        <v>MENOR VALOR</v>
      </c>
    </row>
    <row r="472" spans="1:20" ht="25.5">
      <c r="A472" s="89">
        <v>466</v>
      </c>
      <c r="B472" s="112">
        <v>691901</v>
      </c>
      <c r="C472" s="73">
        <v>780101</v>
      </c>
      <c r="D472" s="79" t="s">
        <v>592</v>
      </c>
      <c r="E472" s="114" t="s">
        <v>21</v>
      </c>
      <c r="F472" s="64">
        <v>1</v>
      </c>
      <c r="G472" s="115">
        <v>0</v>
      </c>
      <c r="H472" s="116">
        <v>0</v>
      </c>
      <c r="I472" s="84">
        <v>1141500</v>
      </c>
      <c r="J472" s="85" t="s">
        <v>28</v>
      </c>
      <c r="K472" s="49"/>
      <c r="L472" s="50">
        <f t="shared" si="136"/>
        <v>1141500</v>
      </c>
      <c r="M472" s="50">
        <f t="shared" si="137"/>
        <v>1141500</v>
      </c>
      <c r="N472" s="51">
        <f t="shared" si="138"/>
        <v>1141500</v>
      </c>
      <c r="O472" s="52">
        <f t="shared" si="139"/>
        <v>1141500</v>
      </c>
      <c r="P472" s="51">
        <f t="shared" si="140"/>
        <v>0</v>
      </c>
      <c r="Q472" s="53">
        <f t="shared" si="141"/>
        <v>0</v>
      </c>
      <c r="R472" s="29">
        <f t="shared" si="134"/>
        <v>1141500</v>
      </c>
      <c r="S472" s="51">
        <f t="shared" si="135"/>
        <v>1141500</v>
      </c>
      <c r="T472" s="12" t="str">
        <f t="shared" si="142"/>
        <v>MENOR VALOR</v>
      </c>
    </row>
    <row r="473" spans="1:20" ht="16.5">
      <c r="A473" s="57">
        <v>467</v>
      </c>
      <c r="B473" s="112">
        <v>692201</v>
      </c>
      <c r="C473" s="73">
        <v>780300</v>
      </c>
      <c r="D473" s="79" t="s">
        <v>593</v>
      </c>
      <c r="E473" s="114" t="s">
        <v>21</v>
      </c>
      <c r="F473" s="64">
        <v>1</v>
      </c>
      <c r="G473" s="115">
        <v>0</v>
      </c>
      <c r="H473" s="116">
        <v>0</v>
      </c>
      <c r="I473" s="84">
        <v>1474400</v>
      </c>
      <c r="J473" s="85" t="s">
        <v>28</v>
      </c>
      <c r="K473" s="49"/>
      <c r="L473" s="50">
        <f t="shared" si="136"/>
        <v>1474400</v>
      </c>
      <c r="M473" s="50">
        <f t="shared" si="137"/>
        <v>1474400</v>
      </c>
      <c r="N473" s="51">
        <f t="shared" si="138"/>
        <v>1474400</v>
      </c>
      <c r="O473" s="52">
        <f t="shared" si="139"/>
        <v>1474400</v>
      </c>
      <c r="P473" s="51">
        <f t="shared" si="140"/>
        <v>0</v>
      </c>
      <c r="Q473" s="53">
        <f t="shared" si="141"/>
        <v>0</v>
      </c>
      <c r="R473" s="29">
        <f t="shared" si="134"/>
        <v>1474400</v>
      </c>
      <c r="S473" s="51">
        <f t="shared" si="135"/>
        <v>1474400</v>
      </c>
      <c r="T473" s="12" t="str">
        <f t="shared" si="142"/>
        <v>MENOR VALOR</v>
      </c>
    </row>
    <row r="474" spans="1:20" ht="16.5">
      <c r="A474" s="57">
        <v>468</v>
      </c>
      <c r="B474" s="112">
        <v>692203</v>
      </c>
      <c r="C474" s="73">
        <v>780403</v>
      </c>
      <c r="D474" s="79" t="s">
        <v>594</v>
      </c>
      <c r="E474" s="114" t="s">
        <v>21</v>
      </c>
      <c r="F474" s="64">
        <v>1</v>
      </c>
      <c r="G474" s="115">
        <v>0</v>
      </c>
      <c r="H474" s="116">
        <v>0</v>
      </c>
      <c r="I474" s="84">
        <v>1474400</v>
      </c>
      <c r="J474" s="85" t="s">
        <v>28</v>
      </c>
      <c r="K474" s="49"/>
      <c r="L474" s="50">
        <f t="shared" si="136"/>
        <v>1474400</v>
      </c>
      <c r="M474" s="50">
        <f t="shared" si="137"/>
        <v>1474400</v>
      </c>
      <c r="N474" s="51">
        <f t="shared" si="138"/>
        <v>1474400</v>
      </c>
      <c r="O474" s="52">
        <f t="shared" si="139"/>
        <v>1474400</v>
      </c>
      <c r="P474" s="51">
        <f t="shared" si="140"/>
        <v>0</v>
      </c>
      <c r="Q474" s="53">
        <f t="shared" si="141"/>
        <v>0</v>
      </c>
      <c r="R474" s="29">
        <f t="shared" si="134"/>
        <v>1474400</v>
      </c>
      <c r="S474" s="51">
        <f t="shared" si="135"/>
        <v>1474400</v>
      </c>
      <c r="T474" s="12" t="str">
        <f t="shared" si="142"/>
        <v>MENOR VALOR</v>
      </c>
    </row>
    <row r="475" spans="1:20" ht="16.5">
      <c r="A475" s="89">
        <v>469</v>
      </c>
      <c r="B475" s="112">
        <v>694101</v>
      </c>
      <c r="C475" s="73">
        <v>780701</v>
      </c>
      <c r="D475" s="79" t="s">
        <v>595</v>
      </c>
      <c r="E475" s="114" t="s">
        <v>21</v>
      </c>
      <c r="F475" s="64">
        <v>1</v>
      </c>
      <c r="G475" s="115">
        <v>0</v>
      </c>
      <c r="H475" s="116">
        <v>0</v>
      </c>
      <c r="I475" s="84">
        <v>1474400</v>
      </c>
      <c r="J475" s="85" t="s">
        <v>28</v>
      </c>
      <c r="K475" s="49"/>
      <c r="L475" s="50">
        <f t="shared" si="136"/>
        <v>1474400</v>
      </c>
      <c r="M475" s="50">
        <f t="shared" si="137"/>
        <v>1474400</v>
      </c>
      <c r="N475" s="51">
        <f t="shared" si="138"/>
        <v>1474400</v>
      </c>
      <c r="O475" s="52">
        <f t="shared" si="139"/>
        <v>1474400</v>
      </c>
      <c r="P475" s="51">
        <f t="shared" si="140"/>
        <v>0</v>
      </c>
      <c r="Q475" s="53">
        <f t="shared" si="141"/>
        <v>0</v>
      </c>
      <c r="R475" s="29">
        <f t="shared" si="134"/>
        <v>1474400</v>
      </c>
      <c r="S475" s="51">
        <f t="shared" si="135"/>
        <v>1474400</v>
      </c>
      <c r="T475" s="12" t="str">
        <f t="shared" si="142"/>
        <v>MENOR VALOR</v>
      </c>
    </row>
    <row r="476" spans="1:20" ht="16.5">
      <c r="A476" s="57">
        <v>470</v>
      </c>
      <c r="B476" s="112">
        <v>694102</v>
      </c>
      <c r="C476" s="73">
        <v>780702</v>
      </c>
      <c r="D476" s="79" t="s">
        <v>596</v>
      </c>
      <c r="E476" s="114" t="s">
        <v>21</v>
      </c>
      <c r="F476" s="64">
        <v>1</v>
      </c>
      <c r="G476" s="115">
        <v>0</v>
      </c>
      <c r="H476" s="116">
        <v>0</v>
      </c>
      <c r="I476" s="110">
        <v>0</v>
      </c>
      <c r="J476" s="88">
        <v>4795900</v>
      </c>
      <c r="K476" s="49"/>
      <c r="L476" s="50">
        <f t="shared" si="136"/>
        <v>0</v>
      </c>
      <c r="M476" s="50">
        <f t="shared" si="137"/>
        <v>2397950</v>
      </c>
      <c r="N476" s="51">
        <f t="shared" si="138"/>
        <v>2397950</v>
      </c>
      <c r="O476" s="52" t="e">
        <f t="shared" si="139"/>
        <v>#NUM!</v>
      </c>
      <c r="P476" s="51">
        <f t="shared" si="140"/>
        <v>1695606.7059462816</v>
      </c>
      <c r="Q476" s="53">
        <f t="shared" si="141"/>
        <v>0.70710678118654746</v>
      </c>
      <c r="R476" s="29">
        <f t="shared" si="134"/>
        <v>2397950</v>
      </c>
      <c r="S476" s="51">
        <f t="shared" si="135"/>
        <v>2398000</v>
      </c>
      <c r="T476" s="12" t="str">
        <f t="shared" si="142"/>
        <v>MEDIANA</v>
      </c>
    </row>
    <row r="477" spans="1:20" ht="25.5">
      <c r="A477" s="57">
        <v>471</v>
      </c>
      <c r="B477" s="112">
        <v>694203</v>
      </c>
      <c r="C477" s="73">
        <v>780706</v>
      </c>
      <c r="D477" s="79" t="s">
        <v>597</v>
      </c>
      <c r="E477" s="114" t="s">
        <v>21</v>
      </c>
      <c r="F477" s="64">
        <v>1</v>
      </c>
      <c r="G477" s="115">
        <v>0</v>
      </c>
      <c r="H477" s="116">
        <v>0</v>
      </c>
      <c r="I477" s="84">
        <v>828200</v>
      </c>
      <c r="J477" s="85" t="s">
        <v>28</v>
      </c>
      <c r="K477" s="49"/>
      <c r="L477" s="50">
        <f t="shared" si="136"/>
        <v>828200</v>
      </c>
      <c r="M477" s="50">
        <f t="shared" si="137"/>
        <v>828200</v>
      </c>
      <c r="N477" s="51">
        <f t="shared" si="138"/>
        <v>828200</v>
      </c>
      <c r="O477" s="52">
        <f t="shared" si="139"/>
        <v>828200</v>
      </c>
      <c r="P477" s="51">
        <f t="shared" si="140"/>
        <v>0</v>
      </c>
      <c r="Q477" s="53">
        <f t="shared" si="141"/>
        <v>0</v>
      </c>
      <c r="R477" s="29">
        <f t="shared" si="134"/>
        <v>828200</v>
      </c>
      <c r="S477" s="51">
        <f t="shared" si="135"/>
        <v>828200</v>
      </c>
      <c r="T477" s="12" t="str">
        <f t="shared" si="142"/>
        <v>MENOR VALOR</v>
      </c>
    </row>
    <row r="478" spans="1:20" ht="25.5">
      <c r="A478" s="89">
        <v>472</v>
      </c>
      <c r="B478" s="112">
        <v>694901</v>
      </c>
      <c r="C478" s="73">
        <v>780800</v>
      </c>
      <c r="D478" s="79" t="s">
        <v>598</v>
      </c>
      <c r="E478" s="114" t="s">
        <v>21</v>
      </c>
      <c r="F478" s="64">
        <v>1</v>
      </c>
      <c r="G478" s="115">
        <v>0</v>
      </c>
      <c r="H478" s="116">
        <v>0</v>
      </c>
      <c r="I478" s="84">
        <v>2835700</v>
      </c>
      <c r="J478" s="85" t="s">
        <v>28</v>
      </c>
      <c r="K478" s="49"/>
      <c r="L478" s="50">
        <f t="shared" si="136"/>
        <v>2835700</v>
      </c>
      <c r="M478" s="50">
        <f t="shared" si="137"/>
        <v>2835700</v>
      </c>
      <c r="N478" s="51">
        <f t="shared" si="138"/>
        <v>2835700</v>
      </c>
      <c r="O478" s="52">
        <f t="shared" si="139"/>
        <v>2835700</v>
      </c>
      <c r="P478" s="51">
        <f t="shared" si="140"/>
        <v>0</v>
      </c>
      <c r="Q478" s="53">
        <f t="shared" si="141"/>
        <v>0</v>
      </c>
      <c r="R478" s="29">
        <f t="shared" si="134"/>
        <v>2835700</v>
      </c>
      <c r="S478" s="51">
        <f t="shared" si="135"/>
        <v>2835700</v>
      </c>
      <c r="T478" s="12" t="str">
        <f t="shared" si="142"/>
        <v>MENOR VALOR</v>
      </c>
    </row>
    <row r="479" spans="1:20" ht="25.5">
      <c r="A479" s="57">
        <v>473</v>
      </c>
      <c r="B479" s="112">
        <v>697101</v>
      </c>
      <c r="C479" s="73">
        <v>780901</v>
      </c>
      <c r="D479" s="79" t="s">
        <v>599</v>
      </c>
      <c r="E479" s="114" t="s">
        <v>21</v>
      </c>
      <c r="F479" s="64">
        <v>1</v>
      </c>
      <c r="G479" s="115">
        <v>0</v>
      </c>
      <c r="H479" s="116">
        <v>0</v>
      </c>
      <c r="I479" s="84">
        <v>81400</v>
      </c>
      <c r="J479" s="88">
        <v>88500</v>
      </c>
      <c r="K479" s="49"/>
      <c r="L479" s="50">
        <f t="shared" si="136"/>
        <v>81400</v>
      </c>
      <c r="M479" s="50">
        <f t="shared" si="137"/>
        <v>84950</v>
      </c>
      <c r="N479" s="51">
        <f t="shared" si="138"/>
        <v>84950</v>
      </c>
      <c r="O479" s="52">
        <f t="shared" si="139"/>
        <v>84875.791601610414</v>
      </c>
      <c r="P479" s="51">
        <f t="shared" si="140"/>
        <v>2510.2290732122437</v>
      </c>
      <c r="Q479" s="53">
        <f t="shared" si="141"/>
        <v>2.9549488795906343E-2</v>
      </c>
      <c r="R479" s="29">
        <f t="shared" si="134"/>
        <v>81400</v>
      </c>
      <c r="S479" s="51">
        <f t="shared" si="135"/>
        <v>81400</v>
      </c>
      <c r="T479" s="12" t="str">
        <f t="shared" si="142"/>
        <v>MENOR VALOR</v>
      </c>
    </row>
    <row r="480" spans="1:20" ht="25.5">
      <c r="A480" s="57">
        <v>474</v>
      </c>
      <c r="B480" s="112">
        <v>698003</v>
      </c>
      <c r="C480" s="73">
        <v>780902</v>
      </c>
      <c r="D480" s="79" t="s">
        <v>600</v>
      </c>
      <c r="E480" s="114" t="s">
        <v>21</v>
      </c>
      <c r="F480" s="64">
        <v>1</v>
      </c>
      <c r="G480" s="115">
        <v>0</v>
      </c>
      <c r="H480" s="116">
        <v>0</v>
      </c>
      <c r="I480" s="84">
        <v>486700</v>
      </c>
      <c r="J480" s="85" t="s">
        <v>28</v>
      </c>
      <c r="K480" s="49"/>
      <c r="L480" s="50">
        <f t="shared" si="136"/>
        <v>486700</v>
      </c>
      <c r="M480" s="50">
        <f t="shared" si="137"/>
        <v>486700</v>
      </c>
      <c r="N480" s="51">
        <f t="shared" si="138"/>
        <v>486700</v>
      </c>
      <c r="O480" s="52">
        <f t="shared" si="139"/>
        <v>486700</v>
      </c>
      <c r="P480" s="51">
        <f t="shared" si="140"/>
        <v>0</v>
      </c>
      <c r="Q480" s="53">
        <f t="shared" si="141"/>
        <v>0</v>
      </c>
      <c r="R480" s="29">
        <f t="shared" si="134"/>
        <v>486700</v>
      </c>
      <c r="S480" s="51">
        <f t="shared" si="135"/>
        <v>486700</v>
      </c>
      <c r="T480" s="12" t="str">
        <f t="shared" si="142"/>
        <v>MENOR VALOR</v>
      </c>
    </row>
    <row r="481" spans="1:20" ht="25.5">
      <c r="A481" s="89">
        <v>475</v>
      </c>
      <c r="B481" s="112">
        <v>698004</v>
      </c>
      <c r="C481" s="73">
        <v>781201</v>
      </c>
      <c r="D481" s="79" t="s">
        <v>601</v>
      </c>
      <c r="E481" s="114" t="s">
        <v>21</v>
      </c>
      <c r="F481" s="64">
        <v>1</v>
      </c>
      <c r="G481" s="115">
        <v>0</v>
      </c>
      <c r="H481" s="116">
        <v>0</v>
      </c>
      <c r="I481" s="84">
        <v>486700</v>
      </c>
      <c r="J481" s="88">
        <v>671600</v>
      </c>
      <c r="K481" s="49"/>
      <c r="L481" s="50">
        <f t="shared" si="136"/>
        <v>486700</v>
      </c>
      <c r="M481" s="50">
        <f t="shared" si="137"/>
        <v>579150</v>
      </c>
      <c r="N481" s="51">
        <f t="shared" si="138"/>
        <v>579150</v>
      </c>
      <c r="O481" s="52">
        <f t="shared" si="139"/>
        <v>571723.46462253935</v>
      </c>
      <c r="P481" s="51">
        <f t="shared" si="140"/>
        <v>65372.021920696316</v>
      </c>
      <c r="Q481" s="53">
        <f t="shared" si="141"/>
        <v>0.11287580405887303</v>
      </c>
      <c r="R481" s="29">
        <f t="shared" si="134"/>
        <v>579150</v>
      </c>
      <c r="S481" s="51">
        <f t="shared" si="135"/>
        <v>579200</v>
      </c>
      <c r="T481" s="12" t="str">
        <f t="shared" si="142"/>
        <v>MEDIANA</v>
      </c>
    </row>
    <row r="482" spans="1:20" ht="25.5">
      <c r="A482" s="57">
        <v>476</v>
      </c>
      <c r="B482" s="112">
        <v>699101</v>
      </c>
      <c r="C482" s="73">
        <v>781202</v>
      </c>
      <c r="D482" s="79" t="s">
        <v>602</v>
      </c>
      <c r="E482" s="114" t="s">
        <v>21</v>
      </c>
      <c r="F482" s="64">
        <v>1</v>
      </c>
      <c r="G482" s="115">
        <v>0</v>
      </c>
      <c r="H482" s="116">
        <v>0</v>
      </c>
      <c r="I482" s="84">
        <v>654300</v>
      </c>
      <c r="J482" s="85" t="s">
        <v>28</v>
      </c>
      <c r="K482" s="49"/>
      <c r="L482" s="50">
        <f t="shared" si="136"/>
        <v>654300</v>
      </c>
      <c r="M482" s="50">
        <f t="shared" si="137"/>
        <v>654300</v>
      </c>
      <c r="N482" s="51">
        <f t="shared" si="138"/>
        <v>654300</v>
      </c>
      <c r="O482" s="52">
        <f t="shared" si="139"/>
        <v>654300</v>
      </c>
      <c r="P482" s="51">
        <f t="shared" si="140"/>
        <v>0</v>
      </c>
      <c r="Q482" s="53">
        <f t="shared" si="141"/>
        <v>0</v>
      </c>
      <c r="R482" s="29">
        <f t="shared" si="134"/>
        <v>654300</v>
      </c>
      <c r="S482" s="51">
        <f t="shared" si="135"/>
        <v>654300</v>
      </c>
      <c r="T482" s="12" t="str">
        <f t="shared" si="142"/>
        <v>MENOR VALOR</v>
      </c>
    </row>
    <row r="483" spans="1:20" ht="25.5">
      <c r="A483" s="57">
        <v>477</v>
      </c>
      <c r="B483" s="112">
        <v>699602</v>
      </c>
      <c r="C483" s="73">
        <v>781301</v>
      </c>
      <c r="D483" s="79" t="s">
        <v>603</v>
      </c>
      <c r="E483" s="114" t="s">
        <v>21</v>
      </c>
      <c r="F483" s="64">
        <v>1</v>
      </c>
      <c r="G483" s="115">
        <v>0</v>
      </c>
      <c r="H483" s="116">
        <v>0</v>
      </c>
      <c r="I483" s="84">
        <v>486700</v>
      </c>
      <c r="J483" s="85" t="s">
        <v>28</v>
      </c>
      <c r="K483" s="49"/>
      <c r="L483" s="50">
        <f t="shared" si="136"/>
        <v>486700</v>
      </c>
      <c r="M483" s="50">
        <f t="shared" si="137"/>
        <v>486700</v>
      </c>
      <c r="N483" s="51">
        <f t="shared" si="138"/>
        <v>486700</v>
      </c>
      <c r="O483" s="52">
        <f t="shared" si="139"/>
        <v>486700</v>
      </c>
      <c r="P483" s="51">
        <f t="shared" si="140"/>
        <v>0</v>
      </c>
      <c r="Q483" s="53">
        <f t="shared" si="141"/>
        <v>0</v>
      </c>
      <c r="R483" s="29">
        <f t="shared" si="134"/>
        <v>486700</v>
      </c>
      <c r="S483" s="51">
        <f t="shared" si="135"/>
        <v>486700</v>
      </c>
      <c r="T483" s="12" t="str">
        <f t="shared" si="142"/>
        <v>MENOR VALOR</v>
      </c>
    </row>
    <row r="484" spans="1:20" ht="25.5">
      <c r="A484" s="89">
        <v>478</v>
      </c>
      <c r="B484" s="112">
        <v>699702</v>
      </c>
      <c r="C484" s="73">
        <v>781302</v>
      </c>
      <c r="D484" s="79" t="s">
        <v>604</v>
      </c>
      <c r="E484" s="114" t="s">
        <v>21</v>
      </c>
      <c r="F484" s="64">
        <v>1</v>
      </c>
      <c r="G484" s="115">
        <v>0</v>
      </c>
      <c r="H484" s="116">
        <v>0</v>
      </c>
      <c r="I484" s="84">
        <v>486700</v>
      </c>
      <c r="J484" s="85" t="s">
        <v>28</v>
      </c>
      <c r="K484" s="49"/>
      <c r="L484" s="50">
        <f t="shared" si="136"/>
        <v>486700</v>
      </c>
      <c r="M484" s="50">
        <f t="shared" si="137"/>
        <v>486700</v>
      </c>
      <c r="N484" s="51">
        <f t="shared" si="138"/>
        <v>486700</v>
      </c>
      <c r="O484" s="52">
        <f t="shared" si="139"/>
        <v>486700</v>
      </c>
      <c r="P484" s="51">
        <f t="shared" si="140"/>
        <v>0</v>
      </c>
      <c r="Q484" s="53">
        <f t="shared" si="141"/>
        <v>0</v>
      </c>
      <c r="R484" s="29">
        <f t="shared" si="134"/>
        <v>486700</v>
      </c>
      <c r="S484" s="51">
        <f t="shared" si="135"/>
        <v>486700</v>
      </c>
      <c r="T484" s="12" t="str">
        <f t="shared" si="142"/>
        <v>MENOR VALOR</v>
      </c>
    </row>
    <row r="485" spans="1:20" ht="16.5">
      <c r="A485" s="57">
        <v>479</v>
      </c>
      <c r="B485" s="112">
        <v>701410</v>
      </c>
      <c r="C485" s="73">
        <v>781304</v>
      </c>
      <c r="D485" s="79" t="s">
        <v>605</v>
      </c>
      <c r="E485" s="114" t="s">
        <v>21</v>
      </c>
      <c r="F485" s="64">
        <v>1</v>
      </c>
      <c r="G485" s="115">
        <v>0</v>
      </c>
      <c r="H485" s="116">
        <v>0</v>
      </c>
      <c r="I485" s="84">
        <v>1141500</v>
      </c>
      <c r="J485" s="85" t="s">
        <v>28</v>
      </c>
      <c r="K485" s="49"/>
      <c r="L485" s="50">
        <f t="shared" si="136"/>
        <v>1141500</v>
      </c>
      <c r="M485" s="50">
        <f t="shared" si="137"/>
        <v>1141500</v>
      </c>
      <c r="N485" s="51">
        <f t="shared" si="138"/>
        <v>1141500</v>
      </c>
      <c r="O485" s="52">
        <f t="shared" si="139"/>
        <v>1141500</v>
      </c>
      <c r="P485" s="51">
        <f t="shared" si="140"/>
        <v>0</v>
      </c>
      <c r="Q485" s="53">
        <f t="shared" si="141"/>
        <v>0</v>
      </c>
      <c r="R485" s="29">
        <f t="shared" si="134"/>
        <v>1141500</v>
      </c>
      <c r="S485" s="51">
        <f t="shared" si="135"/>
        <v>1141500</v>
      </c>
      <c r="T485" s="12" t="str">
        <f t="shared" si="142"/>
        <v>MENOR VALOR</v>
      </c>
    </row>
    <row r="486" spans="1:20" ht="25.5">
      <c r="A486" s="57">
        <v>480</v>
      </c>
      <c r="B486" s="112">
        <v>701420</v>
      </c>
      <c r="C486" s="73">
        <v>781401</v>
      </c>
      <c r="D486" s="79" t="s">
        <v>606</v>
      </c>
      <c r="E486" s="114" t="s">
        <v>21</v>
      </c>
      <c r="F486" s="64">
        <v>1</v>
      </c>
      <c r="G486" s="115">
        <v>0</v>
      </c>
      <c r="H486" s="116">
        <v>0</v>
      </c>
      <c r="I486" s="84">
        <v>654300</v>
      </c>
      <c r="J486" s="85" t="s">
        <v>28</v>
      </c>
      <c r="K486" s="49"/>
      <c r="L486" s="50">
        <f t="shared" si="136"/>
        <v>654300</v>
      </c>
      <c r="M486" s="50">
        <f t="shared" si="137"/>
        <v>654300</v>
      </c>
      <c r="N486" s="51">
        <f t="shared" si="138"/>
        <v>654300</v>
      </c>
      <c r="O486" s="52">
        <f t="shared" si="139"/>
        <v>654300</v>
      </c>
      <c r="P486" s="51">
        <f t="shared" si="140"/>
        <v>0</v>
      </c>
      <c r="Q486" s="53">
        <f t="shared" si="141"/>
        <v>0</v>
      </c>
      <c r="R486" s="29">
        <f t="shared" si="134"/>
        <v>654300</v>
      </c>
      <c r="S486" s="51">
        <f t="shared" si="135"/>
        <v>654300</v>
      </c>
      <c r="T486" s="12" t="str">
        <f t="shared" si="142"/>
        <v>MENOR VALOR</v>
      </c>
    </row>
    <row r="487" spans="1:20" ht="16.5">
      <c r="A487" s="89">
        <v>481</v>
      </c>
      <c r="B487" s="113">
        <v>701430</v>
      </c>
      <c r="C487" s="73">
        <v>781501</v>
      </c>
      <c r="D487" s="79" t="s">
        <v>607</v>
      </c>
      <c r="E487" s="114" t="s">
        <v>21</v>
      </c>
      <c r="F487" s="64">
        <v>1</v>
      </c>
      <c r="G487" s="115">
        <v>0</v>
      </c>
      <c r="H487" s="116">
        <v>0</v>
      </c>
      <c r="I487" s="84">
        <v>828200</v>
      </c>
      <c r="J487" s="85" t="s">
        <v>28</v>
      </c>
      <c r="K487" s="49"/>
      <c r="L487" s="50">
        <f t="shared" si="136"/>
        <v>828200</v>
      </c>
      <c r="M487" s="50">
        <f t="shared" si="137"/>
        <v>828200</v>
      </c>
      <c r="N487" s="51">
        <f t="shared" si="138"/>
        <v>828200</v>
      </c>
      <c r="O487" s="52">
        <f t="shared" si="139"/>
        <v>828200</v>
      </c>
      <c r="P487" s="51">
        <f t="shared" si="140"/>
        <v>0</v>
      </c>
      <c r="Q487" s="53">
        <f t="shared" si="141"/>
        <v>0</v>
      </c>
      <c r="R487" s="29">
        <f t="shared" si="134"/>
        <v>828200</v>
      </c>
      <c r="S487" s="51">
        <f t="shared" si="135"/>
        <v>828200</v>
      </c>
      <c r="T487" s="12" t="str">
        <f t="shared" si="142"/>
        <v>MENOR VALOR</v>
      </c>
    </row>
    <row r="488" spans="1:20" ht="16.5">
      <c r="A488" s="57">
        <v>482</v>
      </c>
      <c r="B488" s="112">
        <v>702101</v>
      </c>
      <c r="C488" s="73">
        <v>781502</v>
      </c>
      <c r="D488" s="79" t="s">
        <v>608</v>
      </c>
      <c r="E488" s="114" t="s">
        <v>21</v>
      </c>
      <c r="F488" s="64">
        <v>1</v>
      </c>
      <c r="G488" s="115">
        <v>0</v>
      </c>
      <c r="H488" s="116">
        <v>0</v>
      </c>
      <c r="I488" s="84">
        <v>322700</v>
      </c>
      <c r="J488" s="85" t="s">
        <v>28</v>
      </c>
      <c r="K488" s="49"/>
      <c r="L488" s="50">
        <f t="shared" si="136"/>
        <v>322700</v>
      </c>
      <c r="M488" s="50">
        <f t="shared" si="137"/>
        <v>322700</v>
      </c>
      <c r="N488" s="51">
        <f t="shared" si="138"/>
        <v>322700</v>
      </c>
      <c r="O488" s="52">
        <f t="shared" si="139"/>
        <v>322700</v>
      </c>
      <c r="P488" s="51">
        <f t="shared" si="140"/>
        <v>0</v>
      </c>
      <c r="Q488" s="53">
        <f t="shared" si="141"/>
        <v>0</v>
      </c>
      <c r="R488" s="29">
        <f t="shared" si="134"/>
        <v>322700</v>
      </c>
      <c r="S488" s="51">
        <f t="shared" si="135"/>
        <v>322700</v>
      </c>
      <c r="T488" s="12" t="str">
        <f t="shared" si="142"/>
        <v>MENOR VALOR</v>
      </c>
    </row>
    <row r="489" spans="1:20" ht="16.5">
      <c r="A489" s="57">
        <v>483</v>
      </c>
      <c r="B489" s="112">
        <v>702203</v>
      </c>
      <c r="C489" s="73">
        <v>781601</v>
      </c>
      <c r="D489" s="79" t="s">
        <v>609</v>
      </c>
      <c r="E489" s="114" t="s">
        <v>21</v>
      </c>
      <c r="F489" s="64">
        <v>1</v>
      </c>
      <c r="G489" s="115">
        <v>0</v>
      </c>
      <c r="H489" s="116">
        <v>0</v>
      </c>
      <c r="I489" s="84">
        <v>322700</v>
      </c>
      <c r="J489" s="88">
        <v>564600</v>
      </c>
      <c r="K489" s="49"/>
      <c r="L489" s="50">
        <f t="shared" si="136"/>
        <v>322700</v>
      </c>
      <c r="M489" s="50">
        <f t="shared" si="137"/>
        <v>443650</v>
      </c>
      <c r="N489" s="51">
        <f t="shared" si="138"/>
        <v>443650</v>
      </c>
      <c r="O489" s="52">
        <f t="shared" si="139"/>
        <v>426844.72586644429</v>
      </c>
      <c r="P489" s="51">
        <f t="shared" si="140"/>
        <v>85524.565184512918</v>
      </c>
      <c r="Q489" s="53">
        <f t="shared" si="141"/>
        <v>0.19277485672154382</v>
      </c>
      <c r="R489" s="29">
        <f t="shared" si="134"/>
        <v>443650</v>
      </c>
      <c r="S489" s="51">
        <f t="shared" si="135"/>
        <v>443700</v>
      </c>
      <c r="T489" s="12" t="str">
        <f t="shared" si="142"/>
        <v>MEDIANA</v>
      </c>
    </row>
    <row r="490" spans="1:20" ht="16.5">
      <c r="A490" s="89">
        <v>484</v>
      </c>
      <c r="B490" s="112">
        <v>702401</v>
      </c>
      <c r="C490" s="73">
        <v>781701</v>
      </c>
      <c r="D490" s="79" t="s">
        <v>610</v>
      </c>
      <c r="E490" s="114" t="s">
        <v>21</v>
      </c>
      <c r="F490" s="64">
        <v>1</v>
      </c>
      <c r="G490" s="115">
        <v>0</v>
      </c>
      <c r="H490" s="116">
        <v>0</v>
      </c>
      <c r="I490" s="84">
        <v>376500</v>
      </c>
      <c r="J490" s="85" t="s">
        <v>28</v>
      </c>
      <c r="K490" s="49"/>
      <c r="L490" s="50">
        <f t="shared" si="136"/>
        <v>376500</v>
      </c>
      <c r="M490" s="50">
        <f t="shared" si="137"/>
        <v>376500</v>
      </c>
      <c r="N490" s="51">
        <f t="shared" si="138"/>
        <v>376500</v>
      </c>
      <c r="O490" s="52">
        <f t="shared" si="139"/>
        <v>376500</v>
      </c>
      <c r="P490" s="51">
        <f t="shared" si="140"/>
        <v>0</v>
      </c>
      <c r="Q490" s="53">
        <f t="shared" si="141"/>
        <v>0</v>
      </c>
      <c r="R490" s="29">
        <f t="shared" si="134"/>
        <v>376500</v>
      </c>
      <c r="S490" s="51">
        <f t="shared" si="135"/>
        <v>376500</v>
      </c>
      <c r="T490" s="12" t="str">
        <f t="shared" si="142"/>
        <v>MENOR VALOR</v>
      </c>
    </row>
    <row r="491" spans="1:20" ht="16.5">
      <c r="A491" s="57">
        <v>485</v>
      </c>
      <c r="B491" s="112">
        <v>703101</v>
      </c>
      <c r="C491" s="73">
        <v>781702</v>
      </c>
      <c r="D491" s="79" t="s">
        <v>611</v>
      </c>
      <c r="E491" s="114" t="s">
        <v>21</v>
      </c>
      <c r="F491" s="64">
        <v>1</v>
      </c>
      <c r="G491" s="115">
        <v>0</v>
      </c>
      <c r="H491" s="116">
        <v>0</v>
      </c>
      <c r="I491" s="84">
        <v>486700</v>
      </c>
      <c r="J491" s="85" t="s">
        <v>28</v>
      </c>
      <c r="K491" s="49"/>
      <c r="L491" s="50">
        <f t="shared" si="136"/>
        <v>486700</v>
      </c>
      <c r="M491" s="50">
        <f t="shared" si="137"/>
        <v>486700</v>
      </c>
      <c r="N491" s="51">
        <f t="shared" si="138"/>
        <v>486700</v>
      </c>
      <c r="O491" s="52">
        <f t="shared" si="139"/>
        <v>486700</v>
      </c>
      <c r="P491" s="51">
        <f t="shared" si="140"/>
        <v>0</v>
      </c>
      <c r="Q491" s="53">
        <f t="shared" si="141"/>
        <v>0</v>
      </c>
      <c r="R491" s="29">
        <f t="shared" si="134"/>
        <v>486700</v>
      </c>
      <c r="S491" s="51">
        <f t="shared" si="135"/>
        <v>486700</v>
      </c>
      <c r="T491" s="12" t="str">
        <f t="shared" si="142"/>
        <v>MENOR VALOR</v>
      </c>
    </row>
    <row r="492" spans="1:20" ht="16.5">
      <c r="A492" s="57">
        <v>486</v>
      </c>
      <c r="B492" s="112">
        <v>703301</v>
      </c>
      <c r="C492" s="73">
        <v>781703</v>
      </c>
      <c r="D492" s="79" t="s">
        <v>612</v>
      </c>
      <c r="E492" s="114" t="s">
        <v>21</v>
      </c>
      <c r="F492" s="64">
        <v>1</v>
      </c>
      <c r="G492" s="115">
        <v>0</v>
      </c>
      <c r="H492" s="116">
        <v>0</v>
      </c>
      <c r="I492" s="84">
        <v>1141500</v>
      </c>
      <c r="J492" s="85" t="s">
        <v>28</v>
      </c>
      <c r="K492" s="49"/>
      <c r="L492" s="50">
        <f t="shared" si="136"/>
        <v>1141500</v>
      </c>
      <c r="M492" s="50">
        <f t="shared" si="137"/>
        <v>1141500</v>
      </c>
      <c r="N492" s="51">
        <f t="shared" si="138"/>
        <v>1141500</v>
      </c>
      <c r="O492" s="52">
        <f t="shared" si="139"/>
        <v>1141500</v>
      </c>
      <c r="P492" s="51">
        <f t="shared" si="140"/>
        <v>0</v>
      </c>
      <c r="Q492" s="53">
        <f t="shared" si="141"/>
        <v>0</v>
      </c>
      <c r="R492" s="29">
        <f t="shared" si="134"/>
        <v>1141500</v>
      </c>
      <c r="S492" s="51">
        <f t="shared" si="135"/>
        <v>1141500</v>
      </c>
      <c r="T492" s="12" t="str">
        <f t="shared" si="142"/>
        <v>MENOR VALOR</v>
      </c>
    </row>
    <row r="493" spans="1:20" ht="25.5">
      <c r="A493" s="89">
        <v>487</v>
      </c>
      <c r="B493" s="112">
        <v>703302</v>
      </c>
      <c r="C493" s="73">
        <v>781801</v>
      </c>
      <c r="D493" s="79" t="s">
        <v>613</v>
      </c>
      <c r="E493" s="114" t="s">
        <v>21</v>
      </c>
      <c r="F493" s="64">
        <v>1</v>
      </c>
      <c r="G493" s="115">
        <v>0</v>
      </c>
      <c r="H493" s="116">
        <v>0</v>
      </c>
      <c r="I493" s="84">
        <v>376500</v>
      </c>
      <c r="J493" s="85" t="s">
        <v>28</v>
      </c>
      <c r="K493" s="49"/>
      <c r="L493" s="50">
        <f t="shared" si="136"/>
        <v>376500</v>
      </c>
      <c r="M493" s="50">
        <f t="shared" si="137"/>
        <v>376500</v>
      </c>
      <c r="N493" s="51">
        <f t="shared" si="138"/>
        <v>376500</v>
      </c>
      <c r="O493" s="52">
        <f t="shared" si="139"/>
        <v>376500</v>
      </c>
      <c r="P493" s="51">
        <f t="shared" si="140"/>
        <v>0</v>
      </c>
      <c r="Q493" s="53">
        <f t="shared" si="141"/>
        <v>0</v>
      </c>
      <c r="R493" s="29">
        <f t="shared" ref="R493:R556" si="143">IF(Q493&lt;=$Q$1,L493,N493)</f>
        <v>376500</v>
      </c>
      <c r="S493" s="51">
        <f t="shared" si="135"/>
        <v>376500</v>
      </c>
      <c r="T493" s="12" t="str">
        <f t="shared" si="142"/>
        <v>MENOR VALOR</v>
      </c>
    </row>
    <row r="494" spans="1:20" ht="16.5">
      <c r="A494" s="57">
        <v>488</v>
      </c>
      <c r="B494" s="112">
        <v>704001</v>
      </c>
      <c r="C494" s="73">
        <v>781802</v>
      </c>
      <c r="D494" s="79" t="s">
        <v>614</v>
      </c>
      <c r="E494" s="114" t="s">
        <v>21</v>
      </c>
      <c r="F494" s="64">
        <v>1</v>
      </c>
      <c r="G494" s="115">
        <v>0</v>
      </c>
      <c r="H494" s="116">
        <v>0</v>
      </c>
      <c r="I494" s="84">
        <v>1620500</v>
      </c>
      <c r="J494" s="85" t="s">
        <v>28</v>
      </c>
      <c r="K494" s="49"/>
      <c r="L494" s="50">
        <f t="shared" si="136"/>
        <v>1620500</v>
      </c>
      <c r="M494" s="50">
        <f t="shared" si="137"/>
        <v>1620500</v>
      </c>
      <c r="N494" s="51">
        <f t="shared" si="138"/>
        <v>1620500</v>
      </c>
      <c r="O494" s="52">
        <f t="shared" si="139"/>
        <v>1620500</v>
      </c>
      <c r="P494" s="51">
        <f t="shared" si="140"/>
        <v>0</v>
      </c>
      <c r="Q494" s="53">
        <f t="shared" si="141"/>
        <v>0</v>
      </c>
      <c r="R494" s="29">
        <f t="shared" si="143"/>
        <v>1620500</v>
      </c>
      <c r="S494" s="51">
        <f t="shared" si="135"/>
        <v>1620500</v>
      </c>
      <c r="T494" s="12" t="str">
        <f t="shared" si="142"/>
        <v>MENOR VALOR</v>
      </c>
    </row>
    <row r="495" spans="1:20" ht="16.5">
      <c r="A495" s="57">
        <v>489</v>
      </c>
      <c r="B495" s="112">
        <v>704003</v>
      </c>
      <c r="C495" s="73">
        <v>781901</v>
      </c>
      <c r="D495" s="79" t="s">
        <v>615</v>
      </c>
      <c r="E495" s="114" t="s">
        <v>21</v>
      </c>
      <c r="F495" s="64">
        <v>1</v>
      </c>
      <c r="G495" s="115">
        <v>0</v>
      </c>
      <c r="H495" s="116">
        <v>0</v>
      </c>
      <c r="I495" s="84">
        <v>1474400</v>
      </c>
      <c r="J495" s="85" t="s">
        <v>28</v>
      </c>
      <c r="K495" s="49"/>
      <c r="L495" s="50">
        <f t="shared" si="136"/>
        <v>1474400</v>
      </c>
      <c r="M495" s="50">
        <f t="shared" si="137"/>
        <v>1474400</v>
      </c>
      <c r="N495" s="51">
        <f t="shared" si="138"/>
        <v>1474400</v>
      </c>
      <c r="O495" s="52">
        <f t="shared" si="139"/>
        <v>1474400</v>
      </c>
      <c r="P495" s="51">
        <f t="shared" si="140"/>
        <v>0</v>
      </c>
      <c r="Q495" s="53">
        <f t="shared" si="141"/>
        <v>0</v>
      </c>
      <c r="R495" s="29">
        <f t="shared" si="143"/>
        <v>1474400</v>
      </c>
      <c r="S495" s="51">
        <f t="shared" si="135"/>
        <v>1474400</v>
      </c>
      <c r="T495" s="12" t="str">
        <f t="shared" si="142"/>
        <v>MENOR VALOR</v>
      </c>
    </row>
    <row r="496" spans="1:20" ht="25.5">
      <c r="A496" s="89">
        <v>490</v>
      </c>
      <c r="B496" s="112">
        <v>705110</v>
      </c>
      <c r="C496" s="73">
        <v>781902</v>
      </c>
      <c r="D496" s="79" t="s">
        <v>616</v>
      </c>
      <c r="E496" s="114" t="s">
        <v>21</v>
      </c>
      <c r="F496" s="64">
        <v>1</v>
      </c>
      <c r="G496" s="115">
        <v>0</v>
      </c>
      <c r="H496" s="116">
        <v>0</v>
      </c>
      <c r="I496" s="84">
        <v>1141500</v>
      </c>
      <c r="J496" s="85" t="s">
        <v>28</v>
      </c>
      <c r="K496" s="49"/>
      <c r="L496" s="50">
        <f t="shared" si="136"/>
        <v>1141500</v>
      </c>
      <c r="M496" s="50">
        <f t="shared" si="137"/>
        <v>1141500</v>
      </c>
      <c r="N496" s="51">
        <f t="shared" si="138"/>
        <v>1141500</v>
      </c>
      <c r="O496" s="52">
        <f t="shared" si="139"/>
        <v>1141500</v>
      </c>
      <c r="P496" s="51">
        <f t="shared" si="140"/>
        <v>0</v>
      </c>
      <c r="Q496" s="53">
        <f t="shared" si="141"/>
        <v>0</v>
      </c>
      <c r="R496" s="29">
        <f t="shared" si="143"/>
        <v>1141500</v>
      </c>
      <c r="S496" s="51">
        <f t="shared" si="135"/>
        <v>1141500</v>
      </c>
      <c r="T496" s="12" t="str">
        <f t="shared" si="142"/>
        <v>MENOR VALOR</v>
      </c>
    </row>
    <row r="497" spans="1:20" ht="16.5">
      <c r="A497" s="57">
        <v>491</v>
      </c>
      <c r="B497" s="112">
        <v>705210</v>
      </c>
      <c r="C497" s="73">
        <v>786002</v>
      </c>
      <c r="D497" s="79" t="s">
        <v>617</v>
      </c>
      <c r="E497" s="114" t="s">
        <v>21</v>
      </c>
      <c r="F497" s="64">
        <v>1</v>
      </c>
      <c r="G497" s="115">
        <v>0</v>
      </c>
      <c r="H497" s="116">
        <v>0</v>
      </c>
      <c r="I497" s="84">
        <v>1141500</v>
      </c>
      <c r="J497" s="88">
        <v>2005200</v>
      </c>
      <c r="K497" s="49"/>
      <c r="L497" s="50">
        <f t="shared" si="136"/>
        <v>1141500</v>
      </c>
      <c r="M497" s="50">
        <f t="shared" si="137"/>
        <v>1573350</v>
      </c>
      <c r="N497" s="51">
        <f t="shared" si="138"/>
        <v>1573350</v>
      </c>
      <c r="O497" s="52">
        <f t="shared" si="139"/>
        <v>1512922.9326043015</v>
      </c>
      <c r="P497" s="51">
        <f t="shared" si="140"/>
        <v>305364.06345541053</v>
      </c>
      <c r="Q497" s="53">
        <f t="shared" si="141"/>
        <v>0.19408527247936602</v>
      </c>
      <c r="R497" s="29">
        <f t="shared" si="143"/>
        <v>1573350</v>
      </c>
      <c r="S497" s="51">
        <f t="shared" si="135"/>
        <v>1573400</v>
      </c>
      <c r="T497" s="12" t="str">
        <f t="shared" si="142"/>
        <v>MEDIANA</v>
      </c>
    </row>
    <row r="498" spans="1:20" ht="16.5">
      <c r="A498" s="57">
        <v>492</v>
      </c>
      <c r="B498" s="112">
        <v>705301</v>
      </c>
      <c r="C498" s="73">
        <v>786101</v>
      </c>
      <c r="D498" s="79" t="s">
        <v>618</v>
      </c>
      <c r="E498" s="114" t="s">
        <v>21</v>
      </c>
      <c r="F498" s="64">
        <v>1</v>
      </c>
      <c r="G498" s="115">
        <v>0</v>
      </c>
      <c r="H498" s="116">
        <v>0</v>
      </c>
      <c r="I498" s="84">
        <v>1474400</v>
      </c>
      <c r="J498" s="85" t="s">
        <v>28</v>
      </c>
      <c r="K498" s="49"/>
      <c r="L498" s="50">
        <f t="shared" si="136"/>
        <v>1474400</v>
      </c>
      <c r="M498" s="50">
        <f t="shared" si="137"/>
        <v>1474400</v>
      </c>
      <c r="N498" s="51">
        <f t="shared" si="138"/>
        <v>1474400</v>
      </c>
      <c r="O498" s="52">
        <f t="shared" si="139"/>
        <v>1474400</v>
      </c>
      <c r="P498" s="51">
        <f t="shared" si="140"/>
        <v>0</v>
      </c>
      <c r="Q498" s="53">
        <f t="shared" si="141"/>
        <v>0</v>
      </c>
      <c r="R498" s="29">
        <f t="shared" si="143"/>
        <v>1474400</v>
      </c>
      <c r="S498" s="51">
        <f t="shared" si="135"/>
        <v>1474400</v>
      </c>
      <c r="T498" s="12" t="str">
        <f t="shared" si="142"/>
        <v>MENOR VALOR</v>
      </c>
    </row>
    <row r="499" spans="1:20" ht="25.5">
      <c r="A499" s="89">
        <v>493</v>
      </c>
      <c r="B499" s="112">
        <v>705302</v>
      </c>
      <c r="C499" s="73">
        <v>786102</v>
      </c>
      <c r="D499" s="79" t="s">
        <v>619</v>
      </c>
      <c r="E499" s="114" t="s">
        <v>21</v>
      </c>
      <c r="F499" s="64">
        <v>1</v>
      </c>
      <c r="G499" s="115">
        <v>0</v>
      </c>
      <c r="H499" s="116">
        <v>0</v>
      </c>
      <c r="I499" s="84">
        <v>1141500</v>
      </c>
      <c r="J499" s="85" t="s">
        <v>28</v>
      </c>
      <c r="K499" s="49"/>
      <c r="L499" s="50">
        <f t="shared" si="136"/>
        <v>1141500</v>
      </c>
      <c r="M499" s="50">
        <f t="shared" si="137"/>
        <v>1141500</v>
      </c>
      <c r="N499" s="51">
        <f t="shared" si="138"/>
        <v>1141500</v>
      </c>
      <c r="O499" s="52">
        <f t="shared" si="139"/>
        <v>1141500</v>
      </c>
      <c r="P499" s="51">
        <f t="shared" si="140"/>
        <v>0</v>
      </c>
      <c r="Q499" s="53">
        <f t="shared" si="141"/>
        <v>0</v>
      </c>
      <c r="R499" s="29">
        <f t="shared" si="143"/>
        <v>1141500</v>
      </c>
      <c r="S499" s="51">
        <f t="shared" si="135"/>
        <v>1141500</v>
      </c>
      <c r="T499" s="12" t="str">
        <f t="shared" si="142"/>
        <v>MENOR VALOR</v>
      </c>
    </row>
    <row r="500" spans="1:20" ht="25.5">
      <c r="A500" s="57">
        <v>494</v>
      </c>
      <c r="B500" s="112">
        <v>705303</v>
      </c>
      <c r="C500" s="73">
        <v>786201</v>
      </c>
      <c r="D500" s="79" t="s">
        <v>620</v>
      </c>
      <c r="E500" s="114" t="s">
        <v>21</v>
      </c>
      <c r="F500" s="64">
        <v>1</v>
      </c>
      <c r="G500" s="115">
        <v>0</v>
      </c>
      <c r="H500" s="116">
        <v>0</v>
      </c>
      <c r="I500" s="84">
        <v>1850600</v>
      </c>
      <c r="J500" s="85" t="s">
        <v>28</v>
      </c>
      <c r="K500" s="49"/>
      <c r="L500" s="50">
        <f t="shared" si="136"/>
        <v>1850600</v>
      </c>
      <c r="M500" s="50">
        <f t="shared" si="137"/>
        <v>1850600</v>
      </c>
      <c r="N500" s="51">
        <f t="shared" si="138"/>
        <v>1850600</v>
      </c>
      <c r="O500" s="52">
        <f t="shared" si="139"/>
        <v>1850600</v>
      </c>
      <c r="P500" s="51">
        <f t="shared" si="140"/>
        <v>0</v>
      </c>
      <c r="Q500" s="53">
        <f t="shared" si="141"/>
        <v>0</v>
      </c>
      <c r="R500" s="29">
        <f t="shared" si="143"/>
        <v>1850600</v>
      </c>
      <c r="S500" s="51">
        <f t="shared" si="135"/>
        <v>1850600</v>
      </c>
      <c r="T500" s="12" t="str">
        <f t="shared" si="142"/>
        <v>MENOR VALOR</v>
      </c>
    </row>
    <row r="501" spans="1:20" ht="16.5">
      <c r="A501" s="57">
        <v>495</v>
      </c>
      <c r="B501" s="112">
        <v>706001</v>
      </c>
      <c r="C501" s="73">
        <v>786202</v>
      </c>
      <c r="D501" s="79" t="s">
        <v>621</v>
      </c>
      <c r="E501" s="114" t="s">
        <v>21</v>
      </c>
      <c r="F501" s="64">
        <v>1</v>
      </c>
      <c r="G501" s="115">
        <v>0</v>
      </c>
      <c r="H501" s="116">
        <v>0</v>
      </c>
      <c r="I501" s="84">
        <v>2469300</v>
      </c>
      <c r="J501" s="85" t="s">
        <v>28</v>
      </c>
      <c r="K501" s="49"/>
      <c r="L501" s="50">
        <f t="shared" si="136"/>
        <v>2469300</v>
      </c>
      <c r="M501" s="50">
        <f t="shared" si="137"/>
        <v>2469300</v>
      </c>
      <c r="N501" s="51">
        <f t="shared" si="138"/>
        <v>2469300</v>
      </c>
      <c r="O501" s="52">
        <f t="shared" si="139"/>
        <v>2469300</v>
      </c>
      <c r="P501" s="51">
        <f t="shared" si="140"/>
        <v>0</v>
      </c>
      <c r="Q501" s="53">
        <f t="shared" si="141"/>
        <v>0</v>
      </c>
      <c r="R501" s="29">
        <f t="shared" si="143"/>
        <v>2469300</v>
      </c>
      <c r="S501" s="51">
        <f t="shared" si="135"/>
        <v>2469300</v>
      </c>
      <c r="T501" s="12" t="str">
        <f t="shared" si="142"/>
        <v>MENOR VALOR</v>
      </c>
    </row>
    <row r="502" spans="1:20" ht="16.5">
      <c r="A502" s="89">
        <v>496</v>
      </c>
      <c r="B502" s="112">
        <v>706102</v>
      </c>
      <c r="C502" s="73">
        <v>786301</v>
      </c>
      <c r="D502" s="79" t="s">
        <v>622</v>
      </c>
      <c r="E502" s="114" t="s">
        <v>21</v>
      </c>
      <c r="F502" s="64">
        <v>1</v>
      </c>
      <c r="G502" s="115">
        <v>0</v>
      </c>
      <c r="H502" s="116">
        <v>0</v>
      </c>
      <c r="I502" s="84">
        <v>2469300</v>
      </c>
      <c r="J502" s="85" t="s">
        <v>28</v>
      </c>
      <c r="K502" s="49"/>
      <c r="L502" s="50">
        <f t="shared" si="136"/>
        <v>2469300</v>
      </c>
      <c r="M502" s="50">
        <f t="shared" si="137"/>
        <v>2469300</v>
      </c>
      <c r="N502" s="51">
        <f t="shared" si="138"/>
        <v>2469300</v>
      </c>
      <c r="O502" s="52">
        <f t="shared" si="139"/>
        <v>2469300</v>
      </c>
      <c r="P502" s="51">
        <f t="shared" si="140"/>
        <v>0</v>
      </c>
      <c r="Q502" s="53">
        <f t="shared" si="141"/>
        <v>0</v>
      </c>
      <c r="R502" s="29">
        <f t="shared" si="143"/>
        <v>2469300</v>
      </c>
      <c r="S502" s="51">
        <f t="shared" si="135"/>
        <v>2469300</v>
      </c>
      <c r="T502" s="12" t="str">
        <f t="shared" si="142"/>
        <v>MENOR VALOR</v>
      </c>
    </row>
    <row r="503" spans="1:20" ht="16.5">
      <c r="A503" s="57">
        <v>497</v>
      </c>
      <c r="B503" s="112">
        <v>706103</v>
      </c>
      <c r="C503" s="73">
        <v>786401</v>
      </c>
      <c r="D503" s="79" t="s">
        <v>623</v>
      </c>
      <c r="E503" s="114" t="s">
        <v>21</v>
      </c>
      <c r="F503" s="64">
        <v>1</v>
      </c>
      <c r="G503" s="115">
        <v>0</v>
      </c>
      <c r="H503" s="116">
        <v>0</v>
      </c>
      <c r="I503" s="84">
        <v>2469300</v>
      </c>
      <c r="J503" s="85" t="s">
        <v>28</v>
      </c>
      <c r="K503" s="49"/>
      <c r="L503" s="50">
        <f t="shared" si="136"/>
        <v>2469300</v>
      </c>
      <c r="M503" s="50">
        <f t="shared" si="137"/>
        <v>2469300</v>
      </c>
      <c r="N503" s="51">
        <f t="shared" si="138"/>
        <v>2469300</v>
      </c>
      <c r="O503" s="52">
        <f t="shared" si="139"/>
        <v>2469300</v>
      </c>
      <c r="P503" s="51">
        <f t="shared" si="140"/>
        <v>0</v>
      </c>
      <c r="Q503" s="53">
        <f t="shared" si="141"/>
        <v>0</v>
      </c>
      <c r="R503" s="29">
        <f t="shared" si="143"/>
        <v>2469300</v>
      </c>
      <c r="S503" s="51">
        <f t="shared" si="135"/>
        <v>2469300</v>
      </c>
      <c r="T503" s="12" t="str">
        <f t="shared" si="142"/>
        <v>MENOR VALOR</v>
      </c>
    </row>
    <row r="504" spans="1:20" ht="16.5">
      <c r="A504" s="57">
        <v>498</v>
      </c>
      <c r="B504" s="112">
        <v>706104</v>
      </c>
      <c r="C504" s="73">
        <v>786501</v>
      </c>
      <c r="D504" s="79" t="s">
        <v>624</v>
      </c>
      <c r="E504" s="114" t="s">
        <v>21</v>
      </c>
      <c r="F504" s="64">
        <v>1</v>
      </c>
      <c r="G504" s="115">
        <v>0</v>
      </c>
      <c r="H504" s="116">
        <v>0</v>
      </c>
      <c r="I504" s="84">
        <v>3026800</v>
      </c>
      <c r="J504" s="85" t="s">
        <v>28</v>
      </c>
      <c r="K504" s="49"/>
      <c r="L504" s="50">
        <f t="shared" si="136"/>
        <v>3026800</v>
      </c>
      <c r="M504" s="50">
        <f t="shared" si="137"/>
        <v>3026800</v>
      </c>
      <c r="N504" s="51">
        <f t="shared" si="138"/>
        <v>3026800</v>
      </c>
      <c r="O504" s="52">
        <f t="shared" si="139"/>
        <v>3026800</v>
      </c>
      <c r="P504" s="51">
        <f t="shared" si="140"/>
        <v>0</v>
      </c>
      <c r="Q504" s="53">
        <f t="shared" si="141"/>
        <v>0</v>
      </c>
      <c r="R504" s="29">
        <f t="shared" si="143"/>
        <v>3026800</v>
      </c>
      <c r="S504" s="51">
        <f t="shared" si="135"/>
        <v>3026800</v>
      </c>
      <c r="T504" s="12" t="str">
        <f t="shared" si="142"/>
        <v>MENOR VALOR</v>
      </c>
    </row>
    <row r="505" spans="1:20" ht="16.5">
      <c r="A505" s="89">
        <v>499</v>
      </c>
      <c r="B505" s="112">
        <v>707201</v>
      </c>
      <c r="C505" s="73">
        <v>786502</v>
      </c>
      <c r="D505" s="79" t="s">
        <v>625</v>
      </c>
      <c r="E505" s="114" t="s">
        <v>21</v>
      </c>
      <c r="F505" s="64">
        <v>1</v>
      </c>
      <c r="G505" s="115">
        <v>0</v>
      </c>
      <c r="H505" s="116">
        <v>0</v>
      </c>
      <c r="I505" s="84">
        <v>2652100</v>
      </c>
      <c r="J505" s="85" t="s">
        <v>28</v>
      </c>
      <c r="K505" s="49"/>
      <c r="L505" s="50">
        <f t="shared" si="136"/>
        <v>2652100</v>
      </c>
      <c r="M505" s="50">
        <f t="shared" si="137"/>
        <v>2652100</v>
      </c>
      <c r="N505" s="51">
        <f t="shared" si="138"/>
        <v>2652100</v>
      </c>
      <c r="O505" s="52">
        <f t="shared" si="139"/>
        <v>2652100</v>
      </c>
      <c r="P505" s="51">
        <f t="shared" si="140"/>
        <v>0</v>
      </c>
      <c r="Q505" s="53">
        <f t="shared" si="141"/>
        <v>0</v>
      </c>
      <c r="R505" s="29">
        <f t="shared" si="143"/>
        <v>2652100</v>
      </c>
      <c r="S505" s="51">
        <f t="shared" si="135"/>
        <v>2652100</v>
      </c>
      <c r="T505" s="12" t="str">
        <f t="shared" si="142"/>
        <v>MENOR VALOR</v>
      </c>
    </row>
    <row r="506" spans="1:20" ht="25.5">
      <c r="A506" s="57">
        <v>500</v>
      </c>
      <c r="B506" s="112">
        <v>707301</v>
      </c>
      <c r="C506" s="73">
        <v>786601</v>
      </c>
      <c r="D506" s="79" t="s">
        <v>626</v>
      </c>
      <c r="E506" s="114" t="s">
        <v>21</v>
      </c>
      <c r="F506" s="64">
        <v>1</v>
      </c>
      <c r="G506" s="115">
        <v>0</v>
      </c>
      <c r="H506" s="116">
        <v>0</v>
      </c>
      <c r="I506" s="84">
        <v>2652100</v>
      </c>
      <c r="J506" s="85" t="s">
        <v>28</v>
      </c>
      <c r="K506" s="49"/>
      <c r="L506" s="50">
        <f t="shared" si="136"/>
        <v>2652100</v>
      </c>
      <c r="M506" s="50">
        <f t="shared" si="137"/>
        <v>2652100</v>
      </c>
      <c r="N506" s="51">
        <f t="shared" si="138"/>
        <v>2652100</v>
      </c>
      <c r="O506" s="52">
        <f t="shared" si="139"/>
        <v>2652100</v>
      </c>
      <c r="P506" s="51">
        <f t="shared" si="140"/>
        <v>0</v>
      </c>
      <c r="Q506" s="53">
        <f t="shared" si="141"/>
        <v>0</v>
      </c>
      <c r="R506" s="29">
        <f t="shared" si="143"/>
        <v>2652100</v>
      </c>
      <c r="S506" s="51">
        <f t="shared" si="135"/>
        <v>2652100</v>
      </c>
      <c r="T506" s="12" t="str">
        <f t="shared" si="142"/>
        <v>MENOR VALOR</v>
      </c>
    </row>
    <row r="507" spans="1:20" ht="25.5">
      <c r="A507" s="57">
        <v>501</v>
      </c>
      <c r="B507" s="117">
        <v>707501</v>
      </c>
      <c r="C507" s="73">
        <v>786602</v>
      </c>
      <c r="D507" s="118" t="s">
        <v>627</v>
      </c>
      <c r="E507" s="114" t="s">
        <v>21</v>
      </c>
      <c r="F507" s="64">
        <v>1</v>
      </c>
      <c r="G507" s="115">
        <v>0</v>
      </c>
      <c r="H507" s="116">
        <v>0</v>
      </c>
      <c r="I507" s="84">
        <v>2652100</v>
      </c>
      <c r="J507" s="85" t="s">
        <v>28</v>
      </c>
      <c r="K507" s="49"/>
      <c r="L507" s="50">
        <f t="shared" si="136"/>
        <v>2652100</v>
      </c>
      <c r="M507" s="50">
        <f t="shared" si="137"/>
        <v>2652100</v>
      </c>
      <c r="N507" s="51">
        <f t="shared" si="138"/>
        <v>2652100</v>
      </c>
      <c r="O507" s="52">
        <f t="shared" si="139"/>
        <v>2652100</v>
      </c>
      <c r="P507" s="51">
        <f t="shared" si="140"/>
        <v>0</v>
      </c>
      <c r="Q507" s="53">
        <f t="shared" si="141"/>
        <v>0</v>
      </c>
      <c r="R507" s="29">
        <f t="shared" si="143"/>
        <v>2652100</v>
      </c>
      <c r="S507" s="51">
        <f t="shared" si="135"/>
        <v>2652100</v>
      </c>
      <c r="T507" s="12" t="str">
        <f t="shared" si="142"/>
        <v>MENOR VALOR</v>
      </c>
    </row>
    <row r="508" spans="1:20" ht="16.5">
      <c r="A508" s="89">
        <v>502</v>
      </c>
      <c r="B508" s="117">
        <v>707701</v>
      </c>
      <c r="C508" s="73">
        <v>786701</v>
      </c>
      <c r="D508" s="118" t="s">
        <v>628</v>
      </c>
      <c r="E508" s="114" t="s">
        <v>21</v>
      </c>
      <c r="F508" s="64">
        <v>1</v>
      </c>
      <c r="G508" s="115">
        <v>0</v>
      </c>
      <c r="H508" s="116">
        <v>0</v>
      </c>
      <c r="I508" s="84">
        <v>2652100</v>
      </c>
      <c r="J508" s="85" t="s">
        <v>28</v>
      </c>
      <c r="K508" s="49"/>
      <c r="L508" s="50">
        <f t="shared" si="136"/>
        <v>2652100</v>
      </c>
      <c r="M508" s="50">
        <f t="shared" si="137"/>
        <v>2652100</v>
      </c>
      <c r="N508" s="51">
        <f t="shared" si="138"/>
        <v>2652100</v>
      </c>
      <c r="O508" s="52">
        <f t="shared" si="139"/>
        <v>2652100</v>
      </c>
      <c r="P508" s="51">
        <f t="shared" si="140"/>
        <v>0</v>
      </c>
      <c r="Q508" s="53">
        <f t="shared" si="141"/>
        <v>0</v>
      </c>
      <c r="R508" s="29">
        <f t="shared" si="143"/>
        <v>2652100</v>
      </c>
      <c r="S508" s="51">
        <f t="shared" si="135"/>
        <v>2652100</v>
      </c>
      <c r="T508" s="12" t="str">
        <f t="shared" si="142"/>
        <v>MENOR VALOR</v>
      </c>
    </row>
    <row r="509" spans="1:20" ht="16.5">
      <c r="A509" s="57">
        <v>503</v>
      </c>
      <c r="B509" s="117">
        <v>707702</v>
      </c>
      <c r="C509" s="73">
        <v>786702</v>
      </c>
      <c r="D509" s="118" t="s">
        <v>629</v>
      </c>
      <c r="E509" s="114" t="s">
        <v>21</v>
      </c>
      <c r="F509" s="64">
        <v>1</v>
      </c>
      <c r="G509" s="115">
        <v>0</v>
      </c>
      <c r="H509" s="116">
        <v>0</v>
      </c>
      <c r="I509" s="84">
        <v>2652100</v>
      </c>
      <c r="J509" s="85" t="s">
        <v>28</v>
      </c>
      <c r="K509" s="49"/>
      <c r="L509" s="50">
        <f t="shared" si="136"/>
        <v>2652100</v>
      </c>
      <c r="M509" s="50">
        <f t="shared" si="137"/>
        <v>2652100</v>
      </c>
      <c r="N509" s="51">
        <f t="shared" si="138"/>
        <v>2652100</v>
      </c>
      <c r="O509" s="52">
        <f t="shared" si="139"/>
        <v>2652100</v>
      </c>
      <c r="P509" s="51">
        <f t="shared" si="140"/>
        <v>0</v>
      </c>
      <c r="Q509" s="53">
        <f t="shared" si="141"/>
        <v>0</v>
      </c>
      <c r="R509" s="29">
        <f t="shared" si="143"/>
        <v>2652100</v>
      </c>
      <c r="S509" s="51">
        <f t="shared" si="135"/>
        <v>2652100</v>
      </c>
      <c r="T509" s="12" t="str">
        <f t="shared" si="142"/>
        <v>MENOR VALOR</v>
      </c>
    </row>
    <row r="510" spans="1:20" ht="16.5">
      <c r="A510" s="57">
        <v>504</v>
      </c>
      <c r="B510" s="117">
        <v>707703</v>
      </c>
      <c r="C510" s="73">
        <v>786901</v>
      </c>
      <c r="D510" s="118" t="s">
        <v>630</v>
      </c>
      <c r="E510" s="114" t="s">
        <v>21</v>
      </c>
      <c r="F510" s="64">
        <v>1</v>
      </c>
      <c r="G510" s="115">
        <v>0</v>
      </c>
      <c r="H510" s="116">
        <v>0</v>
      </c>
      <c r="I510" s="110">
        <v>0</v>
      </c>
      <c r="J510" s="88">
        <v>7315750</v>
      </c>
      <c r="K510" s="49"/>
      <c r="L510" s="50">
        <f t="shared" si="136"/>
        <v>0</v>
      </c>
      <c r="M510" s="50">
        <f t="shared" si="137"/>
        <v>3657875</v>
      </c>
      <c r="N510" s="51">
        <f t="shared" si="138"/>
        <v>3657875</v>
      </c>
      <c r="O510" s="52" t="e">
        <f t="shared" si="139"/>
        <v>#NUM!</v>
      </c>
      <c r="P510" s="51">
        <f t="shared" si="140"/>
        <v>2586508.2172327423</v>
      </c>
      <c r="Q510" s="53">
        <f t="shared" si="141"/>
        <v>0.70710678118654746</v>
      </c>
      <c r="R510" s="29">
        <f t="shared" si="143"/>
        <v>3657875</v>
      </c>
      <c r="S510" s="51">
        <f t="shared" si="135"/>
        <v>3657900</v>
      </c>
      <c r="T510" s="12" t="str">
        <f t="shared" si="142"/>
        <v>MEDIANA</v>
      </c>
    </row>
    <row r="511" spans="1:20" ht="25.5">
      <c r="A511" s="89">
        <v>505</v>
      </c>
      <c r="B511" s="117">
        <v>709102</v>
      </c>
      <c r="C511" s="73">
        <v>786902</v>
      </c>
      <c r="D511" s="118" t="s">
        <v>631</v>
      </c>
      <c r="E511" s="114" t="s">
        <v>21</v>
      </c>
      <c r="F511" s="64">
        <v>1</v>
      </c>
      <c r="G511" s="115">
        <v>0</v>
      </c>
      <c r="H511" s="116">
        <v>0</v>
      </c>
      <c r="I511" s="84">
        <v>486700</v>
      </c>
      <c r="J511" s="85" t="s">
        <v>28</v>
      </c>
      <c r="K511" s="49"/>
      <c r="L511" s="50">
        <f t="shared" si="136"/>
        <v>486700</v>
      </c>
      <c r="M511" s="50">
        <f t="shared" si="137"/>
        <v>486700</v>
      </c>
      <c r="N511" s="51">
        <f t="shared" si="138"/>
        <v>486700</v>
      </c>
      <c r="O511" s="52">
        <f t="shared" si="139"/>
        <v>486700</v>
      </c>
      <c r="P511" s="51">
        <f t="shared" si="140"/>
        <v>0</v>
      </c>
      <c r="Q511" s="53">
        <f t="shared" si="141"/>
        <v>0</v>
      </c>
      <c r="R511" s="29">
        <f t="shared" si="143"/>
        <v>486700</v>
      </c>
      <c r="S511" s="51">
        <f t="shared" si="135"/>
        <v>486700</v>
      </c>
      <c r="T511" s="12" t="str">
        <f t="shared" si="142"/>
        <v>MENOR VALOR</v>
      </c>
    </row>
    <row r="512" spans="1:20" ht="16.5">
      <c r="A512" s="57">
        <v>506</v>
      </c>
      <c r="B512" s="117">
        <v>710101</v>
      </c>
      <c r="C512" s="73">
        <v>786910</v>
      </c>
      <c r="D512" s="118" t="s">
        <v>632</v>
      </c>
      <c r="E512" s="114" t="s">
        <v>21</v>
      </c>
      <c r="F512" s="64">
        <v>1</v>
      </c>
      <c r="G512" s="115">
        <v>0</v>
      </c>
      <c r="H512" s="116">
        <v>0</v>
      </c>
      <c r="I512" s="84">
        <v>411800</v>
      </c>
      <c r="J512" s="88">
        <v>564800</v>
      </c>
      <c r="K512" s="49"/>
      <c r="L512" s="50">
        <f t="shared" si="136"/>
        <v>411800</v>
      </c>
      <c r="M512" s="50">
        <f t="shared" si="137"/>
        <v>488300</v>
      </c>
      <c r="N512" s="51">
        <f t="shared" si="138"/>
        <v>488300</v>
      </c>
      <c r="O512" s="52">
        <f t="shared" si="139"/>
        <v>482270.29765474884</v>
      </c>
      <c r="P512" s="51">
        <f t="shared" si="140"/>
        <v>54093.668760770888</v>
      </c>
      <c r="Q512" s="53">
        <f t="shared" si="141"/>
        <v>0.11077957968619882</v>
      </c>
      <c r="R512" s="29">
        <f t="shared" si="143"/>
        <v>488300</v>
      </c>
      <c r="S512" s="51">
        <f t="shared" si="135"/>
        <v>488300</v>
      </c>
      <c r="T512" s="12" t="str">
        <f t="shared" si="142"/>
        <v>MEDIANA</v>
      </c>
    </row>
    <row r="513" spans="1:20" ht="25.5">
      <c r="A513" s="57">
        <v>507</v>
      </c>
      <c r="B513" s="117">
        <v>710921</v>
      </c>
      <c r="C513" s="73">
        <v>786911</v>
      </c>
      <c r="D513" s="118" t="s">
        <v>633</v>
      </c>
      <c r="E513" s="114" t="s">
        <v>21</v>
      </c>
      <c r="F513" s="64">
        <v>1</v>
      </c>
      <c r="G513" s="115">
        <v>0</v>
      </c>
      <c r="H513" s="116">
        <v>0</v>
      </c>
      <c r="I513" s="84">
        <v>1141500</v>
      </c>
      <c r="J513" s="85" t="s">
        <v>28</v>
      </c>
      <c r="K513" s="49"/>
      <c r="L513" s="50">
        <f t="shared" si="136"/>
        <v>1141500</v>
      </c>
      <c r="M513" s="50">
        <f t="shared" si="137"/>
        <v>1141500</v>
      </c>
      <c r="N513" s="51">
        <f t="shared" si="138"/>
        <v>1141500</v>
      </c>
      <c r="O513" s="52">
        <f t="shared" si="139"/>
        <v>1141500</v>
      </c>
      <c r="P513" s="51">
        <f t="shared" si="140"/>
        <v>0</v>
      </c>
      <c r="Q513" s="53">
        <f t="shared" si="141"/>
        <v>0</v>
      </c>
      <c r="R513" s="29">
        <f t="shared" si="143"/>
        <v>1141500</v>
      </c>
      <c r="S513" s="51">
        <f t="shared" ref="S513:S576" si="144">+ROUND(R513,-2)</f>
        <v>1141500</v>
      </c>
      <c r="T513" s="12" t="str">
        <f t="shared" si="142"/>
        <v>MENOR VALOR</v>
      </c>
    </row>
    <row r="514" spans="1:20" ht="25.5">
      <c r="A514" s="89">
        <v>508</v>
      </c>
      <c r="B514" s="117">
        <v>710922</v>
      </c>
      <c r="C514" s="73">
        <v>790200</v>
      </c>
      <c r="D514" s="118" t="s">
        <v>634</v>
      </c>
      <c r="E514" s="114" t="s">
        <v>21</v>
      </c>
      <c r="F514" s="64">
        <v>1</v>
      </c>
      <c r="G514" s="115">
        <v>0</v>
      </c>
      <c r="H514" s="116">
        <v>0</v>
      </c>
      <c r="I514" s="84">
        <v>1141500</v>
      </c>
      <c r="J514" s="85" t="s">
        <v>28</v>
      </c>
      <c r="K514" s="49"/>
      <c r="L514" s="50">
        <f t="shared" si="136"/>
        <v>1141500</v>
      </c>
      <c r="M514" s="50">
        <f t="shared" si="137"/>
        <v>1141500</v>
      </c>
      <c r="N514" s="51">
        <f t="shared" si="138"/>
        <v>1141500</v>
      </c>
      <c r="O514" s="52">
        <f t="shared" si="139"/>
        <v>1141500</v>
      </c>
      <c r="P514" s="51">
        <f t="shared" si="140"/>
        <v>0</v>
      </c>
      <c r="Q514" s="53">
        <f t="shared" si="141"/>
        <v>0</v>
      </c>
      <c r="R514" s="29">
        <f t="shared" si="143"/>
        <v>1141500</v>
      </c>
      <c r="S514" s="51">
        <f t="shared" si="144"/>
        <v>1141500</v>
      </c>
      <c r="T514" s="12" t="str">
        <f t="shared" si="142"/>
        <v>MENOR VALOR</v>
      </c>
    </row>
    <row r="515" spans="1:20" ht="16.5">
      <c r="A515" s="57">
        <v>509</v>
      </c>
      <c r="B515" s="117">
        <v>711110</v>
      </c>
      <c r="C515" s="73">
        <v>790301</v>
      </c>
      <c r="D515" s="118" t="s">
        <v>635</v>
      </c>
      <c r="E515" s="114" t="s">
        <v>21</v>
      </c>
      <c r="F515" s="64">
        <v>1</v>
      </c>
      <c r="G515" s="115">
        <v>0</v>
      </c>
      <c r="H515" s="116">
        <v>0</v>
      </c>
      <c r="I515" s="84">
        <v>376500</v>
      </c>
      <c r="J515" s="85" t="s">
        <v>28</v>
      </c>
      <c r="K515" s="49"/>
      <c r="L515" s="50">
        <f t="shared" si="136"/>
        <v>376500</v>
      </c>
      <c r="M515" s="50">
        <f t="shared" si="137"/>
        <v>376500</v>
      </c>
      <c r="N515" s="51">
        <f t="shared" si="138"/>
        <v>376500</v>
      </c>
      <c r="O515" s="52">
        <f t="shared" si="139"/>
        <v>376500</v>
      </c>
      <c r="P515" s="51">
        <f t="shared" si="140"/>
        <v>0</v>
      </c>
      <c r="Q515" s="53">
        <f t="shared" si="141"/>
        <v>0</v>
      </c>
      <c r="R515" s="29">
        <f t="shared" si="143"/>
        <v>376500</v>
      </c>
      <c r="S515" s="51">
        <f t="shared" si="144"/>
        <v>376500</v>
      </c>
      <c r="T515" s="12" t="str">
        <f t="shared" si="142"/>
        <v>MENOR VALOR</v>
      </c>
    </row>
    <row r="516" spans="1:20" ht="16.5">
      <c r="A516" s="57">
        <v>510</v>
      </c>
      <c r="B516" s="117">
        <v>711120</v>
      </c>
      <c r="C516" s="73">
        <v>790302</v>
      </c>
      <c r="D516" s="118" t="s">
        <v>636</v>
      </c>
      <c r="E516" s="114" t="s">
        <v>21</v>
      </c>
      <c r="F516" s="64">
        <v>1</v>
      </c>
      <c r="G516" s="115">
        <v>0</v>
      </c>
      <c r="H516" s="116">
        <v>0</v>
      </c>
      <c r="I516" s="84">
        <v>376500</v>
      </c>
      <c r="J516" s="85" t="s">
        <v>28</v>
      </c>
      <c r="K516" s="49"/>
      <c r="L516" s="50">
        <f t="shared" si="136"/>
        <v>376500</v>
      </c>
      <c r="M516" s="50">
        <f t="shared" si="137"/>
        <v>376500</v>
      </c>
      <c r="N516" s="51">
        <f t="shared" si="138"/>
        <v>376500</v>
      </c>
      <c r="O516" s="52">
        <f t="shared" si="139"/>
        <v>376500</v>
      </c>
      <c r="P516" s="51">
        <f t="shared" si="140"/>
        <v>0</v>
      </c>
      <c r="Q516" s="53">
        <f t="shared" si="141"/>
        <v>0</v>
      </c>
      <c r="R516" s="29">
        <f t="shared" si="143"/>
        <v>376500</v>
      </c>
      <c r="S516" s="51">
        <f t="shared" si="144"/>
        <v>376500</v>
      </c>
      <c r="T516" s="12" t="str">
        <f t="shared" si="142"/>
        <v>MENOR VALOR</v>
      </c>
    </row>
    <row r="517" spans="1:20" ht="16.5">
      <c r="A517" s="89">
        <v>511</v>
      </c>
      <c r="B517" s="117">
        <v>711130</v>
      </c>
      <c r="C517" s="73">
        <v>790402</v>
      </c>
      <c r="D517" s="118" t="s">
        <v>637</v>
      </c>
      <c r="E517" s="114" t="s">
        <v>21</v>
      </c>
      <c r="F517" s="64">
        <v>1</v>
      </c>
      <c r="G517" s="115">
        <v>0</v>
      </c>
      <c r="H517" s="116">
        <v>0</v>
      </c>
      <c r="I517" s="84">
        <v>376500</v>
      </c>
      <c r="J517" s="85" t="s">
        <v>28</v>
      </c>
      <c r="K517" s="49"/>
      <c r="L517" s="50">
        <f t="shared" si="136"/>
        <v>376500</v>
      </c>
      <c r="M517" s="50">
        <f t="shared" si="137"/>
        <v>376500</v>
      </c>
      <c r="N517" s="51">
        <f t="shared" si="138"/>
        <v>376500</v>
      </c>
      <c r="O517" s="52">
        <f t="shared" si="139"/>
        <v>376500</v>
      </c>
      <c r="P517" s="51">
        <f t="shared" si="140"/>
        <v>0</v>
      </c>
      <c r="Q517" s="53">
        <f t="shared" si="141"/>
        <v>0</v>
      </c>
      <c r="R517" s="29">
        <f t="shared" si="143"/>
        <v>376500</v>
      </c>
      <c r="S517" s="51">
        <f t="shared" si="144"/>
        <v>376500</v>
      </c>
      <c r="T517" s="12" t="str">
        <f t="shared" si="142"/>
        <v>MENOR VALOR</v>
      </c>
    </row>
    <row r="518" spans="1:20" ht="16.5">
      <c r="A518" s="57">
        <v>512</v>
      </c>
      <c r="B518" s="117">
        <v>711301</v>
      </c>
      <c r="C518" s="73">
        <v>790600</v>
      </c>
      <c r="D518" s="118" t="s">
        <v>638</v>
      </c>
      <c r="E518" s="114" t="s">
        <v>21</v>
      </c>
      <c r="F518" s="64">
        <v>1</v>
      </c>
      <c r="G518" s="115">
        <v>0</v>
      </c>
      <c r="H518" s="116">
        <v>0</v>
      </c>
      <c r="I518" s="84">
        <v>376500</v>
      </c>
      <c r="J518" s="85" t="s">
        <v>28</v>
      </c>
      <c r="K518" s="49"/>
      <c r="L518" s="50">
        <f t="shared" ref="L518:L581" si="145">MIN(I518,J518)</f>
        <v>376500</v>
      </c>
      <c r="M518" s="50">
        <f t="shared" ref="M518:M581" si="146">AVERAGE(I518,J518)</f>
        <v>376500</v>
      </c>
      <c r="N518" s="51">
        <f t="shared" ref="N518:N581" si="147">MEDIAN(J518,I518)</f>
        <v>376500</v>
      </c>
      <c r="O518" s="52">
        <f t="shared" ref="O518:O581" si="148">GEOMEAN(I518,J518)</f>
        <v>376500</v>
      </c>
      <c r="P518" s="51">
        <f t="shared" ref="P518:P581" si="149">STDEVA(N518,L518)</f>
        <v>0</v>
      </c>
      <c r="Q518" s="53">
        <f t="shared" ref="Q518:Q581" si="150">P518/N518*100%</f>
        <v>0</v>
      </c>
      <c r="R518" s="29">
        <f t="shared" si="143"/>
        <v>376500</v>
      </c>
      <c r="S518" s="51">
        <f t="shared" si="144"/>
        <v>376500</v>
      </c>
      <c r="T518" s="12" t="str">
        <f t="shared" si="142"/>
        <v>MENOR VALOR</v>
      </c>
    </row>
    <row r="519" spans="1:20" ht="25.5">
      <c r="A519" s="57">
        <v>513</v>
      </c>
      <c r="B519" s="117">
        <v>712001</v>
      </c>
      <c r="C519" s="73">
        <v>790703</v>
      </c>
      <c r="D519" s="118" t="s">
        <v>639</v>
      </c>
      <c r="E519" s="114" t="s">
        <v>21</v>
      </c>
      <c r="F519" s="64">
        <v>1</v>
      </c>
      <c r="G519" s="115">
        <v>0</v>
      </c>
      <c r="H519" s="116">
        <v>0</v>
      </c>
      <c r="I519" s="84">
        <v>1141500</v>
      </c>
      <c r="J519" s="85" t="s">
        <v>28</v>
      </c>
      <c r="K519" s="49"/>
      <c r="L519" s="50">
        <f t="shared" si="145"/>
        <v>1141500</v>
      </c>
      <c r="M519" s="50">
        <f t="shared" si="146"/>
        <v>1141500</v>
      </c>
      <c r="N519" s="51">
        <f t="shared" si="147"/>
        <v>1141500</v>
      </c>
      <c r="O519" s="52">
        <f t="shared" si="148"/>
        <v>1141500</v>
      </c>
      <c r="P519" s="51">
        <f t="shared" si="149"/>
        <v>0</v>
      </c>
      <c r="Q519" s="53">
        <f t="shared" si="150"/>
        <v>0</v>
      </c>
      <c r="R519" s="29">
        <f t="shared" si="143"/>
        <v>1141500</v>
      </c>
      <c r="S519" s="51">
        <f t="shared" si="144"/>
        <v>1141500</v>
      </c>
      <c r="T519" s="12" t="str">
        <f t="shared" si="142"/>
        <v>MENOR VALOR</v>
      </c>
    </row>
    <row r="520" spans="1:20" ht="25.5">
      <c r="A520" s="89">
        <v>514</v>
      </c>
      <c r="B520" s="117">
        <v>712002</v>
      </c>
      <c r="C520" s="74">
        <v>790801</v>
      </c>
      <c r="D520" s="118" t="s">
        <v>640</v>
      </c>
      <c r="E520" s="114" t="s">
        <v>21</v>
      </c>
      <c r="F520" s="64">
        <v>1</v>
      </c>
      <c r="G520" s="115">
        <v>0</v>
      </c>
      <c r="H520" s="116">
        <v>0</v>
      </c>
      <c r="I520" s="84">
        <v>411800</v>
      </c>
      <c r="J520" s="85" t="s">
        <v>28</v>
      </c>
      <c r="K520" s="49"/>
      <c r="L520" s="50">
        <f t="shared" si="145"/>
        <v>411800</v>
      </c>
      <c r="M520" s="50">
        <f t="shared" si="146"/>
        <v>411800</v>
      </c>
      <c r="N520" s="51">
        <f t="shared" si="147"/>
        <v>411800</v>
      </c>
      <c r="O520" s="52">
        <f t="shared" si="148"/>
        <v>411800</v>
      </c>
      <c r="P520" s="51">
        <f t="shared" si="149"/>
        <v>0</v>
      </c>
      <c r="Q520" s="53">
        <f t="shared" si="150"/>
        <v>0</v>
      </c>
      <c r="R520" s="29">
        <f t="shared" si="143"/>
        <v>411800</v>
      </c>
      <c r="S520" s="51">
        <f t="shared" si="144"/>
        <v>411800</v>
      </c>
      <c r="T520" s="12" t="str">
        <f t="shared" si="142"/>
        <v>MENOR VALOR</v>
      </c>
    </row>
    <row r="521" spans="1:20" ht="25.5">
      <c r="A521" s="57">
        <v>515</v>
      </c>
      <c r="B521" s="117">
        <v>712003</v>
      </c>
      <c r="C521" s="73">
        <v>790902</v>
      </c>
      <c r="D521" s="118" t="s">
        <v>641</v>
      </c>
      <c r="E521" s="114" t="s">
        <v>21</v>
      </c>
      <c r="F521" s="64">
        <v>1</v>
      </c>
      <c r="G521" s="115">
        <v>0</v>
      </c>
      <c r="H521" s="116">
        <v>0</v>
      </c>
      <c r="I521" s="84">
        <v>411800</v>
      </c>
      <c r="J521" s="88">
        <v>891100</v>
      </c>
      <c r="K521" s="49"/>
      <c r="L521" s="50">
        <f t="shared" si="145"/>
        <v>411800</v>
      </c>
      <c r="M521" s="50">
        <f t="shared" si="146"/>
        <v>651450</v>
      </c>
      <c r="N521" s="51">
        <f t="shared" si="147"/>
        <v>651450</v>
      </c>
      <c r="O521" s="52">
        <f t="shared" si="148"/>
        <v>605768.09093909862</v>
      </c>
      <c r="P521" s="51">
        <f t="shared" si="149"/>
        <v>169458.1401113561</v>
      </c>
      <c r="Q521" s="53">
        <f t="shared" si="150"/>
        <v>0.26012455309134408</v>
      </c>
      <c r="R521" s="29">
        <f t="shared" si="143"/>
        <v>651450</v>
      </c>
      <c r="S521" s="51">
        <f t="shared" si="144"/>
        <v>651500</v>
      </c>
      <c r="T521" s="12" t="str">
        <f t="shared" ref="T521:T584" si="151">IF(Q521&lt;=$Q$1,"MENOR VALOR","MEDIANA")</f>
        <v>MEDIANA</v>
      </c>
    </row>
    <row r="522" spans="1:20" ht="25.5">
      <c r="A522" s="57">
        <v>516</v>
      </c>
      <c r="B522" s="117">
        <v>712401</v>
      </c>
      <c r="C522" s="73">
        <v>791301</v>
      </c>
      <c r="D522" s="118" t="s">
        <v>642</v>
      </c>
      <c r="E522" s="114" t="s">
        <v>21</v>
      </c>
      <c r="F522" s="64">
        <v>1</v>
      </c>
      <c r="G522" s="115">
        <v>0</v>
      </c>
      <c r="H522" s="116">
        <v>0</v>
      </c>
      <c r="I522" s="84">
        <v>1141500</v>
      </c>
      <c r="J522" s="85" t="s">
        <v>28</v>
      </c>
      <c r="K522" s="49"/>
      <c r="L522" s="50">
        <f t="shared" si="145"/>
        <v>1141500</v>
      </c>
      <c r="M522" s="50">
        <f t="shared" si="146"/>
        <v>1141500</v>
      </c>
      <c r="N522" s="51">
        <f t="shared" si="147"/>
        <v>1141500</v>
      </c>
      <c r="O522" s="52">
        <f t="shared" si="148"/>
        <v>1141500</v>
      </c>
      <c r="P522" s="51">
        <f t="shared" si="149"/>
        <v>0</v>
      </c>
      <c r="Q522" s="53">
        <f t="shared" si="150"/>
        <v>0</v>
      </c>
      <c r="R522" s="29">
        <f t="shared" si="143"/>
        <v>1141500</v>
      </c>
      <c r="S522" s="51">
        <f t="shared" si="144"/>
        <v>1141500</v>
      </c>
      <c r="T522" s="12" t="str">
        <f t="shared" si="151"/>
        <v>MENOR VALOR</v>
      </c>
    </row>
    <row r="523" spans="1:20" ht="16.5">
      <c r="A523" s="89">
        <v>517</v>
      </c>
      <c r="B523" s="117">
        <v>713101</v>
      </c>
      <c r="C523" s="73">
        <v>791402</v>
      </c>
      <c r="D523" s="118" t="s">
        <v>643</v>
      </c>
      <c r="E523" s="114" t="s">
        <v>21</v>
      </c>
      <c r="F523" s="64">
        <v>1</v>
      </c>
      <c r="G523" s="115">
        <v>0</v>
      </c>
      <c r="H523" s="116">
        <v>0</v>
      </c>
      <c r="I523" s="84">
        <v>1141500</v>
      </c>
      <c r="J523" s="85" t="s">
        <v>28</v>
      </c>
      <c r="K523" s="49"/>
      <c r="L523" s="50">
        <f t="shared" si="145"/>
        <v>1141500</v>
      </c>
      <c r="M523" s="50">
        <f t="shared" si="146"/>
        <v>1141500</v>
      </c>
      <c r="N523" s="51">
        <f t="shared" si="147"/>
        <v>1141500</v>
      </c>
      <c r="O523" s="52">
        <f t="shared" si="148"/>
        <v>1141500</v>
      </c>
      <c r="P523" s="51">
        <f t="shared" si="149"/>
        <v>0</v>
      </c>
      <c r="Q523" s="53">
        <f t="shared" si="150"/>
        <v>0</v>
      </c>
      <c r="R523" s="29">
        <f t="shared" si="143"/>
        <v>1141500</v>
      </c>
      <c r="S523" s="51">
        <f t="shared" si="144"/>
        <v>1141500</v>
      </c>
      <c r="T523" s="12" t="str">
        <f t="shared" si="151"/>
        <v>MENOR VALOR</v>
      </c>
    </row>
    <row r="524" spans="1:20" ht="16.5">
      <c r="A524" s="57">
        <v>518</v>
      </c>
      <c r="B524" s="117">
        <v>713401</v>
      </c>
      <c r="C524" s="73">
        <v>793101</v>
      </c>
      <c r="D524" s="118" t="s">
        <v>644</v>
      </c>
      <c r="E524" s="114" t="s">
        <v>21</v>
      </c>
      <c r="F524" s="64">
        <v>1</v>
      </c>
      <c r="G524" s="115">
        <v>0</v>
      </c>
      <c r="H524" s="116">
        <v>0</v>
      </c>
      <c r="I524" s="84">
        <v>828200</v>
      </c>
      <c r="J524" s="85" t="s">
        <v>28</v>
      </c>
      <c r="K524" s="49"/>
      <c r="L524" s="50">
        <f t="shared" si="145"/>
        <v>828200</v>
      </c>
      <c r="M524" s="50">
        <f t="shared" si="146"/>
        <v>828200</v>
      </c>
      <c r="N524" s="51">
        <f t="shared" si="147"/>
        <v>828200</v>
      </c>
      <c r="O524" s="52">
        <f t="shared" si="148"/>
        <v>828200</v>
      </c>
      <c r="P524" s="51">
        <f t="shared" si="149"/>
        <v>0</v>
      </c>
      <c r="Q524" s="53">
        <f t="shared" si="150"/>
        <v>0</v>
      </c>
      <c r="R524" s="29">
        <f t="shared" si="143"/>
        <v>828200</v>
      </c>
      <c r="S524" s="51">
        <f t="shared" si="144"/>
        <v>828200</v>
      </c>
      <c r="T524" s="12" t="str">
        <f t="shared" si="151"/>
        <v>MENOR VALOR</v>
      </c>
    </row>
    <row r="525" spans="1:20" ht="16.5">
      <c r="A525" s="57">
        <v>519</v>
      </c>
      <c r="B525" s="117">
        <v>713501</v>
      </c>
      <c r="C525" s="73">
        <v>793204</v>
      </c>
      <c r="D525" s="118" t="s">
        <v>645</v>
      </c>
      <c r="E525" s="114" t="s">
        <v>21</v>
      </c>
      <c r="F525" s="64">
        <v>1</v>
      </c>
      <c r="G525" s="115">
        <v>0</v>
      </c>
      <c r="H525" s="116">
        <v>0</v>
      </c>
      <c r="I525" s="84">
        <v>654300</v>
      </c>
      <c r="J525" s="88">
        <v>891100</v>
      </c>
      <c r="K525" s="49"/>
      <c r="L525" s="50">
        <f t="shared" si="145"/>
        <v>654300</v>
      </c>
      <c r="M525" s="50">
        <f t="shared" si="146"/>
        <v>772700</v>
      </c>
      <c r="N525" s="51">
        <f t="shared" si="147"/>
        <v>772700</v>
      </c>
      <c r="O525" s="52">
        <f t="shared" si="148"/>
        <v>763574.96685001405</v>
      </c>
      <c r="P525" s="51">
        <f t="shared" si="149"/>
        <v>83721.442892487234</v>
      </c>
      <c r="Q525" s="53">
        <f t="shared" si="150"/>
        <v>0.10834922077454023</v>
      </c>
      <c r="R525" s="29">
        <f t="shared" si="143"/>
        <v>772700</v>
      </c>
      <c r="S525" s="51">
        <f t="shared" si="144"/>
        <v>772700</v>
      </c>
      <c r="T525" s="12" t="str">
        <f t="shared" si="151"/>
        <v>MEDIANA</v>
      </c>
    </row>
    <row r="526" spans="1:20" ht="16.5">
      <c r="A526" s="89">
        <v>520</v>
      </c>
      <c r="B526" s="117">
        <v>713502</v>
      </c>
      <c r="C526" s="73">
        <v>793205</v>
      </c>
      <c r="D526" s="118" t="s">
        <v>646</v>
      </c>
      <c r="E526" s="114" t="s">
        <v>21</v>
      </c>
      <c r="F526" s="64">
        <v>1</v>
      </c>
      <c r="G526" s="115">
        <v>0</v>
      </c>
      <c r="H526" s="116">
        <v>0</v>
      </c>
      <c r="I526" s="84">
        <v>654300</v>
      </c>
      <c r="J526" s="88">
        <v>891100</v>
      </c>
      <c r="K526" s="49"/>
      <c r="L526" s="50">
        <f t="shared" si="145"/>
        <v>654300</v>
      </c>
      <c r="M526" s="50">
        <f t="shared" si="146"/>
        <v>772700</v>
      </c>
      <c r="N526" s="51">
        <f t="shared" si="147"/>
        <v>772700</v>
      </c>
      <c r="O526" s="52">
        <f t="shared" si="148"/>
        <v>763574.96685001405</v>
      </c>
      <c r="P526" s="51">
        <f t="shared" si="149"/>
        <v>83721.442892487234</v>
      </c>
      <c r="Q526" s="53">
        <f t="shared" si="150"/>
        <v>0.10834922077454023</v>
      </c>
      <c r="R526" s="29">
        <f t="shared" si="143"/>
        <v>772700</v>
      </c>
      <c r="S526" s="51">
        <f t="shared" si="144"/>
        <v>772700</v>
      </c>
      <c r="T526" s="12" t="str">
        <f t="shared" si="151"/>
        <v>MEDIANA</v>
      </c>
    </row>
    <row r="527" spans="1:20" ht="16.5">
      <c r="A527" s="57">
        <v>521</v>
      </c>
      <c r="B527" s="117">
        <v>714001</v>
      </c>
      <c r="C527" s="73">
        <v>793210</v>
      </c>
      <c r="D527" s="118" t="s">
        <v>647</v>
      </c>
      <c r="E527" s="114" t="s">
        <v>21</v>
      </c>
      <c r="F527" s="64">
        <v>1</v>
      </c>
      <c r="G527" s="115">
        <v>0</v>
      </c>
      <c r="H527" s="116">
        <v>0</v>
      </c>
      <c r="I527" s="84">
        <v>828200</v>
      </c>
      <c r="J527" s="85" t="s">
        <v>28</v>
      </c>
      <c r="K527" s="49"/>
      <c r="L527" s="50">
        <f t="shared" si="145"/>
        <v>828200</v>
      </c>
      <c r="M527" s="50">
        <f t="shared" si="146"/>
        <v>828200</v>
      </c>
      <c r="N527" s="51">
        <f t="shared" si="147"/>
        <v>828200</v>
      </c>
      <c r="O527" s="52">
        <f t="shared" si="148"/>
        <v>828200</v>
      </c>
      <c r="P527" s="51">
        <f t="shared" si="149"/>
        <v>0</v>
      </c>
      <c r="Q527" s="53">
        <f t="shared" si="150"/>
        <v>0</v>
      </c>
      <c r="R527" s="29">
        <f t="shared" si="143"/>
        <v>828200</v>
      </c>
      <c r="S527" s="51">
        <f t="shared" si="144"/>
        <v>828200</v>
      </c>
      <c r="T527" s="12" t="str">
        <f t="shared" si="151"/>
        <v>MENOR VALOR</v>
      </c>
    </row>
    <row r="528" spans="1:20" ht="16.5">
      <c r="A528" s="57">
        <v>522</v>
      </c>
      <c r="B528" s="117">
        <v>714002</v>
      </c>
      <c r="C528" s="73">
        <v>793301</v>
      </c>
      <c r="D528" s="118" t="s">
        <v>648</v>
      </c>
      <c r="E528" s="114" t="s">
        <v>21</v>
      </c>
      <c r="F528" s="64">
        <v>1</v>
      </c>
      <c r="G528" s="115">
        <v>0</v>
      </c>
      <c r="H528" s="116">
        <v>0</v>
      </c>
      <c r="I528" s="84">
        <v>828200</v>
      </c>
      <c r="J528" s="85" t="s">
        <v>28</v>
      </c>
      <c r="K528" s="49"/>
      <c r="L528" s="50">
        <f t="shared" si="145"/>
        <v>828200</v>
      </c>
      <c r="M528" s="50">
        <f t="shared" si="146"/>
        <v>828200</v>
      </c>
      <c r="N528" s="51">
        <f t="shared" si="147"/>
        <v>828200</v>
      </c>
      <c r="O528" s="52">
        <f t="shared" si="148"/>
        <v>828200</v>
      </c>
      <c r="P528" s="51">
        <f t="shared" si="149"/>
        <v>0</v>
      </c>
      <c r="Q528" s="53">
        <f t="shared" si="150"/>
        <v>0</v>
      </c>
      <c r="R528" s="29">
        <f t="shared" si="143"/>
        <v>828200</v>
      </c>
      <c r="S528" s="51">
        <f t="shared" si="144"/>
        <v>828200</v>
      </c>
      <c r="T528" s="12" t="str">
        <f t="shared" si="151"/>
        <v>MENOR VALOR</v>
      </c>
    </row>
    <row r="529" spans="1:20" ht="16.5">
      <c r="A529" s="89">
        <v>523</v>
      </c>
      <c r="B529" s="117">
        <v>715001</v>
      </c>
      <c r="C529" s="73">
        <v>793302</v>
      </c>
      <c r="D529" s="118" t="s">
        <v>649</v>
      </c>
      <c r="E529" s="114" t="s">
        <v>21</v>
      </c>
      <c r="F529" s="64">
        <v>1</v>
      </c>
      <c r="G529" s="115">
        <v>0</v>
      </c>
      <c r="H529" s="116">
        <v>0</v>
      </c>
      <c r="I529" s="84">
        <v>2469300</v>
      </c>
      <c r="J529" s="85" t="s">
        <v>28</v>
      </c>
      <c r="K529" s="49"/>
      <c r="L529" s="50">
        <f t="shared" si="145"/>
        <v>2469300</v>
      </c>
      <c r="M529" s="50">
        <f t="shared" si="146"/>
        <v>2469300</v>
      </c>
      <c r="N529" s="51">
        <f t="shared" si="147"/>
        <v>2469300</v>
      </c>
      <c r="O529" s="52">
        <f t="shared" si="148"/>
        <v>2469300</v>
      </c>
      <c r="P529" s="51">
        <f t="shared" si="149"/>
        <v>0</v>
      </c>
      <c r="Q529" s="53">
        <f t="shared" si="150"/>
        <v>0</v>
      </c>
      <c r="R529" s="29">
        <f t="shared" si="143"/>
        <v>2469300</v>
      </c>
      <c r="S529" s="51">
        <f t="shared" si="144"/>
        <v>2469300</v>
      </c>
      <c r="T529" s="12" t="str">
        <f t="shared" si="151"/>
        <v>MENOR VALOR</v>
      </c>
    </row>
    <row r="530" spans="1:20" ht="16.5">
      <c r="A530" s="57">
        <v>524</v>
      </c>
      <c r="B530" s="117">
        <v>715004</v>
      </c>
      <c r="C530" s="73">
        <v>793303</v>
      </c>
      <c r="D530" s="118" t="s">
        <v>650</v>
      </c>
      <c r="E530" s="114" t="s">
        <v>21</v>
      </c>
      <c r="F530" s="64">
        <v>1</v>
      </c>
      <c r="G530" s="115">
        <v>0</v>
      </c>
      <c r="H530" s="116">
        <v>0</v>
      </c>
      <c r="I530" s="84">
        <v>2469300</v>
      </c>
      <c r="J530" s="85" t="s">
        <v>28</v>
      </c>
      <c r="K530" s="49"/>
      <c r="L530" s="50">
        <f t="shared" si="145"/>
        <v>2469300</v>
      </c>
      <c r="M530" s="50">
        <f t="shared" si="146"/>
        <v>2469300</v>
      </c>
      <c r="N530" s="51">
        <f t="shared" si="147"/>
        <v>2469300</v>
      </c>
      <c r="O530" s="52">
        <f t="shared" si="148"/>
        <v>2469300</v>
      </c>
      <c r="P530" s="51">
        <f t="shared" si="149"/>
        <v>0</v>
      </c>
      <c r="Q530" s="53">
        <f t="shared" si="150"/>
        <v>0</v>
      </c>
      <c r="R530" s="29">
        <f t="shared" si="143"/>
        <v>2469300</v>
      </c>
      <c r="S530" s="51">
        <f t="shared" si="144"/>
        <v>2469300</v>
      </c>
      <c r="T530" s="12" t="str">
        <f t="shared" si="151"/>
        <v>MENOR VALOR</v>
      </c>
    </row>
    <row r="531" spans="1:20" ht="16.5">
      <c r="A531" s="57">
        <v>525</v>
      </c>
      <c r="B531" s="117">
        <v>715007</v>
      </c>
      <c r="C531" s="73">
        <v>793304</v>
      </c>
      <c r="D531" s="118" t="s">
        <v>651</v>
      </c>
      <c r="E531" s="114" t="s">
        <v>21</v>
      </c>
      <c r="F531" s="64">
        <v>1</v>
      </c>
      <c r="G531" s="115">
        <v>0</v>
      </c>
      <c r="H531" s="116">
        <v>0</v>
      </c>
      <c r="I531" s="84">
        <v>3026800</v>
      </c>
      <c r="J531" s="85" t="s">
        <v>28</v>
      </c>
      <c r="K531" s="49"/>
      <c r="L531" s="50">
        <f t="shared" si="145"/>
        <v>3026800</v>
      </c>
      <c r="M531" s="50">
        <f t="shared" si="146"/>
        <v>3026800</v>
      </c>
      <c r="N531" s="51">
        <f t="shared" si="147"/>
        <v>3026800</v>
      </c>
      <c r="O531" s="52">
        <f t="shared" si="148"/>
        <v>3026800</v>
      </c>
      <c r="P531" s="51">
        <f t="shared" si="149"/>
        <v>0</v>
      </c>
      <c r="Q531" s="53">
        <f t="shared" si="150"/>
        <v>0</v>
      </c>
      <c r="R531" s="29">
        <f t="shared" si="143"/>
        <v>3026800</v>
      </c>
      <c r="S531" s="51">
        <f t="shared" si="144"/>
        <v>3026800</v>
      </c>
      <c r="T531" s="12" t="str">
        <f t="shared" si="151"/>
        <v>MENOR VALOR</v>
      </c>
    </row>
    <row r="532" spans="1:20" ht="16.5">
      <c r="A532" s="89">
        <v>526</v>
      </c>
      <c r="B532" s="117">
        <v>717201</v>
      </c>
      <c r="C532" s="73">
        <v>793305</v>
      </c>
      <c r="D532" s="118" t="s">
        <v>652</v>
      </c>
      <c r="E532" s="114" t="s">
        <v>21</v>
      </c>
      <c r="F532" s="64">
        <v>1</v>
      </c>
      <c r="G532" s="115">
        <v>0</v>
      </c>
      <c r="H532" s="116">
        <v>0</v>
      </c>
      <c r="I532" s="84">
        <v>1620500</v>
      </c>
      <c r="J532" s="85" t="s">
        <v>28</v>
      </c>
      <c r="K532" s="49"/>
      <c r="L532" s="50">
        <f t="shared" si="145"/>
        <v>1620500</v>
      </c>
      <c r="M532" s="50">
        <f t="shared" si="146"/>
        <v>1620500</v>
      </c>
      <c r="N532" s="51">
        <f t="shared" si="147"/>
        <v>1620500</v>
      </c>
      <c r="O532" s="52">
        <f t="shared" si="148"/>
        <v>1620500</v>
      </c>
      <c r="P532" s="51">
        <f t="shared" si="149"/>
        <v>0</v>
      </c>
      <c r="Q532" s="53">
        <f t="shared" si="150"/>
        <v>0</v>
      </c>
      <c r="R532" s="29">
        <f t="shared" si="143"/>
        <v>1620500</v>
      </c>
      <c r="S532" s="51">
        <f t="shared" si="144"/>
        <v>1620500</v>
      </c>
      <c r="T532" s="12" t="str">
        <f t="shared" si="151"/>
        <v>MENOR VALOR</v>
      </c>
    </row>
    <row r="533" spans="1:20" ht="25.5">
      <c r="A533" s="57">
        <v>527</v>
      </c>
      <c r="B533" s="117">
        <v>717902</v>
      </c>
      <c r="C533" s="73">
        <v>793306</v>
      </c>
      <c r="D533" s="118" t="s">
        <v>653</v>
      </c>
      <c r="E533" s="114" t="s">
        <v>21</v>
      </c>
      <c r="F533" s="64">
        <v>1</v>
      </c>
      <c r="G533" s="115">
        <v>0</v>
      </c>
      <c r="H533" s="116">
        <v>0</v>
      </c>
      <c r="I533" s="84">
        <v>1620500</v>
      </c>
      <c r="J533" s="88">
        <v>2213600</v>
      </c>
      <c r="K533" s="49"/>
      <c r="L533" s="50">
        <f t="shared" si="145"/>
        <v>1620500</v>
      </c>
      <c r="M533" s="50">
        <f t="shared" si="146"/>
        <v>1917050</v>
      </c>
      <c r="N533" s="51">
        <f t="shared" si="147"/>
        <v>1917050</v>
      </c>
      <c r="O533" s="52">
        <f t="shared" si="148"/>
        <v>1893974.339847296</v>
      </c>
      <c r="P533" s="51">
        <f t="shared" si="149"/>
        <v>209692.51596087066</v>
      </c>
      <c r="Q533" s="53">
        <f t="shared" si="150"/>
        <v>0.10938291435323579</v>
      </c>
      <c r="R533" s="29">
        <f t="shared" si="143"/>
        <v>1917050</v>
      </c>
      <c r="S533" s="51">
        <f t="shared" si="144"/>
        <v>1917100</v>
      </c>
      <c r="T533" s="12" t="str">
        <f t="shared" si="151"/>
        <v>MEDIANA</v>
      </c>
    </row>
    <row r="534" spans="1:20" ht="25.5">
      <c r="A534" s="57">
        <v>528</v>
      </c>
      <c r="B534" s="117">
        <v>718102</v>
      </c>
      <c r="C534" s="73">
        <v>793307</v>
      </c>
      <c r="D534" s="118" t="s">
        <v>654</v>
      </c>
      <c r="E534" s="114" t="s">
        <v>21</v>
      </c>
      <c r="F534" s="64">
        <v>1</v>
      </c>
      <c r="G534" s="115">
        <v>0</v>
      </c>
      <c r="H534" s="116">
        <v>0</v>
      </c>
      <c r="I534" s="84">
        <v>486700</v>
      </c>
      <c r="J534" s="88">
        <v>671600</v>
      </c>
      <c r="K534" s="49"/>
      <c r="L534" s="50">
        <f t="shared" si="145"/>
        <v>486700</v>
      </c>
      <c r="M534" s="50">
        <f t="shared" si="146"/>
        <v>579150</v>
      </c>
      <c r="N534" s="51">
        <f t="shared" si="147"/>
        <v>579150</v>
      </c>
      <c r="O534" s="52">
        <f t="shared" si="148"/>
        <v>571723.46462253935</v>
      </c>
      <c r="P534" s="51">
        <f t="shared" si="149"/>
        <v>65372.021920696316</v>
      </c>
      <c r="Q534" s="53">
        <f t="shared" si="150"/>
        <v>0.11287580405887303</v>
      </c>
      <c r="R534" s="29">
        <f t="shared" si="143"/>
        <v>579150</v>
      </c>
      <c r="S534" s="51">
        <f t="shared" si="144"/>
        <v>579200</v>
      </c>
      <c r="T534" s="12" t="str">
        <f t="shared" si="151"/>
        <v>MEDIANA</v>
      </c>
    </row>
    <row r="535" spans="1:20" ht="16.5">
      <c r="A535" s="89">
        <v>529</v>
      </c>
      <c r="B535" s="117">
        <v>740001</v>
      </c>
      <c r="C535" s="73">
        <v>793403</v>
      </c>
      <c r="D535" s="118" t="s">
        <v>655</v>
      </c>
      <c r="E535" s="114" t="s">
        <v>21</v>
      </c>
      <c r="F535" s="64">
        <v>1</v>
      </c>
      <c r="G535" s="115">
        <v>0</v>
      </c>
      <c r="H535" s="116">
        <v>0</v>
      </c>
      <c r="I535" s="84">
        <v>1620500</v>
      </c>
      <c r="J535" s="88">
        <v>1991100</v>
      </c>
      <c r="K535" s="49"/>
      <c r="L535" s="50">
        <f t="shared" si="145"/>
        <v>1620500</v>
      </c>
      <c r="M535" s="50">
        <f t="shared" si="146"/>
        <v>1805800</v>
      </c>
      <c r="N535" s="51">
        <f t="shared" si="147"/>
        <v>1805800</v>
      </c>
      <c r="O535" s="52">
        <f t="shared" si="148"/>
        <v>1796267.672146888</v>
      </c>
      <c r="P535" s="51">
        <f t="shared" si="149"/>
        <v>131026.88655386725</v>
      </c>
      <c r="Q535" s="53">
        <f t="shared" si="150"/>
        <v>7.2558913807657138E-2</v>
      </c>
      <c r="R535" s="29">
        <f t="shared" si="143"/>
        <v>1620500</v>
      </c>
      <c r="S535" s="51">
        <f t="shared" si="144"/>
        <v>1620500</v>
      </c>
      <c r="T535" s="12" t="str">
        <f t="shared" si="151"/>
        <v>MENOR VALOR</v>
      </c>
    </row>
    <row r="536" spans="1:20" ht="16.5">
      <c r="A536" s="57">
        <v>530</v>
      </c>
      <c r="B536" s="117">
        <v>740003</v>
      </c>
      <c r="C536" s="73">
        <v>793502</v>
      </c>
      <c r="D536" s="118" t="s">
        <v>656</v>
      </c>
      <c r="E536" s="114" t="s">
        <v>21</v>
      </c>
      <c r="F536" s="64">
        <v>1</v>
      </c>
      <c r="G536" s="115">
        <v>0</v>
      </c>
      <c r="H536" s="116">
        <v>0</v>
      </c>
      <c r="I536" s="84">
        <v>1620500</v>
      </c>
      <c r="J536" s="85" t="s">
        <v>28</v>
      </c>
      <c r="K536" s="49"/>
      <c r="L536" s="50">
        <f t="shared" si="145"/>
        <v>1620500</v>
      </c>
      <c r="M536" s="50">
        <f t="shared" si="146"/>
        <v>1620500</v>
      </c>
      <c r="N536" s="51">
        <f t="shared" si="147"/>
        <v>1620500</v>
      </c>
      <c r="O536" s="52">
        <f t="shared" si="148"/>
        <v>1620500</v>
      </c>
      <c r="P536" s="51">
        <f t="shared" si="149"/>
        <v>0</v>
      </c>
      <c r="Q536" s="53">
        <f t="shared" si="150"/>
        <v>0</v>
      </c>
      <c r="R536" s="29">
        <f t="shared" si="143"/>
        <v>1620500</v>
      </c>
      <c r="S536" s="51">
        <f t="shared" si="144"/>
        <v>1620500</v>
      </c>
      <c r="T536" s="12" t="str">
        <f t="shared" si="151"/>
        <v>MENOR VALOR</v>
      </c>
    </row>
    <row r="537" spans="1:20" ht="25.5">
      <c r="A537" s="57">
        <v>531</v>
      </c>
      <c r="B537" s="117">
        <v>743101</v>
      </c>
      <c r="C537" s="73">
        <v>793600</v>
      </c>
      <c r="D537" s="118" t="s">
        <v>657</v>
      </c>
      <c r="E537" s="114" t="s">
        <v>21</v>
      </c>
      <c r="F537" s="64">
        <v>1</v>
      </c>
      <c r="G537" s="115">
        <v>0</v>
      </c>
      <c r="H537" s="116">
        <v>0</v>
      </c>
      <c r="I537" s="84">
        <v>1620500</v>
      </c>
      <c r="J537" s="88">
        <v>2213600</v>
      </c>
      <c r="K537" s="49"/>
      <c r="L537" s="50">
        <f t="shared" si="145"/>
        <v>1620500</v>
      </c>
      <c r="M537" s="50">
        <f t="shared" si="146"/>
        <v>1917050</v>
      </c>
      <c r="N537" s="51">
        <f t="shared" si="147"/>
        <v>1917050</v>
      </c>
      <c r="O537" s="52">
        <f t="shared" si="148"/>
        <v>1893974.339847296</v>
      </c>
      <c r="P537" s="51">
        <f t="shared" si="149"/>
        <v>209692.51596087066</v>
      </c>
      <c r="Q537" s="53">
        <f t="shared" si="150"/>
        <v>0.10938291435323579</v>
      </c>
      <c r="R537" s="29">
        <f t="shared" si="143"/>
        <v>1917050</v>
      </c>
      <c r="S537" s="51">
        <f t="shared" si="144"/>
        <v>1917100</v>
      </c>
      <c r="T537" s="12" t="str">
        <f t="shared" si="151"/>
        <v>MEDIANA</v>
      </c>
    </row>
    <row r="538" spans="1:20" ht="25.5">
      <c r="A538" s="89">
        <v>532</v>
      </c>
      <c r="B538" s="117">
        <v>750101</v>
      </c>
      <c r="C538" s="73">
        <v>793709</v>
      </c>
      <c r="D538" s="118" t="s">
        <v>658</v>
      </c>
      <c r="E538" s="114" t="s">
        <v>21</v>
      </c>
      <c r="F538" s="64">
        <v>1</v>
      </c>
      <c r="G538" s="115">
        <v>0</v>
      </c>
      <c r="H538" s="116">
        <v>0</v>
      </c>
      <c r="I538" s="84">
        <v>446000</v>
      </c>
      <c r="J538" s="85" t="s">
        <v>28</v>
      </c>
      <c r="K538" s="49"/>
      <c r="L538" s="50">
        <f t="shared" si="145"/>
        <v>446000</v>
      </c>
      <c r="M538" s="50">
        <f t="shared" si="146"/>
        <v>446000</v>
      </c>
      <c r="N538" s="51">
        <f t="shared" si="147"/>
        <v>446000</v>
      </c>
      <c r="O538" s="52">
        <f t="shared" si="148"/>
        <v>446000</v>
      </c>
      <c r="P538" s="51">
        <f t="shared" si="149"/>
        <v>0</v>
      </c>
      <c r="Q538" s="53">
        <f t="shared" si="150"/>
        <v>0</v>
      </c>
      <c r="R538" s="29">
        <f t="shared" si="143"/>
        <v>446000</v>
      </c>
      <c r="S538" s="51">
        <f t="shared" si="144"/>
        <v>446000</v>
      </c>
      <c r="T538" s="12" t="str">
        <f t="shared" si="151"/>
        <v>MENOR VALOR</v>
      </c>
    </row>
    <row r="539" spans="1:20" ht="25.5">
      <c r="A539" s="57">
        <v>533</v>
      </c>
      <c r="B539" s="117">
        <v>754101</v>
      </c>
      <c r="C539" s="73">
        <v>793711</v>
      </c>
      <c r="D539" s="118" t="s">
        <v>659</v>
      </c>
      <c r="E539" s="114" t="s">
        <v>21</v>
      </c>
      <c r="F539" s="64">
        <v>1</v>
      </c>
      <c r="G539" s="115">
        <v>0</v>
      </c>
      <c r="H539" s="116">
        <v>0</v>
      </c>
      <c r="I539" s="84">
        <v>486700</v>
      </c>
      <c r="J539" s="88">
        <v>671600</v>
      </c>
      <c r="K539" s="49"/>
      <c r="L539" s="50">
        <f t="shared" si="145"/>
        <v>486700</v>
      </c>
      <c r="M539" s="50">
        <f t="shared" si="146"/>
        <v>579150</v>
      </c>
      <c r="N539" s="51">
        <f t="shared" si="147"/>
        <v>579150</v>
      </c>
      <c r="O539" s="52">
        <f t="shared" si="148"/>
        <v>571723.46462253935</v>
      </c>
      <c r="P539" s="51">
        <f t="shared" si="149"/>
        <v>65372.021920696316</v>
      </c>
      <c r="Q539" s="53">
        <f t="shared" si="150"/>
        <v>0.11287580405887303</v>
      </c>
      <c r="R539" s="29">
        <f t="shared" si="143"/>
        <v>579150</v>
      </c>
      <c r="S539" s="51">
        <f t="shared" si="144"/>
        <v>579200</v>
      </c>
      <c r="T539" s="12" t="str">
        <f t="shared" si="151"/>
        <v>MEDIANA</v>
      </c>
    </row>
    <row r="540" spans="1:20" ht="38.25">
      <c r="A540" s="57">
        <v>534</v>
      </c>
      <c r="B540" s="117">
        <v>770100</v>
      </c>
      <c r="C540" s="73">
        <v>793712</v>
      </c>
      <c r="D540" s="119" t="s">
        <v>660</v>
      </c>
      <c r="E540" s="114" t="s">
        <v>21</v>
      </c>
      <c r="F540" s="64">
        <v>1</v>
      </c>
      <c r="G540" s="115">
        <v>0</v>
      </c>
      <c r="H540" s="116">
        <v>0</v>
      </c>
      <c r="I540" s="84">
        <v>828200</v>
      </c>
      <c r="J540" s="88">
        <v>1138500</v>
      </c>
      <c r="K540" s="49"/>
      <c r="L540" s="50">
        <f t="shared" si="145"/>
        <v>828200</v>
      </c>
      <c r="M540" s="50">
        <f t="shared" si="146"/>
        <v>983350</v>
      </c>
      <c r="N540" s="51">
        <f t="shared" si="147"/>
        <v>983350</v>
      </c>
      <c r="O540" s="52">
        <f t="shared" si="148"/>
        <v>971033.31559735886</v>
      </c>
      <c r="P540" s="51">
        <f t="shared" si="149"/>
        <v>109707.61710109285</v>
      </c>
      <c r="Q540" s="53">
        <f t="shared" si="150"/>
        <v>0.11156517730319099</v>
      </c>
      <c r="R540" s="29">
        <f t="shared" si="143"/>
        <v>983350</v>
      </c>
      <c r="S540" s="51">
        <f t="shared" si="144"/>
        <v>983400</v>
      </c>
      <c r="T540" s="12" t="str">
        <f t="shared" si="151"/>
        <v>MEDIANA</v>
      </c>
    </row>
    <row r="541" spans="1:20" ht="25.5">
      <c r="A541" s="89">
        <v>535</v>
      </c>
      <c r="B541" s="117">
        <v>770200</v>
      </c>
      <c r="C541" s="73">
        <v>793713</v>
      </c>
      <c r="D541" s="118" t="s">
        <v>661</v>
      </c>
      <c r="E541" s="114" t="s">
        <v>21</v>
      </c>
      <c r="F541" s="64">
        <v>1</v>
      </c>
      <c r="G541" s="115">
        <v>0</v>
      </c>
      <c r="H541" s="116">
        <v>0</v>
      </c>
      <c r="I541" s="84">
        <v>1620500</v>
      </c>
      <c r="J541" s="88">
        <v>2213600</v>
      </c>
      <c r="K541" s="49"/>
      <c r="L541" s="50">
        <f t="shared" si="145"/>
        <v>1620500</v>
      </c>
      <c r="M541" s="50">
        <f t="shared" si="146"/>
        <v>1917050</v>
      </c>
      <c r="N541" s="51">
        <f t="shared" si="147"/>
        <v>1917050</v>
      </c>
      <c r="O541" s="52">
        <f t="shared" si="148"/>
        <v>1893974.339847296</v>
      </c>
      <c r="P541" s="51">
        <f t="shared" si="149"/>
        <v>209692.51596087066</v>
      </c>
      <c r="Q541" s="53">
        <f t="shared" si="150"/>
        <v>0.10938291435323579</v>
      </c>
      <c r="R541" s="29">
        <f t="shared" si="143"/>
        <v>1917050</v>
      </c>
      <c r="S541" s="51">
        <f t="shared" si="144"/>
        <v>1917100</v>
      </c>
      <c r="T541" s="12" t="str">
        <f t="shared" si="151"/>
        <v>MEDIANA</v>
      </c>
    </row>
    <row r="542" spans="1:20" ht="25.5">
      <c r="A542" s="57">
        <v>536</v>
      </c>
      <c r="B542" s="117">
        <v>770301</v>
      </c>
      <c r="C542" s="73">
        <v>793716</v>
      </c>
      <c r="D542" s="118" t="s">
        <v>662</v>
      </c>
      <c r="E542" s="114" t="s">
        <v>21</v>
      </c>
      <c r="F542" s="64">
        <v>1</v>
      </c>
      <c r="G542" s="115">
        <v>0</v>
      </c>
      <c r="H542" s="116">
        <v>0</v>
      </c>
      <c r="I542" s="84">
        <v>1620500</v>
      </c>
      <c r="J542" s="88">
        <v>2213600</v>
      </c>
      <c r="K542" s="49"/>
      <c r="L542" s="50">
        <f t="shared" si="145"/>
        <v>1620500</v>
      </c>
      <c r="M542" s="50">
        <f t="shared" si="146"/>
        <v>1917050</v>
      </c>
      <c r="N542" s="51">
        <f t="shared" si="147"/>
        <v>1917050</v>
      </c>
      <c r="O542" s="52">
        <f t="shared" si="148"/>
        <v>1893974.339847296</v>
      </c>
      <c r="P542" s="51">
        <f t="shared" si="149"/>
        <v>209692.51596087066</v>
      </c>
      <c r="Q542" s="53">
        <f t="shared" si="150"/>
        <v>0.10938291435323579</v>
      </c>
      <c r="R542" s="29">
        <f t="shared" si="143"/>
        <v>1917050</v>
      </c>
      <c r="S542" s="51">
        <f t="shared" si="144"/>
        <v>1917100</v>
      </c>
      <c r="T542" s="12" t="str">
        <f t="shared" si="151"/>
        <v>MEDIANA</v>
      </c>
    </row>
    <row r="543" spans="1:20" ht="25.5">
      <c r="A543" s="57">
        <v>537</v>
      </c>
      <c r="B543" s="117">
        <v>770302</v>
      </c>
      <c r="C543" s="73">
        <v>793717</v>
      </c>
      <c r="D543" s="118" t="s">
        <v>663</v>
      </c>
      <c r="E543" s="114" t="s">
        <v>21</v>
      </c>
      <c r="F543" s="64">
        <v>1</v>
      </c>
      <c r="G543" s="115">
        <v>0</v>
      </c>
      <c r="H543" s="116">
        <v>0</v>
      </c>
      <c r="I543" s="84">
        <v>1620500</v>
      </c>
      <c r="J543" s="88">
        <v>2213600</v>
      </c>
      <c r="K543" s="49"/>
      <c r="L543" s="50">
        <f t="shared" si="145"/>
        <v>1620500</v>
      </c>
      <c r="M543" s="50">
        <f t="shared" si="146"/>
        <v>1917050</v>
      </c>
      <c r="N543" s="51">
        <f t="shared" si="147"/>
        <v>1917050</v>
      </c>
      <c r="O543" s="52">
        <f t="shared" si="148"/>
        <v>1893974.339847296</v>
      </c>
      <c r="P543" s="51">
        <f t="shared" si="149"/>
        <v>209692.51596087066</v>
      </c>
      <c r="Q543" s="53">
        <f t="shared" si="150"/>
        <v>0.10938291435323579</v>
      </c>
      <c r="R543" s="29">
        <f t="shared" si="143"/>
        <v>1917050</v>
      </c>
      <c r="S543" s="51">
        <f t="shared" si="144"/>
        <v>1917100</v>
      </c>
      <c r="T543" s="12" t="str">
        <f t="shared" si="151"/>
        <v>MEDIANA</v>
      </c>
    </row>
    <row r="544" spans="1:20" ht="25.5">
      <c r="A544" s="89">
        <v>538</v>
      </c>
      <c r="B544" s="117">
        <v>770401</v>
      </c>
      <c r="C544" s="73">
        <v>793718</v>
      </c>
      <c r="D544" s="118" t="s">
        <v>664</v>
      </c>
      <c r="E544" s="114" t="s">
        <v>21</v>
      </c>
      <c r="F544" s="64">
        <v>1</v>
      </c>
      <c r="G544" s="115">
        <v>0</v>
      </c>
      <c r="H544" s="116">
        <v>0</v>
      </c>
      <c r="I544" s="84">
        <v>828200</v>
      </c>
      <c r="J544" s="88">
        <v>1138500</v>
      </c>
      <c r="K544" s="49"/>
      <c r="L544" s="50">
        <f t="shared" si="145"/>
        <v>828200</v>
      </c>
      <c r="M544" s="50">
        <f t="shared" si="146"/>
        <v>983350</v>
      </c>
      <c r="N544" s="51">
        <f t="shared" si="147"/>
        <v>983350</v>
      </c>
      <c r="O544" s="52">
        <f t="shared" si="148"/>
        <v>971033.31559735886</v>
      </c>
      <c r="P544" s="51">
        <f t="shared" si="149"/>
        <v>109707.61710109285</v>
      </c>
      <c r="Q544" s="53">
        <f t="shared" si="150"/>
        <v>0.11156517730319099</v>
      </c>
      <c r="R544" s="29">
        <f t="shared" si="143"/>
        <v>983350</v>
      </c>
      <c r="S544" s="51">
        <f t="shared" si="144"/>
        <v>983400</v>
      </c>
      <c r="T544" s="12" t="str">
        <f t="shared" si="151"/>
        <v>MEDIANA</v>
      </c>
    </row>
    <row r="545" spans="1:20" ht="25.5">
      <c r="A545" s="57">
        <v>539</v>
      </c>
      <c r="B545" s="117">
        <v>770402</v>
      </c>
      <c r="C545" s="73">
        <v>793719</v>
      </c>
      <c r="D545" s="118" t="s">
        <v>665</v>
      </c>
      <c r="E545" s="114" t="s">
        <v>21</v>
      </c>
      <c r="F545" s="64">
        <v>1</v>
      </c>
      <c r="G545" s="115">
        <v>0</v>
      </c>
      <c r="H545" s="116">
        <v>0</v>
      </c>
      <c r="I545" s="84">
        <v>828200</v>
      </c>
      <c r="J545" s="88">
        <v>1138500</v>
      </c>
      <c r="K545" s="49"/>
      <c r="L545" s="50">
        <f t="shared" si="145"/>
        <v>828200</v>
      </c>
      <c r="M545" s="50">
        <f t="shared" si="146"/>
        <v>983350</v>
      </c>
      <c r="N545" s="51">
        <f t="shared" si="147"/>
        <v>983350</v>
      </c>
      <c r="O545" s="52">
        <f t="shared" si="148"/>
        <v>971033.31559735886</v>
      </c>
      <c r="P545" s="51">
        <f t="shared" si="149"/>
        <v>109707.61710109285</v>
      </c>
      <c r="Q545" s="53">
        <f t="shared" si="150"/>
        <v>0.11156517730319099</v>
      </c>
      <c r="R545" s="29">
        <f t="shared" si="143"/>
        <v>983350</v>
      </c>
      <c r="S545" s="51">
        <f t="shared" si="144"/>
        <v>983400</v>
      </c>
      <c r="T545" s="12" t="str">
        <f t="shared" si="151"/>
        <v>MEDIANA</v>
      </c>
    </row>
    <row r="546" spans="1:20" ht="25.5">
      <c r="A546" s="57">
        <v>540</v>
      </c>
      <c r="B546" s="117">
        <v>770501</v>
      </c>
      <c r="C546" s="73">
        <v>793801</v>
      </c>
      <c r="D546" s="118" t="s">
        <v>666</v>
      </c>
      <c r="E546" s="114" t="s">
        <v>21</v>
      </c>
      <c r="F546" s="64">
        <v>1</v>
      </c>
      <c r="G546" s="115">
        <v>0</v>
      </c>
      <c r="H546" s="116">
        <v>0</v>
      </c>
      <c r="I546" s="84">
        <v>1850600</v>
      </c>
      <c r="J546" s="88">
        <v>2541800</v>
      </c>
      <c r="K546" s="49"/>
      <c r="L546" s="50">
        <f t="shared" si="145"/>
        <v>1850600</v>
      </c>
      <c r="M546" s="50">
        <f t="shared" si="146"/>
        <v>2196200</v>
      </c>
      <c r="N546" s="51">
        <f t="shared" si="147"/>
        <v>2196200</v>
      </c>
      <c r="O546" s="52">
        <f t="shared" si="148"/>
        <v>2168837.2645267788</v>
      </c>
      <c r="P546" s="51">
        <f t="shared" si="149"/>
        <v>244376.10357807082</v>
      </c>
      <c r="Q546" s="53">
        <f t="shared" si="150"/>
        <v>0.11127224459433149</v>
      </c>
      <c r="R546" s="29">
        <f t="shared" si="143"/>
        <v>2196200</v>
      </c>
      <c r="S546" s="51">
        <f t="shared" si="144"/>
        <v>2196200</v>
      </c>
      <c r="T546" s="12" t="str">
        <f t="shared" si="151"/>
        <v>MEDIANA</v>
      </c>
    </row>
    <row r="547" spans="1:20" ht="25.5">
      <c r="A547" s="89">
        <v>541</v>
      </c>
      <c r="B547" s="117">
        <v>770601</v>
      </c>
      <c r="C547" s="73">
        <v>793802</v>
      </c>
      <c r="D547" s="118" t="s">
        <v>667</v>
      </c>
      <c r="E547" s="114" t="s">
        <v>21</v>
      </c>
      <c r="F547" s="64">
        <v>1</v>
      </c>
      <c r="G547" s="115">
        <v>0</v>
      </c>
      <c r="H547" s="116">
        <v>0</v>
      </c>
      <c r="I547" s="84">
        <v>654300</v>
      </c>
      <c r="J547" s="88">
        <v>891100</v>
      </c>
      <c r="K547" s="49"/>
      <c r="L547" s="50">
        <f t="shared" si="145"/>
        <v>654300</v>
      </c>
      <c r="M547" s="50">
        <f t="shared" si="146"/>
        <v>772700</v>
      </c>
      <c r="N547" s="51">
        <f t="shared" si="147"/>
        <v>772700</v>
      </c>
      <c r="O547" s="52">
        <f t="shared" si="148"/>
        <v>763574.96685001405</v>
      </c>
      <c r="P547" s="51">
        <f t="shared" si="149"/>
        <v>83721.442892487234</v>
      </c>
      <c r="Q547" s="53">
        <f t="shared" si="150"/>
        <v>0.10834922077454023</v>
      </c>
      <c r="R547" s="29">
        <f t="shared" si="143"/>
        <v>772700</v>
      </c>
      <c r="S547" s="51">
        <f t="shared" si="144"/>
        <v>772700</v>
      </c>
      <c r="T547" s="12" t="str">
        <f t="shared" si="151"/>
        <v>MEDIANA</v>
      </c>
    </row>
    <row r="548" spans="1:20" ht="25.5">
      <c r="A548" s="57">
        <v>542</v>
      </c>
      <c r="B548" s="117">
        <v>770701</v>
      </c>
      <c r="C548" s="73">
        <v>794201</v>
      </c>
      <c r="D548" s="118" t="s">
        <v>668</v>
      </c>
      <c r="E548" s="114" t="s">
        <v>21</v>
      </c>
      <c r="F548" s="64">
        <v>1</v>
      </c>
      <c r="G548" s="115">
        <v>0</v>
      </c>
      <c r="H548" s="116">
        <v>0</v>
      </c>
      <c r="I548" s="84">
        <v>1850600</v>
      </c>
      <c r="J548" s="88">
        <v>2541800</v>
      </c>
      <c r="K548" s="49"/>
      <c r="L548" s="50">
        <f t="shared" si="145"/>
        <v>1850600</v>
      </c>
      <c r="M548" s="50">
        <f t="shared" si="146"/>
        <v>2196200</v>
      </c>
      <c r="N548" s="51">
        <f t="shared" si="147"/>
        <v>2196200</v>
      </c>
      <c r="O548" s="52">
        <f t="shared" si="148"/>
        <v>2168837.2645267788</v>
      </c>
      <c r="P548" s="51">
        <f t="shared" si="149"/>
        <v>244376.10357807082</v>
      </c>
      <c r="Q548" s="53">
        <f t="shared" si="150"/>
        <v>0.11127224459433149</v>
      </c>
      <c r="R548" s="29">
        <f t="shared" si="143"/>
        <v>2196200</v>
      </c>
      <c r="S548" s="51">
        <f t="shared" si="144"/>
        <v>2196200</v>
      </c>
      <c r="T548" s="12" t="str">
        <f t="shared" si="151"/>
        <v>MEDIANA</v>
      </c>
    </row>
    <row r="549" spans="1:20" ht="25.5">
      <c r="A549" s="57">
        <v>543</v>
      </c>
      <c r="B549" s="117">
        <v>770702</v>
      </c>
      <c r="C549" s="73">
        <v>794202</v>
      </c>
      <c r="D549" s="118" t="s">
        <v>669</v>
      </c>
      <c r="E549" s="114" t="s">
        <v>21</v>
      </c>
      <c r="F549" s="64">
        <v>1</v>
      </c>
      <c r="G549" s="115">
        <v>0</v>
      </c>
      <c r="H549" s="116">
        <v>0</v>
      </c>
      <c r="I549" s="84">
        <v>1850600</v>
      </c>
      <c r="J549" s="88">
        <v>2541800</v>
      </c>
      <c r="K549" s="49"/>
      <c r="L549" s="50">
        <f t="shared" si="145"/>
        <v>1850600</v>
      </c>
      <c r="M549" s="50">
        <f t="shared" si="146"/>
        <v>2196200</v>
      </c>
      <c r="N549" s="51">
        <f t="shared" si="147"/>
        <v>2196200</v>
      </c>
      <c r="O549" s="52">
        <f t="shared" si="148"/>
        <v>2168837.2645267788</v>
      </c>
      <c r="P549" s="51">
        <f t="shared" si="149"/>
        <v>244376.10357807082</v>
      </c>
      <c r="Q549" s="53">
        <f t="shared" si="150"/>
        <v>0.11127224459433149</v>
      </c>
      <c r="R549" s="29">
        <f t="shared" si="143"/>
        <v>2196200</v>
      </c>
      <c r="S549" s="51">
        <f t="shared" si="144"/>
        <v>2196200</v>
      </c>
      <c r="T549" s="12" t="str">
        <f t="shared" si="151"/>
        <v>MEDIANA</v>
      </c>
    </row>
    <row r="550" spans="1:20" ht="25.5">
      <c r="A550" s="89">
        <v>544</v>
      </c>
      <c r="B550" s="117">
        <v>770801</v>
      </c>
      <c r="C550" s="73">
        <v>794204</v>
      </c>
      <c r="D550" s="118" t="s">
        <v>670</v>
      </c>
      <c r="E550" s="114" t="s">
        <v>21</v>
      </c>
      <c r="F550" s="64">
        <v>1</v>
      </c>
      <c r="G550" s="115">
        <v>0</v>
      </c>
      <c r="H550" s="116">
        <v>0</v>
      </c>
      <c r="I550" s="84">
        <v>828200</v>
      </c>
      <c r="J550" s="88">
        <v>1138500</v>
      </c>
      <c r="K550" s="49"/>
      <c r="L550" s="50">
        <f t="shared" si="145"/>
        <v>828200</v>
      </c>
      <c r="M550" s="50">
        <f t="shared" si="146"/>
        <v>983350</v>
      </c>
      <c r="N550" s="51">
        <f t="shared" si="147"/>
        <v>983350</v>
      </c>
      <c r="O550" s="52">
        <f t="shared" si="148"/>
        <v>971033.31559735886</v>
      </c>
      <c r="P550" s="51">
        <f t="shared" si="149"/>
        <v>109707.61710109285</v>
      </c>
      <c r="Q550" s="53">
        <f t="shared" si="150"/>
        <v>0.11156517730319099</v>
      </c>
      <c r="R550" s="29">
        <f t="shared" si="143"/>
        <v>983350</v>
      </c>
      <c r="S550" s="51">
        <f t="shared" si="144"/>
        <v>983400</v>
      </c>
      <c r="T550" s="12" t="str">
        <f t="shared" si="151"/>
        <v>MEDIANA</v>
      </c>
    </row>
    <row r="551" spans="1:20" ht="25.5">
      <c r="A551" s="57">
        <v>545</v>
      </c>
      <c r="B551" s="117">
        <v>770802</v>
      </c>
      <c r="C551" s="73">
        <v>794603</v>
      </c>
      <c r="D551" s="118" t="s">
        <v>671</v>
      </c>
      <c r="E551" s="114" t="s">
        <v>21</v>
      </c>
      <c r="F551" s="64">
        <v>1</v>
      </c>
      <c r="G551" s="115">
        <v>0</v>
      </c>
      <c r="H551" s="116">
        <v>0</v>
      </c>
      <c r="I551" s="84">
        <v>828200</v>
      </c>
      <c r="J551" s="85" t="s">
        <v>28</v>
      </c>
      <c r="K551" s="49"/>
      <c r="L551" s="50">
        <f t="shared" si="145"/>
        <v>828200</v>
      </c>
      <c r="M551" s="50">
        <f t="shared" si="146"/>
        <v>828200</v>
      </c>
      <c r="N551" s="51">
        <f t="shared" si="147"/>
        <v>828200</v>
      </c>
      <c r="O551" s="52">
        <f t="shared" si="148"/>
        <v>828200</v>
      </c>
      <c r="P551" s="51">
        <f t="shared" si="149"/>
        <v>0</v>
      </c>
      <c r="Q551" s="53">
        <f t="shared" si="150"/>
        <v>0</v>
      </c>
      <c r="R551" s="29">
        <f t="shared" si="143"/>
        <v>828200</v>
      </c>
      <c r="S551" s="51">
        <f t="shared" si="144"/>
        <v>828200</v>
      </c>
      <c r="T551" s="12" t="str">
        <f t="shared" si="151"/>
        <v>MENOR VALOR</v>
      </c>
    </row>
    <row r="552" spans="1:20" ht="25.5">
      <c r="A552" s="57">
        <v>546</v>
      </c>
      <c r="B552" s="117">
        <v>770901</v>
      </c>
      <c r="C552" s="73">
        <v>795202</v>
      </c>
      <c r="D552" s="118" t="s">
        <v>672</v>
      </c>
      <c r="E552" s="114" t="s">
        <v>21</v>
      </c>
      <c r="F552" s="64">
        <v>1</v>
      </c>
      <c r="G552" s="115">
        <v>0</v>
      </c>
      <c r="H552" s="116">
        <v>0</v>
      </c>
      <c r="I552" s="84">
        <v>654300</v>
      </c>
      <c r="J552" s="88">
        <v>891100</v>
      </c>
      <c r="K552" s="49"/>
      <c r="L552" s="50">
        <f t="shared" si="145"/>
        <v>654300</v>
      </c>
      <c r="M552" s="50">
        <f t="shared" si="146"/>
        <v>772700</v>
      </c>
      <c r="N552" s="51">
        <f t="shared" si="147"/>
        <v>772700</v>
      </c>
      <c r="O552" s="52">
        <f t="shared" si="148"/>
        <v>763574.96685001405</v>
      </c>
      <c r="P552" s="51">
        <f t="shared" si="149"/>
        <v>83721.442892487234</v>
      </c>
      <c r="Q552" s="53">
        <f t="shared" si="150"/>
        <v>0.10834922077454023</v>
      </c>
      <c r="R552" s="29">
        <f t="shared" si="143"/>
        <v>772700</v>
      </c>
      <c r="S552" s="51">
        <f t="shared" si="144"/>
        <v>772700</v>
      </c>
      <c r="T552" s="12" t="str">
        <f t="shared" si="151"/>
        <v>MEDIANA</v>
      </c>
    </row>
    <row r="553" spans="1:20" ht="25.5">
      <c r="A553" s="89">
        <v>547</v>
      </c>
      <c r="B553" s="117">
        <v>770902</v>
      </c>
      <c r="C553" s="73">
        <v>795502</v>
      </c>
      <c r="D553" s="118" t="s">
        <v>673</v>
      </c>
      <c r="E553" s="114" t="s">
        <v>21</v>
      </c>
      <c r="F553" s="64">
        <v>1</v>
      </c>
      <c r="G553" s="115">
        <v>0</v>
      </c>
      <c r="H553" s="116">
        <v>0</v>
      </c>
      <c r="I553" s="84">
        <v>828200</v>
      </c>
      <c r="J553" s="88">
        <v>1138500</v>
      </c>
      <c r="K553" s="49"/>
      <c r="L553" s="50">
        <f t="shared" si="145"/>
        <v>828200</v>
      </c>
      <c r="M553" s="50">
        <f t="shared" si="146"/>
        <v>983350</v>
      </c>
      <c r="N553" s="51">
        <f t="shared" si="147"/>
        <v>983350</v>
      </c>
      <c r="O553" s="52">
        <f t="shared" si="148"/>
        <v>971033.31559735886</v>
      </c>
      <c r="P553" s="51">
        <f t="shared" si="149"/>
        <v>109707.61710109285</v>
      </c>
      <c r="Q553" s="53">
        <f t="shared" si="150"/>
        <v>0.11156517730319099</v>
      </c>
      <c r="R553" s="29">
        <f t="shared" si="143"/>
        <v>983350</v>
      </c>
      <c r="S553" s="51">
        <f t="shared" si="144"/>
        <v>983400</v>
      </c>
      <c r="T553" s="12" t="str">
        <f t="shared" si="151"/>
        <v>MEDIANA</v>
      </c>
    </row>
    <row r="554" spans="1:20" ht="25.5">
      <c r="A554" s="57">
        <v>548</v>
      </c>
      <c r="B554" s="117">
        <v>770920</v>
      </c>
      <c r="C554" s="73" t="s">
        <v>853</v>
      </c>
      <c r="D554" s="118" t="s">
        <v>674</v>
      </c>
      <c r="E554" s="114" t="s">
        <v>21</v>
      </c>
      <c r="F554" s="64">
        <v>1</v>
      </c>
      <c r="G554" s="115">
        <v>0</v>
      </c>
      <c r="H554" s="116">
        <v>0</v>
      </c>
      <c r="I554" s="84">
        <v>1620500</v>
      </c>
      <c r="J554" s="85" t="s">
        <v>28</v>
      </c>
      <c r="K554" s="49"/>
      <c r="L554" s="50">
        <f t="shared" si="145"/>
        <v>1620500</v>
      </c>
      <c r="M554" s="50">
        <f t="shared" si="146"/>
        <v>1620500</v>
      </c>
      <c r="N554" s="51">
        <f t="shared" si="147"/>
        <v>1620500</v>
      </c>
      <c r="O554" s="52">
        <f t="shared" si="148"/>
        <v>1620500</v>
      </c>
      <c r="P554" s="51">
        <f t="shared" si="149"/>
        <v>0</v>
      </c>
      <c r="Q554" s="53">
        <f t="shared" si="150"/>
        <v>0</v>
      </c>
      <c r="R554" s="29">
        <f t="shared" si="143"/>
        <v>1620500</v>
      </c>
      <c r="S554" s="51">
        <f t="shared" si="144"/>
        <v>1620500</v>
      </c>
      <c r="T554" s="12" t="str">
        <f t="shared" si="151"/>
        <v>MENOR VALOR</v>
      </c>
    </row>
    <row r="555" spans="1:20" ht="25.5">
      <c r="A555" s="57">
        <v>549</v>
      </c>
      <c r="B555" s="117">
        <v>770930</v>
      </c>
      <c r="C555" s="73" t="s">
        <v>855</v>
      </c>
      <c r="D555" s="118" t="s">
        <v>675</v>
      </c>
      <c r="E555" s="114" t="s">
        <v>21</v>
      </c>
      <c r="F555" s="64">
        <v>1</v>
      </c>
      <c r="G555" s="115">
        <v>0</v>
      </c>
      <c r="H555" s="116">
        <v>0</v>
      </c>
      <c r="I555" s="84">
        <v>1850600</v>
      </c>
      <c r="J555" s="85" t="s">
        <v>28</v>
      </c>
      <c r="K555" s="49"/>
      <c r="L555" s="50">
        <f t="shared" si="145"/>
        <v>1850600</v>
      </c>
      <c r="M555" s="50">
        <f t="shared" si="146"/>
        <v>1850600</v>
      </c>
      <c r="N555" s="51">
        <f t="shared" si="147"/>
        <v>1850600</v>
      </c>
      <c r="O555" s="52">
        <f t="shared" si="148"/>
        <v>1850600</v>
      </c>
      <c r="P555" s="51">
        <f t="shared" si="149"/>
        <v>0</v>
      </c>
      <c r="Q555" s="53">
        <f t="shared" si="150"/>
        <v>0</v>
      </c>
      <c r="R555" s="29">
        <f t="shared" si="143"/>
        <v>1850600</v>
      </c>
      <c r="S555" s="51">
        <f t="shared" si="144"/>
        <v>1850600</v>
      </c>
      <c r="T555" s="12" t="str">
        <f t="shared" si="151"/>
        <v>MENOR VALOR</v>
      </c>
    </row>
    <row r="556" spans="1:20" ht="38.25">
      <c r="A556" s="89">
        <v>550</v>
      </c>
      <c r="B556" s="117">
        <v>770931</v>
      </c>
      <c r="C556" s="73" t="s">
        <v>859</v>
      </c>
      <c r="D556" s="118" t="s">
        <v>676</v>
      </c>
      <c r="E556" s="114" t="s">
        <v>21</v>
      </c>
      <c r="F556" s="64">
        <v>1</v>
      </c>
      <c r="G556" s="115">
        <v>0</v>
      </c>
      <c r="H556" s="116">
        <v>0</v>
      </c>
      <c r="I556" s="84">
        <v>1850600</v>
      </c>
      <c r="J556" s="85" t="s">
        <v>28</v>
      </c>
      <c r="K556" s="49"/>
      <c r="L556" s="50">
        <f t="shared" si="145"/>
        <v>1850600</v>
      </c>
      <c r="M556" s="50">
        <f t="shared" si="146"/>
        <v>1850600</v>
      </c>
      <c r="N556" s="51">
        <f t="shared" si="147"/>
        <v>1850600</v>
      </c>
      <c r="O556" s="52">
        <f t="shared" si="148"/>
        <v>1850600</v>
      </c>
      <c r="P556" s="51">
        <f t="shared" si="149"/>
        <v>0</v>
      </c>
      <c r="Q556" s="53">
        <f t="shared" si="150"/>
        <v>0</v>
      </c>
      <c r="R556" s="29">
        <f t="shared" si="143"/>
        <v>1850600</v>
      </c>
      <c r="S556" s="51">
        <f t="shared" si="144"/>
        <v>1850600</v>
      </c>
      <c r="T556" s="12" t="str">
        <f t="shared" si="151"/>
        <v>MENOR VALOR</v>
      </c>
    </row>
    <row r="557" spans="1:20" ht="16.5">
      <c r="A557" s="57">
        <v>551</v>
      </c>
      <c r="B557" s="117">
        <v>772808</v>
      </c>
      <c r="C557" s="73">
        <v>796600</v>
      </c>
      <c r="D557" s="118" t="s">
        <v>677</v>
      </c>
      <c r="E557" s="114" t="s">
        <v>21</v>
      </c>
      <c r="F557" s="64">
        <v>1</v>
      </c>
      <c r="G557" s="115">
        <v>0</v>
      </c>
      <c r="H557" s="116">
        <v>0</v>
      </c>
      <c r="I557" s="84">
        <v>1474400</v>
      </c>
      <c r="J557" s="85" t="s">
        <v>28</v>
      </c>
      <c r="K557" s="49"/>
      <c r="L557" s="50">
        <f t="shared" si="145"/>
        <v>1474400</v>
      </c>
      <c r="M557" s="50">
        <f t="shared" si="146"/>
        <v>1474400</v>
      </c>
      <c r="N557" s="51">
        <f t="shared" si="147"/>
        <v>1474400</v>
      </c>
      <c r="O557" s="52">
        <f t="shared" si="148"/>
        <v>1474400</v>
      </c>
      <c r="P557" s="51">
        <f t="shared" si="149"/>
        <v>0</v>
      </c>
      <c r="Q557" s="53">
        <f t="shared" si="150"/>
        <v>0</v>
      </c>
      <c r="R557" s="29">
        <f t="shared" ref="R557:R620" si="152">IF(Q557&lt;=$Q$1,L557,N557)</f>
        <v>1474400</v>
      </c>
      <c r="S557" s="51">
        <f t="shared" si="144"/>
        <v>1474400</v>
      </c>
      <c r="T557" s="12" t="str">
        <f t="shared" si="151"/>
        <v>MENOR VALOR</v>
      </c>
    </row>
    <row r="558" spans="1:20" ht="38.25">
      <c r="A558" s="57">
        <v>552</v>
      </c>
      <c r="B558" s="117">
        <v>775104</v>
      </c>
      <c r="C558" s="73" t="s">
        <v>862</v>
      </c>
      <c r="D558" s="118" t="s">
        <v>678</v>
      </c>
      <c r="E558" s="114" t="s">
        <v>21</v>
      </c>
      <c r="F558" s="64">
        <v>1</v>
      </c>
      <c r="G558" s="115">
        <v>0</v>
      </c>
      <c r="H558" s="116">
        <v>0</v>
      </c>
      <c r="I558" s="84">
        <v>1141500</v>
      </c>
      <c r="J558" s="85" t="s">
        <v>28</v>
      </c>
      <c r="K558" s="49"/>
      <c r="L558" s="50">
        <f t="shared" si="145"/>
        <v>1141500</v>
      </c>
      <c r="M558" s="50">
        <f t="shared" si="146"/>
        <v>1141500</v>
      </c>
      <c r="N558" s="51">
        <f t="shared" si="147"/>
        <v>1141500</v>
      </c>
      <c r="O558" s="52">
        <f t="shared" si="148"/>
        <v>1141500</v>
      </c>
      <c r="P558" s="51">
        <f t="shared" si="149"/>
        <v>0</v>
      </c>
      <c r="Q558" s="53">
        <f t="shared" si="150"/>
        <v>0</v>
      </c>
      <c r="R558" s="29">
        <f t="shared" si="152"/>
        <v>1141500</v>
      </c>
      <c r="S558" s="51">
        <f t="shared" si="144"/>
        <v>1141500</v>
      </c>
      <c r="T558" s="12" t="str">
        <f t="shared" si="151"/>
        <v>MENOR VALOR</v>
      </c>
    </row>
    <row r="559" spans="1:20" ht="38.25">
      <c r="A559" s="89">
        <v>553</v>
      </c>
      <c r="B559" s="117">
        <v>775105</v>
      </c>
      <c r="C559" s="73" t="s">
        <v>866</v>
      </c>
      <c r="D559" s="118" t="s">
        <v>679</v>
      </c>
      <c r="E559" s="114" t="s">
        <v>21</v>
      </c>
      <c r="F559" s="64">
        <v>1</v>
      </c>
      <c r="G559" s="115">
        <v>0</v>
      </c>
      <c r="H559" s="116">
        <v>0</v>
      </c>
      <c r="I559" s="84">
        <v>1141500</v>
      </c>
      <c r="J559" s="85" t="s">
        <v>28</v>
      </c>
      <c r="K559" s="49"/>
      <c r="L559" s="50">
        <f t="shared" si="145"/>
        <v>1141500</v>
      </c>
      <c r="M559" s="50">
        <f t="shared" si="146"/>
        <v>1141500</v>
      </c>
      <c r="N559" s="51">
        <f t="shared" si="147"/>
        <v>1141500</v>
      </c>
      <c r="O559" s="52">
        <f t="shared" si="148"/>
        <v>1141500</v>
      </c>
      <c r="P559" s="51">
        <f t="shared" si="149"/>
        <v>0</v>
      </c>
      <c r="Q559" s="53">
        <f t="shared" si="150"/>
        <v>0</v>
      </c>
      <c r="R559" s="29">
        <f t="shared" si="152"/>
        <v>1141500</v>
      </c>
      <c r="S559" s="51">
        <f t="shared" si="144"/>
        <v>1141500</v>
      </c>
      <c r="T559" s="12" t="str">
        <f t="shared" si="151"/>
        <v>MENOR VALOR</v>
      </c>
    </row>
    <row r="560" spans="1:20" ht="38.25">
      <c r="A560" s="57">
        <v>554</v>
      </c>
      <c r="B560" s="117">
        <v>775106</v>
      </c>
      <c r="C560" s="73" t="s">
        <v>868</v>
      </c>
      <c r="D560" s="118" t="s">
        <v>680</v>
      </c>
      <c r="E560" s="114" t="s">
        <v>21</v>
      </c>
      <c r="F560" s="64">
        <v>1</v>
      </c>
      <c r="G560" s="115">
        <v>0</v>
      </c>
      <c r="H560" s="116">
        <v>0</v>
      </c>
      <c r="I560" s="84">
        <v>1141500</v>
      </c>
      <c r="J560" s="85" t="s">
        <v>28</v>
      </c>
      <c r="K560" s="49"/>
      <c r="L560" s="50">
        <f t="shared" si="145"/>
        <v>1141500</v>
      </c>
      <c r="M560" s="50">
        <f t="shared" si="146"/>
        <v>1141500</v>
      </c>
      <c r="N560" s="51">
        <f t="shared" si="147"/>
        <v>1141500</v>
      </c>
      <c r="O560" s="52">
        <f t="shared" si="148"/>
        <v>1141500</v>
      </c>
      <c r="P560" s="51">
        <f t="shared" si="149"/>
        <v>0</v>
      </c>
      <c r="Q560" s="53">
        <f t="shared" si="150"/>
        <v>0</v>
      </c>
      <c r="R560" s="29">
        <f t="shared" si="152"/>
        <v>1141500</v>
      </c>
      <c r="S560" s="51">
        <f t="shared" si="144"/>
        <v>1141500</v>
      </c>
      <c r="T560" s="12" t="str">
        <f t="shared" si="151"/>
        <v>MENOR VALOR</v>
      </c>
    </row>
    <row r="561" spans="1:20" ht="38.25">
      <c r="A561" s="57">
        <v>555</v>
      </c>
      <c r="B561" s="117">
        <v>775107</v>
      </c>
      <c r="C561" s="73" t="s">
        <v>870</v>
      </c>
      <c r="D561" s="118" t="s">
        <v>681</v>
      </c>
      <c r="E561" s="114" t="s">
        <v>21</v>
      </c>
      <c r="F561" s="64">
        <v>1</v>
      </c>
      <c r="G561" s="115">
        <v>0</v>
      </c>
      <c r="H561" s="116">
        <v>0</v>
      </c>
      <c r="I561" s="84">
        <v>1141500</v>
      </c>
      <c r="J561" s="85" t="s">
        <v>28</v>
      </c>
      <c r="K561" s="49"/>
      <c r="L561" s="50">
        <f t="shared" si="145"/>
        <v>1141500</v>
      </c>
      <c r="M561" s="50">
        <f t="shared" si="146"/>
        <v>1141500</v>
      </c>
      <c r="N561" s="51">
        <f t="shared" si="147"/>
        <v>1141500</v>
      </c>
      <c r="O561" s="52">
        <f t="shared" si="148"/>
        <v>1141500</v>
      </c>
      <c r="P561" s="51">
        <f t="shared" si="149"/>
        <v>0</v>
      </c>
      <c r="Q561" s="53">
        <f t="shared" si="150"/>
        <v>0</v>
      </c>
      <c r="R561" s="29">
        <f t="shared" si="152"/>
        <v>1141500</v>
      </c>
      <c r="S561" s="51">
        <f t="shared" si="144"/>
        <v>1141500</v>
      </c>
      <c r="T561" s="12" t="str">
        <f t="shared" si="151"/>
        <v>MENOR VALOR</v>
      </c>
    </row>
    <row r="562" spans="1:20" ht="38.25">
      <c r="A562" s="89">
        <v>556</v>
      </c>
      <c r="B562" s="117">
        <v>775401</v>
      </c>
      <c r="C562" s="73" t="s">
        <v>872</v>
      </c>
      <c r="D562" s="119" t="s">
        <v>682</v>
      </c>
      <c r="E562" s="114" t="s">
        <v>21</v>
      </c>
      <c r="F562" s="64">
        <v>1</v>
      </c>
      <c r="G562" s="115">
        <v>0</v>
      </c>
      <c r="H562" s="116">
        <v>0</v>
      </c>
      <c r="I562" s="84">
        <v>1620500</v>
      </c>
      <c r="J562" s="85" t="s">
        <v>28</v>
      </c>
      <c r="K562" s="49"/>
      <c r="L562" s="50">
        <f t="shared" si="145"/>
        <v>1620500</v>
      </c>
      <c r="M562" s="50">
        <f t="shared" si="146"/>
        <v>1620500</v>
      </c>
      <c r="N562" s="51">
        <f t="shared" si="147"/>
        <v>1620500</v>
      </c>
      <c r="O562" s="52">
        <f t="shared" si="148"/>
        <v>1620500</v>
      </c>
      <c r="P562" s="51">
        <f t="shared" si="149"/>
        <v>0</v>
      </c>
      <c r="Q562" s="53">
        <f t="shared" si="150"/>
        <v>0</v>
      </c>
      <c r="R562" s="29">
        <f t="shared" si="152"/>
        <v>1620500</v>
      </c>
      <c r="S562" s="51">
        <f t="shared" si="144"/>
        <v>1620500</v>
      </c>
      <c r="T562" s="12" t="str">
        <f t="shared" si="151"/>
        <v>MENOR VALOR</v>
      </c>
    </row>
    <row r="563" spans="1:20" ht="16.5">
      <c r="A563" s="57">
        <v>557</v>
      </c>
      <c r="B563" s="117">
        <v>776101</v>
      </c>
      <c r="C563" s="73" t="s">
        <v>874</v>
      </c>
      <c r="D563" s="118" t="s">
        <v>683</v>
      </c>
      <c r="E563" s="114" t="s">
        <v>21</v>
      </c>
      <c r="F563" s="64">
        <v>1</v>
      </c>
      <c r="G563" s="115">
        <v>0</v>
      </c>
      <c r="H563" s="116">
        <v>0</v>
      </c>
      <c r="I563" s="84">
        <v>828200</v>
      </c>
      <c r="J563" s="85" t="s">
        <v>28</v>
      </c>
      <c r="K563" s="49"/>
      <c r="L563" s="50">
        <f t="shared" si="145"/>
        <v>828200</v>
      </c>
      <c r="M563" s="50">
        <f t="shared" si="146"/>
        <v>828200</v>
      </c>
      <c r="N563" s="51">
        <f t="shared" si="147"/>
        <v>828200</v>
      </c>
      <c r="O563" s="52">
        <f t="shared" si="148"/>
        <v>828200</v>
      </c>
      <c r="P563" s="51">
        <f t="shared" si="149"/>
        <v>0</v>
      </c>
      <c r="Q563" s="53">
        <f t="shared" si="150"/>
        <v>0</v>
      </c>
      <c r="R563" s="29">
        <f t="shared" si="152"/>
        <v>828200</v>
      </c>
      <c r="S563" s="51">
        <f t="shared" si="144"/>
        <v>828200</v>
      </c>
      <c r="T563" s="12" t="str">
        <f t="shared" si="151"/>
        <v>MENOR VALOR</v>
      </c>
    </row>
    <row r="564" spans="1:20" ht="16.5">
      <c r="A564" s="57">
        <v>558</v>
      </c>
      <c r="B564" s="117">
        <v>776104</v>
      </c>
      <c r="C564" s="73" t="s">
        <v>876</v>
      </c>
      <c r="D564" s="118" t="s">
        <v>684</v>
      </c>
      <c r="E564" s="114" t="s">
        <v>21</v>
      </c>
      <c r="F564" s="64">
        <v>1</v>
      </c>
      <c r="G564" s="115">
        <v>0</v>
      </c>
      <c r="H564" s="116">
        <v>0</v>
      </c>
      <c r="I564" s="84">
        <v>828200</v>
      </c>
      <c r="J564" s="85" t="s">
        <v>28</v>
      </c>
      <c r="K564" s="49"/>
      <c r="L564" s="50">
        <f t="shared" si="145"/>
        <v>828200</v>
      </c>
      <c r="M564" s="50">
        <f t="shared" si="146"/>
        <v>828200</v>
      </c>
      <c r="N564" s="51">
        <f t="shared" si="147"/>
        <v>828200</v>
      </c>
      <c r="O564" s="52">
        <f t="shared" si="148"/>
        <v>828200</v>
      </c>
      <c r="P564" s="51">
        <f t="shared" si="149"/>
        <v>0</v>
      </c>
      <c r="Q564" s="53">
        <f t="shared" si="150"/>
        <v>0</v>
      </c>
      <c r="R564" s="29">
        <f t="shared" si="152"/>
        <v>828200</v>
      </c>
      <c r="S564" s="51">
        <f t="shared" si="144"/>
        <v>828200</v>
      </c>
      <c r="T564" s="12" t="str">
        <f t="shared" si="151"/>
        <v>MENOR VALOR</v>
      </c>
    </row>
    <row r="565" spans="1:20" ht="25.5">
      <c r="A565" s="89">
        <v>559</v>
      </c>
      <c r="B565" s="117">
        <v>776109</v>
      </c>
      <c r="C565" s="73" t="s">
        <v>878</v>
      </c>
      <c r="D565" s="118" t="s">
        <v>685</v>
      </c>
      <c r="E565" s="114" t="s">
        <v>21</v>
      </c>
      <c r="F565" s="64">
        <v>1</v>
      </c>
      <c r="G565" s="115">
        <v>0</v>
      </c>
      <c r="H565" s="116">
        <v>0</v>
      </c>
      <c r="I565" s="84">
        <v>828200</v>
      </c>
      <c r="J565" s="85" t="s">
        <v>28</v>
      </c>
      <c r="K565" s="49"/>
      <c r="L565" s="50">
        <f t="shared" si="145"/>
        <v>828200</v>
      </c>
      <c r="M565" s="50">
        <f t="shared" si="146"/>
        <v>828200</v>
      </c>
      <c r="N565" s="51">
        <f t="shared" si="147"/>
        <v>828200</v>
      </c>
      <c r="O565" s="52">
        <f t="shared" si="148"/>
        <v>828200</v>
      </c>
      <c r="P565" s="51">
        <f t="shared" si="149"/>
        <v>0</v>
      </c>
      <c r="Q565" s="53">
        <f t="shared" si="150"/>
        <v>0</v>
      </c>
      <c r="R565" s="29">
        <f t="shared" si="152"/>
        <v>828200</v>
      </c>
      <c r="S565" s="51">
        <f t="shared" si="144"/>
        <v>828200</v>
      </c>
      <c r="T565" s="12" t="str">
        <f t="shared" si="151"/>
        <v>MENOR VALOR</v>
      </c>
    </row>
    <row r="566" spans="1:20" ht="16.5">
      <c r="A566" s="57">
        <v>560</v>
      </c>
      <c r="B566" s="117">
        <v>776201</v>
      </c>
      <c r="C566" s="73" t="s">
        <v>880</v>
      </c>
      <c r="D566" s="118" t="s">
        <v>686</v>
      </c>
      <c r="E566" s="114" t="s">
        <v>21</v>
      </c>
      <c r="F566" s="64">
        <v>1</v>
      </c>
      <c r="G566" s="115">
        <v>0</v>
      </c>
      <c r="H566" s="116">
        <v>0</v>
      </c>
      <c r="I566" s="84">
        <v>1474400</v>
      </c>
      <c r="J566" s="85" t="s">
        <v>28</v>
      </c>
      <c r="K566" s="49"/>
      <c r="L566" s="50">
        <f t="shared" si="145"/>
        <v>1474400</v>
      </c>
      <c r="M566" s="50">
        <f t="shared" si="146"/>
        <v>1474400</v>
      </c>
      <c r="N566" s="51">
        <f t="shared" si="147"/>
        <v>1474400</v>
      </c>
      <c r="O566" s="52">
        <f t="shared" si="148"/>
        <v>1474400</v>
      </c>
      <c r="P566" s="51">
        <f t="shared" si="149"/>
        <v>0</v>
      </c>
      <c r="Q566" s="53">
        <f t="shared" si="150"/>
        <v>0</v>
      </c>
      <c r="R566" s="29">
        <f t="shared" si="152"/>
        <v>1474400</v>
      </c>
      <c r="S566" s="51">
        <f t="shared" si="144"/>
        <v>1474400</v>
      </c>
      <c r="T566" s="12" t="str">
        <f t="shared" si="151"/>
        <v>MENOR VALOR</v>
      </c>
    </row>
    <row r="567" spans="1:20" ht="25.5">
      <c r="A567" s="57">
        <v>561</v>
      </c>
      <c r="B567" s="117">
        <v>776202</v>
      </c>
      <c r="C567" s="73" t="s">
        <v>882</v>
      </c>
      <c r="D567" s="118" t="s">
        <v>687</v>
      </c>
      <c r="E567" s="114" t="s">
        <v>21</v>
      </c>
      <c r="F567" s="64">
        <v>1</v>
      </c>
      <c r="G567" s="115">
        <v>0</v>
      </c>
      <c r="H567" s="116">
        <v>0</v>
      </c>
      <c r="I567" s="84">
        <v>1474400</v>
      </c>
      <c r="J567" s="85" t="s">
        <v>28</v>
      </c>
      <c r="K567" s="49"/>
      <c r="L567" s="50">
        <f t="shared" si="145"/>
        <v>1474400</v>
      </c>
      <c r="M567" s="50">
        <f t="shared" si="146"/>
        <v>1474400</v>
      </c>
      <c r="N567" s="51">
        <f t="shared" si="147"/>
        <v>1474400</v>
      </c>
      <c r="O567" s="52">
        <f t="shared" si="148"/>
        <v>1474400</v>
      </c>
      <c r="P567" s="51">
        <f t="shared" si="149"/>
        <v>0</v>
      </c>
      <c r="Q567" s="53">
        <f t="shared" si="150"/>
        <v>0</v>
      </c>
      <c r="R567" s="29">
        <f t="shared" si="152"/>
        <v>1474400</v>
      </c>
      <c r="S567" s="51">
        <f t="shared" si="144"/>
        <v>1474400</v>
      </c>
      <c r="T567" s="12" t="str">
        <f t="shared" si="151"/>
        <v>MENOR VALOR</v>
      </c>
    </row>
    <row r="568" spans="1:20" ht="16.5">
      <c r="A568" s="89">
        <v>562</v>
      </c>
      <c r="B568" s="117">
        <v>776204</v>
      </c>
      <c r="C568" s="73" t="s">
        <v>884</v>
      </c>
      <c r="D568" s="118" t="s">
        <v>688</v>
      </c>
      <c r="E568" s="114" t="s">
        <v>21</v>
      </c>
      <c r="F568" s="64">
        <v>1</v>
      </c>
      <c r="G568" s="115">
        <v>0</v>
      </c>
      <c r="H568" s="116">
        <v>0</v>
      </c>
      <c r="I568" s="84">
        <v>1474400</v>
      </c>
      <c r="J568" s="85" t="s">
        <v>28</v>
      </c>
      <c r="K568" s="49"/>
      <c r="L568" s="50">
        <f t="shared" si="145"/>
        <v>1474400</v>
      </c>
      <c r="M568" s="50">
        <f t="shared" si="146"/>
        <v>1474400</v>
      </c>
      <c r="N568" s="51">
        <f t="shared" si="147"/>
        <v>1474400</v>
      </c>
      <c r="O568" s="52">
        <f t="shared" si="148"/>
        <v>1474400</v>
      </c>
      <c r="P568" s="51">
        <f t="shared" si="149"/>
        <v>0</v>
      </c>
      <c r="Q568" s="53">
        <f t="shared" si="150"/>
        <v>0</v>
      </c>
      <c r="R568" s="29">
        <f t="shared" si="152"/>
        <v>1474400</v>
      </c>
      <c r="S568" s="51">
        <f t="shared" si="144"/>
        <v>1474400</v>
      </c>
      <c r="T568" s="12" t="str">
        <f t="shared" si="151"/>
        <v>MENOR VALOR</v>
      </c>
    </row>
    <row r="569" spans="1:20" ht="16.5">
      <c r="A569" s="57">
        <v>563</v>
      </c>
      <c r="B569" s="117">
        <v>776301</v>
      </c>
      <c r="C569" s="73" t="s">
        <v>886</v>
      </c>
      <c r="D569" s="118" t="s">
        <v>689</v>
      </c>
      <c r="E569" s="114" t="s">
        <v>21</v>
      </c>
      <c r="F569" s="64">
        <v>1</v>
      </c>
      <c r="G569" s="115">
        <v>0</v>
      </c>
      <c r="H569" s="116">
        <v>0</v>
      </c>
      <c r="I569" s="84">
        <v>1474400</v>
      </c>
      <c r="J569" s="85" t="s">
        <v>28</v>
      </c>
      <c r="K569" s="49"/>
      <c r="L569" s="50">
        <f t="shared" si="145"/>
        <v>1474400</v>
      </c>
      <c r="M569" s="50">
        <f t="shared" si="146"/>
        <v>1474400</v>
      </c>
      <c r="N569" s="51">
        <f t="shared" si="147"/>
        <v>1474400</v>
      </c>
      <c r="O569" s="52">
        <f t="shared" si="148"/>
        <v>1474400</v>
      </c>
      <c r="P569" s="51">
        <f t="shared" si="149"/>
        <v>0</v>
      </c>
      <c r="Q569" s="53">
        <f t="shared" si="150"/>
        <v>0</v>
      </c>
      <c r="R569" s="29">
        <f t="shared" si="152"/>
        <v>1474400</v>
      </c>
      <c r="S569" s="51">
        <f t="shared" si="144"/>
        <v>1474400</v>
      </c>
      <c r="T569" s="12" t="str">
        <f t="shared" si="151"/>
        <v>MENOR VALOR</v>
      </c>
    </row>
    <row r="570" spans="1:20" ht="16.5">
      <c r="A570" s="57">
        <v>564</v>
      </c>
      <c r="B570" s="117">
        <v>776501</v>
      </c>
      <c r="C570" s="73" t="s">
        <v>888</v>
      </c>
      <c r="D570" s="118" t="s">
        <v>690</v>
      </c>
      <c r="E570" s="114" t="s">
        <v>21</v>
      </c>
      <c r="F570" s="64">
        <v>1</v>
      </c>
      <c r="G570" s="115">
        <v>0</v>
      </c>
      <c r="H570" s="116">
        <v>0</v>
      </c>
      <c r="I570" s="84">
        <v>1620500</v>
      </c>
      <c r="J570" s="88">
        <v>2213600</v>
      </c>
      <c r="K570" s="49"/>
      <c r="L570" s="50">
        <f t="shared" si="145"/>
        <v>1620500</v>
      </c>
      <c r="M570" s="50">
        <f t="shared" si="146"/>
        <v>1917050</v>
      </c>
      <c r="N570" s="51">
        <f t="shared" si="147"/>
        <v>1917050</v>
      </c>
      <c r="O570" s="52">
        <f t="shared" si="148"/>
        <v>1893974.339847296</v>
      </c>
      <c r="P570" s="51">
        <f t="shared" si="149"/>
        <v>209692.51596087066</v>
      </c>
      <c r="Q570" s="53">
        <f t="shared" si="150"/>
        <v>0.10938291435323579</v>
      </c>
      <c r="R570" s="29">
        <f t="shared" si="152"/>
        <v>1917050</v>
      </c>
      <c r="S570" s="51">
        <f t="shared" si="144"/>
        <v>1917100</v>
      </c>
      <c r="T570" s="12" t="str">
        <f t="shared" si="151"/>
        <v>MEDIANA</v>
      </c>
    </row>
    <row r="571" spans="1:20" ht="38.25">
      <c r="A571" s="89">
        <v>565</v>
      </c>
      <c r="B571" s="117">
        <v>776502</v>
      </c>
      <c r="C571" s="73" t="s">
        <v>890</v>
      </c>
      <c r="D571" s="118" t="s">
        <v>691</v>
      </c>
      <c r="E571" s="114" t="s">
        <v>21</v>
      </c>
      <c r="F571" s="64">
        <v>1</v>
      </c>
      <c r="G571" s="115">
        <v>0</v>
      </c>
      <c r="H571" s="116">
        <v>0</v>
      </c>
      <c r="I571" s="84">
        <v>1620500</v>
      </c>
      <c r="J571" s="85" t="s">
        <v>28</v>
      </c>
      <c r="K571" s="49"/>
      <c r="L571" s="50">
        <f t="shared" si="145"/>
        <v>1620500</v>
      </c>
      <c r="M571" s="50">
        <f t="shared" si="146"/>
        <v>1620500</v>
      </c>
      <c r="N571" s="51">
        <f t="shared" si="147"/>
        <v>1620500</v>
      </c>
      <c r="O571" s="52">
        <f t="shared" si="148"/>
        <v>1620500</v>
      </c>
      <c r="P571" s="51">
        <f t="shared" si="149"/>
        <v>0</v>
      </c>
      <c r="Q571" s="53">
        <f t="shared" si="150"/>
        <v>0</v>
      </c>
      <c r="R571" s="29">
        <f t="shared" si="152"/>
        <v>1620500</v>
      </c>
      <c r="S571" s="51">
        <f t="shared" si="144"/>
        <v>1620500</v>
      </c>
      <c r="T571" s="12" t="str">
        <f t="shared" si="151"/>
        <v>MENOR VALOR</v>
      </c>
    </row>
    <row r="572" spans="1:20" ht="16.5">
      <c r="A572" s="57">
        <v>566</v>
      </c>
      <c r="B572" s="117">
        <v>776601</v>
      </c>
      <c r="C572" s="73" t="s">
        <v>892</v>
      </c>
      <c r="D572" s="118" t="s">
        <v>692</v>
      </c>
      <c r="E572" s="114" t="s">
        <v>21</v>
      </c>
      <c r="F572" s="64">
        <v>1</v>
      </c>
      <c r="G572" s="115">
        <v>0</v>
      </c>
      <c r="H572" s="116">
        <v>0</v>
      </c>
      <c r="I572" s="84">
        <v>1141500</v>
      </c>
      <c r="J572" s="85" t="s">
        <v>28</v>
      </c>
      <c r="K572" s="49"/>
      <c r="L572" s="50">
        <f t="shared" si="145"/>
        <v>1141500</v>
      </c>
      <c r="M572" s="50">
        <f t="shared" si="146"/>
        <v>1141500</v>
      </c>
      <c r="N572" s="51">
        <f t="shared" si="147"/>
        <v>1141500</v>
      </c>
      <c r="O572" s="52">
        <f t="shared" si="148"/>
        <v>1141500</v>
      </c>
      <c r="P572" s="51">
        <f t="shared" si="149"/>
        <v>0</v>
      </c>
      <c r="Q572" s="53">
        <f t="shared" si="150"/>
        <v>0</v>
      </c>
      <c r="R572" s="29">
        <f t="shared" si="152"/>
        <v>1141500</v>
      </c>
      <c r="S572" s="51">
        <f t="shared" si="144"/>
        <v>1141500</v>
      </c>
      <c r="T572" s="12" t="str">
        <f t="shared" si="151"/>
        <v>MENOR VALOR</v>
      </c>
    </row>
    <row r="573" spans="1:20" ht="16.5">
      <c r="A573" s="57">
        <v>567</v>
      </c>
      <c r="B573" s="117">
        <v>776701</v>
      </c>
      <c r="C573" s="73" t="s">
        <v>894</v>
      </c>
      <c r="D573" s="118" t="s">
        <v>693</v>
      </c>
      <c r="E573" s="114" t="s">
        <v>21</v>
      </c>
      <c r="F573" s="64">
        <v>1</v>
      </c>
      <c r="G573" s="115">
        <v>0</v>
      </c>
      <c r="H573" s="116">
        <v>0</v>
      </c>
      <c r="I573" s="84">
        <v>1474400</v>
      </c>
      <c r="J573" s="85" t="s">
        <v>28</v>
      </c>
      <c r="K573" s="49"/>
      <c r="L573" s="50">
        <f t="shared" si="145"/>
        <v>1474400</v>
      </c>
      <c r="M573" s="50">
        <f t="shared" si="146"/>
        <v>1474400</v>
      </c>
      <c r="N573" s="51">
        <f t="shared" si="147"/>
        <v>1474400</v>
      </c>
      <c r="O573" s="52">
        <f t="shared" si="148"/>
        <v>1474400</v>
      </c>
      <c r="P573" s="51">
        <f t="shared" si="149"/>
        <v>0</v>
      </c>
      <c r="Q573" s="53">
        <f t="shared" si="150"/>
        <v>0</v>
      </c>
      <c r="R573" s="29">
        <f t="shared" si="152"/>
        <v>1474400</v>
      </c>
      <c r="S573" s="51">
        <f t="shared" si="144"/>
        <v>1474400</v>
      </c>
      <c r="T573" s="12" t="str">
        <f t="shared" si="151"/>
        <v>MENOR VALOR</v>
      </c>
    </row>
    <row r="574" spans="1:20" ht="25.5">
      <c r="A574" s="89">
        <v>568</v>
      </c>
      <c r="B574" s="117">
        <v>776801</v>
      </c>
      <c r="C574" s="73" t="s">
        <v>896</v>
      </c>
      <c r="D574" s="118" t="s">
        <v>694</v>
      </c>
      <c r="E574" s="114" t="s">
        <v>21</v>
      </c>
      <c r="F574" s="64">
        <v>1</v>
      </c>
      <c r="G574" s="115">
        <v>0</v>
      </c>
      <c r="H574" s="116">
        <v>0</v>
      </c>
      <c r="I574" s="84">
        <v>1474400</v>
      </c>
      <c r="J574" s="85" t="s">
        <v>28</v>
      </c>
      <c r="K574" s="49"/>
      <c r="L574" s="50">
        <f t="shared" si="145"/>
        <v>1474400</v>
      </c>
      <c r="M574" s="50">
        <f t="shared" si="146"/>
        <v>1474400</v>
      </c>
      <c r="N574" s="51">
        <f t="shared" si="147"/>
        <v>1474400</v>
      </c>
      <c r="O574" s="52">
        <f t="shared" si="148"/>
        <v>1474400</v>
      </c>
      <c r="P574" s="51">
        <f t="shared" si="149"/>
        <v>0</v>
      </c>
      <c r="Q574" s="53">
        <f t="shared" si="150"/>
        <v>0</v>
      </c>
      <c r="R574" s="29">
        <f t="shared" si="152"/>
        <v>1474400</v>
      </c>
      <c r="S574" s="51">
        <f t="shared" si="144"/>
        <v>1474400</v>
      </c>
      <c r="T574" s="12" t="str">
        <f t="shared" si="151"/>
        <v>MENOR VALOR</v>
      </c>
    </row>
    <row r="575" spans="1:20" ht="25.5">
      <c r="A575" s="57">
        <v>569</v>
      </c>
      <c r="B575" s="117">
        <v>776802</v>
      </c>
      <c r="C575" s="73" t="s">
        <v>900</v>
      </c>
      <c r="D575" s="118" t="s">
        <v>695</v>
      </c>
      <c r="E575" s="114" t="s">
        <v>21</v>
      </c>
      <c r="F575" s="64">
        <v>1</v>
      </c>
      <c r="G575" s="115">
        <v>0</v>
      </c>
      <c r="H575" s="116">
        <v>0</v>
      </c>
      <c r="I575" s="84">
        <v>1141500</v>
      </c>
      <c r="J575" s="85" t="s">
        <v>28</v>
      </c>
      <c r="K575" s="49"/>
      <c r="L575" s="50">
        <f t="shared" si="145"/>
        <v>1141500</v>
      </c>
      <c r="M575" s="50">
        <f t="shared" si="146"/>
        <v>1141500</v>
      </c>
      <c r="N575" s="51">
        <f t="shared" si="147"/>
        <v>1141500</v>
      </c>
      <c r="O575" s="52">
        <f t="shared" si="148"/>
        <v>1141500</v>
      </c>
      <c r="P575" s="51">
        <f t="shared" si="149"/>
        <v>0</v>
      </c>
      <c r="Q575" s="53">
        <f t="shared" si="150"/>
        <v>0</v>
      </c>
      <c r="R575" s="29">
        <f t="shared" si="152"/>
        <v>1141500</v>
      </c>
      <c r="S575" s="51">
        <f t="shared" si="144"/>
        <v>1141500</v>
      </c>
      <c r="T575" s="12" t="str">
        <f t="shared" si="151"/>
        <v>MENOR VALOR</v>
      </c>
    </row>
    <row r="576" spans="1:20" ht="25.5">
      <c r="A576" s="57">
        <v>570</v>
      </c>
      <c r="B576" s="117">
        <v>776901</v>
      </c>
      <c r="C576" s="73" t="s">
        <v>910</v>
      </c>
      <c r="D576" s="118" t="s">
        <v>696</v>
      </c>
      <c r="E576" s="114" t="s">
        <v>21</v>
      </c>
      <c r="F576" s="64">
        <v>1</v>
      </c>
      <c r="G576" s="115">
        <v>0</v>
      </c>
      <c r="H576" s="116">
        <v>0</v>
      </c>
      <c r="I576" s="84">
        <v>1141500</v>
      </c>
      <c r="J576" s="85" t="s">
        <v>28</v>
      </c>
      <c r="K576" s="49"/>
      <c r="L576" s="50">
        <f t="shared" si="145"/>
        <v>1141500</v>
      </c>
      <c r="M576" s="50">
        <f t="shared" si="146"/>
        <v>1141500</v>
      </c>
      <c r="N576" s="51">
        <f t="shared" si="147"/>
        <v>1141500</v>
      </c>
      <c r="O576" s="52">
        <f t="shared" si="148"/>
        <v>1141500</v>
      </c>
      <c r="P576" s="51">
        <f t="shared" si="149"/>
        <v>0</v>
      </c>
      <c r="Q576" s="53">
        <f t="shared" si="150"/>
        <v>0</v>
      </c>
      <c r="R576" s="29">
        <f t="shared" si="152"/>
        <v>1141500</v>
      </c>
      <c r="S576" s="51">
        <f t="shared" si="144"/>
        <v>1141500</v>
      </c>
      <c r="T576" s="12" t="str">
        <f t="shared" si="151"/>
        <v>MENOR VALOR</v>
      </c>
    </row>
    <row r="577" spans="1:20" ht="25.5">
      <c r="A577" s="89">
        <v>571</v>
      </c>
      <c r="B577" s="117">
        <v>776920</v>
      </c>
      <c r="C577" s="73" t="s">
        <v>912</v>
      </c>
      <c r="D577" s="118" t="s">
        <v>697</v>
      </c>
      <c r="E577" s="114" t="s">
        <v>21</v>
      </c>
      <c r="F577" s="64">
        <v>1</v>
      </c>
      <c r="G577" s="115">
        <v>0</v>
      </c>
      <c r="H577" s="116">
        <v>0</v>
      </c>
      <c r="I577" s="84">
        <v>1620500</v>
      </c>
      <c r="J577" s="85" t="s">
        <v>28</v>
      </c>
      <c r="K577" s="49"/>
      <c r="L577" s="50">
        <f t="shared" si="145"/>
        <v>1620500</v>
      </c>
      <c r="M577" s="50">
        <f t="shared" si="146"/>
        <v>1620500</v>
      </c>
      <c r="N577" s="51">
        <f t="shared" si="147"/>
        <v>1620500</v>
      </c>
      <c r="O577" s="52">
        <f t="shared" si="148"/>
        <v>1620500</v>
      </c>
      <c r="P577" s="51">
        <f t="shared" si="149"/>
        <v>0</v>
      </c>
      <c r="Q577" s="53">
        <f t="shared" si="150"/>
        <v>0</v>
      </c>
      <c r="R577" s="29">
        <f t="shared" si="152"/>
        <v>1620500</v>
      </c>
      <c r="S577" s="51">
        <f t="shared" ref="S577:S640" si="153">+ROUND(R577,-2)</f>
        <v>1620500</v>
      </c>
      <c r="T577" s="12" t="str">
        <f t="shared" si="151"/>
        <v>MENOR VALOR</v>
      </c>
    </row>
    <row r="578" spans="1:20" ht="25.5">
      <c r="A578" s="57">
        <v>572</v>
      </c>
      <c r="B578" s="117">
        <v>777800</v>
      </c>
      <c r="C578" s="73" t="s">
        <v>916</v>
      </c>
      <c r="D578" s="118" t="s">
        <v>698</v>
      </c>
      <c r="E578" s="114" t="s">
        <v>21</v>
      </c>
      <c r="F578" s="64">
        <v>1</v>
      </c>
      <c r="G578" s="115">
        <v>0</v>
      </c>
      <c r="H578" s="116">
        <v>0</v>
      </c>
      <c r="I578" s="84">
        <v>1850600</v>
      </c>
      <c r="J578" s="85" t="s">
        <v>28</v>
      </c>
      <c r="K578" s="49"/>
      <c r="L578" s="50">
        <f t="shared" si="145"/>
        <v>1850600</v>
      </c>
      <c r="M578" s="50">
        <f t="shared" si="146"/>
        <v>1850600</v>
      </c>
      <c r="N578" s="51">
        <f t="shared" si="147"/>
        <v>1850600</v>
      </c>
      <c r="O578" s="52">
        <f t="shared" si="148"/>
        <v>1850600</v>
      </c>
      <c r="P578" s="51">
        <f t="shared" si="149"/>
        <v>0</v>
      </c>
      <c r="Q578" s="53">
        <f t="shared" si="150"/>
        <v>0</v>
      </c>
      <c r="R578" s="29">
        <f t="shared" si="152"/>
        <v>1850600</v>
      </c>
      <c r="S578" s="51">
        <f t="shared" si="153"/>
        <v>1850600</v>
      </c>
      <c r="T578" s="12" t="str">
        <f t="shared" si="151"/>
        <v>MENOR VALOR</v>
      </c>
    </row>
    <row r="579" spans="1:20" ht="25.5">
      <c r="A579" s="57">
        <v>573</v>
      </c>
      <c r="B579" s="117">
        <v>778201</v>
      </c>
      <c r="C579" s="73" t="s">
        <v>918</v>
      </c>
      <c r="D579" s="118" t="s">
        <v>699</v>
      </c>
      <c r="E579" s="114" t="s">
        <v>21</v>
      </c>
      <c r="F579" s="64">
        <v>1</v>
      </c>
      <c r="G579" s="115">
        <v>0</v>
      </c>
      <c r="H579" s="116">
        <v>0</v>
      </c>
      <c r="I579" s="84">
        <v>1474400</v>
      </c>
      <c r="J579" s="85" t="s">
        <v>28</v>
      </c>
      <c r="K579" s="49"/>
      <c r="L579" s="50">
        <f t="shared" si="145"/>
        <v>1474400</v>
      </c>
      <c r="M579" s="50">
        <f t="shared" si="146"/>
        <v>1474400</v>
      </c>
      <c r="N579" s="51">
        <f t="shared" si="147"/>
        <v>1474400</v>
      </c>
      <c r="O579" s="52">
        <f t="shared" si="148"/>
        <v>1474400</v>
      </c>
      <c r="P579" s="51">
        <f t="shared" si="149"/>
        <v>0</v>
      </c>
      <c r="Q579" s="53">
        <f t="shared" si="150"/>
        <v>0</v>
      </c>
      <c r="R579" s="29">
        <f t="shared" si="152"/>
        <v>1474400</v>
      </c>
      <c r="S579" s="51">
        <f t="shared" si="153"/>
        <v>1474400</v>
      </c>
      <c r="T579" s="12" t="str">
        <f t="shared" si="151"/>
        <v>MENOR VALOR</v>
      </c>
    </row>
    <row r="580" spans="1:20" ht="16.5">
      <c r="A580" s="89">
        <v>574</v>
      </c>
      <c r="B580" s="117">
        <v>778202</v>
      </c>
      <c r="C580" s="73" t="s">
        <v>920</v>
      </c>
      <c r="D580" s="118" t="s">
        <v>700</v>
      </c>
      <c r="E580" s="114" t="s">
        <v>21</v>
      </c>
      <c r="F580" s="64">
        <v>1</v>
      </c>
      <c r="G580" s="115">
        <v>0</v>
      </c>
      <c r="H580" s="116">
        <v>0</v>
      </c>
      <c r="I580" s="84">
        <v>1850600</v>
      </c>
      <c r="J580" s="85" t="s">
        <v>28</v>
      </c>
      <c r="K580" s="49"/>
      <c r="L580" s="50">
        <f t="shared" si="145"/>
        <v>1850600</v>
      </c>
      <c r="M580" s="50">
        <f t="shared" si="146"/>
        <v>1850600</v>
      </c>
      <c r="N580" s="51">
        <f t="shared" si="147"/>
        <v>1850600</v>
      </c>
      <c r="O580" s="52">
        <f t="shared" si="148"/>
        <v>1850600</v>
      </c>
      <c r="P580" s="51">
        <f t="shared" si="149"/>
        <v>0</v>
      </c>
      <c r="Q580" s="53">
        <f t="shared" si="150"/>
        <v>0</v>
      </c>
      <c r="R580" s="29">
        <f t="shared" si="152"/>
        <v>1850600</v>
      </c>
      <c r="S580" s="51">
        <f t="shared" si="153"/>
        <v>1850600</v>
      </c>
      <c r="T580" s="12" t="str">
        <f t="shared" si="151"/>
        <v>MENOR VALOR</v>
      </c>
    </row>
    <row r="581" spans="1:20" ht="25.5">
      <c r="A581" s="57">
        <v>575</v>
      </c>
      <c r="B581" s="117">
        <v>778301</v>
      </c>
      <c r="C581" s="73" t="s">
        <v>922</v>
      </c>
      <c r="D581" s="118" t="s">
        <v>701</v>
      </c>
      <c r="E581" s="114" t="s">
        <v>21</v>
      </c>
      <c r="F581" s="64">
        <v>1</v>
      </c>
      <c r="G581" s="115">
        <v>0</v>
      </c>
      <c r="H581" s="116">
        <v>0</v>
      </c>
      <c r="I581" s="84">
        <v>1850600</v>
      </c>
      <c r="J581" s="85" t="s">
        <v>28</v>
      </c>
      <c r="K581" s="49"/>
      <c r="L581" s="50">
        <f t="shared" si="145"/>
        <v>1850600</v>
      </c>
      <c r="M581" s="50">
        <f t="shared" si="146"/>
        <v>1850600</v>
      </c>
      <c r="N581" s="51">
        <f t="shared" si="147"/>
        <v>1850600</v>
      </c>
      <c r="O581" s="52">
        <f t="shared" si="148"/>
        <v>1850600</v>
      </c>
      <c r="P581" s="51">
        <f t="shared" si="149"/>
        <v>0</v>
      </c>
      <c r="Q581" s="53">
        <f t="shared" si="150"/>
        <v>0</v>
      </c>
      <c r="R581" s="29">
        <f t="shared" si="152"/>
        <v>1850600</v>
      </c>
      <c r="S581" s="51">
        <f t="shared" si="153"/>
        <v>1850600</v>
      </c>
      <c r="T581" s="12" t="str">
        <f t="shared" si="151"/>
        <v>MENOR VALOR</v>
      </c>
    </row>
    <row r="582" spans="1:20" ht="16.5">
      <c r="A582" s="57">
        <v>576</v>
      </c>
      <c r="B582" s="117">
        <v>778305</v>
      </c>
      <c r="C582" s="73" t="s">
        <v>924</v>
      </c>
      <c r="D582" s="118" t="s">
        <v>702</v>
      </c>
      <c r="E582" s="114" t="s">
        <v>21</v>
      </c>
      <c r="F582" s="64">
        <v>1</v>
      </c>
      <c r="G582" s="115">
        <v>0</v>
      </c>
      <c r="H582" s="116">
        <v>0</v>
      </c>
      <c r="I582" s="84">
        <v>1474400</v>
      </c>
      <c r="J582" s="88">
        <v>270900</v>
      </c>
      <c r="K582" s="49"/>
      <c r="L582" s="50">
        <f t="shared" ref="L582:L645" si="154">MIN(I582,J582)</f>
        <v>270900</v>
      </c>
      <c r="M582" s="50">
        <f t="shared" ref="M582:M645" si="155">AVERAGE(I582,J582)</f>
        <v>872650</v>
      </c>
      <c r="N582" s="51">
        <f t="shared" ref="N582:N645" si="156">MEDIAN(J582,I582)</f>
        <v>872650</v>
      </c>
      <c r="O582" s="52">
        <f t="shared" ref="O582:O645" si="157">GEOMEAN(I582,J582)</f>
        <v>631992.84806079883</v>
      </c>
      <c r="P582" s="51">
        <f t="shared" ref="P582:P645" si="158">STDEVA(N582,L582)</f>
        <v>425501.505579005</v>
      </c>
      <c r="Q582" s="53">
        <f t="shared" ref="Q582:Q645" si="159">P582/N582*100%</f>
        <v>0.48759698112531369</v>
      </c>
      <c r="R582" s="29">
        <f t="shared" si="152"/>
        <v>872650</v>
      </c>
      <c r="S582" s="51">
        <f t="shared" si="153"/>
        <v>872700</v>
      </c>
      <c r="T582" s="12" t="str">
        <f t="shared" si="151"/>
        <v>MEDIANA</v>
      </c>
    </row>
    <row r="583" spans="1:20" ht="16.5">
      <c r="A583" s="89">
        <v>577</v>
      </c>
      <c r="B583" s="117">
        <v>778306</v>
      </c>
      <c r="C583" s="73" t="s">
        <v>926</v>
      </c>
      <c r="D583" s="118" t="s">
        <v>703</v>
      </c>
      <c r="E583" s="114" t="s">
        <v>21</v>
      </c>
      <c r="F583" s="64">
        <v>1</v>
      </c>
      <c r="G583" s="115">
        <v>0</v>
      </c>
      <c r="H583" s="116">
        <v>0</v>
      </c>
      <c r="I583" s="84">
        <v>1474400</v>
      </c>
      <c r="J583" s="85" t="s">
        <v>28</v>
      </c>
      <c r="K583" s="49"/>
      <c r="L583" s="50">
        <f t="shared" si="154"/>
        <v>1474400</v>
      </c>
      <c r="M583" s="50">
        <f t="shared" si="155"/>
        <v>1474400</v>
      </c>
      <c r="N583" s="51">
        <f t="shared" si="156"/>
        <v>1474400</v>
      </c>
      <c r="O583" s="52">
        <f t="shared" si="157"/>
        <v>1474400</v>
      </c>
      <c r="P583" s="51">
        <f t="shared" si="158"/>
        <v>0</v>
      </c>
      <c r="Q583" s="53">
        <f t="shared" si="159"/>
        <v>0</v>
      </c>
      <c r="R583" s="29">
        <f t="shared" si="152"/>
        <v>1474400</v>
      </c>
      <c r="S583" s="51">
        <f t="shared" si="153"/>
        <v>1474400</v>
      </c>
      <c r="T583" s="12" t="str">
        <f t="shared" si="151"/>
        <v>MENOR VALOR</v>
      </c>
    </row>
    <row r="584" spans="1:20" ht="16.5">
      <c r="A584" s="57">
        <v>578</v>
      </c>
      <c r="B584" s="117">
        <v>778501</v>
      </c>
      <c r="C584" s="73" t="s">
        <v>928</v>
      </c>
      <c r="D584" s="118" t="s">
        <v>704</v>
      </c>
      <c r="E584" s="114" t="s">
        <v>21</v>
      </c>
      <c r="F584" s="64">
        <v>1</v>
      </c>
      <c r="G584" s="115">
        <v>0</v>
      </c>
      <c r="H584" s="116">
        <v>0</v>
      </c>
      <c r="I584" s="84">
        <v>2469300</v>
      </c>
      <c r="J584" s="85" t="s">
        <v>28</v>
      </c>
      <c r="K584" s="49"/>
      <c r="L584" s="50">
        <f t="shared" si="154"/>
        <v>2469300</v>
      </c>
      <c r="M584" s="50">
        <f t="shared" si="155"/>
        <v>2469300</v>
      </c>
      <c r="N584" s="51">
        <f t="shared" si="156"/>
        <v>2469300</v>
      </c>
      <c r="O584" s="52">
        <f t="shared" si="157"/>
        <v>2469300</v>
      </c>
      <c r="P584" s="51">
        <f t="shared" si="158"/>
        <v>0</v>
      </c>
      <c r="Q584" s="53">
        <f t="shared" si="159"/>
        <v>0</v>
      </c>
      <c r="R584" s="29">
        <f t="shared" si="152"/>
        <v>2469300</v>
      </c>
      <c r="S584" s="51">
        <f t="shared" si="153"/>
        <v>2469300</v>
      </c>
      <c r="T584" s="12" t="str">
        <f t="shared" si="151"/>
        <v>MENOR VALOR</v>
      </c>
    </row>
    <row r="585" spans="1:20" ht="25.5">
      <c r="A585" s="57">
        <v>579</v>
      </c>
      <c r="B585" s="117">
        <v>778600</v>
      </c>
      <c r="C585" s="73" t="s">
        <v>930</v>
      </c>
      <c r="D585" s="118" t="s">
        <v>705</v>
      </c>
      <c r="E585" s="114" t="s">
        <v>21</v>
      </c>
      <c r="F585" s="64">
        <v>1</v>
      </c>
      <c r="G585" s="115">
        <v>0</v>
      </c>
      <c r="H585" s="116">
        <v>0</v>
      </c>
      <c r="I585" s="84">
        <v>1620500</v>
      </c>
      <c r="J585" s="85" t="s">
        <v>28</v>
      </c>
      <c r="K585" s="49"/>
      <c r="L585" s="50">
        <f t="shared" si="154"/>
        <v>1620500</v>
      </c>
      <c r="M585" s="50">
        <f t="shared" si="155"/>
        <v>1620500</v>
      </c>
      <c r="N585" s="51">
        <f t="shared" si="156"/>
        <v>1620500</v>
      </c>
      <c r="O585" s="52">
        <f t="shared" si="157"/>
        <v>1620500</v>
      </c>
      <c r="P585" s="51">
        <f t="shared" si="158"/>
        <v>0</v>
      </c>
      <c r="Q585" s="53">
        <f t="shared" si="159"/>
        <v>0</v>
      </c>
      <c r="R585" s="29">
        <f t="shared" si="152"/>
        <v>1620500</v>
      </c>
      <c r="S585" s="51">
        <f t="shared" si="153"/>
        <v>1620500</v>
      </c>
      <c r="T585" s="12" t="str">
        <f t="shared" ref="T585:T648" si="160">IF(Q585&lt;=$Q$1,"MENOR VALOR","MEDIANA")</f>
        <v>MENOR VALOR</v>
      </c>
    </row>
    <row r="586" spans="1:20" ht="25.5">
      <c r="A586" s="89">
        <v>580</v>
      </c>
      <c r="B586" s="117">
        <v>778701</v>
      </c>
      <c r="C586" s="73" t="s">
        <v>938</v>
      </c>
      <c r="D586" s="118" t="s">
        <v>706</v>
      </c>
      <c r="E586" s="114" t="s">
        <v>21</v>
      </c>
      <c r="F586" s="64">
        <v>1</v>
      </c>
      <c r="G586" s="115">
        <v>0</v>
      </c>
      <c r="H586" s="116">
        <v>0</v>
      </c>
      <c r="I586" s="84">
        <v>1850600</v>
      </c>
      <c r="J586" s="85" t="s">
        <v>28</v>
      </c>
      <c r="K586" s="49"/>
      <c r="L586" s="50">
        <f t="shared" si="154"/>
        <v>1850600</v>
      </c>
      <c r="M586" s="50">
        <f t="shared" si="155"/>
        <v>1850600</v>
      </c>
      <c r="N586" s="51">
        <f t="shared" si="156"/>
        <v>1850600</v>
      </c>
      <c r="O586" s="52">
        <f t="shared" si="157"/>
        <v>1850600</v>
      </c>
      <c r="P586" s="51">
        <f t="shared" si="158"/>
        <v>0</v>
      </c>
      <c r="Q586" s="53">
        <f t="shared" si="159"/>
        <v>0</v>
      </c>
      <c r="R586" s="29">
        <f t="shared" si="152"/>
        <v>1850600</v>
      </c>
      <c r="S586" s="51">
        <f t="shared" si="153"/>
        <v>1850600</v>
      </c>
      <c r="T586" s="12" t="str">
        <f t="shared" si="160"/>
        <v>MENOR VALOR</v>
      </c>
    </row>
    <row r="587" spans="1:20" ht="25.5">
      <c r="A587" s="57">
        <v>581</v>
      </c>
      <c r="B587" s="117">
        <v>778702</v>
      </c>
      <c r="C587" s="73" t="s">
        <v>940</v>
      </c>
      <c r="D587" s="118" t="s">
        <v>707</v>
      </c>
      <c r="E587" s="114" t="s">
        <v>21</v>
      </c>
      <c r="F587" s="64">
        <v>1</v>
      </c>
      <c r="G587" s="115">
        <v>0</v>
      </c>
      <c r="H587" s="116">
        <v>0</v>
      </c>
      <c r="I587" s="84">
        <v>1850600</v>
      </c>
      <c r="J587" s="85" t="s">
        <v>28</v>
      </c>
      <c r="K587" s="49"/>
      <c r="L587" s="50">
        <f t="shared" si="154"/>
        <v>1850600</v>
      </c>
      <c r="M587" s="50">
        <f t="shared" si="155"/>
        <v>1850600</v>
      </c>
      <c r="N587" s="51">
        <f t="shared" si="156"/>
        <v>1850600</v>
      </c>
      <c r="O587" s="52">
        <f t="shared" si="157"/>
        <v>1850600</v>
      </c>
      <c r="P587" s="51">
        <f t="shared" si="158"/>
        <v>0</v>
      </c>
      <c r="Q587" s="53">
        <f t="shared" si="159"/>
        <v>0</v>
      </c>
      <c r="R587" s="29">
        <f t="shared" si="152"/>
        <v>1850600</v>
      </c>
      <c r="S587" s="51">
        <f t="shared" si="153"/>
        <v>1850600</v>
      </c>
      <c r="T587" s="12" t="str">
        <f t="shared" si="160"/>
        <v>MENOR VALOR</v>
      </c>
    </row>
    <row r="588" spans="1:20" ht="16.5">
      <c r="A588" s="57">
        <v>582</v>
      </c>
      <c r="B588" s="117">
        <v>778703</v>
      </c>
      <c r="C588" s="73" t="s">
        <v>942</v>
      </c>
      <c r="D588" s="118" t="s">
        <v>708</v>
      </c>
      <c r="E588" s="114" t="s">
        <v>21</v>
      </c>
      <c r="F588" s="64">
        <v>1</v>
      </c>
      <c r="G588" s="115">
        <v>0</v>
      </c>
      <c r="H588" s="116">
        <v>0</v>
      </c>
      <c r="I588" s="84">
        <v>1850600</v>
      </c>
      <c r="J588" s="85" t="s">
        <v>28</v>
      </c>
      <c r="K588" s="49"/>
      <c r="L588" s="50">
        <f t="shared" si="154"/>
        <v>1850600</v>
      </c>
      <c r="M588" s="50">
        <f t="shared" si="155"/>
        <v>1850600</v>
      </c>
      <c r="N588" s="51">
        <f t="shared" si="156"/>
        <v>1850600</v>
      </c>
      <c r="O588" s="52">
        <f t="shared" si="157"/>
        <v>1850600</v>
      </c>
      <c r="P588" s="51">
        <f t="shared" si="158"/>
        <v>0</v>
      </c>
      <c r="Q588" s="53">
        <f t="shared" si="159"/>
        <v>0</v>
      </c>
      <c r="R588" s="29">
        <f t="shared" si="152"/>
        <v>1850600</v>
      </c>
      <c r="S588" s="51">
        <f t="shared" si="153"/>
        <v>1850600</v>
      </c>
      <c r="T588" s="12" t="str">
        <f t="shared" si="160"/>
        <v>MENOR VALOR</v>
      </c>
    </row>
    <row r="589" spans="1:20" ht="25.5">
      <c r="A589" s="89">
        <v>583</v>
      </c>
      <c r="B589" s="117">
        <v>778800</v>
      </c>
      <c r="C589" s="73" t="s">
        <v>944</v>
      </c>
      <c r="D589" s="118" t="s">
        <v>709</v>
      </c>
      <c r="E589" s="114" t="s">
        <v>21</v>
      </c>
      <c r="F589" s="64">
        <v>1</v>
      </c>
      <c r="G589" s="115">
        <v>0</v>
      </c>
      <c r="H589" s="116">
        <v>0</v>
      </c>
      <c r="I589" s="84">
        <v>1474400</v>
      </c>
      <c r="J589" s="85" t="s">
        <v>28</v>
      </c>
      <c r="K589" s="49"/>
      <c r="L589" s="50">
        <f t="shared" si="154"/>
        <v>1474400</v>
      </c>
      <c r="M589" s="50">
        <f t="shared" si="155"/>
        <v>1474400</v>
      </c>
      <c r="N589" s="51">
        <f t="shared" si="156"/>
        <v>1474400</v>
      </c>
      <c r="O589" s="52">
        <f t="shared" si="157"/>
        <v>1474400</v>
      </c>
      <c r="P589" s="51">
        <f t="shared" si="158"/>
        <v>0</v>
      </c>
      <c r="Q589" s="53">
        <f t="shared" si="159"/>
        <v>0</v>
      </c>
      <c r="R589" s="29">
        <f t="shared" si="152"/>
        <v>1474400</v>
      </c>
      <c r="S589" s="51">
        <f t="shared" si="153"/>
        <v>1474400</v>
      </c>
      <c r="T589" s="12" t="str">
        <f t="shared" si="160"/>
        <v>MENOR VALOR</v>
      </c>
    </row>
    <row r="590" spans="1:20" ht="25.5">
      <c r="A590" s="57">
        <v>584</v>
      </c>
      <c r="B590" s="117">
        <v>778901</v>
      </c>
      <c r="C590" s="73" t="s">
        <v>946</v>
      </c>
      <c r="D590" s="118" t="s">
        <v>710</v>
      </c>
      <c r="E590" s="114" t="s">
        <v>21</v>
      </c>
      <c r="F590" s="64">
        <v>1</v>
      </c>
      <c r="G590" s="115">
        <v>0</v>
      </c>
      <c r="H590" s="116">
        <v>0</v>
      </c>
      <c r="I590" s="84">
        <v>828200</v>
      </c>
      <c r="J590" s="88">
        <v>193300</v>
      </c>
      <c r="K590" s="49"/>
      <c r="L590" s="50">
        <f t="shared" si="154"/>
        <v>193300</v>
      </c>
      <c r="M590" s="50">
        <f t="shared" si="155"/>
        <v>510750</v>
      </c>
      <c r="N590" s="51">
        <f t="shared" si="156"/>
        <v>510750</v>
      </c>
      <c r="O590" s="52">
        <f t="shared" si="157"/>
        <v>400113.80880944361</v>
      </c>
      <c r="P590" s="51">
        <f t="shared" si="158"/>
        <v>224471.04768766952</v>
      </c>
      <c r="Q590" s="53">
        <f t="shared" si="159"/>
        <v>0.43949299596215274</v>
      </c>
      <c r="R590" s="29">
        <f t="shared" si="152"/>
        <v>510750</v>
      </c>
      <c r="S590" s="51">
        <f t="shared" si="153"/>
        <v>510800</v>
      </c>
      <c r="T590" s="12" t="str">
        <f t="shared" si="160"/>
        <v>MEDIANA</v>
      </c>
    </row>
    <row r="591" spans="1:20" ht="25.5">
      <c r="A591" s="57">
        <v>585</v>
      </c>
      <c r="B591" s="117">
        <v>778902</v>
      </c>
      <c r="C591" s="73" t="s">
        <v>948</v>
      </c>
      <c r="D591" s="118" t="s">
        <v>711</v>
      </c>
      <c r="E591" s="114" t="s">
        <v>21</v>
      </c>
      <c r="F591" s="64">
        <v>1</v>
      </c>
      <c r="G591" s="115">
        <v>0</v>
      </c>
      <c r="H591" s="116">
        <v>0</v>
      </c>
      <c r="I591" s="84">
        <v>1474400</v>
      </c>
      <c r="J591" s="88">
        <v>270900</v>
      </c>
      <c r="K591" s="49"/>
      <c r="L591" s="50">
        <f t="shared" si="154"/>
        <v>270900</v>
      </c>
      <c r="M591" s="50">
        <f t="shared" si="155"/>
        <v>872650</v>
      </c>
      <c r="N591" s="51">
        <f t="shared" si="156"/>
        <v>872650</v>
      </c>
      <c r="O591" s="52">
        <f t="shared" si="157"/>
        <v>631992.84806079883</v>
      </c>
      <c r="P591" s="51">
        <f t="shared" si="158"/>
        <v>425501.505579005</v>
      </c>
      <c r="Q591" s="53">
        <f t="shared" si="159"/>
        <v>0.48759698112531369</v>
      </c>
      <c r="R591" s="29">
        <f t="shared" si="152"/>
        <v>872650</v>
      </c>
      <c r="S591" s="51">
        <f t="shared" si="153"/>
        <v>872700</v>
      </c>
      <c r="T591" s="12" t="str">
        <f t="shared" si="160"/>
        <v>MEDIANA</v>
      </c>
    </row>
    <row r="592" spans="1:20" ht="25.5">
      <c r="A592" s="89">
        <v>586</v>
      </c>
      <c r="B592" s="117">
        <v>778911</v>
      </c>
      <c r="C592" s="73" t="s">
        <v>964</v>
      </c>
      <c r="D592" s="118" t="s">
        <v>712</v>
      </c>
      <c r="E592" s="114" t="s">
        <v>21</v>
      </c>
      <c r="F592" s="64">
        <v>1</v>
      </c>
      <c r="G592" s="115">
        <v>0</v>
      </c>
      <c r="H592" s="116">
        <v>0</v>
      </c>
      <c r="I592" s="84">
        <v>1474400</v>
      </c>
      <c r="J592" s="88">
        <v>232000</v>
      </c>
      <c r="K592" s="49"/>
      <c r="L592" s="50">
        <f t="shared" si="154"/>
        <v>232000</v>
      </c>
      <c r="M592" s="50">
        <f t="shared" si="155"/>
        <v>853200</v>
      </c>
      <c r="N592" s="51">
        <f t="shared" si="156"/>
        <v>853200</v>
      </c>
      <c r="O592" s="52">
        <f t="shared" si="157"/>
        <v>584859.64128156425</v>
      </c>
      <c r="P592" s="51">
        <f t="shared" si="158"/>
        <v>439254.73247308331</v>
      </c>
      <c r="Q592" s="53">
        <f t="shared" si="159"/>
        <v>0.51483208212972731</v>
      </c>
      <c r="R592" s="29">
        <f t="shared" si="152"/>
        <v>853200</v>
      </c>
      <c r="S592" s="51">
        <f t="shared" si="153"/>
        <v>853200</v>
      </c>
      <c r="T592" s="12" t="str">
        <f t="shared" si="160"/>
        <v>MEDIANA</v>
      </c>
    </row>
    <row r="593" spans="1:20" ht="25.5">
      <c r="A593" s="57">
        <v>587</v>
      </c>
      <c r="B593" s="117">
        <v>778912</v>
      </c>
      <c r="C593" s="73" t="s">
        <v>966</v>
      </c>
      <c r="D593" s="118" t="s">
        <v>713</v>
      </c>
      <c r="E593" s="114" t="s">
        <v>21</v>
      </c>
      <c r="F593" s="64">
        <v>1</v>
      </c>
      <c r="G593" s="115">
        <v>0</v>
      </c>
      <c r="H593" s="116">
        <v>0</v>
      </c>
      <c r="I593" s="84">
        <v>1474400</v>
      </c>
      <c r="J593" s="85" t="s">
        <v>28</v>
      </c>
      <c r="K593" s="49"/>
      <c r="L593" s="50">
        <f t="shared" si="154"/>
        <v>1474400</v>
      </c>
      <c r="M593" s="50">
        <f t="shared" si="155"/>
        <v>1474400</v>
      </c>
      <c r="N593" s="51">
        <f t="shared" si="156"/>
        <v>1474400</v>
      </c>
      <c r="O593" s="52">
        <f t="shared" si="157"/>
        <v>1474400</v>
      </c>
      <c r="P593" s="51">
        <f t="shared" si="158"/>
        <v>0</v>
      </c>
      <c r="Q593" s="53">
        <f t="shared" si="159"/>
        <v>0</v>
      </c>
      <c r="R593" s="29">
        <f t="shared" si="152"/>
        <v>1474400</v>
      </c>
      <c r="S593" s="51">
        <f t="shared" si="153"/>
        <v>1474400</v>
      </c>
      <c r="T593" s="12" t="str">
        <f t="shared" si="160"/>
        <v>MENOR VALOR</v>
      </c>
    </row>
    <row r="594" spans="1:20" ht="16.5">
      <c r="A594" s="57">
        <v>588</v>
      </c>
      <c r="B594" s="117">
        <v>778942</v>
      </c>
      <c r="C594" s="73" t="s">
        <v>968</v>
      </c>
      <c r="D594" s="118" t="s">
        <v>714</v>
      </c>
      <c r="E594" s="114" t="s">
        <v>21</v>
      </c>
      <c r="F594" s="64">
        <v>1</v>
      </c>
      <c r="G594" s="115">
        <v>0</v>
      </c>
      <c r="H594" s="116">
        <v>0</v>
      </c>
      <c r="I594" s="84">
        <v>1141500</v>
      </c>
      <c r="J594" s="85" t="s">
        <v>28</v>
      </c>
      <c r="K594" s="49"/>
      <c r="L594" s="50">
        <f t="shared" si="154"/>
        <v>1141500</v>
      </c>
      <c r="M594" s="50">
        <f t="shared" si="155"/>
        <v>1141500</v>
      </c>
      <c r="N594" s="51">
        <f t="shared" si="156"/>
        <v>1141500</v>
      </c>
      <c r="O594" s="52">
        <f t="shared" si="157"/>
        <v>1141500</v>
      </c>
      <c r="P594" s="51">
        <f t="shared" si="158"/>
        <v>0</v>
      </c>
      <c r="Q594" s="53">
        <f t="shared" si="159"/>
        <v>0</v>
      </c>
      <c r="R594" s="29">
        <f t="shared" si="152"/>
        <v>1141500</v>
      </c>
      <c r="S594" s="51">
        <f t="shared" si="153"/>
        <v>1141500</v>
      </c>
      <c r="T594" s="12" t="str">
        <f t="shared" si="160"/>
        <v>MENOR VALOR</v>
      </c>
    </row>
    <row r="595" spans="1:20" ht="16.5">
      <c r="A595" s="89">
        <v>589</v>
      </c>
      <c r="B595" s="117">
        <v>779402</v>
      </c>
      <c r="C595" s="73" t="s">
        <v>970</v>
      </c>
      <c r="D595" s="118" t="s">
        <v>715</v>
      </c>
      <c r="E595" s="114" t="s">
        <v>21</v>
      </c>
      <c r="F595" s="64">
        <v>1</v>
      </c>
      <c r="G595" s="115">
        <v>0</v>
      </c>
      <c r="H595" s="116">
        <v>0</v>
      </c>
      <c r="I595" s="84">
        <v>1620500</v>
      </c>
      <c r="J595" s="85" t="s">
        <v>28</v>
      </c>
      <c r="K595" s="49"/>
      <c r="L595" s="50">
        <f t="shared" si="154"/>
        <v>1620500</v>
      </c>
      <c r="M595" s="50">
        <f t="shared" si="155"/>
        <v>1620500</v>
      </c>
      <c r="N595" s="51">
        <f t="shared" si="156"/>
        <v>1620500</v>
      </c>
      <c r="O595" s="52">
        <f t="shared" si="157"/>
        <v>1620500</v>
      </c>
      <c r="P595" s="51">
        <f t="shared" si="158"/>
        <v>0</v>
      </c>
      <c r="Q595" s="53">
        <f t="shared" si="159"/>
        <v>0</v>
      </c>
      <c r="R595" s="29">
        <f t="shared" si="152"/>
        <v>1620500</v>
      </c>
      <c r="S595" s="51">
        <f t="shared" si="153"/>
        <v>1620500</v>
      </c>
      <c r="T595" s="12" t="str">
        <f t="shared" si="160"/>
        <v>MENOR VALOR</v>
      </c>
    </row>
    <row r="596" spans="1:20" ht="25.5">
      <c r="A596" s="57">
        <v>590</v>
      </c>
      <c r="B596" s="117">
        <v>779404</v>
      </c>
      <c r="C596" s="73" t="s">
        <v>974</v>
      </c>
      <c r="D596" s="118" t="s">
        <v>716</v>
      </c>
      <c r="E596" s="114" t="s">
        <v>21</v>
      </c>
      <c r="F596" s="64">
        <v>1</v>
      </c>
      <c r="G596" s="115">
        <v>0</v>
      </c>
      <c r="H596" s="116">
        <v>0</v>
      </c>
      <c r="I596" s="84">
        <v>1474400</v>
      </c>
      <c r="J596" s="88">
        <v>270900</v>
      </c>
      <c r="K596" s="49"/>
      <c r="L596" s="50">
        <f t="shared" si="154"/>
        <v>270900</v>
      </c>
      <c r="M596" s="50">
        <f t="shared" si="155"/>
        <v>872650</v>
      </c>
      <c r="N596" s="51">
        <f t="shared" si="156"/>
        <v>872650</v>
      </c>
      <c r="O596" s="52">
        <f t="shared" si="157"/>
        <v>631992.84806079883</v>
      </c>
      <c r="P596" s="51">
        <f t="shared" si="158"/>
        <v>425501.505579005</v>
      </c>
      <c r="Q596" s="53">
        <f t="shared" si="159"/>
        <v>0.48759698112531369</v>
      </c>
      <c r="R596" s="29">
        <f t="shared" si="152"/>
        <v>872650</v>
      </c>
      <c r="S596" s="51">
        <f t="shared" si="153"/>
        <v>872700</v>
      </c>
      <c r="T596" s="12" t="str">
        <f t="shared" si="160"/>
        <v>MEDIANA</v>
      </c>
    </row>
    <row r="597" spans="1:20" ht="16.5">
      <c r="A597" s="57">
        <v>591</v>
      </c>
      <c r="B597" s="117">
        <v>779802</v>
      </c>
      <c r="C597" s="73" t="s">
        <v>976</v>
      </c>
      <c r="D597" s="118" t="s">
        <v>717</v>
      </c>
      <c r="E597" s="114" t="s">
        <v>21</v>
      </c>
      <c r="F597" s="64">
        <v>1</v>
      </c>
      <c r="G597" s="115">
        <v>0</v>
      </c>
      <c r="H597" s="116">
        <v>0</v>
      </c>
      <c r="I597" s="84">
        <v>1850600</v>
      </c>
      <c r="J597" s="85" t="s">
        <v>28</v>
      </c>
      <c r="K597" s="49"/>
      <c r="L597" s="50">
        <f t="shared" si="154"/>
        <v>1850600</v>
      </c>
      <c r="M597" s="50">
        <f t="shared" si="155"/>
        <v>1850600</v>
      </c>
      <c r="N597" s="51">
        <f t="shared" si="156"/>
        <v>1850600</v>
      </c>
      <c r="O597" s="52">
        <f t="shared" si="157"/>
        <v>1850600</v>
      </c>
      <c r="P597" s="51">
        <f t="shared" si="158"/>
        <v>0</v>
      </c>
      <c r="Q597" s="53">
        <f t="shared" si="159"/>
        <v>0</v>
      </c>
      <c r="R597" s="29">
        <f t="shared" si="152"/>
        <v>1850600</v>
      </c>
      <c r="S597" s="51">
        <f t="shared" si="153"/>
        <v>1850600</v>
      </c>
      <c r="T597" s="12" t="str">
        <f t="shared" si="160"/>
        <v>MENOR VALOR</v>
      </c>
    </row>
    <row r="598" spans="1:20" ht="16.5">
      <c r="A598" s="89">
        <v>592</v>
      </c>
      <c r="B598" s="117">
        <v>780101</v>
      </c>
      <c r="C598" s="73" t="s">
        <v>978</v>
      </c>
      <c r="D598" s="118" t="s">
        <v>718</v>
      </c>
      <c r="E598" s="114" t="s">
        <v>21</v>
      </c>
      <c r="F598" s="64">
        <v>1</v>
      </c>
      <c r="G598" s="115">
        <v>0</v>
      </c>
      <c r="H598" s="116">
        <v>0</v>
      </c>
      <c r="I598" s="84">
        <v>1620500</v>
      </c>
      <c r="J598" s="88">
        <v>2213600</v>
      </c>
      <c r="K598" s="49"/>
      <c r="L598" s="50">
        <f t="shared" si="154"/>
        <v>1620500</v>
      </c>
      <c r="M598" s="50">
        <f t="shared" si="155"/>
        <v>1917050</v>
      </c>
      <c r="N598" s="51">
        <f t="shared" si="156"/>
        <v>1917050</v>
      </c>
      <c r="O598" s="52">
        <f t="shared" si="157"/>
        <v>1893974.339847296</v>
      </c>
      <c r="P598" s="51">
        <f t="shared" si="158"/>
        <v>209692.51596087066</v>
      </c>
      <c r="Q598" s="53">
        <f t="shared" si="159"/>
        <v>0.10938291435323579</v>
      </c>
      <c r="R598" s="29">
        <f t="shared" si="152"/>
        <v>1917050</v>
      </c>
      <c r="S598" s="51">
        <f t="shared" si="153"/>
        <v>1917100</v>
      </c>
      <c r="T598" s="12" t="str">
        <f t="shared" si="160"/>
        <v>MEDIANA</v>
      </c>
    </row>
    <row r="599" spans="1:20" ht="16.5">
      <c r="A599" s="57">
        <v>593</v>
      </c>
      <c r="B599" s="117">
        <v>780300</v>
      </c>
      <c r="C599" s="73" t="s">
        <v>980</v>
      </c>
      <c r="D599" s="118" t="s">
        <v>719</v>
      </c>
      <c r="E599" s="114" t="s">
        <v>21</v>
      </c>
      <c r="F599" s="64">
        <v>1</v>
      </c>
      <c r="G599" s="115">
        <v>0</v>
      </c>
      <c r="H599" s="116">
        <v>0</v>
      </c>
      <c r="I599" s="84">
        <v>2469300</v>
      </c>
      <c r="J599" s="85" t="s">
        <v>28</v>
      </c>
      <c r="K599" s="49"/>
      <c r="L599" s="50">
        <f t="shared" si="154"/>
        <v>2469300</v>
      </c>
      <c r="M599" s="50">
        <f t="shared" si="155"/>
        <v>2469300</v>
      </c>
      <c r="N599" s="51">
        <f t="shared" si="156"/>
        <v>2469300</v>
      </c>
      <c r="O599" s="52">
        <f t="shared" si="157"/>
        <v>2469300</v>
      </c>
      <c r="P599" s="51">
        <f t="shared" si="158"/>
        <v>0</v>
      </c>
      <c r="Q599" s="53">
        <f t="shared" si="159"/>
        <v>0</v>
      </c>
      <c r="R599" s="29">
        <f t="shared" si="152"/>
        <v>2469300</v>
      </c>
      <c r="S599" s="51">
        <f t="shared" si="153"/>
        <v>2469300</v>
      </c>
      <c r="T599" s="12" t="str">
        <f t="shared" si="160"/>
        <v>MENOR VALOR</v>
      </c>
    </row>
    <row r="600" spans="1:20" ht="25.5">
      <c r="A600" s="57">
        <v>594</v>
      </c>
      <c r="B600" s="117">
        <v>780401</v>
      </c>
      <c r="C600" s="73" t="s">
        <v>982</v>
      </c>
      <c r="D600" s="118" t="s">
        <v>720</v>
      </c>
      <c r="E600" s="114" t="s">
        <v>21</v>
      </c>
      <c r="F600" s="64">
        <v>1</v>
      </c>
      <c r="G600" s="115">
        <v>0</v>
      </c>
      <c r="H600" s="116">
        <v>0</v>
      </c>
      <c r="I600" s="84">
        <v>1474400</v>
      </c>
      <c r="J600" s="85" t="s">
        <v>28</v>
      </c>
      <c r="K600" s="49"/>
      <c r="L600" s="50">
        <f t="shared" si="154"/>
        <v>1474400</v>
      </c>
      <c r="M600" s="50">
        <f t="shared" si="155"/>
        <v>1474400</v>
      </c>
      <c r="N600" s="51">
        <f t="shared" si="156"/>
        <v>1474400</v>
      </c>
      <c r="O600" s="52">
        <f t="shared" si="157"/>
        <v>1474400</v>
      </c>
      <c r="P600" s="51">
        <f t="shared" si="158"/>
        <v>0</v>
      </c>
      <c r="Q600" s="53">
        <f t="shared" si="159"/>
        <v>0</v>
      </c>
      <c r="R600" s="29">
        <f t="shared" si="152"/>
        <v>1474400</v>
      </c>
      <c r="S600" s="51">
        <f t="shared" si="153"/>
        <v>1474400</v>
      </c>
      <c r="T600" s="12" t="str">
        <f t="shared" si="160"/>
        <v>MENOR VALOR</v>
      </c>
    </row>
    <row r="601" spans="1:20" ht="16.5">
      <c r="A601" s="89">
        <v>595</v>
      </c>
      <c r="B601" s="117">
        <v>780402</v>
      </c>
      <c r="C601" s="73" t="s">
        <v>984</v>
      </c>
      <c r="D601" s="118" t="s">
        <v>721</v>
      </c>
      <c r="E601" s="114" t="s">
        <v>21</v>
      </c>
      <c r="F601" s="64">
        <v>1</v>
      </c>
      <c r="G601" s="115">
        <v>0</v>
      </c>
      <c r="H601" s="116">
        <v>0</v>
      </c>
      <c r="I601" s="84">
        <v>2652100</v>
      </c>
      <c r="J601" s="88">
        <v>425500</v>
      </c>
      <c r="K601" s="49"/>
      <c r="L601" s="50">
        <f t="shared" si="154"/>
        <v>425500</v>
      </c>
      <c r="M601" s="50">
        <f t="shared" si="155"/>
        <v>1538800</v>
      </c>
      <c r="N601" s="51">
        <f t="shared" si="156"/>
        <v>1538800</v>
      </c>
      <c r="O601" s="52">
        <f t="shared" si="157"/>
        <v>1062294.0035602197</v>
      </c>
      <c r="P601" s="51">
        <f t="shared" si="158"/>
        <v>787221.97949498333</v>
      </c>
      <c r="Q601" s="53">
        <f t="shared" si="159"/>
        <v>0.51158173868922752</v>
      </c>
      <c r="R601" s="29">
        <f t="shared" si="152"/>
        <v>1538800</v>
      </c>
      <c r="S601" s="51">
        <f t="shared" si="153"/>
        <v>1538800</v>
      </c>
      <c r="T601" s="12" t="str">
        <f t="shared" si="160"/>
        <v>MEDIANA</v>
      </c>
    </row>
    <row r="602" spans="1:20" ht="16.5">
      <c r="A602" s="57">
        <v>596</v>
      </c>
      <c r="B602" s="117">
        <v>780403</v>
      </c>
      <c r="C602" s="73" t="s">
        <v>988</v>
      </c>
      <c r="D602" s="118" t="s">
        <v>722</v>
      </c>
      <c r="E602" s="114" t="s">
        <v>21</v>
      </c>
      <c r="F602" s="64">
        <v>1</v>
      </c>
      <c r="G602" s="115">
        <v>0</v>
      </c>
      <c r="H602" s="116">
        <v>0</v>
      </c>
      <c r="I602" s="84">
        <v>1850600</v>
      </c>
      <c r="J602" s="88">
        <v>2541800</v>
      </c>
      <c r="K602" s="49"/>
      <c r="L602" s="50">
        <f t="shared" si="154"/>
        <v>1850600</v>
      </c>
      <c r="M602" s="50">
        <f t="shared" si="155"/>
        <v>2196200</v>
      </c>
      <c r="N602" s="51">
        <f t="shared" si="156"/>
        <v>2196200</v>
      </c>
      <c r="O602" s="52">
        <f t="shared" si="157"/>
        <v>2168837.2645267788</v>
      </c>
      <c r="P602" s="51">
        <f t="shared" si="158"/>
        <v>244376.10357807082</v>
      </c>
      <c r="Q602" s="53">
        <f t="shared" si="159"/>
        <v>0.11127224459433149</v>
      </c>
      <c r="R602" s="29">
        <f t="shared" si="152"/>
        <v>2196200</v>
      </c>
      <c r="S602" s="51">
        <f t="shared" si="153"/>
        <v>2196200</v>
      </c>
      <c r="T602" s="12" t="str">
        <f t="shared" si="160"/>
        <v>MEDIANA</v>
      </c>
    </row>
    <row r="603" spans="1:20" ht="16.5">
      <c r="A603" s="57">
        <v>597</v>
      </c>
      <c r="B603" s="117">
        <v>780701</v>
      </c>
      <c r="C603" s="73" t="s">
        <v>990</v>
      </c>
      <c r="D603" s="118" t="s">
        <v>723</v>
      </c>
      <c r="E603" s="114" t="s">
        <v>21</v>
      </c>
      <c r="F603" s="64">
        <v>1</v>
      </c>
      <c r="G603" s="115">
        <v>0</v>
      </c>
      <c r="H603" s="116">
        <v>0</v>
      </c>
      <c r="I603" s="84">
        <v>2652100</v>
      </c>
      <c r="J603" s="88">
        <v>3627800</v>
      </c>
      <c r="K603" s="49"/>
      <c r="L603" s="50">
        <f t="shared" si="154"/>
        <v>2652100</v>
      </c>
      <c r="M603" s="50">
        <f t="shared" si="155"/>
        <v>3139950</v>
      </c>
      <c r="N603" s="51">
        <f t="shared" si="156"/>
        <v>3139950</v>
      </c>
      <c r="O603" s="52">
        <f t="shared" si="157"/>
        <v>3101820.1720925085</v>
      </c>
      <c r="P603" s="51">
        <f t="shared" si="158"/>
        <v>344962.04320185719</v>
      </c>
      <c r="Q603" s="53">
        <f t="shared" si="159"/>
        <v>0.10986227271194038</v>
      </c>
      <c r="R603" s="29">
        <f t="shared" si="152"/>
        <v>3139950</v>
      </c>
      <c r="S603" s="51">
        <f t="shared" si="153"/>
        <v>3140000</v>
      </c>
      <c r="T603" s="12" t="str">
        <f t="shared" si="160"/>
        <v>MEDIANA</v>
      </c>
    </row>
    <row r="604" spans="1:20" ht="25.5">
      <c r="A604" s="89">
        <v>598</v>
      </c>
      <c r="B604" s="117">
        <v>780702</v>
      </c>
      <c r="C604" s="73" t="s">
        <v>992</v>
      </c>
      <c r="D604" s="118" t="s">
        <v>724</v>
      </c>
      <c r="E604" s="114" t="s">
        <v>21</v>
      </c>
      <c r="F604" s="64">
        <v>1</v>
      </c>
      <c r="G604" s="115">
        <v>0</v>
      </c>
      <c r="H604" s="116">
        <v>0</v>
      </c>
      <c r="I604" s="84">
        <v>2652100</v>
      </c>
      <c r="J604" s="85" t="s">
        <v>28</v>
      </c>
      <c r="K604" s="49"/>
      <c r="L604" s="50">
        <f t="shared" si="154"/>
        <v>2652100</v>
      </c>
      <c r="M604" s="50">
        <f t="shared" si="155"/>
        <v>2652100</v>
      </c>
      <c r="N604" s="51">
        <f t="shared" si="156"/>
        <v>2652100</v>
      </c>
      <c r="O604" s="52">
        <f t="shared" si="157"/>
        <v>2652100</v>
      </c>
      <c r="P604" s="51">
        <f t="shared" si="158"/>
        <v>0</v>
      </c>
      <c r="Q604" s="53">
        <f t="shared" si="159"/>
        <v>0</v>
      </c>
      <c r="R604" s="29">
        <f t="shared" si="152"/>
        <v>2652100</v>
      </c>
      <c r="S604" s="51">
        <f t="shared" si="153"/>
        <v>2652100</v>
      </c>
      <c r="T604" s="12" t="str">
        <f t="shared" si="160"/>
        <v>MENOR VALOR</v>
      </c>
    </row>
    <row r="605" spans="1:20" ht="25.5">
      <c r="A605" s="57">
        <v>599</v>
      </c>
      <c r="B605" s="117">
        <v>780703</v>
      </c>
      <c r="C605" s="73" t="s">
        <v>994</v>
      </c>
      <c r="D605" s="118" t="s">
        <v>725</v>
      </c>
      <c r="E605" s="114" t="s">
        <v>21</v>
      </c>
      <c r="F605" s="64">
        <v>1</v>
      </c>
      <c r="G605" s="115">
        <v>0</v>
      </c>
      <c r="H605" s="116">
        <v>0</v>
      </c>
      <c r="I605" s="84">
        <v>2652100</v>
      </c>
      <c r="J605" s="85" t="s">
        <v>28</v>
      </c>
      <c r="K605" s="49"/>
      <c r="L605" s="50">
        <f t="shared" si="154"/>
        <v>2652100</v>
      </c>
      <c r="M605" s="50">
        <f t="shared" si="155"/>
        <v>2652100</v>
      </c>
      <c r="N605" s="51">
        <f t="shared" si="156"/>
        <v>2652100</v>
      </c>
      <c r="O605" s="52">
        <f t="shared" si="157"/>
        <v>2652100</v>
      </c>
      <c r="P605" s="51">
        <f t="shared" si="158"/>
        <v>0</v>
      </c>
      <c r="Q605" s="53">
        <f t="shared" si="159"/>
        <v>0</v>
      </c>
      <c r="R605" s="29">
        <f t="shared" si="152"/>
        <v>2652100</v>
      </c>
      <c r="S605" s="51">
        <f t="shared" si="153"/>
        <v>2652100</v>
      </c>
      <c r="T605" s="12" t="str">
        <f t="shared" si="160"/>
        <v>MENOR VALOR</v>
      </c>
    </row>
    <row r="606" spans="1:20" ht="25.5">
      <c r="A606" s="57">
        <v>600</v>
      </c>
      <c r="B606" s="117">
        <v>780706</v>
      </c>
      <c r="C606" s="73" t="s">
        <v>996</v>
      </c>
      <c r="D606" s="118" t="s">
        <v>726</v>
      </c>
      <c r="E606" s="114" t="s">
        <v>21</v>
      </c>
      <c r="F606" s="64">
        <v>1</v>
      </c>
      <c r="G606" s="115">
        <v>0</v>
      </c>
      <c r="H606" s="116">
        <v>0</v>
      </c>
      <c r="I606" s="84">
        <v>2652100</v>
      </c>
      <c r="J606" s="85" t="s">
        <v>28</v>
      </c>
      <c r="K606" s="49"/>
      <c r="L606" s="50">
        <f t="shared" si="154"/>
        <v>2652100</v>
      </c>
      <c r="M606" s="50">
        <f t="shared" si="155"/>
        <v>2652100</v>
      </c>
      <c r="N606" s="51">
        <f t="shared" si="156"/>
        <v>2652100</v>
      </c>
      <c r="O606" s="52">
        <f t="shared" si="157"/>
        <v>2652100</v>
      </c>
      <c r="P606" s="51">
        <f t="shared" si="158"/>
        <v>0</v>
      </c>
      <c r="Q606" s="53">
        <f t="shared" si="159"/>
        <v>0</v>
      </c>
      <c r="R606" s="29">
        <f t="shared" si="152"/>
        <v>2652100</v>
      </c>
      <c r="S606" s="51">
        <f t="shared" si="153"/>
        <v>2652100</v>
      </c>
      <c r="T606" s="12" t="str">
        <f t="shared" si="160"/>
        <v>MENOR VALOR</v>
      </c>
    </row>
    <row r="607" spans="1:20" ht="25.5">
      <c r="A607" s="89">
        <v>601</v>
      </c>
      <c r="B607" s="117">
        <v>780800</v>
      </c>
      <c r="C607" s="73" t="s">
        <v>998</v>
      </c>
      <c r="D607" s="118" t="s">
        <v>727</v>
      </c>
      <c r="E607" s="114" t="s">
        <v>21</v>
      </c>
      <c r="F607" s="64">
        <v>1</v>
      </c>
      <c r="G607" s="115">
        <v>0</v>
      </c>
      <c r="H607" s="116">
        <v>0</v>
      </c>
      <c r="I607" s="84">
        <v>1620500</v>
      </c>
      <c r="J607" s="85" t="s">
        <v>28</v>
      </c>
      <c r="K607" s="49"/>
      <c r="L607" s="50">
        <f t="shared" si="154"/>
        <v>1620500</v>
      </c>
      <c r="M607" s="50">
        <f t="shared" si="155"/>
        <v>1620500</v>
      </c>
      <c r="N607" s="51">
        <f t="shared" si="156"/>
        <v>1620500</v>
      </c>
      <c r="O607" s="52">
        <f t="shared" si="157"/>
        <v>1620500</v>
      </c>
      <c r="P607" s="51">
        <f t="shared" si="158"/>
        <v>0</v>
      </c>
      <c r="Q607" s="53">
        <f t="shared" si="159"/>
        <v>0</v>
      </c>
      <c r="R607" s="29">
        <f t="shared" si="152"/>
        <v>1620500</v>
      </c>
      <c r="S607" s="51">
        <f t="shared" si="153"/>
        <v>1620500</v>
      </c>
      <c r="T607" s="12" t="str">
        <f t="shared" si="160"/>
        <v>MENOR VALOR</v>
      </c>
    </row>
    <row r="608" spans="1:20" ht="25.5">
      <c r="A608" s="57">
        <v>602</v>
      </c>
      <c r="B608" s="117">
        <v>780901</v>
      </c>
      <c r="C608" s="73" t="s">
        <v>1002</v>
      </c>
      <c r="D608" s="118" t="s">
        <v>728</v>
      </c>
      <c r="E608" s="114" t="s">
        <v>21</v>
      </c>
      <c r="F608" s="64">
        <v>1</v>
      </c>
      <c r="G608" s="115">
        <v>0</v>
      </c>
      <c r="H608" s="116">
        <v>0</v>
      </c>
      <c r="I608" s="84">
        <v>1850600</v>
      </c>
      <c r="J608" s="85" t="s">
        <v>28</v>
      </c>
      <c r="K608" s="49"/>
      <c r="L608" s="50">
        <f t="shared" si="154"/>
        <v>1850600</v>
      </c>
      <c r="M608" s="50">
        <f t="shared" si="155"/>
        <v>1850600</v>
      </c>
      <c r="N608" s="51">
        <f t="shared" si="156"/>
        <v>1850600</v>
      </c>
      <c r="O608" s="52">
        <f t="shared" si="157"/>
        <v>1850600</v>
      </c>
      <c r="P608" s="51">
        <f t="shared" si="158"/>
        <v>0</v>
      </c>
      <c r="Q608" s="53">
        <f t="shared" si="159"/>
        <v>0</v>
      </c>
      <c r="R608" s="29">
        <f t="shared" si="152"/>
        <v>1850600</v>
      </c>
      <c r="S608" s="51">
        <f t="shared" si="153"/>
        <v>1850600</v>
      </c>
      <c r="T608" s="12" t="str">
        <f t="shared" si="160"/>
        <v>MENOR VALOR</v>
      </c>
    </row>
    <row r="609" spans="1:20" ht="25.5">
      <c r="A609" s="57">
        <v>603</v>
      </c>
      <c r="B609" s="117">
        <v>780902</v>
      </c>
      <c r="C609" s="73" t="s">
        <v>1004</v>
      </c>
      <c r="D609" s="118" t="s">
        <v>729</v>
      </c>
      <c r="E609" s="114" t="s">
        <v>21</v>
      </c>
      <c r="F609" s="64">
        <v>1</v>
      </c>
      <c r="G609" s="115">
        <v>0</v>
      </c>
      <c r="H609" s="116">
        <v>0</v>
      </c>
      <c r="I609" s="84">
        <v>1850600</v>
      </c>
      <c r="J609" s="85" t="s">
        <v>28</v>
      </c>
      <c r="K609" s="49"/>
      <c r="L609" s="50">
        <f t="shared" si="154"/>
        <v>1850600</v>
      </c>
      <c r="M609" s="50">
        <f t="shared" si="155"/>
        <v>1850600</v>
      </c>
      <c r="N609" s="51">
        <f t="shared" si="156"/>
        <v>1850600</v>
      </c>
      <c r="O609" s="52">
        <f t="shared" si="157"/>
        <v>1850600</v>
      </c>
      <c r="P609" s="51">
        <f t="shared" si="158"/>
        <v>0</v>
      </c>
      <c r="Q609" s="53">
        <f t="shared" si="159"/>
        <v>0</v>
      </c>
      <c r="R609" s="29">
        <f t="shared" si="152"/>
        <v>1850600</v>
      </c>
      <c r="S609" s="51">
        <f t="shared" si="153"/>
        <v>1850600</v>
      </c>
      <c r="T609" s="12" t="str">
        <f t="shared" si="160"/>
        <v>MENOR VALOR</v>
      </c>
    </row>
    <row r="610" spans="1:20" ht="16.5">
      <c r="A610" s="89">
        <v>604</v>
      </c>
      <c r="B610" s="117">
        <v>781201</v>
      </c>
      <c r="C610" s="73" t="s">
        <v>1006</v>
      </c>
      <c r="D610" s="118" t="s">
        <v>730</v>
      </c>
      <c r="E610" s="114" t="s">
        <v>21</v>
      </c>
      <c r="F610" s="64">
        <v>1</v>
      </c>
      <c r="G610" s="115">
        <v>0</v>
      </c>
      <c r="H610" s="116">
        <v>0</v>
      </c>
      <c r="I610" s="84">
        <v>1620500</v>
      </c>
      <c r="J610" s="85" t="s">
        <v>28</v>
      </c>
      <c r="K610" s="49"/>
      <c r="L610" s="50">
        <f t="shared" si="154"/>
        <v>1620500</v>
      </c>
      <c r="M610" s="50">
        <f t="shared" si="155"/>
        <v>1620500</v>
      </c>
      <c r="N610" s="51">
        <f t="shared" si="156"/>
        <v>1620500</v>
      </c>
      <c r="O610" s="52">
        <f t="shared" si="157"/>
        <v>1620500</v>
      </c>
      <c r="P610" s="51">
        <f t="shared" si="158"/>
        <v>0</v>
      </c>
      <c r="Q610" s="53">
        <f t="shared" si="159"/>
        <v>0</v>
      </c>
      <c r="R610" s="29">
        <f t="shared" si="152"/>
        <v>1620500</v>
      </c>
      <c r="S610" s="51">
        <f t="shared" si="153"/>
        <v>1620500</v>
      </c>
      <c r="T610" s="12" t="str">
        <f t="shared" si="160"/>
        <v>MENOR VALOR</v>
      </c>
    </row>
    <row r="611" spans="1:20" ht="25.5">
      <c r="A611" s="57">
        <v>605</v>
      </c>
      <c r="B611" s="117">
        <v>781202</v>
      </c>
      <c r="C611" s="73" t="s">
        <v>1008</v>
      </c>
      <c r="D611" s="118" t="s">
        <v>731</v>
      </c>
      <c r="E611" s="114" t="s">
        <v>21</v>
      </c>
      <c r="F611" s="64">
        <v>1</v>
      </c>
      <c r="G611" s="115">
        <v>0</v>
      </c>
      <c r="H611" s="116">
        <v>0</v>
      </c>
      <c r="I611" s="84">
        <v>2652100</v>
      </c>
      <c r="J611" s="85" t="s">
        <v>28</v>
      </c>
      <c r="K611" s="49"/>
      <c r="L611" s="50">
        <f t="shared" si="154"/>
        <v>2652100</v>
      </c>
      <c r="M611" s="50">
        <f t="shared" si="155"/>
        <v>2652100</v>
      </c>
      <c r="N611" s="51">
        <f t="shared" si="156"/>
        <v>2652100</v>
      </c>
      <c r="O611" s="52">
        <f t="shared" si="157"/>
        <v>2652100</v>
      </c>
      <c r="P611" s="51">
        <f t="shared" si="158"/>
        <v>0</v>
      </c>
      <c r="Q611" s="53">
        <f t="shared" si="159"/>
        <v>0</v>
      </c>
      <c r="R611" s="29">
        <f t="shared" si="152"/>
        <v>2652100</v>
      </c>
      <c r="S611" s="51">
        <f t="shared" si="153"/>
        <v>2652100</v>
      </c>
      <c r="T611" s="12" t="str">
        <f t="shared" si="160"/>
        <v>MENOR VALOR</v>
      </c>
    </row>
    <row r="612" spans="1:20" ht="25.5">
      <c r="A612" s="57">
        <v>606</v>
      </c>
      <c r="B612" s="117">
        <v>781301</v>
      </c>
      <c r="C612" s="73" t="s">
        <v>1010</v>
      </c>
      <c r="D612" s="118" t="s">
        <v>732</v>
      </c>
      <c r="E612" s="114" t="s">
        <v>21</v>
      </c>
      <c r="F612" s="64">
        <v>1</v>
      </c>
      <c r="G612" s="115">
        <v>0</v>
      </c>
      <c r="H612" s="116">
        <v>0</v>
      </c>
      <c r="I612" s="84">
        <v>1620500</v>
      </c>
      <c r="J612" s="85" t="s">
        <v>28</v>
      </c>
      <c r="K612" s="49"/>
      <c r="L612" s="50">
        <f t="shared" si="154"/>
        <v>1620500</v>
      </c>
      <c r="M612" s="50">
        <f t="shared" si="155"/>
        <v>1620500</v>
      </c>
      <c r="N612" s="51">
        <f t="shared" si="156"/>
        <v>1620500</v>
      </c>
      <c r="O612" s="52">
        <f t="shared" si="157"/>
        <v>1620500</v>
      </c>
      <c r="P612" s="51">
        <f t="shared" si="158"/>
        <v>0</v>
      </c>
      <c r="Q612" s="53">
        <f t="shared" si="159"/>
        <v>0</v>
      </c>
      <c r="R612" s="29">
        <f t="shared" si="152"/>
        <v>1620500</v>
      </c>
      <c r="S612" s="51">
        <f t="shared" si="153"/>
        <v>1620500</v>
      </c>
      <c r="T612" s="12" t="str">
        <f t="shared" si="160"/>
        <v>MENOR VALOR</v>
      </c>
    </row>
    <row r="613" spans="1:20" ht="25.5">
      <c r="A613" s="89">
        <v>607</v>
      </c>
      <c r="B613" s="117">
        <v>781302</v>
      </c>
      <c r="C613" s="73" t="s">
        <v>1012</v>
      </c>
      <c r="D613" s="118" t="s">
        <v>733</v>
      </c>
      <c r="E613" s="114" t="s">
        <v>21</v>
      </c>
      <c r="F613" s="64">
        <v>1</v>
      </c>
      <c r="G613" s="115">
        <v>0</v>
      </c>
      <c r="H613" s="116">
        <v>0</v>
      </c>
      <c r="I613" s="84">
        <v>1620500</v>
      </c>
      <c r="J613" s="88">
        <v>2213600</v>
      </c>
      <c r="K613" s="49"/>
      <c r="L613" s="50">
        <f t="shared" si="154"/>
        <v>1620500</v>
      </c>
      <c r="M613" s="50">
        <f t="shared" si="155"/>
        <v>1917050</v>
      </c>
      <c r="N613" s="51">
        <f t="shared" si="156"/>
        <v>1917050</v>
      </c>
      <c r="O613" s="52">
        <f t="shared" si="157"/>
        <v>1893974.339847296</v>
      </c>
      <c r="P613" s="51">
        <f t="shared" si="158"/>
        <v>209692.51596087066</v>
      </c>
      <c r="Q613" s="53">
        <f t="shared" si="159"/>
        <v>0.10938291435323579</v>
      </c>
      <c r="R613" s="29">
        <f t="shared" si="152"/>
        <v>1917050</v>
      </c>
      <c r="S613" s="51">
        <f t="shared" si="153"/>
        <v>1917100</v>
      </c>
      <c r="T613" s="12" t="str">
        <f t="shared" si="160"/>
        <v>MEDIANA</v>
      </c>
    </row>
    <row r="614" spans="1:20" ht="25.5">
      <c r="A614" s="57">
        <v>608</v>
      </c>
      <c r="B614" s="117">
        <v>781304</v>
      </c>
      <c r="C614" s="73" t="s">
        <v>1014</v>
      </c>
      <c r="D614" s="118" t="s">
        <v>734</v>
      </c>
      <c r="E614" s="114" t="s">
        <v>21</v>
      </c>
      <c r="F614" s="64">
        <v>1</v>
      </c>
      <c r="G614" s="115">
        <v>0</v>
      </c>
      <c r="H614" s="116">
        <v>0</v>
      </c>
      <c r="I614" s="84">
        <v>1620500</v>
      </c>
      <c r="J614" s="85" t="s">
        <v>28</v>
      </c>
      <c r="K614" s="49"/>
      <c r="L614" s="50">
        <f t="shared" si="154"/>
        <v>1620500</v>
      </c>
      <c r="M614" s="50">
        <f t="shared" si="155"/>
        <v>1620500</v>
      </c>
      <c r="N614" s="51">
        <f t="shared" si="156"/>
        <v>1620500</v>
      </c>
      <c r="O614" s="52">
        <f t="shared" si="157"/>
        <v>1620500</v>
      </c>
      <c r="P614" s="51">
        <f t="shared" si="158"/>
        <v>0</v>
      </c>
      <c r="Q614" s="53">
        <f t="shared" si="159"/>
        <v>0</v>
      </c>
      <c r="R614" s="29">
        <f t="shared" si="152"/>
        <v>1620500</v>
      </c>
      <c r="S614" s="51">
        <f t="shared" si="153"/>
        <v>1620500</v>
      </c>
      <c r="T614" s="12" t="str">
        <f t="shared" si="160"/>
        <v>MENOR VALOR</v>
      </c>
    </row>
    <row r="615" spans="1:20" ht="16.5">
      <c r="A615" s="57">
        <v>609</v>
      </c>
      <c r="B615" s="117">
        <v>781401</v>
      </c>
      <c r="C615" s="73" t="s">
        <v>1016</v>
      </c>
      <c r="D615" s="118" t="s">
        <v>735</v>
      </c>
      <c r="E615" s="114" t="s">
        <v>21</v>
      </c>
      <c r="F615" s="64">
        <v>1</v>
      </c>
      <c r="G615" s="115">
        <v>0</v>
      </c>
      <c r="H615" s="116">
        <v>0</v>
      </c>
      <c r="I615" s="84">
        <v>1620500</v>
      </c>
      <c r="J615" s="85" t="s">
        <v>28</v>
      </c>
      <c r="K615" s="49"/>
      <c r="L615" s="50">
        <f t="shared" si="154"/>
        <v>1620500</v>
      </c>
      <c r="M615" s="50">
        <f t="shared" si="155"/>
        <v>1620500</v>
      </c>
      <c r="N615" s="51">
        <f t="shared" si="156"/>
        <v>1620500</v>
      </c>
      <c r="O615" s="52">
        <f t="shared" si="157"/>
        <v>1620500</v>
      </c>
      <c r="P615" s="51">
        <f t="shared" si="158"/>
        <v>0</v>
      </c>
      <c r="Q615" s="53">
        <f t="shared" si="159"/>
        <v>0</v>
      </c>
      <c r="R615" s="29">
        <f t="shared" si="152"/>
        <v>1620500</v>
      </c>
      <c r="S615" s="51">
        <f t="shared" si="153"/>
        <v>1620500</v>
      </c>
      <c r="T615" s="12" t="str">
        <f t="shared" si="160"/>
        <v>MENOR VALOR</v>
      </c>
    </row>
    <row r="616" spans="1:20" ht="16.5">
      <c r="A616" s="89">
        <v>610</v>
      </c>
      <c r="B616" s="117">
        <v>781501</v>
      </c>
      <c r="C616" s="73" t="s">
        <v>1018</v>
      </c>
      <c r="D616" s="118" t="s">
        <v>736</v>
      </c>
      <c r="E616" s="114" t="s">
        <v>21</v>
      </c>
      <c r="F616" s="64">
        <v>1</v>
      </c>
      <c r="G616" s="115">
        <v>0</v>
      </c>
      <c r="H616" s="116">
        <v>0</v>
      </c>
      <c r="I616" s="84">
        <v>1620500</v>
      </c>
      <c r="J616" s="85" t="s">
        <v>28</v>
      </c>
      <c r="K616" s="49"/>
      <c r="L616" s="50">
        <f t="shared" si="154"/>
        <v>1620500</v>
      </c>
      <c r="M616" s="50">
        <f t="shared" si="155"/>
        <v>1620500</v>
      </c>
      <c r="N616" s="51">
        <f t="shared" si="156"/>
        <v>1620500</v>
      </c>
      <c r="O616" s="52">
        <f t="shared" si="157"/>
        <v>1620500</v>
      </c>
      <c r="P616" s="51">
        <f t="shared" si="158"/>
        <v>0</v>
      </c>
      <c r="Q616" s="53">
        <f t="shared" si="159"/>
        <v>0</v>
      </c>
      <c r="R616" s="29">
        <f t="shared" si="152"/>
        <v>1620500</v>
      </c>
      <c r="S616" s="51">
        <f t="shared" si="153"/>
        <v>1620500</v>
      </c>
      <c r="T616" s="12" t="str">
        <f t="shared" si="160"/>
        <v>MENOR VALOR</v>
      </c>
    </row>
    <row r="617" spans="1:20" ht="16.5">
      <c r="A617" s="57">
        <v>611</v>
      </c>
      <c r="B617" s="117">
        <v>781502</v>
      </c>
      <c r="C617" s="73" t="s">
        <v>1020</v>
      </c>
      <c r="D617" s="118" t="s">
        <v>737</v>
      </c>
      <c r="E617" s="114" t="s">
        <v>21</v>
      </c>
      <c r="F617" s="64">
        <v>1</v>
      </c>
      <c r="G617" s="115">
        <v>0</v>
      </c>
      <c r="H617" s="116">
        <v>0</v>
      </c>
      <c r="I617" s="84">
        <v>1620500</v>
      </c>
      <c r="J617" s="88">
        <v>2213600</v>
      </c>
      <c r="K617" s="49"/>
      <c r="L617" s="50">
        <f t="shared" si="154"/>
        <v>1620500</v>
      </c>
      <c r="M617" s="50">
        <f t="shared" si="155"/>
        <v>1917050</v>
      </c>
      <c r="N617" s="51">
        <f t="shared" si="156"/>
        <v>1917050</v>
      </c>
      <c r="O617" s="52">
        <f t="shared" si="157"/>
        <v>1893974.339847296</v>
      </c>
      <c r="P617" s="51">
        <f t="shared" si="158"/>
        <v>209692.51596087066</v>
      </c>
      <c r="Q617" s="53">
        <f t="shared" si="159"/>
        <v>0.10938291435323579</v>
      </c>
      <c r="R617" s="29">
        <f t="shared" si="152"/>
        <v>1917050</v>
      </c>
      <c r="S617" s="51">
        <f t="shared" si="153"/>
        <v>1917100</v>
      </c>
      <c r="T617" s="12" t="str">
        <f t="shared" si="160"/>
        <v>MEDIANA</v>
      </c>
    </row>
    <row r="618" spans="1:20" ht="16.5">
      <c r="A618" s="57">
        <v>612</v>
      </c>
      <c r="B618" s="117">
        <v>781601</v>
      </c>
      <c r="C618" s="73" t="s">
        <v>1022</v>
      </c>
      <c r="D618" s="118" t="s">
        <v>738</v>
      </c>
      <c r="E618" s="114" t="s">
        <v>21</v>
      </c>
      <c r="F618" s="64">
        <v>1</v>
      </c>
      <c r="G618" s="115">
        <v>0</v>
      </c>
      <c r="H618" s="116">
        <v>0</v>
      </c>
      <c r="I618" s="84">
        <v>1620500</v>
      </c>
      <c r="J618" s="85" t="s">
        <v>28</v>
      </c>
      <c r="K618" s="49"/>
      <c r="L618" s="50">
        <f t="shared" si="154"/>
        <v>1620500</v>
      </c>
      <c r="M618" s="50">
        <f t="shared" si="155"/>
        <v>1620500</v>
      </c>
      <c r="N618" s="51">
        <f t="shared" si="156"/>
        <v>1620500</v>
      </c>
      <c r="O618" s="52">
        <f t="shared" si="157"/>
        <v>1620500</v>
      </c>
      <c r="P618" s="51">
        <f t="shared" si="158"/>
        <v>0</v>
      </c>
      <c r="Q618" s="53">
        <f t="shared" si="159"/>
        <v>0</v>
      </c>
      <c r="R618" s="29">
        <f t="shared" si="152"/>
        <v>1620500</v>
      </c>
      <c r="S618" s="51">
        <f t="shared" si="153"/>
        <v>1620500</v>
      </c>
      <c r="T618" s="12" t="str">
        <f t="shared" si="160"/>
        <v>MENOR VALOR</v>
      </c>
    </row>
    <row r="619" spans="1:20" ht="25.5">
      <c r="A619" s="89">
        <v>613</v>
      </c>
      <c r="B619" s="117">
        <v>781701</v>
      </c>
      <c r="C619" s="73" t="s">
        <v>1030</v>
      </c>
      <c r="D619" s="118" t="s">
        <v>739</v>
      </c>
      <c r="E619" s="114" t="s">
        <v>21</v>
      </c>
      <c r="F619" s="64">
        <v>1</v>
      </c>
      <c r="G619" s="115">
        <v>0</v>
      </c>
      <c r="H619" s="116">
        <v>0</v>
      </c>
      <c r="I619" s="84">
        <v>1620500</v>
      </c>
      <c r="J619" s="88">
        <v>2213600</v>
      </c>
      <c r="K619" s="49"/>
      <c r="L619" s="50">
        <f t="shared" si="154"/>
        <v>1620500</v>
      </c>
      <c r="M619" s="50">
        <f t="shared" si="155"/>
        <v>1917050</v>
      </c>
      <c r="N619" s="51">
        <f t="shared" si="156"/>
        <v>1917050</v>
      </c>
      <c r="O619" s="52">
        <f t="shared" si="157"/>
        <v>1893974.339847296</v>
      </c>
      <c r="P619" s="51">
        <f t="shared" si="158"/>
        <v>209692.51596087066</v>
      </c>
      <c r="Q619" s="53">
        <f t="shared" si="159"/>
        <v>0.10938291435323579</v>
      </c>
      <c r="R619" s="29">
        <f t="shared" si="152"/>
        <v>1917050</v>
      </c>
      <c r="S619" s="51">
        <f t="shared" si="153"/>
        <v>1917100</v>
      </c>
      <c r="T619" s="12" t="str">
        <f t="shared" si="160"/>
        <v>MEDIANA</v>
      </c>
    </row>
    <row r="620" spans="1:20" ht="25.5">
      <c r="A620" s="57">
        <v>614</v>
      </c>
      <c r="B620" s="117">
        <v>781702</v>
      </c>
      <c r="C620" s="73" t="s">
        <v>1032</v>
      </c>
      <c r="D620" s="118" t="s">
        <v>740</v>
      </c>
      <c r="E620" s="114" t="s">
        <v>21</v>
      </c>
      <c r="F620" s="64">
        <v>1</v>
      </c>
      <c r="G620" s="115">
        <v>0</v>
      </c>
      <c r="H620" s="116">
        <v>0</v>
      </c>
      <c r="I620" s="84">
        <v>1620500</v>
      </c>
      <c r="J620" s="85" t="s">
        <v>28</v>
      </c>
      <c r="K620" s="49"/>
      <c r="L620" s="50">
        <f t="shared" si="154"/>
        <v>1620500</v>
      </c>
      <c r="M620" s="50">
        <f t="shared" si="155"/>
        <v>1620500</v>
      </c>
      <c r="N620" s="51">
        <f t="shared" si="156"/>
        <v>1620500</v>
      </c>
      <c r="O620" s="52">
        <f t="shared" si="157"/>
        <v>1620500</v>
      </c>
      <c r="P620" s="51">
        <f t="shared" si="158"/>
        <v>0</v>
      </c>
      <c r="Q620" s="53">
        <f t="shared" si="159"/>
        <v>0</v>
      </c>
      <c r="R620" s="29">
        <f t="shared" si="152"/>
        <v>1620500</v>
      </c>
      <c r="S620" s="51">
        <f t="shared" si="153"/>
        <v>1620500</v>
      </c>
      <c r="T620" s="12" t="str">
        <f t="shared" si="160"/>
        <v>MENOR VALOR</v>
      </c>
    </row>
    <row r="621" spans="1:20" ht="25.5">
      <c r="A621" s="57">
        <v>615</v>
      </c>
      <c r="B621" s="117">
        <v>781703</v>
      </c>
      <c r="C621" s="73" t="s">
        <v>1034</v>
      </c>
      <c r="D621" s="118" t="s">
        <v>741</v>
      </c>
      <c r="E621" s="114" t="s">
        <v>21</v>
      </c>
      <c r="F621" s="64">
        <v>1</v>
      </c>
      <c r="G621" s="115">
        <v>0</v>
      </c>
      <c r="H621" s="116">
        <v>0</v>
      </c>
      <c r="I621" s="84">
        <v>1620500</v>
      </c>
      <c r="J621" s="85" t="s">
        <v>28</v>
      </c>
      <c r="K621" s="49"/>
      <c r="L621" s="50">
        <f t="shared" si="154"/>
        <v>1620500</v>
      </c>
      <c r="M621" s="50">
        <f t="shared" si="155"/>
        <v>1620500</v>
      </c>
      <c r="N621" s="51">
        <f t="shared" si="156"/>
        <v>1620500</v>
      </c>
      <c r="O621" s="52">
        <f t="shared" si="157"/>
        <v>1620500</v>
      </c>
      <c r="P621" s="51">
        <f t="shared" si="158"/>
        <v>0</v>
      </c>
      <c r="Q621" s="53">
        <f t="shared" si="159"/>
        <v>0</v>
      </c>
      <c r="R621" s="29">
        <f t="shared" ref="R621:R684" si="161">IF(Q621&lt;=$Q$1,L621,N621)</f>
        <v>1620500</v>
      </c>
      <c r="S621" s="51">
        <f t="shared" si="153"/>
        <v>1620500</v>
      </c>
      <c r="T621" s="12" t="str">
        <f t="shared" si="160"/>
        <v>MENOR VALOR</v>
      </c>
    </row>
    <row r="622" spans="1:20" ht="16.5">
      <c r="A622" s="89">
        <v>616</v>
      </c>
      <c r="B622" s="117">
        <v>781801</v>
      </c>
      <c r="C622" s="73" t="s">
        <v>1036</v>
      </c>
      <c r="D622" s="118" t="s">
        <v>742</v>
      </c>
      <c r="E622" s="114" t="s">
        <v>21</v>
      </c>
      <c r="F622" s="64">
        <v>1</v>
      </c>
      <c r="G622" s="115">
        <v>0</v>
      </c>
      <c r="H622" s="116">
        <v>0</v>
      </c>
      <c r="I622" s="84">
        <v>1620500</v>
      </c>
      <c r="J622" s="85" t="s">
        <v>28</v>
      </c>
      <c r="K622" s="49"/>
      <c r="L622" s="50">
        <f t="shared" si="154"/>
        <v>1620500</v>
      </c>
      <c r="M622" s="50">
        <f t="shared" si="155"/>
        <v>1620500</v>
      </c>
      <c r="N622" s="51">
        <f t="shared" si="156"/>
        <v>1620500</v>
      </c>
      <c r="O622" s="52">
        <f t="shared" si="157"/>
        <v>1620500</v>
      </c>
      <c r="P622" s="51">
        <f t="shared" si="158"/>
        <v>0</v>
      </c>
      <c r="Q622" s="53">
        <f t="shared" si="159"/>
        <v>0</v>
      </c>
      <c r="R622" s="29">
        <f t="shared" si="161"/>
        <v>1620500</v>
      </c>
      <c r="S622" s="51">
        <f t="shared" si="153"/>
        <v>1620500</v>
      </c>
      <c r="T622" s="12" t="str">
        <f t="shared" si="160"/>
        <v>MENOR VALOR</v>
      </c>
    </row>
    <row r="623" spans="1:20" ht="25.5">
      <c r="A623" s="57">
        <v>617</v>
      </c>
      <c r="B623" s="117">
        <v>781802</v>
      </c>
      <c r="C623" s="73" t="s">
        <v>1038</v>
      </c>
      <c r="D623" s="118" t="s">
        <v>743</v>
      </c>
      <c r="E623" s="114" t="s">
        <v>21</v>
      </c>
      <c r="F623" s="64">
        <v>1</v>
      </c>
      <c r="G623" s="115">
        <v>0</v>
      </c>
      <c r="H623" s="116">
        <v>0</v>
      </c>
      <c r="I623" s="84">
        <v>1620500</v>
      </c>
      <c r="J623" s="85" t="s">
        <v>28</v>
      </c>
      <c r="K623" s="49"/>
      <c r="L623" s="50">
        <f t="shared" si="154"/>
        <v>1620500</v>
      </c>
      <c r="M623" s="50">
        <f t="shared" si="155"/>
        <v>1620500</v>
      </c>
      <c r="N623" s="51">
        <f t="shared" si="156"/>
        <v>1620500</v>
      </c>
      <c r="O623" s="52">
        <f t="shared" si="157"/>
        <v>1620500</v>
      </c>
      <c r="P623" s="51">
        <f t="shared" si="158"/>
        <v>0</v>
      </c>
      <c r="Q623" s="53">
        <f t="shared" si="159"/>
        <v>0</v>
      </c>
      <c r="R623" s="29">
        <f t="shared" si="161"/>
        <v>1620500</v>
      </c>
      <c r="S623" s="51">
        <f t="shared" si="153"/>
        <v>1620500</v>
      </c>
      <c r="T623" s="12" t="str">
        <f t="shared" si="160"/>
        <v>MENOR VALOR</v>
      </c>
    </row>
    <row r="624" spans="1:20" ht="25.5">
      <c r="A624" s="57">
        <v>618</v>
      </c>
      <c r="B624" s="117">
        <v>781901</v>
      </c>
      <c r="C624" s="73" t="s">
        <v>1040</v>
      </c>
      <c r="D624" s="118" t="s">
        <v>744</v>
      </c>
      <c r="E624" s="114" t="s">
        <v>21</v>
      </c>
      <c r="F624" s="64">
        <v>1</v>
      </c>
      <c r="G624" s="115">
        <v>0</v>
      </c>
      <c r="H624" s="116">
        <v>0</v>
      </c>
      <c r="I624" s="84">
        <v>1620500</v>
      </c>
      <c r="J624" s="85" t="s">
        <v>28</v>
      </c>
      <c r="K624" s="49"/>
      <c r="L624" s="50">
        <f t="shared" si="154"/>
        <v>1620500</v>
      </c>
      <c r="M624" s="50">
        <f t="shared" si="155"/>
        <v>1620500</v>
      </c>
      <c r="N624" s="51">
        <f t="shared" si="156"/>
        <v>1620500</v>
      </c>
      <c r="O624" s="52">
        <f t="shared" si="157"/>
        <v>1620500</v>
      </c>
      <c r="P624" s="51">
        <f t="shared" si="158"/>
        <v>0</v>
      </c>
      <c r="Q624" s="53">
        <f t="shared" si="159"/>
        <v>0</v>
      </c>
      <c r="R624" s="29">
        <f t="shared" si="161"/>
        <v>1620500</v>
      </c>
      <c r="S624" s="51">
        <f t="shared" si="153"/>
        <v>1620500</v>
      </c>
      <c r="T624" s="12" t="str">
        <f t="shared" si="160"/>
        <v>MENOR VALOR</v>
      </c>
    </row>
    <row r="625" spans="1:20" ht="25.5">
      <c r="A625" s="89">
        <v>619</v>
      </c>
      <c r="B625" s="117">
        <v>781902</v>
      </c>
      <c r="C625" s="73" t="s">
        <v>1042</v>
      </c>
      <c r="D625" s="118" t="s">
        <v>745</v>
      </c>
      <c r="E625" s="114" t="s">
        <v>21</v>
      </c>
      <c r="F625" s="64">
        <v>1</v>
      </c>
      <c r="G625" s="115">
        <v>0</v>
      </c>
      <c r="H625" s="116">
        <v>0</v>
      </c>
      <c r="I625" s="84">
        <v>1620500</v>
      </c>
      <c r="J625" s="85" t="s">
        <v>28</v>
      </c>
      <c r="K625" s="49"/>
      <c r="L625" s="50">
        <f t="shared" si="154"/>
        <v>1620500</v>
      </c>
      <c r="M625" s="50">
        <f t="shared" si="155"/>
        <v>1620500</v>
      </c>
      <c r="N625" s="51">
        <f t="shared" si="156"/>
        <v>1620500</v>
      </c>
      <c r="O625" s="52">
        <f t="shared" si="157"/>
        <v>1620500</v>
      </c>
      <c r="P625" s="51">
        <f t="shared" si="158"/>
        <v>0</v>
      </c>
      <c r="Q625" s="53">
        <f t="shared" si="159"/>
        <v>0</v>
      </c>
      <c r="R625" s="29">
        <f t="shared" si="161"/>
        <v>1620500</v>
      </c>
      <c r="S625" s="51">
        <f t="shared" si="153"/>
        <v>1620500</v>
      </c>
      <c r="T625" s="12" t="str">
        <f t="shared" si="160"/>
        <v>MENOR VALOR</v>
      </c>
    </row>
    <row r="626" spans="1:20" ht="25.5">
      <c r="A626" s="57">
        <v>620</v>
      </c>
      <c r="B626" s="117">
        <v>786002</v>
      </c>
      <c r="C626" s="73" t="s">
        <v>1044</v>
      </c>
      <c r="D626" s="118" t="s">
        <v>746</v>
      </c>
      <c r="E626" s="114" t="s">
        <v>21</v>
      </c>
      <c r="F626" s="64">
        <v>1</v>
      </c>
      <c r="G626" s="115">
        <v>0</v>
      </c>
      <c r="H626" s="116">
        <v>0</v>
      </c>
      <c r="I626" s="84">
        <v>828200</v>
      </c>
      <c r="J626" s="85" t="s">
        <v>28</v>
      </c>
      <c r="K626" s="49"/>
      <c r="L626" s="50">
        <f t="shared" si="154"/>
        <v>828200</v>
      </c>
      <c r="M626" s="50">
        <f t="shared" si="155"/>
        <v>828200</v>
      </c>
      <c r="N626" s="51">
        <f t="shared" si="156"/>
        <v>828200</v>
      </c>
      <c r="O626" s="52">
        <f t="shared" si="157"/>
        <v>828200</v>
      </c>
      <c r="P626" s="51">
        <f t="shared" si="158"/>
        <v>0</v>
      </c>
      <c r="Q626" s="53">
        <f t="shared" si="159"/>
        <v>0</v>
      </c>
      <c r="R626" s="29">
        <f t="shared" si="161"/>
        <v>828200</v>
      </c>
      <c r="S626" s="51">
        <f t="shared" si="153"/>
        <v>828200</v>
      </c>
      <c r="T626" s="12" t="str">
        <f t="shared" si="160"/>
        <v>MENOR VALOR</v>
      </c>
    </row>
    <row r="627" spans="1:20" ht="38.25">
      <c r="A627" s="57">
        <v>621</v>
      </c>
      <c r="B627" s="117">
        <v>786101</v>
      </c>
      <c r="C627" s="73" t="s">
        <v>1046</v>
      </c>
      <c r="D627" s="118" t="s">
        <v>747</v>
      </c>
      <c r="E627" s="114" t="s">
        <v>21</v>
      </c>
      <c r="F627" s="64">
        <v>1</v>
      </c>
      <c r="G627" s="115">
        <v>0</v>
      </c>
      <c r="H627" s="116">
        <v>0</v>
      </c>
      <c r="I627" s="84">
        <v>828200</v>
      </c>
      <c r="J627" s="88">
        <v>1138500</v>
      </c>
      <c r="K627" s="49"/>
      <c r="L627" s="50">
        <f t="shared" si="154"/>
        <v>828200</v>
      </c>
      <c r="M627" s="50">
        <f t="shared" si="155"/>
        <v>983350</v>
      </c>
      <c r="N627" s="51">
        <f t="shared" si="156"/>
        <v>983350</v>
      </c>
      <c r="O627" s="52">
        <f t="shared" si="157"/>
        <v>971033.31559735886</v>
      </c>
      <c r="P627" s="51">
        <f t="shared" si="158"/>
        <v>109707.61710109285</v>
      </c>
      <c r="Q627" s="53">
        <f t="shared" si="159"/>
        <v>0.11156517730319099</v>
      </c>
      <c r="R627" s="29">
        <f t="shared" si="161"/>
        <v>983350</v>
      </c>
      <c r="S627" s="51">
        <f t="shared" si="153"/>
        <v>983400</v>
      </c>
      <c r="T627" s="12" t="str">
        <f t="shared" si="160"/>
        <v>MEDIANA</v>
      </c>
    </row>
    <row r="628" spans="1:20" ht="38.25">
      <c r="A628" s="89">
        <v>622</v>
      </c>
      <c r="B628" s="117">
        <v>786102</v>
      </c>
      <c r="C628" s="73" t="s">
        <v>1048</v>
      </c>
      <c r="D628" s="118" t="s">
        <v>748</v>
      </c>
      <c r="E628" s="114" t="s">
        <v>21</v>
      </c>
      <c r="F628" s="64">
        <v>1</v>
      </c>
      <c r="G628" s="115">
        <v>0</v>
      </c>
      <c r="H628" s="116">
        <v>0</v>
      </c>
      <c r="I628" s="84">
        <v>828200</v>
      </c>
      <c r="J628" s="88">
        <v>1138500</v>
      </c>
      <c r="K628" s="49"/>
      <c r="L628" s="50">
        <f t="shared" si="154"/>
        <v>828200</v>
      </c>
      <c r="M628" s="50">
        <f t="shared" si="155"/>
        <v>983350</v>
      </c>
      <c r="N628" s="51">
        <f t="shared" si="156"/>
        <v>983350</v>
      </c>
      <c r="O628" s="52">
        <f t="shared" si="157"/>
        <v>971033.31559735886</v>
      </c>
      <c r="P628" s="51">
        <f t="shared" si="158"/>
        <v>109707.61710109285</v>
      </c>
      <c r="Q628" s="53">
        <f t="shared" si="159"/>
        <v>0.11156517730319099</v>
      </c>
      <c r="R628" s="29">
        <f t="shared" si="161"/>
        <v>983350</v>
      </c>
      <c r="S628" s="51">
        <f t="shared" si="153"/>
        <v>983400</v>
      </c>
      <c r="T628" s="12" t="str">
        <f t="shared" si="160"/>
        <v>MEDIANA</v>
      </c>
    </row>
    <row r="629" spans="1:20" ht="25.5">
      <c r="A629" s="57">
        <v>623</v>
      </c>
      <c r="B629" s="117">
        <v>786201</v>
      </c>
      <c r="C629" s="73" t="s">
        <v>1050</v>
      </c>
      <c r="D629" s="118" t="s">
        <v>749</v>
      </c>
      <c r="E629" s="114" t="s">
        <v>21</v>
      </c>
      <c r="F629" s="64">
        <v>1</v>
      </c>
      <c r="G629" s="115">
        <v>0</v>
      </c>
      <c r="H629" s="116">
        <v>0</v>
      </c>
      <c r="I629" s="84">
        <v>1474400</v>
      </c>
      <c r="J629" s="88">
        <v>2005200</v>
      </c>
      <c r="K629" s="49"/>
      <c r="L629" s="50">
        <f t="shared" si="154"/>
        <v>1474400</v>
      </c>
      <c r="M629" s="50">
        <f t="shared" si="155"/>
        <v>1739800</v>
      </c>
      <c r="N629" s="51">
        <f t="shared" si="156"/>
        <v>1739800</v>
      </c>
      <c r="O629" s="52">
        <f t="shared" si="157"/>
        <v>1719437.9546817036</v>
      </c>
      <c r="P629" s="51">
        <f t="shared" si="158"/>
        <v>187666.13972690972</v>
      </c>
      <c r="Q629" s="53">
        <f t="shared" si="159"/>
        <v>0.10786650173980326</v>
      </c>
      <c r="R629" s="29">
        <f t="shared" si="161"/>
        <v>1739800</v>
      </c>
      <c r="S629" s="51">
        <f t="shared" si="153"/>
        <v>1739800</v>
      </c>
      <c r="T629" s="12" t="str">
        <f t="shared" si="160"/>
        <v>MEDIANA</v>
      </c>
    </row>
    <row r="630" spans="1:20" ht="25.5">
      <c r="A630" s="57">
        <v>624</v>
      </c>
      <c r="B630" s="117">
        <v>786202</v>
      </c>
      <c r="C630" s="73" t="s">
        <v>1052</v>
      </c>
      <c r="D630" s="118" t="s">
        <v>750</v>
      </c>
      <c r="E630" s="114" t="s">
        <v>21</v>
      </c>
      <c r="F630" s="64">
        <v>1</v>
      </c>
      <c r="G630" s="115">
        <v>0</v>
      </c>
      <c r="H630" s="116">
        <v>0</v>
      </c>
      <c r="I630" s="84">
        <v>1474400</v>
      </c>
      <c r="J630" s="85" t="s">
        <v>28</v>
      </c>
      <c r="K630" s="49"/>
      <c r="L630" s="50">
        <f t="shared" si="154"/>
        <v>1474400</v>
      </c>
      <c r="M630" s="50">
        <f t="shared" si="155"/>
        <v>1474400</v>
      </c>
      <c r="N630" s="51">
        <f t="shared" si="156"/>
        <v>1474400</v>
      </c>
      <c r="O630" s="52">
        <f t="shared" si="157"/>
        <v>1474400</v>
      </c>
      <c r="P630" s="51">
        <f t="shared" si="158"/>
        <v>0</v>
      </c>
      <c r="Q630" s="53">
        <f t="shared" si="159"/>
        <v>0</v>
      </c>
      <c r="R630" s="29">
        <f t="shared" si="161"/>
        <v>1474400</v>
      </c>
      <c r="S630" s="51">
        <f t="shared" si="153"/>
        <v>1474400</v>
      </c>
      <c r="T630" s="12" t="str">
        <f t="shared" si="160"/>
        <v>MENOR VALOR</v>
      </c>
    </row>
    <row r="631" spans="1:20" ht="25.5">
      <c r="A631" s="89">
        <v>625</v>
      </c>
      <c r="B631" s="117">
        <v>786301</v>
      </c>
      <c r="C631" s="73">
        <v>808011</v>
      </c>
      <c r="D631" s="118" t="s">
        <v>751</v>
      </c>
      <c r="E631" s="114" t="s">
        <v>21</v>
      </c>
      <c r="F631" s="64">
        <v>1</v>
      </c>
      <c r="G631" s="115">
        <v>0</v>
      </c>
      <c r="H631" s="116">
        <v>0</v>
      </c>
      <c r="I631" s="84">
        <v>828200</v>
      </c>
      <c r="J631" s="88">
        <v>671600</v>
      </c>
      <c r="K631" s="49"/>
      <c r="L631" s="50">
        <f t="shared" si="154"/>
        <v>671600</v>
      </c>
      <c r="M631" s="50">
        <f t="shared" si="155"/>
        <v>749900</v>
      </c>
      <c r="N631" s="51">
        <f t="shared" si="156"/>
        <v>749900</v>
      </c>
      <c r="O631" s="52">
        <f t="shared" si="157"/>
        <v>745800.99222245603</v>
      </c>
      <c r="P631" s="51">
        <f t="shared" si="158"/>
        <v>55366.46096690667</v>
      </c>
      <c r="Q631" s="53">
        <f t="shared" si="159"/>
        <v>7.3831792194834878E-2</v>
      </c>
      <c r="R631" s="29">
        <f t="shared" si="161"/>
        <v>671600</v>
      </c>
      <c r="S631" s="51">
        <f t="shared" si="153"/>
        <v>671600</v>
      </c>
      <c r="T631" s="12" t="str">
        <f t="shared" si="160"/>
        <v>MENOR VALOR</v>
      </c>
    </row>
    <row r="632" spans="1:20" ht="25.5">
      <c r="A632" s="57">
        <v>626</v>
      </c>
      <c r="B632" s="117">
        <v>786401</v>
      </c>
      <c r="C632" s="73" t="s">
        <v>1055</v>
      </c>
      <c r="D632" s="118" t="s">
        <v>752</v>
      </c>
      <c r="E632" s="114" t="s">
        <v>21</v>
      </c>
      <c r="F632" s="64">
        <v>1</v>
      </c>
      <c r="G632" s="115">
        <v>0</v>
      </c>
      <c r="H632" s="116">
        <v>0</v>
      </c>
      <c r="I632" s="84">
        <v>1474400</v>
      </c>
      <c r="J632" s="85" t="s">
        <v>28</v>
      </c>
      <c r="K632" s="49"/>
      <c r="L632" s="50">
        <f t="shared" si="154"/>
        <v>1474400</v>
      </c>
      <c r="M632" s="50">
        <f t="shared" si="155"/>
        <v>1474400</v>
      </c>
      <c r="N632" s="51">
        <f t="shared" si="156"/>
        <v>1474400</v>
      </c>
      <c r="O632" s="52">
        <f t="shared" si="157"/>
        <v>1474400</v>
      </c>
      <c r="P632" s="51">
        <f t="shared" si="158"/>
        <v>0</v>
      </c>
      <c r="Q632" s="53">
        <f t="shared" si="159"/>
        <v>0</v>
      </c>
      <c r="R632" s="29">
        <f t="shared" si="161"/>
        <v>1474400</v>
      </c>
      <c r="S632" s="51">
        <f t="shared" si="153"/>
        <v>1474400</v>
      </c>
      <c r="T632" s="12" t="str">
        <f t="shared" si="160"/>
        <v>MENOR VALOR</v>
      </c>
    </row>
    <row r="633" spans="1:20" ht="25.5">
      <c r="A633" s="57">
        <v>627</v>
      </c>
      <c r="B633" s="117">
        <v>786501</v>
      </c>
      <c r="C633" s="73" t="s">
        <v>1057</v>
      </c>
      <c r="D633" s="118" t="s">
        <v>753</v>
      </c>
      <c r="E633" s="114" t="s">
        <v>21</v>
      </c>
      <c r="F633" s="64">
        <v>1</v>
      </c>
      <c r="G633" s="115">
        <v>0</v>
      </c>
      <c r="H633" s="116">
        <v>0</v>
      </c>
      <c r="I633" s="84">
        <v>1620500</v>
      </c>
      <c r="J633" s="88">
        <v>2213600</v>
      </c>
      <c r="K633" s="49"/>
      <c r="L633" s="50">
        <f t="shared" si="154"/>
        <v>1620500</v>
      </c>
      <c r="M633" s="50">
        <f t="shared" si="155"/>
        <v>1917050</v>
      </c>
      <c r="N633" s="51">
        <f t="shared" si="156"/>
        <v>1917050</v>
      </c>
      <c r="O633" s="52">
        <f t="shared" si="157"/>
        <v>1893974.339847296</v>
      </c>
      <c r="P633" s="51">
        <f t="shared" si="158"/>
        <v>209692.51596087066</v>
      </c>
      <c r="Q633" s="53">
        <f t="shared" si="159"/>
        <v>0.10938291435323579</v>
      </c>
      <c r="R633" s="29">
        <f t="shared" si="161"/>
        <v>1917050</v>
      </c>
      <c r="S633" s="51">
        <f t="shared" si="153"/>
        <v>1917100</v>
      </c>
      <c r="T633" s="12" t="str">
        <f t="shared" si="160"/>
        <v>MEDIANA</v>
      </c>
    </row>
    <row r="634" spans="1:20" ht="25.5">
      <c r="A634" s="89">
        <v>628</v>
      </c>
      <c r="B634" s="117">
        <v>786502</v>
      </c>
      <c r="C634" s="73" t="s">
        <v>1059</v>
      </c>
      <c r="D634" s="118" t="s">
        <v>754</v>
      </c>
      <c r="E634" s="114" t="s">
        <v>21</v>
      </c>
      <c r="F634" s="64">
        <v>1</v>
      </c>
      <c r="G634" s="115">
        <v>0</v>
      </c>
      <c r="H634" s="116">
        <v>0</v>
      </c>
      <c r="I634" s="84">
        <v>1620500</v>
      </c>
      <c r="J634" s="88">
        <v>2213600</v>
      </c>
      <c r="K634" s="49"/>
      <c r="L634" s="50">
        <f t="shared" si="154"/>
        <v>1620500</v>
      </c>
      <c r="M634" s="50">
        <f t="shared" si="155"/>
        <v>1917050</v>
      </c>
      <c r="N634" s="51">
        <f t="shared" si="156"/>
        <v>1917050</v>
      </c>
      <c r="O634" s="52">
        <f t="shared" si="157"/>
        <v>1893974.339847296</v>
      </c>
      <c r="P634" s="51">
        <f t="shared" si="158"/>
        <v>209692.51596087066</v>
      </c>
      <c r="Q634" s="53">
        <f t="shared" si="159"/>
        <v>0.10938291435323579</v>
      </c>
      <c r="R634" s="29">
        <f t="shared" si="161"/>
        <v>1917050</v>
      </c>
      <c r="S634" s="51">
        <f t="shared" si="153"/>
        <v>1917100</v>
      </c>
      <c r="T634" s="12" t="str">
        <f t="shared" si="160"/>
        <v>MEDIANA</v>
      </c>
    </row>
    <row r="635" spans="1:20" ht="25.5">
      <c r="A635" s="57">
        <v>629</v>
      </c>
      <c r="B635" s="117">
        <v>786601</v>
      </c>
      <c r="C635" s="73" t="s">
        <v>1061</v>
      </c>
      <c r="D635" s="118" t="s">
        <v>755</v>
      </c>
      <c r="E635" s="114" t="s">
        <v>21</v>
      </c>
      <c r="F635" s="64">
        <v>1</v>
      </c>
      <c r="G635" s="115">
        <v>0</v>
      </c>
      <c r="H635" s="116">
        <v>0</v>
      </c>
      <c r="I635" s="84">
        <v>654300</v>
      </c>
      <c r="J635" s="88">
        <v>891100</v>
      </c>
      <c r="K635" s="49"/>
      <c r="L635" s="50">
        <f t="shared" si="154"/>
        <v>654300</v>
      </c>
      <c r="M635" s="50">
        <f t="shared" si="155"/>
        <v>772700</v>
      </c>
      <c r="N635" s="51">
        <f t="shared" si="156"/>
        <v>772700</v>
      </c>
      <c r="O635" s="52">
        <f t="shared" si="157"/>
        <v>763574.96685001405</v>
      </c>
      <c r="P635" s="51">
        <f t="shared" si="158"/>
        <v>83721.442892487234</v>
      </c>
      <c r="Q635" s="53">
        <f t="shared" si="159"/>
        <v>0.10834922077454023</v>
      </c>
      <c r="R635" s="29">
        <f t="shared" si="161"/>
        <v>772700</v>
      </c>
      <c r="S635" s="51">
        <f t="shared" si="153"/>
        <v>772700</v>
      </c>
      <c r="T635" s="12" t="str">
        <f t="shared" si="160"/>
        <v>MEDIANA</v>
      </c>
    </row>
    <row r="636" spans="1:20" ht="25.5">
      <c r="A636" s="57">
        <v>630</v>
      </c>
      <c r="B636" s="117">
        <v>786602</v>
      </c>
      <c r="C636" s="73" t="s">
        <v>1069</v>
      </c>
      <c r="D636" s="118" t="s">
        <v>756</v>
      </c>
      <c r="E636" s="114" t="s">
        <v>21</v>
      </c>
      <c r="F636" s="64">
        <v>1</v>
      </c>
      <c r="G636" s="115">
        <v>0</v>
      </c>
      <c r="H636" s="116">
        <v>0</v>
      </c>
      <c r="I636" s="84">
        <v>654300</v>
      </c>
      <c r="J636" s="85" t="s">
        <v>28</v>
      </c>
      <c r="K636" s="49"/>
      <c r="L636" s="50">
        <f t="shared" si="154"/>
        <v>654300</v>
      </c>
      <c r="M636" s="50">
        <f t="shared" si="155"/>
        <v>654300</v>
      </c>
      <c r="N636" s="51">
        <f t="shared" si="156"/>
        <v>654300</v>
      </c>
      <c r="O636" s="52">
        <f t="shared" si="157"/>
        <v>654300</v>
      </c>
      <c r="P636" s="51">
        <f t="shared" si="158"/>
        <v>0</v>
      </c>
      <c r="Q636" s="53">
        <f t="shared" si="159"/>
        <v>0</v>
      </c>
      <c r="R636" s="29">
        <f t="shared" si="161"/>
        <v>654300</v>
      </c>
      <c r="S636" s="51">
        <f t="shared" si="153"/>
        <v>654300</v>
      </c>
      <c r="T636" s="12" t="str">
        <f t="shared" si="160"/>
        <v>MENOR VALOR</v>
      </c>
    </row>
    <row r="637" spans="1:20" ht="25.5">
      <c r="A637" s="89">
        <v>631</v>
      </c>
      <c r="B637" s="117">
        <v>786701</v>
      </c>
      <c r="C637" s="73" t="s">
        <v>1071</v>
      </c>
      <c r="D637" s="118" t="s">
        <v>757</v>
      </c>
      <c r="E637" s="114" t="s">
        <v>21</v>
      </c>
      <c r="F637" s="64">
        <v>1</v>
      </c>
      <c r="G637" s="115">
        <v>0</v>
      </c>
      <c r="H637" s="116">
        <v>0</v>
      </c>
      <c r="I637" s="84">
        <v>1620500</v>
      </c>
      <c r="J637" s="88">
        <v>2213600</v>
      </c>
      <c r="K637" s="49"/>
      <c r="L637" s="50">
        <f t="shared" si="154"/>
        <v>1620500</v>
      </c>
      <c r="M637" s="50">
        <f t="shared" si="155"/>
        <v>1917050</v>
      </c>
      <c r="N637" s="51">
        <f t="shared" si="156"/>
        <v>1917050</v>
      </c>
      <c r="O637" s="52">
        <f t="shared" si="157"/>
        <v>1893974.339847296</v>
      </c>
      <c r="P637" s="51">
        <f t="shared" si="158"/>
        <v>209692.51596087066</v>
      </c>
      <c r="Q637" s="53">
        <f t="shared" si="159"/>
        <v>0.10938291435323579</v>
      </c>
      <c r="R637" s="29">
        <f t="shared" si="161"/>
        <v>1917050</v>
      </c>
      <c r="S637" s="51">
        <f t="shared" si="153"/>
        <v>1917100</v>
      </c>
      <c r="T637" s="12" t="str">
        <f t="shared" si="160"/>
        <v>MEDIANA</v>
      </c>
    </row>
    <row r="638" spans="1:20" ht="25.5">
      <c r="A638" s="57">
        <v>632</v>
      </c>
      <c r="B638" s="117">
        <v>786702</v>
      </c>
      <c r="C638" s="73" t="s">
        <v>1073</v>
      </c>
      <c r="D638" s="118" t="s">
        <v>758</v>
      </c>
      <c r="E638" s="114" t="s">
        <v>21</v>
      </c>
      <c r="F638" s="64">
        <v>1</v>
      </c>
      <c r="G638" s="115">
        <v>0</v>
      </c>
      <c r="H638" s="116">
        <v>0</v>
      </c>
      <c r="I638" s="84">
        <v>1620500</v>
      </c>
      <c r="J638" s="88">
        <v>2213600</v>
      </c>
      <c r="K638" s="49"/>
      <c r="L638" s="50">
        <f t="shared" si="154"/>
        <v>1620500</v>
      </c>
      <c r="M638" s="50">
        <f t="shared" si="155"/>
        <v>1917050</v>
      </c>
      <c r="N638" s="51">
        <f t="shared" si="156"/>
        <v>1917050</v>
      </c>
      <c r="O638" s="52">
        <f t="shared" si="157"/>
        <v>1893974.339847296</v>
      </c>
      <c r="P638" s="51">
        <f t="shared" si="158"/>
        <v>209692.51596087066</v>
      </c>
      <c r="Q638" s="53">
        <f t="shared" si="159"/>
        <v>0.10938291435323579</v>
      </c>
      <c r="R638" s="29">
        <f t="shared" si="161"/>
        <v>1917050</v>
      </c>
      <c r="S638" s="51">
        <f t="shared" si="153"/>
        <v>1917100</v>
      </c>
      <c r="T638" s="12" t="str">
        <f t="shared" si="160"/>
        <v>MEDIANA</v>
      </c>
    </row>
    <row r="639" spans="1:20" ht="25.5">
      <c r="A639" s="57">
        <v>633</v>
      </c>
      <c r="B639" s="117">
        <v>786901</v>
      </c>
      <c r="C639" s="73" t="s">
        <v>1075</v>
      </c>
      <c r="D639" s="118" t="s">
        <v>759</v>
      </c>
      <c r="E639" s="114" t="s">
        <v>21</v>
      </c>
      <c r="F639" s="64">
        <v>1</v>
      </c>
      <c r="G639" s="115">
        <v>0</v>
      </c>
      <c r="H639" s="116">
        <v>0</v>
      </c>
      <c r="I639" s="84">
        <v>1141500</v>
      </c>
      <c r="J639" s="85" t="s">
        <v>28</v>
      </c>
      <c r="K639" s="49"/>
      <c r="L639" s="50">
        <f t="shared" si="154"/>
        <v>1141500</v>
      </c>
      <c r="M639" s="50">
        <f t="shared" si="155"/>
        <v>1141500</v>
      </c>
      <c r="N639" s="51">
        <f t="shared" si="156"/>
        <v>1141500</v>
      </c>
      <c r="O639" s="52">
        <f t="shared" si="157"/>
        <v>1141500</v>
      </c>
      <c r="P639" s="51">
        <f t="shared" si="158"/>
        <v>0</v>
      </c>
      <c r="Q639" s="53">
        <f t="shared" si="159"/>
        <v>0</v>
      </c>
      <c r="R639" s="29">
        <f t="shared" si="161"/>
        <v>1141500</v>
      </c>
      <c r="S639" s="51">
        <f t="shared" si="153"/>
        <v>1141500</v>
      </c>
      <c r="T639" s="12" t="str">
        <f t="shared" si="160"/>
        <v>MENOR VALOR</v>
      </c>
    </row>
    <row r="640" spans="1:20" ht="25.5">
      <c r="A640" s="89">
        <v>634</v>
      </c>
      <c r="B640" s="117">
        <v>786902</v>
      </c>
      <c r="C640" s="73" t="s">
        <v>1079</v>
      </c>
      <c r="D640" s="118" t="s">
        <v>760</v>
      </c>
      <c r="E640" s="114" t="s">
        <v>21</v>
      </c>
      <c r="F640" s="64">
        <v>1</v>
      </c>
      <c r="G640" s="115">
        <v>0</v>
      </c>
      <c r="H640" s="116">
        <v>0</v>
      </c>
      <c r="I640" s="84">
        <v>1141500</v>
      </c>
      <c r="J640" s="85" t="s">
        <v>28</v>
      </c>
      <c r="K640" s="49"/>
      <c r="L640" s="50">
        <f t="shared" si="154"/>
        <v>1141500</v>
      </c>
      <c r="M640" s="50">
        <f t="shared" si="155"/>
        <v>1141500</v>
      </c>
      <c r="N640" s="51">
        <f t="shared" si="156"/>
        <v>1141500</v>
      </c>
      <c r="O640" s="52">
        <f t="shared" si="157"/>
        <v>1141500</v>
      </c>
      <c r="P640" s="51">
        <f t="shared" si="158"/>
        <v>0</v>
      </c>
      <c r="Q640" s="53">
        <f t="shared" si="159"/>
        <v>0</v>
      </c>
      <c r="R640" s="29">
        <f t="shared" si="161"/>
        <v>1141500</v>
      </c>
      <c r="S640" s="51">
        <f t="shared" si="153"/>
        <v>1141500</v>
      </c>
      <c r="T640" s="12" t="str">
        <f t="shared" si="160"/>
        <v>MENOR VALOR</v>
      </c>
    </row>
    <row r="641" spans="1:20" ht="25.5">
      <c r="A641" s="57">
        <v>635</v>
      </c>
      <c r="B641" s="117">
        <v>786910</v>
      </c>
      <c r="C641" s="73" t="s">
        <v>1081</v>
      </c>
      <c r="D641" s="118" t="s">
        <v>761</v>
      </c>
      <c r="E641" s="114" t="s">
        <v>21</v>
      </c>
      <c r="F641" s="64">
        <v>1</v>
      </c>
      <c r="G641" s="115">
        <v>0</v>
      </c>
      <c r="H641" s="116">
        <v>0</v>
      </c>
      <c r="I641" s="84">
        <v>486700</v>
      </c>
      <c r="J641" s="88">
        <v>671600</v>
      </c>
      <c r="K641" s="49"/>
      <c r="L641" s="50">
        <f t="shared" si="154"/>
        <v>486700</v>
      </c>
      <c r="M641" s="50">
        <f t="shared" si="155"/>
        <v>579150</v>
      </c>
      <c r="N641" s="51">
        <f t="shared" si="156"/>
        <v>579150</v>
      </c>
      <c r="O641" s="52">
        <f t="shared" si="157"/>
        <v>571723.46462253935</v>
      </c>
      <c r="P641" s="51">
        <f t="shared" si="158"/>
        <v>65372.021920696316</v>
      </c>
      <c r="Q641" s="53">
        <f t="shared" si="159"/>
        <v>0.11287580405887303</v>
      </c>
      <c r="R641" s="29">
        <f t="shared" si="161"/>
        <v>579150</v>
      </c>
      <c r="S641" s="51">
        <f t="shared" ref="S641:S704" si="162">+ROUND(R641,-2)</f>
        <v>579200</v>
      </c>
      <c r="T641" s="12" t="str">
        <f t="shared" si="160"/>
        <v>MEDIANA</v>
      </c>
    </row>
    <row r="642" spans="1:20" ht="25.5">
      <c r="A642" s="57">
        <v>636</v>
      </c>
      <c r="B642" s="117">
        <v>786911</v>
      </c>
      <c r="C642" s="73" t="s">
        <v>1083</v>
      </c>
      <c r="D642" s="118" t="s">
        <v>762</v>
      </c>
      <c r="E642" s="114" t="s">
        <v>21</v>
      </c>
      <c r="F642" s="64">
        <v>1</v>
      </c>
      <c r="G642" s="115">
        <v>0</v>
      </c>
      <c r="H642" s="116">
        <v>0</v>
      </c>
      <c r="I642" s="84">
        <v>828200</v>
      </c>
      <c r="J642" s="85" t="s">
        <v>28</v>
      </c>
      <c r="K642" s="49"/>
      <c r="L642" s="50">
        <f t="shared" si="154"/>
        <v>828200</v>
      </c>
      <c r="M642" s="50">
        <f t="shared" si="155"/>
        <v>828200</v>
      </c>
      <c r="N642" s="51">
        <f t="shared" si="156"/>
        <v>828200</v>
      </c>
      <c r="O642" s="52">
        <f t="shared" si="157"/>
        <v>828200</v>
      </c>
      <c r="P642" s="51">
        <f t="shared" si="158"/>
        <v>0</v>
      </c>
      <c r="Q642" s="53">
        <f t="shared" si="159"/>
        <v>0</v>
      </c>
      <c r="R642" s="29">
        <f t="shared" si="161"/>
        <v>828200</v>
      </c>
      <c r="S642" s="51">
        <f t="shared" si="162"/>
        <v>828200</v>
      </c>
      <c r="T642" s="12" t="str">
        <f t="shared" si="160"/>
        <v>MENOR VALOR</v>
      </c>
    </row>
    <row r="643" spans="1:20" ht="25.5">
      <c r="A643" s="89">
        <v>637</v>
      </c>
      <c r="B643" s="117">
        <v>786920</v>
      </c>
      <c r="C643" s="73" t="s">
        <v>1085</v>
      </c>
      <c r="D643" s="118" t="s">
        <v>763</v>
      </c>
      <c r="E643" s="114" t="s">
        <v>21</v>
      </c>
      <c r="F643" s="64">
        <v>1</v>
      </c>
      <c r="G643" s="115">
        <v>0</v>
      </c>
      <c r="H643" s="116">
        <v>0</v>
      </c>
      <c r="I643" s="84">
        <v>486700</v>
      </c>
      <c r="J643" s="85" t="s">
        <v>28</v>
      </c>
      <c r="K643" s="49"/>
      <c r="L643" s="50">
        <f t="shared" si="154"/>
        <v>486700</v>
      </c>
      <c r="M643" s="50">
        <f t="shared" si="155"/>
        <v>486700</v>
      </c>
      <c r="N643" s="51">
        <f t="shared" si="156"/>
        <v>486700</v>
      </c>
      <c r="O643" s="52">
        <f t="shared" si="157"/>
        <v>486700</v>
      </c>
      <c r="P643" s="51">
        <f t="shared" si="158"/>
        <v>0</v>
      </c>
      <c r="Q643" s="53">
        <f t="shared" si="159"/>
        <v>0</v>
      </c>
      <c r="R643" s="29">
        <f t="shared" si="161"/>
        <v>486700</v>
      </c>
      <c r="S643" s="51">
        <f t="shared" si="162"/>
        <v>486700</v>
      </c>
      <c r="T643" s="12" t="str">
        <f t="shared" si="160"/>
        <v>MENOR VALOR</v>
      </c>
    </row>
    <row r="644" spans="1:20" ht="25.5">
      <c r="A644" s="57">
        <v>638</v>
      </c>
      <c r="B644" s="117">
        <v>786921</v>
      </c>
      <c r="C644" s="73" t="s">
        <v>1087</v>
      </c>
      <c r="D644" s="118" t="s">
        <v>764</v>
      </c>
      <c r="E644" s="114" t="s">
        <v>21</v>
      </c>
      <c r="F644" s="64">
        <v>1</v>
      </c>
      <c r="G644" s="115">
        <v>0</v>
      </c>
      <c r="H644" s="116">
        <v>0</v>
      </c>
      <c r="I644" s="84">
        <v>1474400</v>
      </c>
      <c r="J644" s="85" t="s">
        <v>28</v>
      </c>
      <c r="K644" s="49"/>
      <c r="L644" s="50">
        <f t="shared" si="154"/>
        <v>1474400</v>
      </c>
      <c r="M644" s="50">
        <f t="shared" si="155"/>
        <v>1474400</v>
      </c>
      <c r="N644" s="51">
        <f t="shared" si="156"/>
        <v>1474400</v>
      </c>
      <c r="O644" s="52">
        <f t="shared" si="157"/>
        <v>1474400</v>
      </c>
      <c r="P644" s="51">
        <f t="shared" si="158"/>
        <v>0</v>
      </c>
      <c r="Q644" s="53">
        <f t="shared" si="159"/>
        <v>0</v>
      </c>
      <c r="R644" s="29">
        <f t="shared" si="161"/>
        <v>1474400</v>
      </c>
      <c r="S644" s="51">
        <f t="shared" si="162"/>
        <v>1474400</v>
      </c>
      <c r="T644" s="12" t="str">
        <f t="shared" si="160"/>
        <v>MENOR VALOR</v>
      </c>
    </row>
    <row r="645" spans="1:20" ht="25.5">
      <c r="A645" s="57">
        <v>639</v>
      </c>
      <c r="B645" s="117">
        <v>790200</v>
      </c>
      <c r="C645" s="73" t="s">
        <v>1089</v>
      </c>
      <c r="D645" s="118" t="s">
        <v>765</v>
      </c>
      <c r="E645" s="114" t="s">
        <v>21</v>
      </c>
      <c r="F645" s="64">
        <v>1</v>
      </c>
      <c r="G645" s="115">
        <v>0</v>
      </c>
      <c r="H645" s="116">
        <v>0</v>
      </c>
      <c r="I645" s="84">
        <v>1141500</v>
      </c>
      <c r="J645" s="88">
        <v>1585100</v>
      </c>
      <c r="K645" s="49"/>
      <c r="L645" s="50">
        <f t="shared" si="154"/>
        <v>1141500</v>
      </c>
      <c r="M645" s="50">
        <f t="shared" si="155"/>
        <v>1363300</v>
      </c>
      <c r="N645" s="51">
        <f t="shared" si="156"/>
        <v>1363300</v>
      </c>
      <c r="O645" s="52">
        <f t="shared" si="157"/>
        <v>1345136.2942096239</v>
      </c>
      <c r="P645" s="51">
        <f t="shared" si="158"/>
        <v>156836.28406717625</v>
      </c>
      <c r="Q645" s="53">
        <f t="shared" si="159"/>
        <v>0.1150416519234037</v>
      </c>
      <c r="R645" s="29">
        <f t="shared" si="161"/>
        <v>1363300</v>
      </c>
      <c r="S645" s="51">
        <f t="shared" si="162"/>
        <v>1363300</v>
      </c>
      <c r="T645" s="12" t="str">
        <f t="shared" si="160"/>
        <v>MEDIANA</v>
      </c>
    </row>
    <row r="646" spans="1:20" ht="38.25">
      <c r="A646" s="89">
        <v>640</v>
      </c>
      <c r="B646" s="117">
        <v>790301</v>
      </c>
      <c r="C646" s="73" t="s">
        <v>1091</v>
      </c>
      <c r="D646" s="118" t="s">
        <v>766</v>
      </c>
      <c r="E646" s="114" t="s">
        <v>21</v>
      </c>
      <c r="F646" s="64">
        <v>1</v>
      </c>
      <c r="G646" s="115">
        <v>0</v>
      </c>
      <c r="H646" s="116">
        <v>0</v>
      </c>
      <c r="I646" s="84">
        <v>1141500</v>
      </c>
      <c r="J646" s="88">
        <v>1585100</v>
      </c>
      <c r="K646" s="49"/>
      <c r="L646" s="50">
        <f t="shared" ref="L646:L709" si="163">MIN(I646,J646)</f>
        <v>1141500</v>
      </c>
      <c r="M646" s="50">
        <f t="shared" ref="M646:M709" si="164">AVERAGE(I646,J646)</f>
        <v>1363300</v>
      </c>
      <c r="N646" s="51">
        <f t="shared" ref="N646:N709" si="165">MEDIAN(J646,I646)</f>
        <v>1363300</v>
      </c>
      <c r="O646" s="52">
        <f t="shared" ref="O646:O709" si="166">GEOMEAN(I646,J646)</f>
        <v>1345136.2942096239</v>
      </c>
      <c r="P646" s="51">
        <f t="shared" ref="P646:P709" si="167">STDEVA(N646,L646)</f>
        <v>156836.28406717625</v>
      </c>
      <c r="Q646" s="53">
        <f t="shared" ref="Q646:Q709" si="168">P646/N646*100%</f>
        <v>0.1150416519234037</v>
      </c>
      <c r="R646" s="29">
        <f t="shared" si="161"/>
        <v>1363300</v>
      </c>
      <c r="S646" s="51">
        <f t="shared" si="162"/>
        <v>1363300</v>
      </c>
      <c r="T646" s="12" t="str">
        <f t="shared" si="160"/>
        <v>MEDIANA</v>
      </c>
    </row>
    <row r="647" spans="1:20" ht="25.5">
      <c r="A647" s="57">
        <v>641</v>
      </c>
      <c r="B647" s="117">
        <v>790302</v>
      </c>
      <c r="C647" s="73" t="s">
        <v>1093</v>
      </c>
      <c r="D647" s="118" t="s">
        <v>767</v>
      </c>
      <c r="E647" s="114" t="s">
        <v>21</v>
      </c>
      <c r="F647" s="64">
        <v>1</v>
      </c>
      <c r="G647" s="115">
        <v>0</v>
      </c>
      <c r="H647" s="116">
        <v>0</v>
      </c>
      <c r="I647" s="84">
        <v>1141500</v>
      </c>
      <c r="J647" s="88">
        <v>1585100</v>
      </c>
      <c r="K647" s="49"/>
      <c r="L647" s="50">
        <f t="shared" si="163"/>
        <v>1141500</v>
      </c>
      <c r="M647" s="50">
        <f t="shared" si="164"/>
        <v>1363300</v>
      </c>
      <c r="N647" s="51">
        <f t="shared" si="165"/>
        <v>1363300</v>
      </c>
      <c r="O647" s="52">
        <f t="shared" si="166"/>
        <v>1345136.2942096239</v>
      </c>
      <c r="P647" s="51">
        <f t="shared" si="167"/>
        <v>156836.28406717625</v>
      </c>
      <c r="Q647" s="53">
        <f t="shared" si="168"/>
        <v>0.1150416519234037</v>
      </c>
      <c r="R647" s="29">
        <f t="shared" si="161"/>
        <v>1363300</v>
      </c>
      <c r="S647" s="51">
        <f t="shared" si="162"/>
        <v>1363300</v>
      </c>
      <c r="T647" s="12" t="str">
        <f t="shared" si="160"/>
        <v>MEDIANA</v>
      </c>
    </row>
    <row r="648" spans="1:20" ht="38.25">
      <c r="A648" s="57">
        <v>642</v>
      </c>
      <c r="B648" s="117">
        <v>790401</v>
      </c>
      <c r="C648" s="73" t="s">
        <v>1095</v>
      </c>
      <c r="D648" s="118" t="s">
        <v>768</v>
      </c>
      <c r="E648" s="114" t="s">
        <v>21</v>
      </c>
      <c r="F648" s="64">
        <v>1</v>
      </c>
      <c r="G648" s="115">
        <v>0</v>
      </c>
      <c r="H648" s="116">
        <v>0</v>
      </c>
      <c r="I648" s="84">
        <v>828200</v>
      </c>
      <c r="J648" s="85" t="s">
        <v>28</v>
      </c>
      <c r="K648" s="49"/>
      <c r="L648" s="50">
        <f t="shared" si="163"/>
        <v>828200</v>
      </c>
      <c r="M648" s="50">
        <f t="shared" si="164"/>
        <v>828200</v>
      </c>
      <c r="N648" s="51">
        <f t="shared" si="165"/>
        <v>828200</v>
      </c>
      <c r="O648" s="52">
        <f t="shared" si="166"/>
        <v>828200</v>
      </c>
      <c r="P648" s="51">
        <f t="shared" si="167"/>
        <v>0</v>
      </c>
      <c r="Q648" s="53">
        <f t="shared" si="168"/>
        <v>0</v>
      </c>
      <c r="R648" s="29">
        <f t="shared" si="161"/>
        <v>828200</v>
      </c>
      <c r="S648" s="51">
        <f t="shared" si="162"/>
        <v>828200</v>
      </c>
      <c r="T648" s="12" t="str">
        <f t="shared" si="160"/>
        <v>MENOR VALOR</v>
      </c>
    </row>
    <row r="649" spans="1:20" ht="25.5">
      <c r="A649" s="89">
        <v>643</v>
      </c>
      <c r="B649" s="117">
        <v>790402</v>
      </c>
      <c r="C649" s="73" t="s">
        <v>1097</v>
      </c>
      <c r="D649" s="118" t="s">
        <v>769</v>
      </c>
      <c r="E649" s="114" t="s">
        <v>21</v>
      </c>
      <c r="F649" s="64">
        <v>1</v>
      </c>
      <c r="G649" s="115">
        <v>0</v>
      </c>
      <c r="H649" s="116">
        <v>0</v>
      </c>
      <c r="I649" s="84">
        <v>828200</v>
      </c>
      <c r="J649" s="88">
        <v>1138500</v>
      </c>
      <c r="K649" s="49"/>
      <c r="L649" s="50">
        <f t="shared" si="163"/>
        <v>828200</v>
      </c>
      <c r="M649" s="50">
        <f t="shared" si="164"/>
        <v>983350</v>
      </c>
      <c r="N649" s="51">
        <f t="shared" si="165"/>
        <v>983350</v>
      </c>
      <c r="O649" s="52">
        <f t="shared" si="166"/>
        <v>971033.31559735886</v>
      </c>
      <c r="P649" s="51">
        <f t="shared" si="167"/>
        <v>109707.61710109285</v>
      </c>
      <c r="Q649" s="53">
        <f t="shared" si="168"/>
        <v>0.11156517730319099</v>
      </c>
      <c r="R649" s="29">
        <f t="shared" si="161"/>
        <v>983350</v>
      </c>
      <c r="S649" s="51">
        <f t="shared" si="162"/>
        <v>983400</v>
      </c>
      <c r="T649" s="12" t="str">
        <f t="shared" ref="T649:T712" si="169">IF(Q649&lt;=$Q$1,"MENOR VALOR","MEDIANA")</f>
        <v>MEDIANA</v>
      </c>
    </row>
    <row r="650" spans="1:20" ht="25.5">
      <c r="A650" s="57">
        <v>644</v>
      </c>
      <c r="B650" s="117">
        <v>790500</v>
      </c>
      <c r="C650" s="73" t="s">
        <v>1099</v>
      </c>
      <c r="D650" s="118" t="s">
        <v>770</v>
      </c>
      <c r="E650" s="114" t="s">
        <v>21</v>
      </c>
      <c r="F650" s="64">
        <v>1</v>
      </c>
      <c r="G650" s="115">
        <v>0</v>
      </c>
      <c r="H650" s="116">
        <v>0</v>
      </c>
      <c r="I650" s="84">
        <v>1620500</v>
      </c>
      <c r="J650" s="85" t="s">
        <v>28</v>
      </c>
      <c r="K650" s="49"/>
      <c r="L650" s="50">
        <f t="shared" si="163"/>
        <v>1620500</v>
      </c>
      <c r="M650" s="50">
        <f t="shared" si="164"/>
        <v>1620500</v>
      </c>
      <c r="N650" s="51">
        <f t="shared" si="165"/>
        <v>1620500</v>
      </c>
      <c r="O650" s="52">
        <f t="shared" si="166"/>
        <v>1620500</v>
      </c>
      <c r="P650" s="51">
        <f t="shared" si="167"/>
        <v>0</v>
      </c>
      <c r="Q650" s="53">
        <f t="shared" si="168"/>
        <v>0</v>
      </c>
      <c r="R650" s="29">
        <f t="shared" si="161"/>
        <v>1620500</v>
      </c>
      <c r="S650" s="51">
        <f t="shared" si="162"/>
        <v>1620500</v>
      </c>
      <c r="T650" s="12" t="str">
        <f t="shared" si="169"/>
        <v>MENOR VALOR</v>
      </c>
    </row>
    <row r="651" spans="1:20" ht="25.5">
      <c r="A651" s="57">
        <v>645</v>
      </c>
      <c r="B651" s="117">
        <v>790600</v>
      </c>
      <c r="C651" s="73" t="s">
        <v>1101</v>
      </c>
      <c r="D651" s="118" t="s">
        <v>771</v>
      </c>
      <c r="E651" s="114" t="s">
        <v>21</v>
      </c>
      <c r="F651" s="64">
        <v>1</v>
      </c>
      <c r="G651" s="115">
        <v>0</v>
      </c>
      <c r="H651" s="116">
        <v>0</v>
      </c>
      <c r="I651" s="84">
        <v>828200</v>
      </c>
      <c r="J651" s="85" t="s">
        <v>28</v>
      </c>
      <c r="K651" s="49"/>
      <c r="L651" s="50">
        <f t="shared" si="163"/>
        <v>828200</v>
      </c>
      <c r="M651" s="50">
        <f t="shared" si="164"/>
        <v>828200</v>
      </c>
      <c r="N651" s="51">
        <f t="shared" si="165"/>
        <v>828200</v>
      </c>
      <c r="O651" s="52">
        <f t="shared" si="166"/>
        <v>828200</v>
      </c>
      <c r="P651" s="51">
        <f t="shared" si="167"/>
        <v>0</v>
      </c>
      <c r="Q651" s="53">
        <f t="shared" si="168"/>
        <v>0</v>
      </c>
      <c r="R651" s="29">
        <f t="shared" si="161"/>
        <v>828200</v>
      </c>
      <c r="S651" s="51">
        <f t="shared" si="162"/>
        <v>828200</v>
      </c>
      <c r="T651" s="12" t="str">
        <f t="shared" si="169"/>
        <v>MENOR VALOR</v>
      </c>
    </row>
    <row r="652" spans="1:20" ht="16.5">
      <c r="A652" s="57">
        <v>646</v>
      </c>
      <c r="B652" s="117">
        <v>790703</v>
      </c>
      <c r="C652" s="73" t="s">
        <v>1103</v>
      </c>
      <c r="D652" s="118" t="s">
        <v>772</v>
      </c>
      <c r="E652" s="114" t="s">
        <v>21</v>
      </c>
      <c r="F652" s="64">
        <v>1</v>
      </c>
      <c r="G652" s="115">
        <v>0</v>
      </c>
      <c r="H652" s="116">
        <v>0</v>
      </c>
      <c r="I652" s="84">
        <v>1620500</v>
      </c>
      <c r="J652" s="88">
        <v>2213600</v>
      </c>
      <c r="K652" s="49"/>
      <c r="L652" s="50">
        <f t="shared" si="163"/>
        <v>1620500</v>
      </c>
      <c r="M652" s="50">
        <f t="shared" si="164"/>
        <v>1917050</v>
      </c>
      <c r="N652" s="51">
        <f t="shared" si="165"/>
        <v>1917050</v>
      </c>
      <c r="O652" s="52">
        <f t="shared" si="166"/>
        <v>1893974.339847296</v>
      </c>
      <c r="P652" s="51">
        <f t="shared" si="167"/>
        <v>209692.51596087066</v>
      </c>
      <c r="Q652" s="53">
        <f t="shared" si="168"/>
        <v>0.10938291435323579</v>
      </c>
      <c r="R652" s="29">
        <f t="shared" si="161"/>
        <v>1917050</v>
      </c>
      <c r="S652" s="51">
        <f t="shared" si="162"/>
        <v>1917100</v>
      </c>
      <c r="T652" s="12" t="str">
        <f t="shared" si="169"/>
        <v>MEDIANA</v>
      </c>
    </row>
    <row r="653" spans="1:20" ht="25.5">
      <c r="A653" s="57">
        <v>647</v>
      </c>
      <c r="B653" s="120">
        <v>790801</v>
      </c>
      <c r="C653" s="73" t="s">
        <v>1105</v>
      </c>
      <c r="D653" s="121" t="s">
        <v>773</v>
      </c>
      <c r="E653" s="114" t="s">
        <v>21</v>
      </c>
      <c r="F653" s="64">
        <v>1</v>
      </c>
      <c r="G653" s="115">
        <v>0</v>
      </c>
      <c r="H653" s="116">
        <v>0</v>
      </c>
      <c r="I653" s="84">
        <v>1141500</v>
      </c>
      <c r="J653" s="85" t="s">
        <v>28</v>
      </c>
      <c r="K653" s="49"/>
      <c r="L653" s="50">
        <f t="shared" si="163"/>
        <v>1141500</v>
      </c>
      <c r="M653" s="50">
        <f t="shared" si="164"/>
        <v>1141500</v>
      </c>
      <c r="N653" s="51">
        <f t="shared" si="165"/>
        <v>1141500</v>
      </c>
      <c r="O653" s="52">
        <f t="shared" si="166"/>
        <v>1141500</v>
      </c>
      <c r="P653" s="51">
        <f t="shared" si="167"/>
        <v>0</v>
      </c>
      <c r="Q653" s="53">
        <f t="shared" si="168"/>
        <v>0</v>
      </c>
      <c r="R653" s="29">
        <f t="shared" si="161"/>
        <v>1141500</v>
      </c>
      <c r="S653" s="51">
        <f t="shared" si="162"/>
        <v>1141500</v>
      </c>
      <c r="T653" s="12" t="str">
        <f t="shared" si="169"/>
        <v>MENOR VALOR</v>
      </c>
    </row>
    <row r="654" spans="1:20" ht="25.5">
      <c r="A654" s="89">
        <v>648</v>
      </c>
      <c r="B654" s="117">
        <v>790901</v>
      </c>
      <c r="C654" s="73" t="s">
        <v>1107</v>
      </c>
      <c r="D654" s="118" t="s">
        <v>774</v>
      </c>
      <c r="E654" s="114" t="s">
        <v>21</v>
      </c>
      <c r="F654" s="64">
        <v>1</v>
      </c>
      <c r="G654" s="115">
        <v>0</v>
      </c>
      <c r="H654" s="116">
        <v>0</v>
      </c>
      <c r="I654" s="84">
        <v>828200</v>
      </c>
      <c r="J654" s="88">
        <v>1138500</v>
      </c>
      <c r="K654" s="49"/>
      <c r="L654" s="50">
        <f t="shared" si="163"/>
        <v>828200</v>
      </c>
      <c r="M654" s="50">
        <f t="shared" si="164"/>
        <v>983350</v>
      </c>
      <c r="N654" s="51">
        <f t="shared" si="165"/>
        <v>983350</v>
      </c>
      <c r="O654" s="52">
        <f t="shared" si="166"/>
        <v>971033.31559735886</v>
      </c>
      <c r="P654" s="51">
        <f t="shared" si="167"/>
        <v>109707.61710109285</v>
      </c>
      <c r="Q654" s="53">
        <f t="shared" si="168"/>
        <v>0.11156517730319099</v>
      </c>
      <c r="R654" s="29">
        <f t="shared" si="161"/>
        <v>983350</v>
      </c>
      <c r="S654" s="51">
        <f t="shared" si="162"/>
        <v>983400</v>
      </c>
      <c r="T654" s="12" t="str">
        <f t="shared" si="169"/>
        <v>MEDIANA</v>
      </c>
    </row>
    <row r="655" spans="1:20" ht="25.5">
      <c r="A655" s="57">
        <v>649</v>
      </c>
      <c r="B655" s="117">
        <v>790902</v>
      </c>
      <c r="C655" s="73" t="s">
        <v>1109</v>
      </c>
      <c r="D655" s="118" t="s">
        <v>775</v>
      </c>
      <c r="E655" s="114" t="s">
        <v>21</v>
      </c>
      <c r="F655" s="64">
        <v>1</v>
      </c>
      <c r="G655" s="115">
        <v>0</v>
      </c>
      <c r="H655" s="116">
        <v>0</v>
      </c>
      <c r="I655" s="84">
        <v>654300</v>
      </c>
      <c r="J655" s="88">
        <v>891100</v>
      </c>
      <c r="K655" s="49"/>
      <c r="L655" s="50">
        <f t="shared" si="163"/>
        <v>654300</v>
      </c>
      <c r="M655" s="50">
        <f t="shared" si="164"/>
        <v>772700</v>
      </c>
      <c r="N655" s="51">
        <f t="shared" si="165"/>
        <v>772700</v>
      </c>
      <c r="O655" s="52">
        <f t="shared" si="166"/>
        <v>763574.96685001405</v>
      </c>
      <c r="P655" s="51">
        <f t="shared" si="167"/>
        <v>83721.442892487234</v>
      </c>
      <c r="Q655" s="53">
        <f t="shared" si="168"/>
        <v>0.10834922077454023</v>
      </c>
      <c r="R655" s="29">
        <f t="shared" si="161"/>
        <v>772700</v>
      </c>
      <c r="S655" s="51">
        <f t="shared" si="162"/>
        <v>772700</v>
      </c>
      <c r="T655" s="12" t="str">
        <f t="shared" si="169"/>
        <v>MEDIANA</v>
      </c>
    </row>
    <row r="656" spans="1:20" ht="38.25">
      <c r="A656" s="57">
        <v>650</v>
      </c>
      <c r="B656" s="117">
        <v>791201</v>
      </c>
      <c r="C656" s="73" t="s">
        <v>1111</v>
      </c>
      <c r="D656" s="119" t="s">
        <v>776</v>
      </c>
      <c r="E656" s="114" t="s">
        <v>21</v>
      </c>
      <c r="F656" s="64">
        <v>1</v>
      </c>
      <c r="G656" s="115">
        <v>0</v>
      </c>
      <c r="H656" s="116">
        <v>0</v>
      </c>
      <c r="I656" s="84">
        <v>1141500</v>
      </c>
      <c r="J656" s="85" t="s">
        <v>28</v>
      </c>
      <c r="K656" s="49"/>
      <c r="L656" s="50">
        <f t="shared" si="163"/>
        <v>1141500</v>
      </c>
      <c r="M656" s="50">
        <f t="shared" si="164"/>
        <v>1141500</v>
      </c>
      <c r="N656" s="51">
        <f t="shared" si="165"/>
        <v>1141500</v>
      </c>
      <c r="O656" s="52">
        <f t="shared" si="166"/>
        <v>1141500</v>
      </c>
      <c r="P656" s="51">
        <f t="shared" si="167"/>
        <v>0</v>
      </c>
      <c r="Q656" s="53">
        <f t="shared" si="168"/>
        <v>0</v>
      </c>
      <c r="R656" s="29">
        <f t="shared" si="161"/>
        <v>1141500</v>
      </c>
      <c r="S656" s="51">
        <f t="shared" si="162"/>
        <v>1141500</v>
      </c>
      <c r="T656" s="12" t="str">
        <f t="shared" si="169"/>
        <v>MENOR VALOR</v>
      </c>
    </row>
    <row r="657" spans="1:20" ht="25.5">
      <c r="A657" s="57">
        <v>651</v>
      </c>
      <c r="B657" s="117">
        <v>791301</v>
      </c>
      <c r="C657" s="73" t="s">
        <v>1113</v>
      </c>
      <c r="D657" s="118" t="s">
        <v>777</v>
      </c>
      <c r="E657" s="114" t="s">
        <v>21</v>
      </c>
      <c r="F657" s="64">
        <v>1</v>
      </c>
      <c r="G657" s="115">
        <v>0</v>
      </c>
      <c r="H657" s="116">
        <v>0</v>
      </c>
      <c r="I657" s="84">
        <v>1141500</v>
      </c>
      <c r="J657" s="85" t="s">
        <v>28</v>
      </c>
      <c r="K657" s="49"/>
      <c r="L657" s="50">
        <f t="shared" si="163"/>
        <v>1141500</v>
      </c>
      <c r="M657" s="50">
        <f t="shared" si="164"/>
        <v>1141500</v>
      </c>
      <c r="N657" s="51">
        <f t="shared" si="165"/>
        <v>1141500</v>
      </c>
      <c r="O657" s="52">
        <f t="shared" si="166"/>
        <v>1141500</v>
      </c>
      <c r="P657" s="51">
        <f t="shared" si="167"/>
        <v>0</v>
      </c>
      <c r="Q657" s="53">
        <f t="shared" si="168"/>
        <v>0</v>
      </c>
      <c r="R657" s="29">
        <f t="shared" si="161"/>
        <v>1141500</v>
      </c>
      <c r="S657" s="51">
        <f t="shared" si="162"/>
        <v>1141500</v>
      </c>
      <c r="T657" s="12" t="str">
        <f t="shared" si="169"/>
        <v>MENOR VALOR</v>
      </c>
    </row>
    <row r="658" spans="1:20" ht="38.25">
      <c r="A658" s="57">
        <v>652</v>
      </c>
      <c r="B658" s="117">
        <v>791402</v>
      </c>
      <c r="C658" s="73" t="s">
        <v>1115</v>
      </c>
      <c r="D658" s="118" t="s">
        <v>778</v>
      </c>
      <c r="E658" s="114" t="s">
        <v>21</v>
      </c>
      <c r="F658" s="64">
        <v>1</v>
      </c>
      <c r="G658" s="115">
        <v>0</v>
      </c>
      <c r="H658" s="116">
        <v>0</v>
      </c>
      <c r="I658" s="84">
        <v>828200</v>
      </c>
      <c r="J658" s="85" t="s">
        <v>28</v>
      </c>
      <c r="K658" s="49"/>
      <c r="L658" s="50">
        <f t="shared" si="163"/>
        <v>828200</v>
      </c>
      <c r="M658" s="50">
        <f t="shared" si="164"/>
        <v>828200</v>
      </c>
      <c r="N658" s="51">
        <f t="shared" si="165"/>
        <v>828200</v>
      </c>
      <c r="O658" s="52">
        <f t="shared" si="166"/>
        <v>828200</v>
      </c>
      <c r="P658" s="51">
        <f t="shared" si="167"/>
        <v>0</v>
      </c>
      <c r="Q658" s="53">
        <f t="shared" si="168"/>
        <v>0</v>
      </c>
      <c r="R658" s="29">
        <f t="shared" si="161"/>
        <v>828200</v>
      </c>
      <c r="S658" s="51">
        <f t="shared" si="162"/>
        <v>828200</v>
      </c>
      <c r="T658" s="12" t="str">
        <f t="shared" si="169"/>
        <v>MENOR VALOR</v>
      </c>
    </row>
    <row r="659" spans="1:20" ht="25.5">
      <c r="A659" s="89">
        <v>653</v>
      </c>
      <c r="B659" s="117">
        <v>791404</v>
      </c>
      <c r="C659" s="73" t="s">
        <v>1117</v>
      </c>
      <c r="D659" s="118" t="s">
        <v>779</v>
      </c>
      <c r="E659" s="114" t="s">
        <v>21</v>
      </c>
      <c r="F659" s="64">
        <v>1</v>
      </c>
      <c r="G659" s="115">
        <v>0</v>
      </c>
      <c r="H659" s="116">
        <v>0</v>
      </c>
      <c r="I659" s="84">
        <v>2469300</v>
      </c>
      <c r="J659" s="85" t="s">
        <v>28</v>
      </c>
      <c r="K659" s="49"/>
      <c r="L659" s="50">
        <f t="shared" si="163"/>
        <v>2469300</v>
      </c>
      <c r="M659" s="50">
        <f t="shared" si="164"/>
        <v>2469300</v>
      </c>
      <c r="N659" s="51">
        <f t="shared" si="165"/>
        <v>2469300</v>
      </c>
      <c r="O659" s="52">
        <f t="shared" si="166"/>
        <v>2469300</v>
      </c>
      <c r="P659" s="51">
        <f t="shared" si="167"/>
        <v>0</v>
      </c>
      <c r="Q659" s="53">
        <f t="shared" si="168"/>
        <v>0</v>
      </c>
      <c r="R659" s="29">
        <f t="shared" si="161"/>
        <v>2469300</v>
      </c>
      <c r="S659" s="51">
        <f t="shared" si="162"/>
        <v>2469300</v>
      </c>
      <c r="T659" s="12" t="str">
        <f t="shared" si="169"/>
        <v>MENOR VALOR</v>
      </c>
    </row>
    <row r="660" spans="1:20" ht="25.5">
      <c r="A660" s="57">
        <v>654</v>
      </c>
      <c r="B660" s="117">
        <v>791501</v>
      </c>
      <c r="C660" s="73" t="s">
        <v>1119</v>
      </c>
      <c r="D660" s="118" t="s">
        <v>780</v>
      </c>
      <c r="E660" s="114" t="s">
        <v>21</v>
      </c>
      <c r="F660" s="64">
        <v>1</v>
      </c>
      <c r="G660" s="115">
        <v>0</v>
      </c>
      <c r="H660" s="116">
        <v>0</v>
      </c>
      <c r="I660" s="84">
        <v>1620500</v>
      </c>
      <c r="J660" s="85" t="s">
        <v>28</v>
      </c>
      <c r="K660" s="49"/>
      <c r="L660" s="50">
        <f t="shared" si="163"/>
        <v>1620500</v>
      </c>
      <c r="M660" s="50">
        <f t="shared" si="164"/>
        <v>1620500</v>
      </c>
      <c r="N660" s="51">
        <f t="shared" si="165"/>
        <v>1620500</v>
      </c>
      <c r="O660" s="52">
        <f t="shared" si="166"/>
        <v>1620500</v>
      </c>
      <c r="P660" s="51">
        <f t="shared" si="167"/>
        <v>0</v>
      </c>
      <c r="Q660" s="53">
        <f t="shared" si="168"/>
        <v>0</v>
      </c>
      <c r="R660" s="29">
        <f t="shared" si="161"/>
        <v>1620500</v>
      </c>
      <c r="S660" s="51">
        <f t="shared" si="162"/>
        <v>1620500</v>
      </c>
      <c r="T660" s="12" t="str">
        <f t="shared" si="169"/>
        <v>MENOR VALOR</v>
      </c>
    </row>
    <row r="661" spans="1:20" ht="25.5">
      <c r="A661" s="57">
        <v>655</v>
      </c>
      <c r="B661" s="117">
        <v>791502</v>
      </c>
      <c r="C661" s="73" t="s">
        <v>1121</v>
      </c>
      <c r="D661" s="118" t="s">
        <v>781</v>
      </c>
      <c r="E661" s="114" t="s">
        <v>21</v>
      </c>
      <c r="F661" s="64">
        <v>1</v>
      </c>
      <c r="G661" s="115">
        <v>0</v>
      </c>
      <c r="H661" s="116">
        <v>0</v>
      </c>
      <c r="I661" s="84">
        <v>1620500</v>
      </c>
      <c r="J661" s="85" t="s">
        <v>28</v>
      </c>
      <c r="K661" s="49"/>
      <c r="L661" s="50">
        <f t="shared" si="163"/>
        <v>1620500</v>
      </c>
      <c r="M661" s="50">
        <f t="shared" si="164"/>
        <v>1620500</v>
      </c>
      <c r="N661" s="51">
        <f t="shared" si="165"/>
        <v>1620500</v>
      </c>
      <c r="O661" s="52">
        <f t="shared" si="166"/>
        <v>1620500</v>
      </c>
      <c r="P661" s="51">
        <f t="shared" si="167"/>
        <v>0</v>
      </c>
      <c r="Q661" s="53">
        <f t="shared" si="168"/>
        <v>0</v>
      </c>
      <c r="R661" s="29">
        <f t="shared" si="161"/>
        <v>1620500</v>
      </c>
      <c r="S661" s="51">
        <f t="shared" si="162"/>
        <v>1620500</v>
      </c>
      <c r="T661" s="12" t="str">
        <f t="shared" si="169"/>
        <v>MENOR VALOR</v>
      </c>
    </row>
    <row r="662" spans="1:20" ht="38.25">
      <c r="A662" s="57">
        <v>656</v>
      </c>
      <c r="B662" s="117">
        <v>791503</v>
      </c>
      <c r="C662" s="73">
        <v>817204</v>
      </c>
      <c r="D662" s="118" t="s">
        <v>782</v>
      </c>
      <c r="E662" s="114" t="s">
        <v>21</v>
      </c>
      <c r="F662" s="64">
        <v>1</v>
      </c>
      <c r="G662" s="115">
        <v>0</v>
      </c>
      <c r="H662" s="116">
        <v>0</v>
      </c>
      <c r="I662" s="84">
        <v>1620500</v>
      </c>
      <c r="J662" s="85" t="s">
        <v>28</v>
      </c>
      <c r="K662" s="49"/>
      <c r="L662" s="50">
        <f t="shared" si="163"/>
        <v>1620500</v>
      </c>
      <c r="M662" s="50">
        <f t="shared" si="164"/>
        <v>1620500</v>
      </c>
      <c r="N662" s="51">
        <f t="shared" si="165"/>
        <v>1620500</v>
      </c>
      <c r="O662" s="52">
        <f t="shared" si="166"/>
        <v>1620500</v>
      </c>
      <c r="P662" s="51">
        <f t="shared" si="167"/>
        <v>0</v>
      </c>
      <c r="Q662" s="53">
        <f t="shared" si="168"/>
        <v>0</v>
      </c>
      <c r="R662" s="29">
        <f t="shared" si="161"/>
        <v>1620500</v>
      </c>
      <c r="S662" s="51">
        <f t="shared" si="162"/>
        <v>1620500</v>
      </c>
      <c r="T662" s="12" t="str">
        <f t="shared" si="169"/>
        <v>MENOR VALOR</v>
      </c>
    </row>
    <row r="663" spans="1:20" ht="25.5">
      <c r="A663" s="57">
        <v>657</v>
      </c>
      <c r="B663" s="117">
        <v>791601</v>
      </c>
      <c r="C663" s="73" t="s">
        <v>1124</v>
      </c>
      <c r="D663" s="118" t="s">
        <v>783</v>
      </c>
      <c r="E663" s="114" t="s">
        <v>21</v>
      </c>
      <c r="F663" s="64">
        <v>1</v>
      </c>
      <c r="G663" s="115">
        <v>0</v>
      </c>
      <c r="H663" s="116">
        <v>0</v>
      </c>
      <c r="I663" s="84">
        <v>828200</v>
      </c>
      <c r="J663" s="85" t="s">
        <v>28</v>
      </c>
      <c r="K663" s="49"/>
      <c r="L663" s="50">
        <f t="shared" si="163"/>
        <v>828200</v>
      </c>
      <c r="M663" s="50">
        <f t="shared" si="164"/>
        <v>828200</v>
      </c>
      <c r="N663" s="51">
        <f t="shared" si="165"/>
        <v>828200</v>
      </c>
      <c r="O663" s="52">
        <f t="shared" si="166"/>
        <v>828200</v>
      </c>
      <c r="P663" s="51">
        <f t="shared" si="167"/>
        <v>0</v>
      </c>
      <c r="Q663" s="53">
        <f t="shared" si="168"/>
        <v>0</v>
      </c>
      <c r="R663" s="29">
        <f t="shared" si="161"/>
        <v>828200</v>
      </c>
      <c r="S663" s="51">
        <f t="shared" si="162"/>
        <v>828200</v>
      </c>
      <c r="T663" s="12" t="str">
        <f t="shared" si="169"/>
        <v>MENOR VALOR</v>
      </c>
    </row>
    <row r="664" spans="1:20" ht="38.25">
      <c r="A664" s="89">
        <v>658</v>
      </c>
      <c r="B664" s="117">
        <v>791702</v>
      </c>
      <c r="C664" s="77" t="s">
        <v>1126</v>
      </c>
      <c r="D664" s="119" t="s">
        <v>784</v>
      </c>
      <c r="E664" s="114" t="s">
        <v>21</v>
      </c>
      <c r="F664" s="64">
        <v>1</v>
      </c>
      <c r="G664" s="115">
        <v>0</v>
      </c>
      <c r="H664" s="116">
        <v>0</v>
      </c>
      <c r="I664" s="84">
        <v>2469300</v>
      </c>
      <c r="J664" s="85" t="s">
        <v>28</v>
      </c>
      <c r="K664" s="49"/>
      <c r="L664" s="50">
        <f t="shared" si="163"/>
        <v>2469300</v>
      </c>
      <c r="M664" s="50">
        <f t="shared" si="164"/>
        <v>2469300</v>
      </c>
      <c r="N664" s="51">
        <f t="shared" si="165"/>
        <v>2469300</v>
      </c>
      <c r="O664" s="52">
        <f t="shared" si="166"/>
        <v>2469300</v>
      </c>
      <c r="P664" s="51">
        <f t="shared" si="167"/>
        <v>0</v>
      </c>
      <c r="Q664" s="53">
        <f t="shared" si="168"/>
        <v>0</v>
      </c>
      <c r="R664" s="29">
        <f t="shared" si="161"/>
        <v>2469300</v>
      </c>
      <c r="S664" s="51">
        <f t="shared" si="162"/>
        <v>2469300</v>
      </c>
      <c r="T664" s="12" t="str">
        <f t="shared" si="169"/>
        <v>MENOR VALOR</v>
      </c>
    </row>
    <row r="665" spans="1:20" ht="38.25">
      <c r="A665" s="57">
        <v>659</v>
      </c>
      <c r="B665" s="117">
        <v>791703</v>
      </c>
      <c r="C665" s="122" t="s">
        <v>1128</v>
      </c>
      <c r="D665" s="118" t="s">
        <v>785</v>
      </c>
      <c r="E665" s="114" t="s">
        <v>21</v>
      </c>
      <c r="F665" s="64">
        <v>1</v>
      </c>
      <c r="G665" s="115">
        <v>0</v>
      </c>
      <c r="H665" s="116">
        <v>0</v>
      </c>
      <c r="I665" s="84">
        <v>1620500</v>
      </c>
      <c r="J665" s="85" t="s">
        <v>28</v>
      </c>
      <c r="K665" s="49"/>
      <c r="L665" s="50">
        <f t="shared" si="163"/>
        <v>1620500</v>
      </c>
      <c r="M665" s="50">
        <f t="shared" si="164"/>
        <v>1620500</v>
      </c>
      <c r="N665" s="51">
        <f t="shared" si="165"/>
        <v>1620500</v>
      </c>
      <c r="O665" s="52">
        <f t="shared" si="166"/>
        <v>1620500</v>
      </c>
      <c r="P665" s="51">
        <f t="shared" si="167"/>
        <v>0</v>
      </c>
      <c r="Q665" s="53">
        <f t="shared" si="168"/>
        <v>0</v>
      </c>
      <c r="R665" s="29">
        <f t="shared" si="161"/>
        <v>1620500</v>
      </c>
      <c r="S665" s="51">
        <f t="shared" si="162"/>
        <v>1620500</v>
      </c>
      <c r="T665" s="12" t="str">
        <f t="shared" si="169"/>
        <v>MENOR VALOR</v>
      </c>
    </row>
    <row r="666" spans="1:20" ht="38.25">
      <c r="A666" s="57">
        <v>660</v>
      </c>
      <c r="B666" s="117">
        <v>791901</v>
      </c>
      <c r="C666" s="73" t="s">
        <v>1130</v>
      </c>
      <c r="D666" s="118" t="s">
        <v>786</v>
      </c>
      <c r="E666" s="114" t="s">
        <v>21</v>
      </c>
      <c r="F666" s="64">
        <v>1</v>
      </c>
      <c r="G666" s="115">
        <v>0</v>
      </c>
      <c r="H666" s="116">
        <v>0</v>
      </c>
      <c r="I666" s="84">
        <v>828200</v>
      </c>
      <c r="J666" s="85" t="s">
        <v>28</v>
      </c>
      <c r="K666" s="49"/>
      <c r="L666" s="50">
        <f t="shared" si="163"/>
        <v>828200</v>
      </c>
      <c r="M666" s="50">
        <f t="shared" si="164"/>
        <v>828200</v>
      </c>
      <c r="N666" s="51">
        <f t="shared" si="165"/>
        <v>828200</v>
      </c>
      <c r="O666" s="52">
        <f t="shared" si="166"/>
        <v>828200</v>
      </c>
      <c r="P666" s="51">
        <f t="shared" si="167"/>
        <v>0</v>
      </c>
      <c r="Q666" s="53">
        <f t="shared" si="168"/>
        <v>0</v>
      </c>
      <c r="R666" s="29">
        <f t="shared" si="161"/>
        <v>828200</v>
      </c>
      <c r="S666" s="51">
        <f t="shared" si="162"/>
        <v>828200</v>
      </c>
      <c r="T666" s="12" t="str">
        <f t="shared" si="169"/>
        <v>MENOR VALOR</v>
      </c>
    </row>
    <row r="667" spans="1:20" ht="25.5">
      <c r="A667" s="57">
        <v>661</v>
      </c>
      <c r="B667" s="117">
        <v>792102</v>
      </c>
      <c r="C667" s="73" t="s">
        <v>1132</v>
      </c>
      <c r="D667" s="118" t="s">
        <v>787</v>
      </c>
      <c r="E667" s="114" t="s">
        <v>21</v>
      </c>
      <c r="F667" s="64">
        <v>1</v>
      </c>
      <c r="G667" s="115">
        <v>0</v>
      </c>
      <c r="H667" s="116">
        <v>0</v>
      </c>
      <c r="I667" s="84">
        <v>1141500</v>
      </c>
      <c r="J667" s="85" t="s">
        <v>28</v>
      </c>
      <c r="K667" s="49"/>
      <c r="L667" s="50">
        <f t="shared" si="163"/>
        <v>1141500</v>
      </c>
      <c r="M667" s="50">
        <f t="shared" si="164"/>
        <v>1141500</v>
      </c>
      <c r="N667" s="51">
        <f t="shared" si="165"/>
        <v>1141500</v>
      </c>
      <c r="O667" s="52">
        <f t="shared" si="166"/>
        <v>1141500</v>
      </c>
      <c r="P667" s="51">
        <f t="shared" si="167"/>
        <v>0</v>
      </c>
      <c r="Q667" s="53">
        <f t="shared" si="168"/>
        <v>0</v>
      </c>
      <c r="R667" s="29">
        <f t="shared" si="161"/>
        <v>1141500</v>
      </c>
      <c r="S667" s="51">
        <f t="shared" si="162"/>
        <v>1141500</v>
      </c>
      <c r="T667" s="12" t="str">
        <f t="shared" si="169"/>
        <v>MENOR VALOR</v>
      </c>
    </row>
    <row r="668" spans="1:20" ht="25.5">
      <c r="A668" s="57">
        <v>662</v>
      </c>
      <c r="B668" s="117">
        <v>792200</v>
      </c>
      <c r="C668" s="73" t="s">
        <v>1134</v>
      </c>
      <c r="D668" s="118" t="s">
        <v>788</v>
      </c>
      <c r="E668" s="114" t="s">
        <v>21</v>
      </c>
      <c r="F668" s="64">
        <v>1</v>
      </c>
      <c r="G668" s="115">
        <v>0</v>
      </c>
      <c r="H668" s="116">
        <v>0</v>
      </c>
      <c r="I668" s="84">
        <v>1474400</v>
      </c>
      <c r="J668" s="85" t="s">
        <v>28</v>
      </c>
      <c r="K668" s="49"/>
      <c r="L668" s="50">
        <f t="shared" si="163"/>
        <v>1474400</v>
      </c>
      <c r="M668" s="50">
        <f t="shared" si="164"/>
        <v>1474400</v>
      </c>
      <c r="N668" s="51">
        <f t="shared" si="165"/>
        <v>1474400</v>
      </c>
      <c r="O668" s="52">
        <f t="shared" si="166"/>
        <v>1474400</v>
      </c>
      <c r="P668" s="51">
        <f t="shared" si="167"/>
        <v>0</v>
      </c>
      <c r="Q668" s="53">
        <f t="shared" si="168"/>
        <v>0</v>
      </c>
      <c r="R668" s="29">
        <f t="shared" si="161"/>
        <v>1474400</v>
      </c>
      <c r="S668" s="51">
        <f t="shared" si="162"/>
        <v>1474400</v>
      </c>
      <c r="T668" s="12" t="str">
        <f t="shared" si="169"/>
        <v>MENOR VALOR</v>
      </c>
    </row>
    <row r="669" spans="1:20" ht="25.5">
      <c r="A669" s="89">
        <v>663</v>
      </c>
      <c r="B669" s="117">
        <v>792301</v>
      </c>
      <c r="C669" s="73" t="s">
        <v>1136</v>
      </c>
      <c r="D669" s="118" t="s">
        <v>789</v>
      </c>
      <c r="E669" s="114" t="s">
        <v>21</v>
      </c>
      <c r="F669" s="64">
        <v>1</v>
      </c>
      <c r="G669" s="115">
        <v>0</v>
      </c>
      <c r="H669" s="116">
        <v>0</v>
      </c>
      <c r="I669" s="84">
        <v>1474400</v>
      </c>
      <c r="J669" s="85" t="s">
        <v>28</v>
      </c>
      <c r="K669" s="49"/>
      <c r="L669" s="50">
        <f t="shared" si="163"/>
        <v>1474400</v>
      </c>
      <c r="M669" s="50">
        <f t="shared" si="164"/>
        <v>1474400</v>
      </c>
      <c r="N669" s="51">
        <f t="shared" si="165"/>
        <v>1474400</v>
      </c>
      <c r="O669" s="52">
        <f t="shared" si="166"/>
        <v>1474400</v>
      </c>
      <c r="P669" s="51">
        <f t="shared" si="167"/>
        <v>0</v>
      </c>
      <c r="Q669" s="53">
        <f t="shared" si="168"/>
        <v>0</v>
      </c>
      <c r="R669" s="29">
        <f t="shared" si="161"/>
        <v>1474400</v>
      </c>
      <c r="S669" s="51">
        <f t="shared" si="162"/>
        <v>1474400</v>
      </c>
      <c r="T669" s="12" t="str">
        <f t="shared" si="169"/>
        <v>MENOR VALOR</v>
      </c>
    </row>
    <row r="670" spans="1:20" ht="25.5">
      <c r="A670" s="57">
        <v>664</v>
      </c>
      <c r="B670" s="117">
        <v>792302</v>
      </c>
      <c r="C670" s="73" t="s">
        <v>1138</v>
      </c>
      <c r="D670" s="118" t="s">
        <v>790</v>
      </c>
      <c r="E670" s="114" t="s">
        <v>21</v>
      </c>
      <c r="F670" s="64">
        <v>1</v>
      </c>
      <c r="G670" s="115">
        <v>0</v>
      </c>
      <c r="H670" s="116">
        <v>0</v>
      </c>
      <c r="I670" s="84">
        <v>1474400</v>
      </c>
      <c r="J670" s="85" t="s">
        <v>28</v>
      </c>
      <c r="K670" s="49"/>
      <c r="L670" s="50">
        <f t="shared" si="163"/>
        <v>1474400</v>
      </c>
      <c r="M670" s="50">
        <f t="shared" si="164"/>
        <v>1474400</v>
      </c>
      <c r="N670" s="51">
        <f t="shared" si="165"/>
        <v>1474400</v>
      </c>
      <c r="O670" s="52">
        <f t="shared" si="166"/>
        <v>1474400</v>
      </c>
      <c r="P670" s="51">
        <f t="shared" si="167"/>
        <v>0</v>
      </c>
      <c r="Q670" s="53">
        <f t="shared" si="168"/>
        <v>0</v>
      </c>
      <c r="R670" s="29">
        <f t="shared" si="161"/>
        <v>1474400</v>
      </c>
      <c r="S670" s="51">
        <f t="shared" si="162"/>
        <v>1474400</v>
      </c>
      <c r="T670" s="12" t="str">
        <f t="shared" si="169"/>
        <v>MENOR VALOR</v>
      </c>
    </row>
    <row r="671" spans="1:20" ht="25.5">
      <c r="A671" s="57">
        <v>665</v>
      </c>
      <c r="B671" s="117">
        <v>792401</v>
      </c>
      <c r="C671" s="73">
        <v>822101</v>
      </c>
      <c r="D671" s="118" t="s">
        <v>791</v>
      </c>
      <c r="E671" s="114" t="s">
        <v>21</v>
      </c>
      <c r="F671" s="64">
        <v>1</v>
      </c>
      <c r="G671" s="115">
        <v>0</v>
      </c>
      <c r="H671" s="116">
        <v>0</v>
      </c>
      <c r="I671" s="84">
        <v>2469300</v>
      </c>
      <c r="J671" s="85" t="s">
        <v>28</v>
      </c>
      <c r="K671" s="49"/>
      <c r="L671" s="50">
        <f t="shared" si="163"/>
        <v>2469300</v>
      </c>
      <c r="M671" s="50">
        <f t="shared" si="164"/>
        <v>2469300</v>
      </c>
      <c r="N671" s="51">
        <f t="shared" si="165"/>
        <v>2469300</v>
      </c>
      <c r="O671" s="52">
        <f t="shared" si="166"/>
        <v>2469300</v>
      </c>
      <c r="P671" s="51">
        <f t="shared" si="167"/>
        <v>0</v>
      </c>
      <c r="Q671" s="53">
        <f t="shared" si="168"/>
        <v>0</v>
      </c>
      <c r="R671" s="29">
        <f t="shared" si="161"/>
        <v>2469300</v>
      </c>
      <c r="S671" s="51">
        <f t="shared" si="162"/>
        <v>2469300</v>
      </c>
      <c r="T671" s="12" t="str">
        <f t="shared" si="169"/>
        <v>MENOR VALOR</v>
      </c>
    </row>
    <row r="672" spans="1:20" ht="25.5">
      <c r="A672" s="57">
        <v>666</v>
      </c>
      <c r="B672" s="117">
        <v>792500</v>
      </c>
      <c r="C672" s="73" t="s">
        <v>1141</v>
      </c>
      <c r="D672" s="118" t="s">
        <v>792</v>
      </c>
      <c r="E672" s="114" t="s">
        <v>21</v>
      </c>
      <c r="F672" s="64">
        <v>1</v>
      </c>
      <c r="G672" s="115">
        <v>0</v>
      </c>
      <c r="H672" s="116">
        <v>0</v>
      </c>
      <c r="I672" s="84">
        <v>3026800</v>
      </c>
      <c r="J672" s="85" t="s">
        <v>28</v>
      </c>
      <c r="K672" s="49"/>
      <c r="L672" s="50">
        <f t="shared" si="163"/>
        <v>3026800</v>
      </c>
      <c r="M672" s="50">
        <f t="shared" si="164"/>
        <v>3026800</v>
      </c>
      <c r="N672" s="51">
        <f t="shared" si="165"/>
        <v>3026800</v>
      </c>
      <c r="O672" s="52">
        <f t="shared" si="166"/>
        <v>3026800</v>
      </c>
      <c r="P672" s="51">
        <f t="shared" si="167"/>
        <v>0</v>
      </c>
      <c r="Q672" s="53">
        <f t="shared" si="168"/>
        <v>0</v>
      </c>
      <c r="R672" s="29">
        <f t="shared" si="161"/>
        <v>3026800</v>
      </c>
      <c r="S672" s="51">
        <f t="shared" si="162"/>
        <v>3026800</v>
      </c>
      <c r="T672" s="12" t="str">
        <f t="shared" si="169"/>
        <v>MENOR VALOR</v>
      </c>
    </row>
    <row r="673" spans="1:20" ht="25.5">
      <c r="A673" s="57">
        <v>667</v>
      </c>
      <c r="B673" s="117">
        <v>792600</v>
      </c>
      <c r="C673" s="73" t="s">
        <v>1143</v>
      </c>
      <c r="D673" s="118" t="s">
        <v>793</v>
      </c>
      <c r="E673" s="114" t="s">
        <v>21</v>
      </c>
      <c r="F673" s="64">
        <v>1</v>
      </c>
      <c r="G673" s="115">
        <v>0</v>
      </c>
      <c r="H673" s="116">
        <v>0</v>
      </c>
      <c r="I673" s="84">
        <v>828200</v>
      </c>
      <c r="J673" s="85" t="s">
        <v>28</v>
      </c>
      <c r="K673" s="49"/>
      <c r="L673" s="50">
        <f t="shared" si="163"/>
        <v>828200</v>
      </c>
      <c r="M673" s="50">
        <f t="shared" si="164"/>
        <v>828200</v>
      </c>
      <c r="N673" s="51">
        <f t="shared" si="165"/>
        <v>828200</v>
      </c>
      <c r="O673" s="52">
        <f t="shared" si="166"/>
        <v>828200</v>
      </c>
      <c r="P673" s="51">
        <f t="shared" si="167"/>
        <v>0</v>
      </c>
      <c r="Q673" s="53">
        <f t="shared" si="168"/>
        <v>0</v>
      </c>
      <c r="R673" s="29">
        <f t="shared" si="161"/>
        <v>828200</v>
      </c>
      <c r="S673" s="51">
        <f t="shared" si="162"/>
        <v>828200</v>
      </c>
      <c r="T673" s="12" t="str">
        <f t="shared" si="169"/>
        <v>MENOR VALOR</v>
      </c>
    </row>
    <row r="674" spans="1:20" ht="38.25">
      <c r="A674" s="89">
        <v>668</v>
      </c>
      <c r="B674" s="117">
        <v>792801</v>
      </c>
      <c r="C674" s="73" t="s">
        <v>1147</v>
      </c>
      <c r="D674" s="118" t="s">
        <v>794</v>
      </c>
      <c r="E674" s="114" t="s">
        <v>21</v>
      </c>
      <c r="F674" s="64">
        <v>1</v>
      </c>
      <c r="G674" s="115">
        <v>0</v>
      </c>
      <c r="H674" s="116">
        <v>0</v>
      </c>
      <c r="I674" s="84">
        <v>1474400</v>
      </c>
      <c r="J674" s="88">
        <v>2005200</v>
      </c>
      <c r="K674" s="49"/>
      <c r="L674" s="50">
        <f t="shared" si="163"/>
        <v>1474400</v>
      </c>
      <c r="M674" s="50">
        <f t="shared" si="164"/>
        <v>1739800</v>
      </c>
      <c r="N674" s="51">
        <f t="shared" si="165"/>
        <v>1739800</v>
      </c>
      <c r="O674" s="52">
        <f t="shared" si="166"/>
        <v>1719437.9546817036</v>
      </c>
      <c r="P674" s="51">
        <f t="shared" si="167"/>
        <v>187666.13972690972</v>
      </c>
      <c r="Q674" s="53">
        <f t="shared" si="168"/>
        <v>0.10786650173980326</v>
      </c>
      <c r="R674" s="29">
        <f t="shared" si="161"/>
        <v>1739800</v>
      </c>
      <c r="S674" s="51">
        <f t="shared" si="162"/>
        <v>1739800</v>
      </c>
      <c r="T674" s="12" t="str">
        <f t="shared" si="169"/>
        <v>MEDIANA</v>
      </c>
    </row>
    <row r="675" spans="1:20" ht="25.5">
      <c r="A675" s="57">
        <v>669</v>
      </c>
      <c r="B675" s="117">
        <v>792901</v>
      </c>
      <c r="C675" s="73" t="s">
        <v>1149</v>
      </c>
      <c r="D675" s="118" t="s">
        <v>795</v>
      </c>
      <c r="E675" s="114" t="s">
        <v>21</v>
      </c>
      <c r="F675" s="64">
        <v>1</v>
      </c>
      <c r="G675" s="115">
        <v>0</v>
      </c>
      <c r="H675" s="116">
        <v>0</v>
      </c>
      <c r="I675" s="84">
        <v>2469300</v>
      </c>
      <c r="J675" s="88">
        <v>3367100</v>
      </c>
      <c r="K675" s="49"/>
      <c r="L675" s="50">
        <f t="shared" si="163"/>
        <v>2469300</v>
      </c>
      <c r="M675" s="50">
        <f t="shared" si="164"/>
        <v>2918200</v>
      </c>
      <c r="N675" s="51">
        <f t="shared" si="165"/>
        <v>2918200</v>
      </c>
      <c r="O675" s="52">
        <f t="shared" si="166"/>
        <v>2883466.6687860293</v>
      </c>
      <c r="P675" s="51">
        <f t="shared" si="167"/>
        <v>317420.23407464119</v>
      </c>
      <c r="Q675" s="53">
        <f t="shared" si="168"/>
        <v>0.10877261122426193</v>
      </c>
      <c r="R675" s="29">
        <f t="shared" si="161"/>
        <v>2918200</v>
      </c>
      <c r="S675" s="51">
        <f t="shared" si="162"/>
        <v>2918200</v>
      </c>
      <c r="T675" s="12" t="str">
        <f t="shared" si="169"/>
        <v>MEDIANA</v>
      </c>
    </row>
    <row r="676" spans="1:20" ht="25.5">
      <c r="A676" s="57">
        <v>670</v>
      </c>
      <c r="B676" s="117">
        <v>792902</v>
      </c>
      <c r="C676" s="73" t="s">
        <v>1151</v>
      </c>
      <c r="D676" s="118" t="s">
        <v>796</v>
      </c>
      <c r="E676" s="114" t="s">
        <v>21</v>
      </c>
      <c r="F676" s="64">
        <v>1</v>
      </c>
      <c r="G676" s="115">
        <v>0</v>
      </c>
      <c r="H676" s="116">
        <v>0</v>
      </c>
      <c r="I676" s="84">
        <v>1141500</v>
      </c>
      <c r="J676" s="88">
        <v>1585100</v>
      </c>
      <c r="K676" s="49"/>
      <c r="L676" s="50">
        <f t="shared" si="163"/>
        <v>1141500</v>
      </c>
      <c r="M676" s="50">
        <f t="shared" si="164"/>
        <v>1363300</v>
      </c>
      <c r="N676" s="51">
        <f t="shared" si="165"/>
        <v>1363300</v>
      </c>
      <c r="O676" s="52">
        <f t="shared" si="166"/>
        <v>1345136.2942096239</v>
      </c>
      <c r="P676" s="51">
        <f t="shared" si="167"/>
        <v>156836.28406717625</v>
      </c>
      <c r="Q676" s="53">
        <f t="shared" si="168"/>
        <v>0.1150416519234037</v>
      </c>
      <c r="R676" s="29">
        <f t="shared" si="161"/>
        <v>1363300</v>
      </c>
      <c r="S676" s="51">
        <f t="shared" si="162"/>
        <v>1363300</v>
      </c>
      <c r="T676" s="12" t="str">
        <f t="shared" si="169"/>
        <v>MEDIANA</v>
      </c>
    </row>
    <row r="677" spans="1:20" ht="38.25">
      <c r="A677" s="57">
        <v>671</v>
      </c>
      <c r="B677" s="117">
        <v>793101</v>
      </c>
      <c r="C677" s="73" t="s">
        <v>1153</v>
      </c>
      <c r="D677" s="118" t="s">
        <v>797</v>
      </c>
      <c r="E677" s="114" t="s">
        <v>21</v>
      </c>
      <c r="F677" s="64">
        <v>1</v>
      </c>
      <c r="G677" s="115">
        <v>0</v>
      </c>
      <c r="H677" s="116">
        <v>0</v>
      </c>
      <c r="I677" s="84">
        <v>1474400</v>
      </c>
      <c r="J677" s="88">
        <v>2005200</v>
      </c>
      <c r="K677" s="49"/>
      <c r="L677" s="50">
        <f t="shared" si="163"/>
        <v>1474400</v>
      </c>
      <c r="M677" s="50">
        <f t="shared" si="164"/>
        <v>1739800</v>
      </c>
      <c r="N677" s="51">
        <f t="shared" si="165"/>
        <v>1739800</v>
      </c>
      <c r="O677" s="52">
        <f t="shared" si="166"/>
        <v>1719437.9546817036</v>
      </c>
      <c r="P677" s="51">
        <f t="shared" si="167"/>
        <v>187666.13972690972</v>
      </c>
      <c r="Q677" s="53">
        <f t="shared" si="168"/>
        <v>0.10786650173980326</v>
      </c>
      <c r="R677" s="29">
        <f t="shared" si="161"/>
        <v>1739800</v>
      </c>
      <c r="S677" s="51">
        <f t="shared" si="162"/>
        <v>1739800</v>
      </c>
      <c r="T677" s="12" t="str">
        <f t="shared" si="169"/>
        <v>MEDIANA</v>
      </c>
    </row>
    <row r="678" spans="1:20" ht="25.5">
      <c r="A678" s="57">
        <v>672</v>
      </c>
      <c r="B678" s="117">
        <v>793102</v>
      </c>
      <c r="C678" s="73" t="s">
        <v>1165</v>
      </c>
      <c r="D678" s="118" t="s">
        <v>798</v>
      </c>
      <c r="E678" s="114" t="s">
        <v>21</v>
      </c>
      <c r="F678" s="64">
        <v>1</v>
      </c>
      <c r="G678" s="115">
        <v>0</v>
      </c>
      <c r="H678" s="116">
        <v>0</v>
      </c>
      <c r="I678" s="84">
        <v>1141500</v>
      </c>
      <c r="J678" s="85" t="s">
        <v>28</v>
      </c>
      <c r="K678" s="49"/>
      <c r="L678" s="50">
        <f t="shared" si="163"/>
        <v>1141500</v>
      </c>
      <c r="M678" s="50">
        <f t="shared" si="164"/>
        <v>1141500</v>
      </c>
      <c r="N678" s="51">
        <f t="shared" si="165"/>
        <v>1141500</v>
      </c>
      <c r="O678" s="52">
        <f t="shared" si="166"/>
        <v>1141500</v>
      </c>
      <c r="P678" s="51">
        <f t="shared" si="167"/>
        <v>0</v>
      </c>
      <c r="Q678" s="53">
        <f t="shared" si="168"/>
        <v>0</v>
      </c>
      <c r="R678" s="29">
        <f t="shared" si="161"/>
        <v>1141500</v>
      </c>
      <c r="S678" s="51">
        <f t="shared" si="162"/>
        <v>1141500</v>
      </c>
      <c r="T678" s="12" t="str">
        <f t="shared" si="169"/>
        <v>MENOR VALOR</v>
      </c>
    </row>
    <row r="679" spans="1:20" ht="38.25">
      <c r="A679" s="89">
        <v>673</v>
      </c>
      <c r="B679" s="117">
        <v>793201</v>
      </c>
      <c r="C679" s="73" t="s">
        <v>1167</v>
      </c>
      <c r="D679" s="119" t="s">
        <v>799</v>
      </c>
      <c r="E679" s="114" t="s">
        <v>21</v>
      </c>
      <c r="F679" s="64">
        <v>1</v>
      </c>
      <c r="G679" s="115">
        <v>0</v>
      </c>
      <c r="H679" s="116">
        <v>0</v>
      </c>
      <c r="I679" s="84">
        <v>2652100</v>
      </c>
      <c r="J679" s="88">
        <v>5768900</v>
      </c>
      <c r="K679" s="49"/>
      <c r="L679" s="50">
        <f t="shared" si="163"/>
        <v>2652100</v>
      </c>
      <c r="M679" s="50">
        <f t="shared" si="164"/>
        <v>4210500</v>
      </c>
      <c r="N679" s="51">
        <f t="shared" si="165"/>
        <v>4210500</v>
      </c>
      <c r="O679" s="52">
        <f t="shared" si="166"/>
        <v>3911483.0550572504</v>
      </c>
      <c r="P679" s="51">
        <f t="shared" si="167"/>
        <v>1101955.2078011157</v>
      </c>
      <c r="Q679" s="53">
        <f t="shared" si="168"/>
        <v>0.26171599757774983</v>
      </c>
      <c r="R679" s="29">
        <f t="shared" si="161"/>
        <v>4210500</v>
      </c>
      <c r="S679" s="51">
        <f t="shared" si="162"/>
        <v>4210500</v>
      </c>
      <c r="T679" s="12" t="str">
        <f t="shared" si="169"/>
        <v>MEDIANA</v>
      </c>
    </row>
    <row r="680" spans="1:20" ht="51">
      <c r="A680" s="57">
        <v>674</v>
      </c>
      <c r="B680" s="117">
        <v>793202</v>
      </c>
      <c r="C680" s="73" t="s">
        <v>1169</v>
      </c>
      <c r="D680" s="119" t="s">
        <v>800</v>
      </c>
      <c r="E680" s="114" t="s">
        <v>21</v>
      </c>
      <c r="F680" s="64">
        <v>1</v>
      </c>
      <c r="G680" s="115">
        <v>0</v>
      </c>
      <c r="H680" s="116">
        <v>0</v>
      </c>
      <c r="I680" s="84">
        <v>2652100</v>
      </c>
      <c r="J680" s="85" t="s">
        <v>28</v>
      </c>
      <c r="K680" s="49"/>
      <c r="L680" s="50">
        <f t="shared" si="163"/>
        <v>2652100</v>
      </c>
      <c r="M680" s="50">
        <f t="shared" si="164"/>
        <v>2652100</v>
      </c>
      <c r="N680" s="51">
        <f t="shared" si="165"/>
        <v>2652100</v>
      </c>
      <c r="O680" s="52">
        <f t="shared" si="166"/>
        <v>2652100</v>
      </c>
      <c r="P680" s="51">
        <f t="shared" si="167"/>
        <v>0</v>
      </c>
      <c r="Q680" s="53">
        <f t="shared" si="168"/>
        <v>0</v>
      </c>
      <c r="R680" s="29">
        <f t="shared" si="161"/>
        <v>2652100</v>
      </c>
      <c r="S680" s="51">
        <f t="shared" si="162"/>
        <v>2652100</v>
      </c>
      <c r="T680" s="12" t="str">
        <f t="shared" si="169"/>
        <v>MENOR VALOR</v>
      </c>
    </row>
    <row r="681" spans="1:20" ht="51">
      <c r="A681" s="57">
        <v>675</v>
      </c>
      <c r="B681" s="117">
        <v>793203</v>
      </c>
      <c r="C681" s="73" t="s">
        <v>1177</v>
      </c>
      <c r="D681" s="119" t="s">
        <v>801</v>
      </c>
      <c r="E681" s="114" t="s">
        <v>21</v>
      </c>
      <c r="F681" s="64">
        <v>1</v>
      </c>
      <c r="G681" s="115">
        <v>0</v>
      </c>
      <c r="H681" s="116">
        <v>0</v>
      </c>
      <c r="I681" s="84">
        <v>2652100</v>
      </c>
      <c r="J681" s="85" t="s">
        <v>28</v>
      </c>
      <c r="K681" s="49"/>
      <c r="L681" s="50">
        <f t="shared" si="163"/>
        <v>2652100</v>
      </c>
      <c r="M681" s="50">
        <f t="shared" si="164"/>
        <v>2652100</v>
      </c>
      <c r="N681" s="51">
        <f t="shared" si="165"/>
        <v>2652100</v>
      </c>
      <c r="O681" s="52">
        <f t="shared" si="166"/>
        <v>2652100</v>
      </c>
      <c r="P681" s="51">
        <f t="shared" si="167"/>
        <v>0</v>
      </c>
      <c r="Q681" s="53">
        <f t="shared" si="168"/>
        <v>0</v>
      </c>
      <c r="R681" s="29">
        <f t="shared" si="161"/>
        <v>2652100</v>
      </c>
      <c r="S681" s="51">
        <f t="shared" si="162"/>
        <v>2652100</v>
      </c>
      <c r="T681" s="12" t="str">
        <f t="shared" si="169"/>
        <v>MENOR VALOR</v>
      </c>
    </row>
    <row r="682" spans="1:20" ht="51">
      <c r="A682" s="57">
        <v>676</v>
      </c>
      <c r="B682" s="117">
        <v>793204</v>
      </c>
      <c r="C682" s="73" t="s">
        <v>1181</v>
      </c>
      <c r="D682" s="119" t="s">
        <v>802</v>
      </c>
      <c r="E682" s="114" t="s">
        <v>21</v>
      </c>
      <c r="F682" s="64">
        <v>1</v>
      </c>
      <c r="G682" s="115">
        <v>0</v>
      </c>
      <c r="H682" s="116">
        <v>0</v>
      </c>
      <c r="I682" s="84">
        <v>2652100</v>
      </c>
      <c r="J682" s="88">
        <v>3627800</v>
      </c>
      <c r="K682" s="49"/>
      <c r="L682" s="50">
        <f t="shared" si="163"/>
        <v>2652100</v>
      </c>
      <c r="M682" s="50">
        <f t="shared" si="164"/>
        <v>3139950</v>
      </c>
      <c r="N682" s="51">
        <f t="shared" si="165"/>
        <v>3139950</v>
      </c>
      <c r="O682" s="52">
        <f t="shared" si="166"/>
        <v>3101820.1720925085</v>
      </c>
      <c r="P682" s="51">
        <f t="shared" si="167"/>
        <v>344962.04320185719</v>
      </c>
      <c r="Q682" s="53">
        <f t="shared" si="168"/>
        <v>0.10986227271194038</v>
      </c>
      <c r="R682" s="29">
        <f t="shared" si="161"/>
        <v>3139950</v>
      </c>
      <c r="S682" s="51">
        <f t="shared" si="162"/>
        <v>3140000</v>
      </c>
      <c r="T682" s="12" t="str">
        <f t="shared" si="169"/>
        <v>MEDIANA</v>
      </c>
    </row>
    <row r="683" spans="1:20" ht="51">
      <c r="A683" s="57">
        <v>677</v>
      </c>
      <c r="B683" s="117">
        <v>793205</v>
      </c>
      <c r="C683" s="73" t="s">
        <v>1183</v>
      </c>
      <c r="D683" s="119" t="s">
        <v>803</v>
      </c>
      <c r="E683" s="114" t="s">
        <v>21</v>
      </c>
      <c r="F683" s="64">
        <v>1</v>
      </c>
      <c r="G683" s="115">
        <v>0</v>
      </c>
      <c r="H683" s="116">
        <v>0</v>
      </c>
      <c r="I683" s="84">
        <v>2652100</v>
      </c>
      <c r="J683" s="85" t="s">
        <v>28</v>
      </c>
      <c r="K683" s="49"/>
      <c r="L683" s="50">
        <f t="shared" si="163"/>
        <v>2652100</v>
      </c>
      <c r="M683" s="50">
        <f t="shared" si="164"/>
        <v>2652100</v>
      </c>
      <c r="N683" s="51">
        <f t="shared" si="165"/>
        <v>2652100</v>
      </c>
      <c r="O683" s="52">
        <f t="shared" si="166"/>
        <v>2652100</v>
      </c>
      <c r="P683" s="51">
        <f t="shared" si="167"/>
        <v>0</v>
      </c>
      <c r="Q683" s="53">
        <f t="shared" si="168"/>
        <v>0</v>
      </c>
      <c r="R683" s="29">
        <f t="shared" si="161"/>
        <v>2652100</v>
      </c>
      <c r="S683" s="51">
        <f t="shared" si="162"/>
        <v>2652100</v>
      </c>
      <c r="T683" s="12" t="str">
        <f t="shared" si="169"/>
        <v>MENOR VALOR</v>
      </c>
    </row>
    <row r="684" spans="1:20" ht="51">
      <c r="A684" s="89">
        <v>678</v>
      </c>
      <c r="B684" s="117">
        <v>793206</v>
      </c>
      <c r="C684" s="77" t="s">
        <v>1189</v>
      </c>
      <c r="D684" s="119" t="s">
        <v>804</v>
      </c>
      <c r="E684" s="114" t="s">
        <v>21</v>
      </c>
      <c r="F684" s="64">
        <v>1</v>
      </c>
      <c r="G684" s="115">
        <v>0</v>
      </c>
      <c r="H684" s="116">
        <v>0</v>
      </c>
      <c r="I684" s="84">
        <v>2652100</v>
      </c>
      <c r="J684" s="88">
        <v>4423500</v>
      </c>
      <c r="K684" s="49"/>
      <c r="L684" s="50">
        <f t="shared" si="163"/>
        <v>2652100</v>
      </c>
      <c r="M684" s="50">
        <f t="shared" si="164"/>
        <v>3537800</v>
      </c>
      <c r="N684" s="51">
        <f t="shared" si="165"/>
        <v>3537800</v>
      </c>
      <c r="O684" s="52">
        <f t="shared" si="166"/>
        <v>3425137.1286417134</v>
      </c>
      <c r="P684" s="51">
        <f t="shared" si="167"/>
        <v>626284.47609692509</v>
      </c>
      <c r="Q684" s="53">
        <f t="shared" si="168"/>
        <v>0.17702653516222655</v>
      </c>
      <c r="R684" s="29">
        <f t="shared" si="161"/>
        <v>3537800</v>
      </c>
      <c r="S684" s="51">
        <f t="shared" si="162"/>
        <v>3537800</v>
      </c>
      <c r="T684" s="12" t="str">
        <f t="shared" si="169"/>
        <v>MEDIANA</v>
      </c>
    </row>
    <row r="685" spans="1:20" ht="38.25">
      <c r="A685" s="57">
        <v>679</v>
      </c>
      <c r="B685" s="117">
        <v>793210</v>
      </c>
      <c r="C685" s="73" t="s">
        <v>1191</v>
      </c>
      <c r="D685" s="119" t="s">
        <v>805</v>
      </c>
      <c r="E685" s="114" t="s">
        <v>21</v>
      </c>
      <c r="F685" s="64">
        <v>1</v>
      </c>
      <c r="G685" s="115">
        <v>0</v>
      </c>
      <c r="H685" s="116">
        <v>0</v>
      </c>
      <c r="I685" s="84">
        <v>2652100</v>
      </c>
      <c r="J685" s="88">
        <v>3627800</v>
      </c>
      <c r="K685" s="49"/>
      <c r="L685" s="50">
        <f t="shared" si="163"/>
        <v>2652100</v>
      </c>
      <c r="M685" s="50">
        <f t="shared" si="164"/>
        <v>3139950</v>
      </c>
      <c r="N685" s="51">
        <f t="shared" si="165"/>
        <v>3139950</v>
      </c>
      <c r="O685" s="52">
        <f t="shared" si="166"/>
        <v>3101820.1720925085</v>
      </c>
      <c r="P685" s="51">
        <f t="shared" si="167"/>
        <v>344962.04320185719</v>
      </c>
      <c r="Q685" s="53">
        <f t="shared" si="168"/>
        <v>0.10986227271194038</v>
      </c>
      <c r="R685" s="29">
        <f t="shared" ref="R685:R748" si="170">IF(Q685&lt;=$Q$1,L685,N685)</f>
        <v>3139950</v>
      </c>
      <c r="S685" s="51">
        <f t="shared" si="162"/>
        <v>3140000</v>
      </c>
      <c r="T685" s="12" t="str">
        <f t="shared" si="169"/>
        <v>MEDIANA</v>
      </c>
    </row>
    <row r="686" spans="1:20" ht="25.5">
      <c r="A686" s="57">
        <v>680</v>
      </c>
      <c r="B686" s="117">
        <v>793301</v>
      </c>
      <c r="C686" s="73" t="s">
        <v>1195</v>
      </c>
      <c r="D686" s="118" t="s">
        <v>806</v>
      </c>
      <c r="E686" s="114" t="s">
        <v>21</v>
      </c>
      <c r="F686" s="64">
        <v>1</v>
      </c>
      <c r="G686" s="115">
        <v>0</v>
      </c>
      <c r="H686" s="116">
        <v>0</v>
      </c>
      <c r="I686" s="84">
        <v>1850600</v>
      </c>
      <c r="J686" s="88">
        <v>2541800</v>
      </c>
      <c r="K686" s="49"/>
      <c r="L686" s="50">
        <f t="shared" si="163"/>
        <v>1850600</v>
      </c>
      <c r="M686" s="50">
        <f t="shared" si="164"/>
        <v>2196200</v>
      </c>
      <c r="N686" s="51">
        <f t="shared" si="165"/>
        <v>2196200</v>
      </c>
      <c r="O686" s="52">
        <f t="shared" si="166"/>
        <v>2168837.2645267788</v>
      </c>
      <c r="P686" s="51">
        <f t="shared" si="167"/>
        <v>244376.10357807082</v>
      </c>
      <c r="Q686" s="53">
        <f t="shared" si="168"/>
        <v>0.11127224459433149</v>
      </c>
      <c r="R686" s="29">
        <f t="shared" si="170"/>
        <v>2196200</v>
      </c>
      <c r="S686" s="51">
        <f t="shared" si="162"/>
        <v>2196200</v>
      </c>
      <c r="T686" s="12" t="str">
        <f t="shared" si="169"/>
        <v>MEDIANA</v>
      </c>
    </row>
    <row r="687" spans="1:20" ht="38.25">
      <c r="A687" s="57">
        <v>681</v>
      </c>
      <c r="B687" s="117">
        <v>793302</v>
      </c>
      <c r="C687" s="73" t="s">
        <v>1197</v>
      </c>
      <c r="D687" s="118" t="s">
        <v>807</v>
      </c>
      <c r="E687" s="114" t="s">
        <v>21</v>
      </c>
      <c r="F687" s="64">
        <v>1</v>
      </c>
      <c r="G687" s="115">
        <v>0</v>
      </c>
      <c r="H687" s="116">
        <v>0</v>
      </c>
      <c r="I687" s="84">
        <v>1474400</v>
      </c>
      <c r="J687" s="85" t="s">
        <v>28</v>
      </c>
      <c r="K687" s="49"/>
      <c r="L687" s="50">
        <f t="shared" si="163"/>
        <v>1474400</v>
      </c>
      <c r="M687" s="50">
        <f t="shared" si="164"/>
        <v>1474400</v>
      </c>
      <c r="N687" s="51">
        <f t="shared" si="165"/>
        <v>1474400</v>
      </c>
      <c r="O687" s="52">
        <f t="shared" si="166"/>
        <v>1474400</v>
      </c>
      <c r="P687" s="51">
        <f t="shared" si="167"/>
        <v>0</v>
      </c>
      <c r="Q687" s="53">
        <f t="shared" si="168"/>
        <v>0</v>
      </c>
      <c r="R687" s="29">
        <f t="shared" si="170"/>
        <v>1474400</v>
      </c>
      <c r="S687" s="51">
        <f t="shared" si="162"/>
        <v>1474400</v>
      </c>
      <c r="T687" s="12" t="str">
        <f t="shared" si="169"/>
        <v>MENOR VALOR</v>
      </c>
    </row>
    <row r="688" spans="1:20" ht="38.25">
      <c r="A688" s="57">
        <v>682</v>
      </c>
      <c r="B688" s="117">
        <v>793303</v>
      </c>
      <c r="C688" s="73" t="s">
        <v>1199</v>
      </c>
      <c r="D688" s="118" t="s">
        <v>808</v>
      </c>
      <c r="E688" s="114" t="s">
        <v>21</v>
      </c>
      <c r="F688" s="64">
        <v>1</v>
      </c>
      <c r="G688" s="115">
        <v>0</v>
      </c>
      <c r="H688" s="116">
        <v>0</v>
      </c>
      <c r="I688" s="84">
        <v>1850600</v>
      </c>
      <c r="J688" s="88">
        <v>2541800</v>
      </c>
      <c r="K688" s="49"/>
      <c r="L688" s="50">
        <f t="shared" si="163"/>
        <v>1850600</v>
      </c>
      <c r="M688" s="50">
        <f t="shared" si="164"/>
        <v>2196200</v>
      </c>
      <c r="N688" s="51">
        <f t="shared" si="165"/>
        <v>2196200</v>
      </c>
      <c r="O688" s="52">
        <f t="shared" si="166"/>
        <v>2168837.2645267788</v>
      </c>
      <c r="P688" s="51">
        <f t="shared" si="167"/>
        <v>244376.10357807082</v>
      </c>
      <c r="Q688" s="53">
        <f t="shared" si="168"/>
        <v>0.11127224459433149</v>
      </c>
      <c r="R688" s="29">
        <f t="shared" si="170"/>
        <v>2196200</v>
      </c>
      <c r="S688" s="51">
        <f t="shared" si="162"/>
        <v>2196200</v>
      </c>
      <c r="T688" s="12" t="str">
        <f t="shared" si="169"/>
        <v>MEDIANA</v>
      </c>
    </row>
    <row r="689" spans="1:20" ht="38.25">
      <c r="A689" s="89">
        <v>683</v>
      </c>
      <c r="B689" s="117">
        <v>793304</v>
      </c>
      <c r="C689" s="73" t="s">
        <v>1203</v>
      </c>
      <c r="D689" s="118" t="s">
        <v>809</v>
      </c>
      <c r="E689" s="114" t="s">
        <v>21</v>
      </c>
      <c r="F689" s="64">
        <v>1</v>
      </c>
      <c r="G689" s="115">
        <v>0</v>
      </c>
      <c r="H689" s="116">
        <v>0</v>
      </c>
      <c r="I689" s="84">
        <v>1850600</v>
      </c>
      <c r="J689" s="85" t="s">
        <v>28</v>
      </c>
      <c r="K689" s="49"/>
      <c r="L689" s="50">
        <f t="shared" si="163"/>
        <v>1850600</v>
      </c>
      <c r="M689" s="50">
        <f t="shared" si="164"/>
        <v>1850600</v>
      </c>
      <c r="N689" s="51">
        <f t="shared" si="165"/>
        <v>1850600</v>
      </c>
      <c r="O689" s="52">
        <f t="shared" si="166"/>
        <v>1850600</v>
      </c>
      <c r="P689" s="51">
        <f t="shared" si="167"/>
        <v>0</v>
      </c>
      <c r="Q689" s="53">
        <f t="shared" si="168"/>
        <v>0</v>
      </c>
      <c r="R689" s="29">
        <f t="shared" si="170"/>
        <v>1850600</v>
      </c>
      <c r="S689" s="51">
        <f t="shared" si="162"/>
        <v>1850600</v>
      </c>
      <c r="T689" s="12" t="str">
        <f t="shared" si="169"/>
        <v>MENOR VALOR</v>
      </c>
    </row>
    <row r="690" spans="1:20" ht="38.25">
      <c r="A690" s="57">
        <v>684</v>
      </c>
      <c r="B690" s="117">
        <v>793305</v>
      </c>
      <c r="C690" s="73" t="s">
        <v>1205</v>
      </c>
      <c r="D690" s="118" t="s">
        <v>810</v>
      </c>
      <c r="E690" s="114" t="s">
        <v>21</v>
      </c>
      <c r="F690" s="64">
        <v>1</v>
      </c>
      <c r="G690" s="115">
        <v>0</v>
      </c>
      <c r="H690" s="116">
        <v>0</v>
      </c>
      <c r="I690" s="84">
        <v>2469300</v>
      </c>
      <c r="J690" s="88">
        <v>3367100</v>
      </c>
      <c r="K690" s="49"/>
      <c r="L690" s="50">
        <f t="shared" si="163"/>
        <v>2469300</v>
      </c>
      <c r="M690" s="50">
        <f t="shared" si="164"/>
        <v>2918200</v>
      </c>
      <c r="N690" s="51">
        <f t="shared" si="165"/>
        <v>2918200</v>
      </c>
      <c r="O690" s="52">
        <f t="shared" si="166"/>
        <v>2883466.6687860293</v>
      </c>
      <c r="P690" s="51">
        <f t="shared" si="167"/>
        <v>317420.23407464119</v>
      </c>
      <c r="Q690" s="53">
        <f t="shared" si="168"/>
        <v>0.10877261122426193</v>
      </c>
      <c r="R690" s="29">
        <f t="shared" si="170"/>
        <v>2918200</v>
      </c>
      <c r="S690" s="51">
        <f t="shared" si="162"/>
        <v>2918200</v>
      </c>
      <c r="T690" s="12" t="str">
        <f t="shared" si="169"/>
        <v>MEDIANA</v>
      </c>
    </row>
    <row r="691" spans="1:20" ht="38.25">
      <c r="A691" s="57">
        <v>685</v>
      </c>
      <c r="B691" s="117">
        <v>793306</v>
      </c>
      <c r="C691" s="73" t="s">
        <v>1207</v>
      </c>
      <c r="D691" s="118" t="s">
        <v>811</v>
      </c>
      <c r="E691" s="114" t="s">
        <v>21</v>
      </c>
      <c r="F691" s="64">
        <v>1</v>
      </c>
      <c r="G691" s="115">
        <v>0</v>
      </c>
      <c r="H691" s="116">
        <v>0</v>
      </c>
      <c r="I691" s="84">
        <v>2469300</v>
      </c>
      <c r="J691" s="88">
        <v>3367100</v>
      </c>
      <c r="K691" s="49"/>
      <c r="L691" s="50">
        <f t="shared" si="163"/>
        <v>2469300</v>
      </c>
      <c r="M691" s="50">
        <f t="shared" si="164"/>
        <v>2918200</v>
      </c>
      <c r="N691" s="51">
        <f t="shared" si="165"/>
        <v>2918200</v>
      </c>
      <c r="O691" s="52">
        <f t="shared" si="166"/>
        <v>2883466.6687860293</v>
      </c>
      <c r="P691" s="51">
        <f t="shared" si="167"/>
        <v>317420.23407464119</v>
      </c>
      <c r="Q691" s="53">
        <f t="shared" si="168"/>
        <v>0.10877261122426193</v>
      </c>
      <c r="R691" s="29">
        <f t="shared" si="170"/>
        <v>2918200</v>
      </c>
      <c r="S691" s="51">
        <f t="shared" si="162"/>
        <v>2918200</v>
      </c>
      <c r="T691" s="12" t="str">
        <f t="shared" si="169"/>
        <v>MEDIANA</v>
      </c>
    </row>
    <row r="692" spans="1:20" ht="25.5">
      <c r="A692" s="57">
        <v>686</v>
      </c>
      <c r="B692" s="117">
        <v>793307</v>
      </c>
      <c r="C692" s="73" t="s">
        <v>1209</v>
      </c>
      <c r="D692" s="118" t="s">
        <v>812</v>
      </c>
      <c r="E692" s="114" t="s">
        <v>21</v>
      </c>
      <c r="F692" s="64">
        <v>1</v>
      </c>
      <c r="G692" s="115">
        <v>0</v>
      </c>
      <c r="H692" s="116">
        <v>0</v>
      </c>
      <c r="I692" s="84">
        <v>2469300</v>
      </c>
      <c r="J692" s="88">
        <v>3367100</v>
      </c>
      <c r="K692" s="49"/>
      <c r="L692" s="50">
        <f t="shared" si="163"/>
        <v>2469300</v>
      </c>
      <c r="M692" s="50">
        <f t="shared" si="164"/>
        <v>2918200</v>
      </c>
      <c r="N692" s="51">
        <f t="shared" si="165"/>
        <v>2918200</v>
      </c>
      <c r="O692" s="52">
        <f t="shared" si="166"/>
        <v>2883466.6687860293</v>
      </c>
      <c r="P692" s="51">
        <f t="shared" si="167"/>
        <v>317420.23407464119</v>
      </c>
      <c r="Q692" s="53">
        <f t="shared" si="168"/>
        <v>0.10877261122426193</v>
      </c>
      <c r="R692" s="29">
        <f t="shared" si="170"/>
        <v>2918200</v>
      </c>
      <c r="S692" s="51">
        <f t="shared" si="162"/>
        <v>2918200</v>
      </c>
      <c r="T692" s="12" t="str">
        <f t="shared" si="169"/>
        <v>MEDIANA</v>
      </c>
    </row>
    <row r="693" spans="1:20" ht="25.5">
      <c r="A693" s="57">
        <v>687</v>
      </c>
      <c r="B693" s="117">
        <v>793403</v>
      </c>
      <c r="C693" s="73" t="s">
        <v>1211</v>
      </c>
      <c r="D693" s="118" t="s">
        <v>813</v>
      </c>
      <c r="E693" s="114" t="s">
        <v>21</v>
      </c>
      <c r="F693" s="64">
        <v>1</v>
      </c>
      <c r="G693" s="115">
        <v>0</v>
      </c>
      <c r="H693" s="116">
        <v>0</v>
      </c>
      <c r="I693" s="84">
        <v>2469300</v>
      </c>
      <c r="J693" s="88">
        <v>3367100</v>
      </c>
      <c r="K693" s="49"/>
      <c r="L693" s="50">
        <f t="shared" si="163"/>
        <v>2469300</v>
      </c>
      <c r="M693" s="50">
        <f t="shared" si="164"/>
        <v>2918200</v>
      </c>
      <c r="N693" s="51">
        <f t="shared" si="165"/>
        <v>2918200</v>
      </c>
      <c r="O693" s="52">
        <f t="shared" si="166"/>
        <v>2883466.6687860293</v>
      </c>
      <c r="P693" s="51">
        <f t="shared" si="167"/>
        <v>317420.23407464119</v>
      </c>
      <c r="Q693" s="53">
        <f t="shared" si="168"/>
        <v>0.10877261122426193</v>
      </c>
      <c r="R693" s="29">
        <f t="shared" si="170"/>
        <v>2918200</v>
      </c>
      <c r="S693" s="51">
        <f t="shared" si="162"/>
        <v>2918200</v>
      </c>
      <c r="T693" s="12" t="str">
        <f t="shared" si="169"/>
        <v>MEDIANA</v>
      </c>
    </row>
    <row r="694" spans="1:20" ht="51">
      <c r="A694" s="89">
        <v>688</v>
      </c>
      <c r="B694" s="117">
        <v>793501</v>
      </c>
      <c r="C694" s="73" t="s">
        <v>1213</v>
      </c>
      <c r="D694" s="119" t="s">
        <v>814</v>
      </c>
      <c r="E694" s="114" t="s">
        <v>21</v>
      </c>
      <c r="F694" s="64">
        <v>1</v>
      </c>
      <c r="G694" s="115">
        <v>0</v>
      </c>
      <c r="H694" s="116">
        <v>0</v>
      </c>
      <c r="I694" s="84">
        <v>3026800</v>
      </c>
      <c r="J694" s="88">
        <v>4161800</v>
      </c>
      <c r="K694" s="49"/>
      <c r="L694" s="50">
        <f t="shared" si="163"/>
        <v>3026800</v>
      </c>
      <c r="M694" s="50">
        <f t="shared" si="164"/>
        <v>3594300</v>
      </c>
      <c r="N694" s="51">
        <f t="shared" si="165"/>
        <v>3594300</v>
      </c>
      <c r="O694" s="52">
        <f t="shared" si="166"/>
        <v>3549216.2853227188</v>
      </c>
      <c r="P694" s="51">
        <f t="shared" si="167"/>
        <v>401283.09832336573</v>
      </c>
      <c r="Q694" s="53">
        <f t="shared" si="168"/>
        <v>0.11164429744967469</v>
      </c>
      <c r="R694" s="29">
        <f t="shared" si="170"/>
        <v>3594300</v>
      </c>
      <c r="S694" s="51">
        <f t="shared" si="162"/>
        <v>3594300</v>
      </c>
      <c r="T694" s="12" t="str">
        <f t="shared" si="169"/>
        <v>MEDIANA</v>
      </c>
    </row>
    <row r="695" spans="1:20" ht="38.25">
      <c r="A695" s="57">
        <v>689</v>
      </c>
      <c r="B695" s="117">
        <v>793502</v>
      </c>
      <c r="C695" s="73" t="s">
        <v>1215</v>
      </c>
      <c r="D695" s="119" t="s">
        <v>815</v>
      </c>
      <c r="E695" s="114" t="s">
        <v>21</v>
      </c>
      <c r="F695" s="64">
        <v>1</v>
      </c>
      <c r="G695" s="115">
        <v>0</v>
      </c>
      <c r="H695" s="116">
        <v>0</v>
      </c>
      <c r="I695" s="84">
        <v>2835700</v>
      </c>
      <c r="J695" s="85" t="s">
        <v>28</v>
      </c>
      <c r="K695" s="49"/>
      <c r="L695" s="50">
        <f t="shared" si="163"/>
        <v>2835700</v>
      </c>
      <c r="M695" s="50">
        <f t="shared" si="164"/>
        <v>2835700</v>
      </c>
      <c r="N695" s="51">
        <f t="shared" si="165"/>
        <v>2835700</v>
      </c>
      <c r="O695" s="52">
        <f t="shared" si="166"/>
        <v>2835700</v>
      </c>
      <c r="P695" s="51">
        <f t="shared" si="167"/>
        <v>0</v>
      </c>
      <c r="Q695" s="53">
        <f t="shared" si="168"/>
        <v>0</v>
      </c>
      <c r="R695" s="29">
        <f t="shared" si="170"/>
        <v>2835700</v>
      </c>
      <c r="S695" s="51">
        <f t="shared" si="162"/>
        <v>2835700</v>
      </c>
      <c r="T695" s="12" t="str">
        <f t="shared" si="169"/>
        <v>MENOR VALOR</v>
      </c>
    </row>
    <row r="696" spans="1:20" ht="38.25">
      <c r="A696" s="57">
        <v>690</v>
      </c>
      <c r="B696" s="117">
        <v>793600</v>
      </c>
      <c r="C696" s="73" t="s">
        <v>1217</v>
      </c>
      <c r="D696" s="119" t="s">
        <v>816</v>
      </c>
      <c r="E696" s="114" t="s">
        <v>21</v>
      </c>
      <c r="F696" s="64">
        <v>1</v>
      </c>
      <c r="G696" s="115">
        <v>0</v>
      </c>
      <c r="H696" s="116">
        <v>0</v>
      </c>
      <c r="I696" s="84">
        <v>828200</v>
      </c>
      <c r="J696" s="88">
        <v>1138500</v>
      </c>
      <c r="K696" s="49"/>
      <c r="L696" s="50">
        <f t="shared" si="163"/>
        <v>828200</v>
      </c>
      <c r="M696" s="50">
        <f t="shared" si="164"/>
        <v>983350</v>
      </c>
      <c r="N696" s="51">
        <f t="shared" si="165"/>
        <v>983350</v>
      </c>
      <c r="O696" s="52">
        <f t="shared" si="166"/>
        <v>971033.31559735886</v>
      </c>
      <c r="P696" s="51">
        <f t="shared" si="167"/>
        <v>109707.61710109285</v>
      </c>
      <c r="Q696" s="53">
        <f t="shared" si="168"/>
        <v>0.11156517730319099</v>
      </c>
      <c r="R696" s="29">
        <f t="shared" si="170"/>
        <v>983350</v>
      </c>
      <c r="S696" s="51">
        <f t="shared" si="162"/>
        <v>983400</v>
      </c>
      <c r="T696" s="12" t="str">
        <f t="shared" si="169"/>
        <v>MEDIANA</v>
      </c>
    </row>
    <row r="697" spans="1:20" ht="25.5">
      <c r="A697" s="57">
        <v>691</v>
      </c>
      <c r="B697" s="117">
        <v>793709</v>
      </c>
      <c r="C697" s="73" t="s">
        <v>1219</v>
      </c>
      <c r="D697" s="118" t="s">
        <v>817</v>
      </c>
      <c r="E697" s="114" t="s">
        <v>21</v>
      </c>
      <c r="F697" s="64">
        <v>1</v>
      </c>
      <c r="G697" s="115">
        <v>0</v>
      </c>
      <c r="H697" s="116">
        <v>0</v>
      </c>
      <c r="I697" s="84">
        <v>2835700</v>
      </c>
      <c r="J697" s="88">
        <v>3889700</v>
      </c>
      <c r="K697" s="49"/>
      <c r="L697" s="50">
        <f t="shared" si="163"/>
        <v>2835700</v>
      </c>
      <c r="M697" s="50">
        <f t="shared" si="164"/>
        <v>3362700</v>
      </c>
      <c r="N697" s="51">
        <f t="shared" si="165"/>
        <v>3362700</v>
      </c>
      <c r="O697" s="52">
        <f t="shared" si="166"/>
        <v>3321147.7368524275</v>
      </c>
      <c r="P697" s="51">
        <f t="shared" si="167"/>
        <v>372645.27368531056</v>
      </c>
      <c r="Q697" s="53">
        <f t="shared" si="168"/>
        <v>0.11081728185247289</v>
      </c>
      <c r="R697" s="29">
        <f t="shared" si="170"/>
        <v>3362700</v>
      </c>
      <c r="S697" s="51">
        <f t="shared" si="162"/>
        <v>3362700</v>
      </c>
      <c r="T697" s="12" t="str">
        <f t="shared" si="169"/>
        <v>MEDIANA</v>
      </c>
    </row>
    <row r="698" spans="1:20" ht="25.5">
      <c r="A698" s="57">
        <v>692</v>
      </c>
      <c r="B698" s="117">
        <v>793711</v>
      </c>
      <c r="C698" s="73" t="s">
        <v>1221</v>
      </c>
      <c r="D698" s="118" t="s">
        <v>818</v>
      </c>
      <c r="E698" s="114" t="s">
        <v>21</v>
      </c>
      <c r="F698" s="64">
        <v>1</v>
      </c>
      <c r="G698" s="115">
        <v>0</v>
      </c>
      <c r="H698" s="116">
        <v>0</v>
      </c>
      <c r="I698" s="84">
        <v>2469300</v>
      </c>
      <c r="J698" s="88">
        <v>3889700</v>
      </c>
      <c r="K698" s="49"/>
      <c r="L698" s="50">
        <f t="shared" si="163"/>
        <v>2469300</v>
      </c>
      <c r="M698" s="50">
        <f t="shared" si="164"/>
        <v>3179500</v>
      </c>
      <c r="N698" s="51">
        <f t="shared" si="165"/>
        <v>3179500</v>
      </c>
      <c r="O698" s="52">
        <f t="shared" si="166"/>
        <v>3099167.0187326143</v>
      </c>
      <c r="P698" s="51">
        <f t="shared" si="167"/>
        <v>502187.23599868605</v>
      </c>
      <c r="Q698" s="53">
        <f t="shared" si="168"/>
        <v>0.15794534863930998</v>
      </c>
      <c r="R698" s="29">
        <f t="shared" si="170"/>
        <v>3179500</v>
      </c>
      <c r="S698" s="51">
        <f t="shared" si="162"/>
        <v>3179500</v>
      </c>
      <c r="T698" s="12" t="str">
        <f t="shared" si="169"/>
        <v>MEDIANA</v>
      </c>
    </row>
    <row r="699" spans="1:20" ht="25.5">
      <c r="A699" s="89">
        <v>693</v>
      </c>
      <c r="B699" s="117">
        <v>793712</v>
      </c>
      <c r="C699" s="73" t="s">
        <v>1223</v>
      </c>
      <c r="D699" s="118" t="s">
        <v>819</v>
      </c>
      <c r="E699" s="114" t="s">
        <v>21</v>
      </c>
      <c r="F699" s="64">
        <v>1</v>
      </c>
      <c r="G699" s="115">
        <v>0</v>
      </c>
      <c r="H699" s="116">
        <v>0</v>
      </c>
      <c r="I699" s="84">
        <v>2469300</v>
      </c>
      <c r="J699" s="85" t="s">
        <v>28</v>
      </c>
      <c r="K699" s="49"/>
      <c r="L699" s="50">
        <f t="shared" si="163"/>
        <v>2469300</v>
      </c>
      <c r="M699" s="50">
        <f t="shared" si="164"/>
        <v>2469300</v>
      </c>
      <c r="N699" s="51">
        <f t="shared" si="165"/>
        <v>2469300</v>
      </c>
      <c r="O699" s="52">
        <f t="shared" si="166"/>
        <v>2469300</v>
      </c>
      <c r="P699" s="51">
        <f t="shared" si="167"/>
        <v>0</v>
      </c>
      <c r="Q699" s="53">
        <f t="shared" si="168"/>
        <v>0</v>
      </c>
      <c r="R699" s="29">
        <f t="shared" si="170"/>
        <v>2469300</v>
      </c>
      <c r="S699" s="51">
        <f t="shared" si="162"/>
        <v>2469300</v>
      </c>
      <c r="T699" s="12" t="str">
        <f t="shared" si="169"/>
        <v>MENOR VALOR</v>
      </c>
    </row>
    <row r="700" spans="1:20" ht="25.5">
      <c r="A700" s="57">
        <v>694</v>
      </c>
      <c r="B700" s="117">
        <v>793713</v>
      </c>
      <c r="C700" s="73" t="s">
        <v>1225</v>
      </c>
      <c r="D700" s="118" t="s">
        <v>820</v>
      </c>
      <c r="E700" s="114" t="s">
        <v>21</v>
      </c>
      <c r="F700" s="64">
        <v>1</v>
      </c>
      <c r="G700" s="115">
        <v>0</v>
      </c>
      <c r="H700" s="116">
        <v>0</v>
      </c>
      <c r="I700" s="84">
        <v>2469300</v>
      </c>
      <c r="J700" s="85" t="s">
        <v>28</v>
      </c>
      <c r="K700" s="49"/>
      <c r="L700" s="50">
        <f t="shared" si="163"/>
        <v>2469300</v>
      </c>
      <c r="M700" s="50">
        <f t="shared" si="164"/>
        <v>2469300</v>
      </c>
      <c r="N700" s="51">
        <f t="shared" si="165"/>
        <v>2469300</v>
      </c>
      <c r="O700" s="52">
        <f t="shared" si="166"/>
        <v>2469300</v>
      </c>
      <c r="P700" s="51">
        <f t="shared" si="167"/>
        <v>0</v>
      </c>
      <c r="Q700" s="53">
        <f t="shared" si="168"/>
        <v>0</v>
      </c>
      <c r="R700" s="29">
        <f t="shared" si="170"/>
        <v>2469300</v>
      </c>
      <c r="S700" s="51">
        <f t="shared" si="162"/>
        <v>2469300</v>
      </c>
      <c r="T700" s="12" t="str">
        <f t="shared" si="169"/>
        <v>MENOR VALOR</v>
      </c>
    </row>
    <row r="701" spans="1:20" ht="25.5">
      <c r="A701" s="57">
        <v>695</v>
      </c>
      <c r="B701" s="117">
        <v>793716</v>
      </c>
      <c r="C701" s="73" t="s">
        <v>1227</v>
      </c>
      <c r="D701" s="118" t="s">
        <v>821</v>
      </c>
      <c r="E701" s="114" t="s">
        <v>21</v>
      </c>
      <c r="F701" s="64">
        <v>1</v>
      </c>
      <c r="G701" s="115">
        <v>0</v>
      </c>
      <c r="H701" s="116">
        <v>0</v>
      </c>
      <c r="I701" s="84">
        <v>2469300</v>
      </c>
      <c r="J701" s="88">
        <v>3367100</v>
      </c>
      <c r="K701" s="49"/>
      <c r="L701" s="50">
        <f t="shared" si="163"/>
        <v>2469300</v>
      </c>
      <c r="M701" s="50">
        <f t="shared" si="164"/>
        <v>2918200</v>
      </c>
      <c r="N701" s="51">
        <f t="shared" si="165"/>
        <v>2918200</v>
      </c>
      <c r="O701" s="52">
        <f t="shared" si="166"/>
        <v>2883466.6687860293</v>
      </c>
      <c r="P701" s="51">
        <f t="shared" si="167"/>
        <v>317420.23407464119</v>
      </c>
      <c r="Q701" s="53">
        <f t="shared" si="168"/>
        <v>0.10877261122426193</v>
      </c>
      <c r="R701" s="29">
        <f t="shared" si="170"/>
        <v>2918200</v>
      </c>
      <c r="S701" s="51">
        <f t="shared" si="162"/>
        <v>2918200</v>
      </c>
      <c r="T701" s="12" t="str">
        <f t="shared" si="169"/>
        <v>MEDIANA</v>
      </c>
    </row>
    <row r="702" spans="1:20" ht="25.5">
      <c r="A702" s="57">
        <v>696</v>
      </c>
      <c r="B702" s="117">
        <v>793717</v>
      </c>
      <c r="C702" s="73" t="s">
        <v>1229</v>
      </c>
      <c r="D702" s="118" t="s">
        <v>822</v>
      </c>
      <c r="E702" s="114" t="s">
        <v>21</v>
      </c>
      <c r="F702" s="64">
        <v>1</v>
      </c>
      <c r="G702" s="115">
        <v>0</v>
      </c>
      <c r="H702" s="116">
        <v>0</v>
      </c>
      <c r="I702" s="84">
        <v>2469300</v>
      </c>
      <c r="J702" s="88">
        <v>3367100</v>
      </c>
      <c r="K702" s="49"/>
      <c r="L702" s="50">
        <f t="shared" si="163"/>
        <v>2469300</v>
      </c>
      <c r="M702" s="50">
        <f t="shared" si="164"/>
        <v>2918200</v>
      </c>
      <c r="N702" s="51">
        <f t="shared" si="165"/>
        <v>2918200</v>
      </c>
      <c r="O702" s="52">
        <f t="shared" si="166"/>
        <v>2883466.6687860293</v>
      </c>
      <c r="P702" s="51">
        <f t="shared" si="167"/>
        <v>317420.23407464119</v>
      </c>
      <c r="Q702" s="53">
        <f t="shared" si="168"/>
        <v>0.10877261122426193</v>
      </c>
      <c r="R702" s="29">
        <f t="shared" si="170"/>
        <v>2918200</v>
      </c>
      <c r="S702" s="51">
        <f t="shared" si="162"/>
        <v>2918200</v>
      </c>
      <c r="T702" s="12" t="str">
        <f t="shared" si="169"/>
        <v>MEDIANA</v>
      </c>
    </row>
    <row r="703" spans="1:20" ht="25.5">
      <c r="A703" s="57">
        <v>697</v>
      </c>
      <c r="B703" s="117">
        <v>793718</v>
      </c>
      <c r="C703" s="73" t="s">
        <v>1235</v>
      </c>
      <c r="D703" s="118" t="s">
        <v>823</v>
      </c>
      <c r="E703" s="114" t="s">
        <v>21</v>
      </c>
      <c r="F703" s="64">
        <v>1</v>
      </c>
      <c r="G703" s="115">
        <v>0</v>
      </c>
      <c r="H703" s="116">
        <v>0</v>
      </c>
      <c r="I703" s="84">
        <v>2469300</v>
      </c>
      <c r="J703" s="88">
        <v>3367100</v>
      </c>
      <c r="K703" s="49"/>
      <c r="L703" s="50">
        <f t="shared" si="163"/>
        <v>2469300</v>
      </c>
      <c r="M703" s="50">
        <f t="shared" si="164"/>
        <v>2918200</v>
      </c>
      <c r="N703" s="51">
        <f t="shared" si="165"/>
        <v>2918200</v>
      </c>
      <c r="O703" s="52">
        <f t="shared" si="166"/>
        <v>2883466.6687860293</v>
      </c>
      <c r="P703" s="51">
        <f t="shared" si="167"/>
        <v>317420.23407464119</v>
      </c>
      <c r="Q703" s="53">
        <f t="shared" si="168"/>
        <v>0.10877261122426193</v>
      </c>
      <c r="R703" s="29">
        <f t="shared" si="170"/>
        <v>2918200</v>
      </c>
      <c r="S703" s="51">
        <f t="shared" si="162"/>
        <v>2918200</v>
      </c>
      <c r="T703" s="12" t="str">
        <f t="shared" si="169"/>
        <v>MEDIANA</v>
      </c>
    </row>
    <row r="704" spans="1:20" ht="25.5">
      <c r="A704" s="89">
        <v>698</v>
      </c>
      <c r="B704" s="117">
        <v>793719</v>
      </c>
      <c r="C704" s="73" t="s">
        <v>1237</v>
      </c>
      <c r="D704" s="118" t="s">
        <v>824</v>
      </c>
      <c r="E704" s="114" t="s">
        <v>21</v>
      </c>
      <c r="F704" s="64">
        <v>1</v>
      </c>
      <c r="G704" s="115">
        <v>0</v>
      </c>
      <c r="H704" s="116">
        <v>0</v>
      </c>
      <c r="I704" s="84">
        <v>2469300</v>
      </c>
      <c r="J704" s="88">
        <v>3367100</v>
      </c>
      <c r="K704" s="49"/>
      <c r="L704" s="50">
        <f t="shared" si="163"/>
        <v>2469300</v>
      </c>
      <c r="M704" s="50">
        <f t="shared" si="164"/>
        <v>2918200</v>
      </c>
      <c r="N704" s="51">
        <f t="shared" si="165"/>
        <v>2918200</v>
      </c>
      <c r="O704" s="52">
        <f t="shared" si="166"/>
        <v>2883466.6687860293</v>
      </c>
      <c r="P704" s="51">
        <f t="shared" si="167"/>
        <v>317420.23407464119</v>
      </c>
      <c r="Q704" s="53">
        <f t="shared" si="168"/>
        <v>0.10877261122426193</v>
      </c>
      <c r="R704" s="29">
        <f t="shared" si="170"/>
        <v>2918200</v>
      </c>
      <c r="S704" s="51">
        <f t="shared" si="162"/>
        <v>2918200</v>
      </c>
      <c r="T704" s="12" t="str">
        <f t="shared" si="169"/>
        <v>MEDIANA</v>
      </c>
    </row>
    <row r="705" spans="1:20" ht="38.25">
      <c r="A705" s="57">
        <v>699</v>
      </c>
      <c r="B705" s="117">
        <v>793801</v>
      </c>
      <c r="C705" s="73" t="s">
        <v>1239</v>
      </c>
      <c r="D705" s="119" t="s">
        <v>825</v>
      </c>
      <c r="E705" s="114" t="s">
        <v>21</v>
      </c>
      <c r="F705" s="64">
        <v>1</v>
      </c>
      <c r="G705" s="115">
        <v>0</v>
      </c>
      <c r="H705" s="116">
        <v>0</v>
      </c>
      <c r="I705" s="84">
        <v>1474400</v>
      </c>
      <c r="J705" s="85" t="s">
        <v>28</v>
      </c>
      <c r="K705" s="49"/>
      <c r="L705" s="50">
        <f t="shared" si="163"/>
        <v>1474400</v>
      </c>
      <c r="M705" s="50">
        <f t="shared" si="164"/>
        <v>1474400</v>
      </c>
      <c r="N705" s="51">
        <f t="shared" si="165"/>
        <v>1474400</v>
      </c>
      <c r="O705" s="52">
        <f t="shared" si="166"/>
        <v>1474400</v>
      </c>
      <c r="P705" s="51">
        <f t="shared" si="167"/>
        <v>0</v>
      </c>
      <c r="Q705" s="53">
        <f t="shared" si="168"/>
        <v>0</v>
      </c>
      <c r="R705" s="29">
        <f t="shared" si="170"/>
        <v>1474400</v>
      </c>
      <c r="S705" s="51">
        <f t="shared" ref="S705:S768" si="171">+ROUND(R705,-2)</f>
        <v>1474400</v>
      </c>
      <c r="T705" s="12" t="str">
        <f t="shared" si="169"/>
        <v>MENOR VALOR</v>
      </c>
    </row>
    <row r="706" spans="1:20" ht="51">
      <c r="A706" s="57">
        <v>700</v>
      </c>
      <c r="B706" s="117">
        <v>793802</v>
      </c>
      <c r="C706" s="73" t="s">
        <v>1241</v>
      </c>
      <c r="D706" s="119" t="s">
        <v>826</v>
      </c>
      <c r="E706" s="114" t="s">
        <v>21</v>
      </c>
      <c r="F706" s="64">
        <v>1</v>
      </c>
      <c r="G706" s="115">
        <v>0</v>
      </c>
      <c r="H706" s="116">
        <v>0</v>
      </c>
      <c r="I706" s="84">
        <v>1620500</v>
      </c>
      <c r="J706" s="88">
        <v>2213600</v>
      </c>
      <c r="K706" s="49"/>
      <c r="L706" s="50">
        <f t="shared" si="163"/>
        <v>1620500</v>
      </c>
      <c r="M706" s="50">
        <f t="shared" si="164"/>
        <v>1917050</v>
      </c>
      <c r="N706" s="51">
        <f t="shared" si="165"/>
        <v>1917050</v>
      </c>
      <c r="O706" s="52">
        <f t="shared" si="166"/>
        <v>1893974.339847296</v>
      </c>
      <c r="P706" s="51">
        <f t="shared" si="167"/>
        <v>209692.51596087066</v>
      </c>
      <c r="Q706" s="53">
        <f t="shared" si="168"/>
        <v>0.10938291435323579</v>
      </c>
      <c r="R706" s="29">
        <f t="shared" si="170"/>
        <v>1917050</v>
      </c>
      <c r="S706" s="51">
        <f t="shared" si="171"/>
        <v>1917100</v>
      </c>
      <c r="T706" s="12" t="str">
        <f t="shared" si="169"/>
        <v>MEDIANA</v>
      </c>
    </row>
    <row r="707" spans="1:20" ht="25.5">
      <c r="A707" s="57">
        <v>701</v>
      </c>
      <c r="B707" s="117">
        <v>793901</v>
      </c>
      <c r="C707" s="73" t="s">
        <v>1245</v>
      </c>
      <c r="D707" s="118" t="s">
        <v>827</v>
      </c>
      <c r="E707" s="114" t="s">
        <v>21</v>
      </c>
      <c r="F707" s="64">
        <v>1</v>
      </c>
      <c r="G707" s="115">
        <v>0</v>
      </c>
      <c r="H707" s="116">
        <v>0</v>
      </c>
      <c r="I707" s="84">
        <v>2652100</v>
      </c>
      <c r="J707" s="88">
        <v>3627800</v>
      </c>
      <c r="K707" s="49"/>
      <c r="L707" s="50">
        <f t="shared" si="163"/>
        <v>2652100</v>
      </c>
      <c r="M707" s="50">
        <f t="shared" si="164"/>
        <v>3139950</v>
      </c>
      <c r="N707" s="51">
        <f t="shared" si="165"/>
        <v>3139950</v>
      </c>
      <c r="O707" s="52">
        <f t="shared" si="166"/>
        <v>3101820.1720925085</v>
      </c>
      <c r="P707" s="51">
        <f t="shared" si="167"/>
        <v>344962.04320185719</v>
      </c>
      <c r="Q707" s="53">
        <f t="shared" si="168"/>
        <v>0.10986227271194038</v>
      </c>
      <c r="R707" s="29">
        <f t="shared" si="170"/>
        <v>3139950</v>
      </c>
      <c r="S707" s="51">
        <f t="shared" si="171"/>
        <v>3140000</v>
      </c>
      <c r="T707" s="12" t="str">
        <f t="shared" si="169"/>
        <v>MEDIANA</v>
      </c>
    </row>
    <row r="708" spans="1:20" ht="25.5">
      <c r="A708" s="57">
        <v>702</v>
      </c>
      <c r="B708" s="117">
        <v>793902</v>
      </c>
      <c r="C708" s="73" t="s">
        <v>1249</v>
      </c>
      <c r="D708" s="118" t="s">
        <v>828</v>
      </c>
      <c r="E708" s="114" t="s">
        <v>21</v>
      </c>
      <c r="F708" s="64">
        <v>1</v>
      </c>
      <c r="G708" s="115">
        <v>0</v>
      </c>
      <c r="H708" s="116">
        <v>0</v>
      </c>
      <c r="I708" s="84">
        <v>2469300</v>
      </c>
      <c r="J708" s="88">
        <v>3367100</v>
      </c>
      <c r="K708" s="49"/>
      <c r="L708" s="50">
        <f t="shared" si="163"/>
        <v>2469300</v>
      </c>
      <c r="M708" s="50">
        <f t="shared" si="164"/>
        <v>2918200</v>
      </c>
      <c r="N708" s="51">
        <f t="shared" si="165"/>
        <v>2918200</v>
      </c>
      <c r="O708" s="52">
        <f t="shared" si="166"/>
        <v>2883466.6687860293</v>
      </c>
      <c r="P708" s="51">
        <f t="shared" si="167"/>
        <v>317420.23407464119</v>
      </c>
      <c r="Q708" s="53">
        <f t="shared" si="168"/>
        <v>0.10877261122426193</v>
      </c>
      <c r="R708" s="29">
        <f t="shared" si="170"/>
        <v>2918200</v>
      </c>
      <c r="S708" s="51">
        <f t="shared" si="171"/>
        <v>2918200</v>
      </c>
      <c r="T708" s="12" t="str">
        <f t="shared" si="169"/>
        <v>MEDIANA</v>
      </c>
    </row>
    <row r="709" spans="1:20" ht="25.5">
      <c r="A709" s="89">
        <v>703</v>
      </c>
      <c r="B709" s="117">
        <v>794101</v>
      </c>
      <c r="C709" s="73" t="s">
        <v>1257</v>
      </c>
      <c r="D709" s="118" t="s">
        <v>829</v>
      </c>
      <c r="E709" s="114" t="s">
        <v>21</v>
      </c>
      <c r="F709" s="64">
        <v>1</v>
      </c>
      <c r="G709" s="115">
        <v>0</v>
      </c>
      <c r="H709" s="116">
        <v>0</v>
      </c>
      <c r="I709" s="84">
        <v>1141500</v>
      </c>
      <c r="J709" s="85" t="s">
        <v>28</v>
      </c>
      <c r="K709" s="49"/>
      <c r="L709" s="50">
        <f t="shared" si="163"/>
        <v>1141500</v>
      </c>
      <c r="M709" s="50">
        <f t="shared" si="164"/>
        <v>1141500</v>
      </c>
      <c r="N709" s="51">
        <f t="shared" si="165"/>
        <v>1141500</v>
      </c>
      <c r="O709" s="52">
        <f t="shared" si="166"/>
        <v>1141500</v>
      </c>
      <c r="P709" s="51">
        <f t="shared" si="167"/>
        <v>0</v>
      </c>
      <c r="Q709" s="53">
        <f t="shared" si="168"/>
        <v>0</v>
      </c>
      <c r="R709" s="29">
        <f t="shared" si="170"/>
        <v>1141500</v>
      </c>
      <c r="S709" s="51">
        <f t="shared" si="171"/>
        <v>1141500</v>
      </c>
      <c r="T709" s="12" t="str">
        <f t="shared" si="169"/>
        <v>MENOR VALOR</v>
      </c>
    </row>
    <row r="710" spans="1:20" ht="25.5">
      <c r="A710" s="57">
        <v>704</v>
      </c>
      <c r="B710" s="117">
        <v>794102</v>
      </c>
      <c r="C710" s="73" t="s">
        <v>1271</v>
      </c>
      <c r="D710" s="118" t="s">
        <v>830</v>
      </c>
      <c r="E710" s="114" t="s">
        <v>21</v>
      </c>
      <c r="F710" s="64">
        <v>1</v>
      </c>
      <c r="G710" s="115">
        <v>0</v>
      </c>
      <c r="H710" s="116">
        <v>0</v>
      </c>
      <c r="I710" s="84">
        <v>1141500</v>
      </c>
      <c r="J710" s="85" t="s">
        <v>28</v>
      </c>
      <c r="K710" s="49"/>
      <c r="L710" s="50">
        <f t="shared" ref="L710:L773" si="172">MIN(I710,J710)</f>
        <v>1141500</v>
      </c>
      <c r="M710" s="50">
        <f t="shared" ref="M710:M773" si="173">AVERAGE(I710,J710)</f>
        <v>1141500</v>
      </c>
      <c r="N710" s="51">
        <f t="shared" ref="N710:N773" si="174">MEDIAN(J710,I710)</f>
        <v>1141500</v>
      </c>
      <c r="O710" s="52">
        <f t="shared" ref="O710:O773" si="175">GEOMEAN(I710,J710)</f>
        <v>1141500</v>
      </c>
      <c r="P710" s="51">
        <f t="shared" ref="P710:P773" si="176">STDEVA(N710,L710)</f>
        <v>0</v>
      </c>
      <c r="Q710" s="53">
        <f t="shared" ref="Q710:Q773" si="177">P710/N710*100%</f>
        <v>0</v>
      </c>
      <c r="R710" s="29">
        <f t="shared" si="170"/>
        <v>1141500</v>
      </c>
      <c r="S710" s="51">
        <f t="shared" si="171"/>
        <v>1141500</v>
      </c>
      <c r="T710" s="12" t="str">
        <f t="shared" si="169"/>
        <v>MENOR VALOR</v>
      </c>
    </row>
    <row r="711" spans="1:20" ht="25.5">
      <c r="A711" s="57">
        <v>705</v>
      </c>
      <c r="B711" s="117">
        <v>794201</v>
      </c>
      <c r="C711" s="73" t="s">
        <v>1273</v>
      </c>
      <c r="D711" s="118" t="s">
        <v>831</v>
      </c>
      <c r="E711" s="114" t="s">
        <v>21</v>
      </c>
      <c r="F711" s="64">
        <v>1</v>
      </c>
      <c r="G711" s="115">
        <v>0</v>
      </c>
      <c r="H711" s="116">
        <v>0</v>
      </c>
      <c r="I711" s="84">
        <v>1141500</v>
      </c>
      <c r="J711" s="88">
        <v>1585100</v>
      </c>
      <c r="K711" s="49"/>
      <c r="L711" s="50">
        <f t="shared" si="172"/>
        <v>1141500</v>
      </c>
      <c r="M711" s="50">
        <f t="shared" si="173"/>
        <v>1363300</v>
      </c>
      <c r="N711" s="51">
        <f t="shared" si="174"/>
        <v>1363300</v>
      </c>
      <c r="O711" s="52">
        <f t="shared" si="175"/>
        <v>1345136.2942096239</v>
      </c>
      <c r="P711" s="51">
        <f t="shared" si="176"/>
        <v>156836.28406717625</v>
      </c>
      <c r="Q711" s="53">
        <f t="shared" si="177"/>
        <v>0.1150416519234037</v>
      </c>
      <c r="R711" s="29">
        <f t="shared" si="170"/>
        <v>1363300</v>
      </c>
      <c r="S711" s="51">
        <f t="shared" si="171"/>
        <v>1363300</v>
      </c>
      <c r="T711" s="12" t="str">
        <f t="shared" si="169"/>
        <v>MEDIANA</v>
      </c>
    </row>
    <row r="712" spans="1:20" ht="25.5">
      <c r="A712" s="57">
        <v>706</v>
      </c>
      <c r="B712" s="117">
        <v>794202</v>
      </c>
      <c r="C712" s="73" t="s">
        <v>1281</v>
      </c>
      <c r="D712" s="118" t="s">
        <v>832</v>
      </c>
      <c r="E712" s="114" t="s">
        <v>21</v>
      </c>
      <c r="F712" s="64">
        <v>1</v>
      </c>
      <c r="G712" s="115">
        <v>0</v>
      </c>
      <c r="H712" s="116">
        <v>0</v>
      </c>
      <c r="I712" s="84">
        <v>1141500</v>
      </c>
      <c r="J712" s="88">
        <v>1585100</v>
      </c>
      <c r="K712" s="49"/>
      <c r="L712" s="50">
        <f t="shared" si="172"/>
        <v>1141500</v>
      </c>
      <c r="M712" s="50">
        <f t="shared" si="173"/>
        <v>1363300</v>
      </c>
      <c r="N712" s="51">
        <f t="shared" si="174"/>
        <v>1363300</v>
      </c>
      <c r="O712" s="52">
        <f t="shared" si="175"/>
        <v>1345136.2942096239</v>
      </c>
      <c r="P712" s="51">
        <f t="shared" si="176"/>
        <v>156836.28406717625</v>
      </c>
      <c r="Q712" s="53">
        <f t="shared" si="177"/>
        <v>0.1150416519234037</v>
      </c>
      <c r="R712" s="29">
        <f t="shared" si="170"/>
        <v>1363300</v>
      </c>
      <c r="S712" s="51">
        <f t="shared" si="171"/>
        <v>1363300</v>
      </c>
      <c r="T712" s="12" t="str">
        <f t="shared" si="169"/>
        <v>MEDIANA</v>
      </c>
    </row>
    <row r="713" spans="1:20" ht="25.5">
      <c r="A713" s="57">
        <v>707</v>
      </c>
      <c r="B713" s="117">
        <v>794203</v>
      </c>
      <c r="C713" s="73" t="s">
        <v>1283</v>
      </c>
      <c r="D713" s="118" t="s">
        <v>833</v>
      </c>
      <c r="E713" s="114" t="s">
        <v>21</v>
      </c>
      <c r="F713" s="64">
        <v>1</v>
      </c>
      <c r="G713" s="115">
        <v>0</v>
      </c>
      <c r="H713" s="116">
        <v>0</v>
      </c>
      <c r="I713" s="84">
        <v>1141500</v>
      </c>
      <c r="J713" s="88">
        <v>1585100</v>
      </c>
      <c r="K713" s="49"/>
      <c r="L713" s="50">
        <f t="shared" si="172"/>
        <v>1141500</v>
      </c>
      <c r="M713" s="50">
        <f t="shared" si="173"/>
        <v>1363300</v>
      </c>
      <c r="N713" s="51">
        <f t="shared" si="174"/>
        <v>1363300</v>
      </c>
      <c r="O713" s="52">
        <f t="shared" si="175"/>
        <v>1345136.2942096239</v>
      </c>
      <c r="P713" s="51">
        <f t="shared" si="176"/>
        <v>156836.28406717625</v>
      </c>
      <c r="Q713" s="53">
        <f t="shared" si="177"/>
        <v>0.1150416519234037</v>
      </c>
      <c r="R713" s="29">
        <f t="shared" si="170"/>
        <v>1363300</v>
      </c>
      <c r="S713" s="51">
        <f t="shared" si="171"/>
        <v>1363300</v>
      </c>
      <c r="T713" s="12" t="str">
        <f t="shared" ref="T713:T776" si="178">IF(Q713&lt;=$Q$1,"MENOR VALOR","MEDIANA")</f>
        <v>MEDIANA</v>
      </c>
    </row>
    <row r="714" spans="1:20" ht="25.5">
      <c r="A714" s="89">
        <v>708</v>
      </c>
      <c r="B714" s="117">
        <v>794204</v>
      </c>
      <c r="C714" s="73" t="s">
        <v>1285</v>
      </c>
      <c r="D714" s="118" t="s">
        <v>834</v>
      </c>
      <c r="E714" s="114" t="s">
        <v>21</v>
      </c>
      <c r="F714" s="64">
        <v>1</v>
      </c>
      <c r="G714" s="115">
        <v>0</v>
      </c>
      <c r="H714" s="116">
        <v>0</v>
      </c>
      <c r="I714" s="84">
        <v>1141500</v>
      </c>
      <c r="J714" s="88">
        <v>1585100</v>
      </c>
      <c r="K714" s="49"/>
      <c r="L714" s="50">
        <f t="shared" si="172"/>
        <v>1141500</v>
      </c>
      <c r="M714" s="50">
        <f t="shared" si="173"/>
        <v>1363300</v>
      </c>
      <c r="N714" s="51">
        <f t="shared" si="174"/>
        <v>1363300</v>
      </c>
      <c r="O714" s="52">
        <f t="shared" si="175"/>
        <v>1345136.2942096239</v>
      </c>
      <c r="P714" s="51">
        <f t="shared" si="176"/>
        <v>156836.28406717625</v>
      </c>
      <c r="Q714" s="53">
        <f t="shared" si="177"/>
        <v>0.1150416519234037</v>
      </c>
      <c r="R714" s="29">
        <f t="shared" si="170"/>
        <v>1363300</v>
      </c>
      <c r="S714" s="51">
        <f t="shared" si="171"/>
        <v>1363300</v>
      </c>
      <c r="T714" s="12" t="str">
        <f t="shared" si="178"/>
        <v>MEDIANA</v>
      </c>
    </row>
    <row r="715" spans="1:20" ht="25.5">
      <c r="A715" s="57">
        <v>709</v>
      </c>
      <c r="B715" s="117">
        <v>794501</v>
      </c>
      <c r="C715" s="73" t="s">
        <v>1289</v>
      </c>
      <c r="D715" s="118" t="s">
        <v>835</v>
      </c>
      <c r="E715" s="114" t="s">
        <v>21</v>
      </c>
      <c r="F715" s="64">
        <v>1</v>
      </c>
      <c r="G715" s="115">
        <v>0</v>
      </c>
      <c r="H715" s="116">
        <v>0</v>
      </c>
      <c r="I715" s="84">
        <v>1620500</v>
      </c>
      <c r="J715" s="85" t="s">
        <v>28</v>
      </c>
      <c r="K715" s="49"/>
      <c r="L715" s="50">
        <f t="shared" si="172"/>
        <v>1620500</v>
      </c>
      <c r="M715" s="50">
        <f t="shared" si="173"/>
        <v>1620500</v>
      </c>
      <c r="N715" s="51">
        <f t="shared" si="174"/>
        <v>1620500</v>
      </c>
      <c r="O715" s="52">
        <f t="shared" si="175"/>
        <v>1620500</v>
      </c>
      <c r="P715" s="51">
        <f t="shared" si="176"/>
        <v>0</v>
      </c>
      <c r="Q715" s="53">
        <f t="shared" si="177"/>
        <v>0</v>
      </c>
      <c r="R715" s="29">
        <f t="shared" si="170"/>
        <v>1620500</v>
      </c>
      <c r="S715" s="51">
        <f t="shared" si="171"/>
        <v>1620500</v>
      </c>
      <c r="T715" s="12" t="str">
        <f t="shared" si="178"/>
        <v>MENOR VALOR</v>
      </c>
    </row>
    <row r="716" spans="1:20" ht="25.5">
      <c r="A716" s="57">
        <v>710</v>
      </c>
      <c r="B716" s="117">
        <v>794502</v>
      </c>
      <c r="C716" s="73" t="s">
        <v>1291</v>
      </c>
      <c r="D716" s="118" t="s">
        <v>836</v>
      </c>
      <c r="E716" s="114" t="s">
        <v>21</v>
      </c>
      <c r="F716" s="64">
        <v>1</v>
      </c>
      <c r="G716" s="115">
        <v>0</v>
      </c>
      <c r="H716" s="116">
        <v>0</v>
      </c>
      <c r="I716" s="84">
        <v>1620500</v>
      </c>
      <c r="J716" s="85" t="s">
        <v>28</v>
      </c>
      <c r="K716" s="49"/>
      <c r="L716" s="50">
        <f t="shared" si="172"/>
        <v>1620500</v>
      </c>
      <c r="M716" s="50">
        <f t="shared" si="173"/>
        <v>1620500</v>
      </c>
      <c r="N716" s="51">
        <f t="shared" si="174"/>
        <v>1620500</v>
      </c>
      <c r="O716" s="52">
        <f t="shared" si="175"/>
        <v>1620500</v>
      </c>
      <c r="P716" s="51">
        <f t="shared" si="176"/>
        <v>0</v>
      </c>
      <c r="Q716" s="53">
        <f t="shared" si="177"/>
        <v>0</v>
      </c>
      <c r="R716" s="29">
        <f t="shared" si="170"/>
        <v>1620500</v>
      </c>
      <c r="S716" s="51">
        <f t="shared" si="171"/>
        <v>1620500</v>
      </c>
      <c r="T716" s="12" t="str">
        <f t="shared" si="178"/>
        <v>MENOR VALOR</v>
      </c>
    </row>
    <row r="717" spans="1:20" ht="25.5">
      <c r="A717" s="57">
        <v>711</v>
      </c>
      <c r="B717" s="117">
        <v>794601</v>
      </c>
      <c r="C717" s="77" t="s">
        <v>1311</v>
      </c>
      <c r="D717" s="118" t="s">
        <v>837</v>
      </c>
      <c r="E717" s="114" t="s">
        <v>21</v>
      </c>
      <c r="F717" s="64">
        <v>1</v>
      </c>
      <c r="G717" s="115">
        <v>0</v>
      </c>
      <c r="H717" s="116">
        <v>0</v>
      </c>
      <c r="I717" s="84">
        <v>1620500</v>
      </c>
      <c r="J717" s="88">
        <v>2213600</v>
      </c>
      <c r="K717" s="49"/>
      <c r="L717" s="50">
        <f t="shared" si="172"/>
        <v>1620500</v>
      </c>
      <c r="M717" s="50">
        <f t="shared" si="173"/>
        <v>1917050</v>
      </c>
      <c r="N717" s="51">
        <f t="shared" si="174"/>
        <v>1917050</v>
      </c>
      <c r="O717" s="52">
        <f t="shared" si="175"/>
        <v>1893974.339847296</v>
      </c>
      <c r="P717" s="51">
        <f t="shared" si="176"/>
        <v>209692.51596087066</v>
      </c>
      <c r="Q717" s="53">
        <f t="shared" si="177"/>
        <v>0.10938291435323579</v>
      </c>
      <c r="R717" s="29">
        <f t="shared" si="170"/>
        <v>1917050</v>
      </c>
      <c r="S717" s="51">
        <f t="shared" si="171"/>
        <v>1917100</v>
      </c>
      <c r="T717" s="12" t="str">
        <f t="shared" si="178"/>
        <v>MEDIANA</v>
      </c>
    </row>
    <row r="718" spans="1:20" ht="25.5">
      <c r="A718" s="57">
        <v>712</v>
      </c>
      <c r="B718" s="117">
        <v>794602</v>
      </c>
      <c r="C718" s="73" t="s">
        <v>1315</v>
      </c>
      <c r="D718" s="118" t="s">
        <v>838</v>
      </c>
      <c r="E718" s="114" t="s">
        <v>21</v>
      </c>
      <c r="F718" s="64">
        <v>1</v>
      </c>
      <c r="G718" s="115">
        <v>0</v>
      </c>
      <c r="H718" s="116">
        <v>0</v>
      </c>
      <c r="I718" s="84">
        <v>1620500</v>
      </c>
      <c r="J718" s="85" t="s">
        <v>28</v>
      </c>
      <c r="K718" s="49"/>
      <c r="L718" s="50">
        <f t="shared" si="172"/>
        <v>1620500</v>
      </c>
      <c r="M718" s="50">
        <f t="shared" si="173"/>
        <v>1620500</v>
      </c>
      <c r="N718" s="51">
        <f t="shared" si="174"/>
        <v>1620500</v>
      </c>
      <c r="O718" s="52">
        <f t="shared" si="175"/>
        <v>1620500</v>
      </c>
      <c r="P718" s="51">
        <f t="shared" si="176"/>
        <v>0</v>
      </c>
      <c r="Q718" s="53">
        <f t="shared" si="177"/>
        <v>0</v>
      </c>
      <c r="R718" s="29">
        <f t="shared" si="170"/>
        <v>1620500</v>
      </c>
      <c r="S718" s="51">
        <f t="shared" si="171"/>
        <v>1620500</v>
      </c>
      <c r="T718" s="12" t="str">
        <f t="shared" si="178"/>
        <v>MENOR VALOR</v>
      </c>
    </row>
    <row r="719" spans="1:20" ht="25.5">
      <c r="A719" s="89">
        <v>713</v>
      </c>
      <c r="B719" s="117">
        <v>794603</v>
      </c>
      <c r="C719" s="73" t="s">
        <v>1317</v>
      </c>
      <c r="D719" s="118" t="s">
        <v>839</v>
      </c>
      <c r="E719" s="114" t="s">
        <v>21</v>
      </c>
      <c r="F719" s="64">
        <v>1</v>
      </c>
      <c r="G719" s="115">
        <v>0</v>
      </c>
      <c r="H719" s="116">
        <v>0</v>
      </c>
      <c r="I719" s="84">
        <v>1620500</v>
      </c>
      <c r="J719" s="85" t="s">
        <v>28</v>
      </c>
      <c r="K719" s="49"/>
      <c r="L719" s="50">
        <f t="shared" si="172"/>
        <v>1620500</v>
      </c>
      <c r="M719" s="50">
        <f t="shared" si="173"/>
        <v>1620500</v>
      </c>
      <c r="N719" s="51">
        <f t="shared" si="174"/>
        <v>1620500</v>
      </c>
      <c r="O719" s="52">
        <f t="shared" si="175"/>
        <v>1620500</v>
      </c>
      <c r="P719" s="51">
        <f t="shared" si="176"/>
        <v>0</v>
      </c>
      <c r="Q719" s="53">
        <f t="shared" si="177"/>
        <v>0</v>
      </c>
      <c r="R719" s="29">
        <f t="shared" si="170"/>
        <v>1620500</v>
      </c>
      <c r="S719" s="51">
        <f t="shared" si="171"/>
        <v>1620500</v>
      </c>
      <c r="T719" s="12" t="str">
        <f t="shared" si="178"/>
        <v>MENOR VALOR</v>
      </c>
    </row>
    <row r="720" spans="1:20" ht="25.5">
      <c r="A720" s="57">
        <v>714</v>
      </c>
      <c r="B720" s="117">
        <v>794604</v>
      </c>
      <c r="C720" s="73" t="s">
        <v>1319</v>
      </c>
      <c r="D720" s="118" t="s">
        <v>840</v>
      </c>
      <c r="E720" s="114" t="s">
        <v>21</v>
      </c>
      <c r="F720" s="64">
        <v>1</v>
      </c>
      <c r="G720" s="115">
        <v>0</v>
      </c>
      <c r="H720" s="116">
        <v>0</v>
      </c>
      <c r="I720" s="84">
        <v>1620500</v>
      </c>
      <c r="J720" s="85" t="s">
        <v>28</v>
      </c>
      <c r="K720" s="49"/>
      <c r="L720" s="50">
        <f t="shared" si="172"/>
        <v>1620500</v>
      </c>
      <c r="M720" s="50">
        <f t="shared" si="173"/>
        <v>1620500</v>
      </c>
      <c r="N720" s="51">
        <f t="shared" si="174"/>
        <v>1620500</v>
      </c>
      <c r="O720" s="52">
        <f t="shared" si="175"/>
        <v>1620500</v>
      </c>
      <c r="P720" s="51">
        <f t="shared" si="176"/>
        <v>0</v>
      </c>
      <c r="Q720" s="53">
        <f t="shared" si="177"/>
        <v>0</v>
      </c>
      <c r="R720" s="29">
        <f t="shared" si="170"/>
        <v>1620500</v>
      </c>
      <c r="S720" s="51">
        <f t="shared" si="171"/>
        <v>1620500</v>
      </c>
      <c r="T720" s="12" t="str">
        <f t="shared" si="178"/>
        <v>MENOR VALOR</v>
      </c>
    </row>
    <row r="721" spans="1:20" ht="25.5">
      <c r="A721" s="57">
        <v>715</v>
      </c>
      <c r="B721" s="117">
        <v>795101</v>
      </c>
      <c r="C721" s="73" t="s">
        <v>1321</v>
      </c>
      <c r="D721" s="118" t="s">
        <v>841</v>
      </c>
      <c r="E721" s="114" t="s">
        <v>21</v>
      </c>
      <c r="F721" s="64">
        <v>1</v>
      </c>
      <c r="G721" s="115">
        <v>0</v>
      </c>
      <c r="H721" s="116">
        <v>0</v>
      </c>
      <c r="I721" s="84">
        <v>1474400</v>
      </c>
      <c r="J721" s="85" t="s">
        <v>28</v>
      </c>
      <c r="K721" s="49"/>
      <c r="L721" s="50">
        <f t="shared" si="172"/>
        <v>1474400</v>
      </c>
      <c r="M721" s="50">
        <f t="shared" si="173"/>
        <v>1474400</v>
      </c>
      <c r="N721" s="51">
        <f t="shared" si="174"/>
        <v>1474400</v>
      </c>
      <c r="O721" s="52">
        <f t="shared" si="175"/>
        <v>1474400</v>
      </c>
      <c r="P721" s="51">
        <f t="shared" si="176"/>
        <v>0</v>
      </c>
      <c r="Q721" s="53">
        <f t="shared" si="177"/>
        <v>0</v>
      </c>
      <c r="R721" s="29">
        <f t="shared" si="170"/>
        <v>1474400</v>
      </c>
      <c r="S721" s="51">
        <f t="shared" si="171"/>
        <v>1474400</v>
      </c>
      <c r="T721" s="12" t="str">
        <f t="shared" si="178"/>
        <v>MENOR VALOR</v>
      </c>
    </row>
    <row r="722" spans="1:20" ht="25.5">
      <c r="A722" s="57">
        <v>716</v>
      </c>
      <c r="B722" s="117">
        <v>795102</v>
      </c>
      <c r="C722" s="73" t="s">
        <v>1325</v>
      </c>
      <c r="D722" s="118" t="s">
        <v>842</v>
      </c>
      <c r="E722" s="114" t="s">
        <v>21</v>
      </c>
      <c r="F722" s="64">
        <v>1</v>
      </c>
      <c r="G722" s="115">
        <v>0</v>
      </c>
      <c r="H722" s="116">
        <v>0</v>
      </c>
      <c r="I722" s="84">
        <v>1474400</v>
      </c>
      <c r="J722" s="85" t="s">
        <v>28</v>
      </c>
      <c r="K722" s="49"/>
      <c r="L722" s="50">
        <f t="shared" si="172"/>
        <v>1474400</v>
      </c>
      <c r="M722" s="50">
        <f t="shared" si="173"/>
        <v>1474400</v>
      </c>
      <c r="N722" s="51">
        <f t="shared" si="174"/>
        <v>1474400</v>
      </c>
      <c r="O722" s="52">
        <f t="shared" si="175"/>
        <v>1474400</v>
      </c>
      <c r="P722" s="51">
        <f t="shared" si="176"/>
        <v>0</v>
      </c>
      <c r="Q722" s="53">
        <f t="shared" si="177"/>
        <v>0</v>
      </c>
      <c r="R722" s="29">
        <f t="shared" si="170"/>
        <v>1474400</v>
      </c>
      <c r="S722" s="51">
        <f t="shared" si="171"/>
        <v>1474400</v>
      </c>
      <c r="T722" s="12" t="str">
        <f t="shared" si="178"/>
        <v>MENOR VALOR</v>
      </c>
    </row>
    <row r="723" spans="1:20" ht="25.5">
      <c r="A723" s="57">
        <v>717</v>
      </c>
      <c r="B723" s="117">
        <v>795201</v>
      </c>
      <c r="C723" s="73" t="s">
        <v>1327</v>
      </c>
      <c r="D723" s="118" t="s">
        <v>843</v>
      </c>
      <c r="E723" s="114" t="s">
        <v>21</v>
      </c>
      <c r="F723" s="64">
        <v>1</v>
      </c>
      <c r="G723" s="115">
        <v>0</v>
      </c>
      <c r="H723" s="116">
        <v>0</v>
      </c>
      <c r="I723" s="84">
        <v>1474400</v>
      </c>
      <c r="J723" s="85" t="s">
        <v>28</v>
      </c>
      <c r="K723" s="49"/>
      <c r="L723" s="50">
        <f t="shared" si="172"/>
        <v>1474400</v>
      </c>
      <c r="M723" s="50">
        <f t="shared" si="173"/>
        <v>1474400</v>
      </c>
      <c r="N723" s="51">
        <f t="shared" si="174"/>
        <v>1474400</v>
      </c>
      <c r="O723" s="52">
        <f t="shared" si="175"/>
        <v>1474400</v>
      </c>
      <c r="P723" s="51">
        <f t="shared" si="176"/>
        <v>0</v>
      </c>
      <c r="Q723" s="53">
        <f t="shared" si="177"/>
        <v>0</v>
      </c>
      <c r="R723" s="29">
        <f t="shared" si="170"/>
        <v>1474400</v>
      </c>
      <c r="S723" s="51">
        <f t="shared" si="171"/>
        <v>1474400</v>
      </c>
      <c r="T723" s="12" t="str">
        <f t="shared" si="178"/>
        <v>MENOR VALOR</v>
      </c>
    </row>
    <row r="724" spans="1:20" ht="25.5">
      <c r="A724" s="89">
        <v>718</v>
      </c>
      <c r="B724" s="117">
        <v>795202</v>
      </c>
      <c r="C724" s="73" t="s">
        <v>1329</v>
      </c>
      <c r="D724" s="118" t="s">
        <v>844</v>
      </c>
      <c r="E724" s="114" t="s">
        <v>21</v>
      </c>
      <c r="F724" s="64">
        <v>1</v>
      </c>
      <c r="G724" s="115">
        <v>0</v>
      </c>
      <c r="H724" s="116">
        <v>0</v>
      </c>
      <c r="I724" s="84">
        <v>1474400</v>
      </c>
      <c r="J724" s="88">
        <v>2005200</v>
      </c>
      <c r="K724" s="49"/>
      <c r="L724" s="50">
        <f t="shared" si="172"/>
        <v>1474400</v>
      </c>
      <c r="M724" s="50">
        <f t="shared" si="173"/>
        <v>1739800</v>
      </c>
      <c r="N724" s="51">
        <f t="shared" si="174"/>
        <v>1739800</v>
      </c>
      <c r="O724" s="52">
        <f t="shared" si="175"/>
        <v>1719437.9546817036</v>
      </c>
      <c r="P724" s="51">
        <f t="shared" si="176"/>
        <v>187666.13972690972</v>
      </c>
      <c r="Q724" s="53">
        <f t="shared" si="177"/>
        <v>0.10786650173980326</v>
      </c>
      <c r="R724" s="29">
        <f t="shared" si="170"/>
        <v>1739800</v>
      </c>
      <c r="S724" s="51">
        <f t="shared" si="171"/>
        <v>1739800</v>
      </c>
      <c r="T724" s="12" t="str">
        <f t="shared" si="178"/>
        <v>MEDIANA</v>
      </c>
    </row>
    <row r="725" spans="1:20" ht="25.5">
      <c r="A725" s="57">
        <v>719</v>
      </c>
      <c r="B725" s="117">
        <v>795203</v>
      </c>
      <c r="C725" s="73" t="s">
        <v>1331</v>
      </c>
      <c r="D725" s="118" t="s">
        <v>845</v>
      </c>
      <c r="E725" s="114" t="s">
        <v>21</v>
      </c>
      <c r="F725" s="64">
        <v>1</v>
      </c>
      <c r="G725" s="115">
        <v>0</v>
      </c>
      <c r="H725" s="116">
        <v>0</v>
      </c>
      <c r="I725" s="84">
        <v>1474400</v>
      </c>
      <c r="J725" s="85" t="s">
        <v>28</v>
      </c>
      <c r="K725" s="49"/>
      <c r="L725" s="50">
        <f t="shared" si="172"/>
        <v>1474400</v>
      </c>
      <c r="M725" s="50">
        <f t="shared" si="173"/>
        <v>1474400</v>
      </c>
      <c r="N725" s="51">
        <f t="shared" si="174"/>
        <v>1474400</v>
      </c>
      <c r="O725" s="52">
        <f t="shared" si="175"/>
        <v>1474400</v>
      </c>
      <c r="P725" s="51">
        <f t="shared" si="176"/>
        <v>0</v>
      </c>
      <c r="Q725" s="53">
        <f t="shared" si="177"/>
        <v>0</v>
      </c>
      <c r="R725" s="29">
        <f t="shared" si="170"/>
        <v>1474400</v>
      </c>
      <c r="S725" s="51">
        <f t="shared" si="171"/>
        <v>1474400</v>
      </c>
      <c r="T725" s="12" t="str">
        <f t="shared" si="178"/>
        <v>MENOR VALOR</v>
      </c>
    </row>
    <row r="726" spans="1:20" ht="25.5">
      <c r="A726" s="57">
        <v>720</v>
      </c>
      <c r="B726" s="117">
        <v>795204</v>
      </c>
      <c r="C726" s="73" t="s">
        <v>1333</v>
      </c>
      <c r="D726" s="118" t="s">
        <v>846</v>
      </c>
      <c r="E726" s="114" t="s">
        <v>21</v>
      </c>
      <c r="F726" s="64">
        <v>1</v>
      </c>
      <c r="G726" s="115">
        <v>0</v>
      </c>
      <c r="H726" s="116">
        <v>0</v>
      </c>
      <c r="I726" s="84">
        <v>1474400</v>
      </c>
      <c r="J726" s="88">
        <v>2005200</v>
      </c>
      <c r="K726" s="49"/>
      <c r="L726" s="50">
        <f t="shared" si="172"/>
        <v>1474400</v>
      </c>
      <c r="M726" s="50">
        <f t="shared" si="173"/>
        <v>1739800</v>
      </c>
      <c r="N726" s="51">
        <f t="shared" si="174"/>
        <v>1739800</v>
      </c>
      <c r="O726" s="52">
        <f t="shared" si="175"/>
        <v>1719437.9546817036</v>
      </c>
      <c r="P726" s="51">
        <f t="shared" si="176"/>
        <v>187666.13972690972</v>
      </c>
      <c r="Q726" s="53">
        <f t="shared" si="177"/>
        <v>0.10786650173980326</v>
      </c>
      <c r="R726" s="29">
        <f t="shared" si="170"/>
        <v>1739800</v>
      </c>
      <c r="S726" s="51">
        <f t="shared" si="171"/>
        <v>1739800</v>
      </c>
      <c r="T726" s="12" t="str">
        <f t="shared" si="178"/>
        <v>MEDIANA</v>
      </c>
    </row>
    <row r="727" spans="1:20" ht="25.5">
      <c r="A727" s="57">
        <v>721</v>
      </c>
      <c r="B727" s="117">
        <v>795501</v>
      </c>
      <c r="C727" s="73" t="s">
        <v>1335</v>
      </c>
      <c r="D727" s="118" t="s">
        <v>847</v>
      </c>
      <c r="E727" s="114" t="s">
        <v>21</v>
      </c>
      <c r="F727" s="64">
        <v>1</v>
      </c>
      <c r="G727" s="115">
        <v>0</v>
      </c>
      <c r="H727" s="116">
        <v>0</v>
      </c>
      <c r="I727" s="84">
        <v>2835700</v>
      </c>
      <c r="J727" s="85" t="s">
        <v>28</v>
      </c>
      <c r="K727" s="49"/>
      <c r="L727" s="50">
        <f t="shared" si="172"/>
        <v>2835700</v>
      </c>
      <c r="M727" s="50">
        <f t="shared" si="173"/>
        <v>2835700</v>
      </c>
      <c r="N727" s="51">
        <f t="shared" si="174"/>
        <v>2835700</v>
      </c>
      <c r="O727" s="52">
        <f t="shared" si="175"/>
        <v>2835700</v>
      </c>
      <c r="P727" s="51">
        <f t="shared" si="176"/>
        <v>0</v>
      </c>
      <c r="Q727" s="53">
        <f t="shared" si="177"/>
        <v>0</v>
      </c>
      <c r="R727" s="29">
        <f t="shared" si="170"/>
        <v>2835700</v>
      </c>
      <c r="S727" s="51">
        <f t="shared" si="171"/>
        <v>2835700</v>
      </c>
      <c r="T727" s="12" t="str">
        <f t="shared" si="178"/>
        <v>MENOR VALOR</v>
      </c>
    </row>
    <row r="728" spans="1:20" ht="25.5">
      <c r="A728" s="57">
        <v>722</v>
      </c>
      <c r="B728" s="117">
        <v>795502</v>
      </c>
      <c r="C728" s="73" t="s">
        <v>1337</v>
      </c>
      <c r="D728" s="118" t="s">
        <v>848</v>
      </c>
      <c r="E728" s="114" t="s">
        <v>21</v>
      </c>
      <c r="F728" s="64">
        <v>1</v>
      </c>
      <c r="G728" s="115">
        <v>0</v>
      </c>
      <c r="H728" s="116">
        <v>0</v>
      </c>
      <c r="I728" s="84">
        <v>2835700</v>
      </c>
      <c r="J728" s="88">
        <v>3889700</v>
      </c>
      <c r="K728" s="49"/>
      <c r="L728" s="50">
        <f t="shared" si="172"/>
        <v>2835700</v>
      </c>
      <c r="M728" s="50">
        <f t="shared" si="173"/>
        <v>3362700</v>
      </c>
      <c r="N728" s="51">
        <f t="shared" si="174"/>
        <v>3362700</v>
      </c>
      <c r="O728" s="52">
        <f t="shared" si="175"/>
        <v>3321147.7368524275</v>
      </c>
      <c r="P728" s="51">
        <f t="shared" si="176"/>
        <v>372645.27368531056</v>
      </c>
      <c r="Q728" s="53">
        <f t="shared" si="177"/>
        <v>0.11081728185247289</v>
      </c>
      <c r="R728" s="29">
        <f t="shared" si="170"/>
        <v>3362700</v>
      </c>
      <c r="S728" s="51">
        <f t="shared" si="171"/>
        <v>3362700</v>
      </c>
      <c r="T728" s="12" t="str">
        <f t="shared" si="178"/>
        <v>MEDIANA</v>
      </c>
    </row>
    <row r="729" spans="1:20" ht="25.5">
      <c r="A729" s="89">
        <v>723</v>
      </c>
      <c r="B729" s="117">
        <v>795601</v>
      </c>
      <c r="C729" s="73" t="s">
        <v>1339</v>
      </c>
      <c r="D729" s="118" t="s">
        <v>849</v>
      </c>
      <c r="E729" s="114" t="s">
        <v>21</v>
      </c>
      <c r="F729" s="64">
        <v>1</v>
      </c>
      <c r="G729" s="115">
        <v>0</v>
      </c>
      <c r="H729" s="116">
        <v>0</v>
      </c>
      <c r="I729" s="84">
        <v>2469300</v>
      </c>
      <c r="J729" s="85" t="s">
        <v>28</v>
      </c>
      <c r="K729" s="49"/>
      <c r="L729" s="50">
        <f t="shared" si="172"/>
        <v>2469300</v>
      </c>
      <c r="M729" s="50">
        <f t="shared" si="173"/>
        <v>2469300</v>
      </c>
      <c r="N729" s="51">
        <f t="shared" si="174"/>
        <v>2469300</v>
      </c>
      <c r="O729" s="52">
        <f t="shared" si="175"/>
        <v>2469300</v>
      </c>
      <c r="P729" s="51">
        <f t="shared" si="176"/>
        <v>0</v>
      </c>
      <c r="Q729" s="53">
        <f t="shared" si="177"/>
        <v>0</v>
      </c>
      <c r="R729" s="29">
        <f t="shared" si="170"/>
        <v>2469300</v>
      </c>
      <c r="S729" s="51">
        <f t="shared" si="171"/>
        <v>2469300</v>
      </c>
      <c r="T729" s="12" t="str">
        <f t="shared" si="178"/>
        <v>MENOR VALOR</v>
      </c>
    </row>
    <row r="730" spans="1:20" ht="25.5">
      <c r="A730" s="57">
        <v>724</v>
      </c>
      <c r="B730" s="117">
        <v>795602</v>
      </c>
      <c r="C730" s="73" t="s">
        <v>1341</v>
      </c>
      <c r="D730" s="118" t="s">
        <v>850</v>
      </c>
      <c r="E730" s="114" t="s">
        <v>21</v>
      </c>
      <c r="F730" s="64">
        <v>1</v>
      </c>
      <c r="G730" s="115">
        <v>0</v>
      </c>
      <c r="H730" s="116">
        <v>0</v>
      </c>
      <c r="I730" s="84">
        <v>2835700</v>
      </c>
      <c r="J730" s="88">
        <v>3889700</v>
      </c>
      <c r="K730" s="49"/>
      <c r="L730" s="50">
        <f t="shared" si="172"/>
        <v>2835700</v>
      </c>
      <c r="M730" s="50">
        <f t="shared" si="173"/>
        <v>3362700</v>
      </c>
      <c r="N730" s="51">
        <f t="shared" si="174"/>
        <v>3362700</v>
      </c>
      <c r="O730" s="52">
        <f t="shared" si="175"/>
        <v>3321147.7368524275</v>
      </c>
      <c r="P730" s="51">
        <f t="shared" si="176"/>
        <v>372645.27368531056</v>
      </c>
      <c r="Q730" s="53">
        <f t="shared" si="177"/>
        <v>0.11081728185247289</v>
      </c>
      <c r="R730" s="29">
        <f t="shared" si="170"/>
        <v>3362700</v>
      </c>
      <c r="S730" s="51">
        <f t="shared" si="171"/>
        <v>3362700</v>
      </c>
      <c r="T730" s="12" t="str">
        <f t="shared" si="178"/>
        <v>MEDIANA</v>
      </c>
    </row>
    <row r="731" spans="1:20" ht="25.5">
      <c r="A731" s="57">
        <v>725</v>
      </c>
      <c r="B731" s="117">
        <v>795603</v>
      </c>
      <c r="C731" s="73" t="s">
        <v>1343</v>
      </c>
      <c r="D731" s="118" t="s">
        <v>851</v>
      </c>
      <c r="E731" s="114" t="s">
        <v>21</v>
      </c>
      <c r="F731" s="64">
        <v>1</v>
      </c>
      <c r="G731" s="115">
        <v>0</v>
      </c>
      <c r="H731" s="116">
        <v>0</v>
      </c>
      <c r="I731" s="84">
        <v>2469300</v>
      </c>
      <c r="J731" s="85" t="s">
        <v>28</v>
      </c>
      <c r="K731" s="49"/>
      <c r="L731" s="50">
        <f t="shared" si="172"/>
        <v>2469300</v>
      </c>
      <c r="M731" s="50">
        <f t="shared" si="173"/>
        <v>2469300</v>
      </c>
      <c r="N731" s="51">
        <f t="shared" si="174"/>
        <v>2469300</v>
      </c>
      <c r="O731" s="52">
        <f t="shared" si="175"/>
        <v>2469300</v>
      </c>
      <c r="P731" s="51">
        <f t="shared" si="176"/>
        <v>0</v>
      </c>
      <c r="Q731" s="53">
        <f t="shared" si="177"/>
        <v>0</v>
      </c>
      <c r="R731" s="29">
        <f t="shared" si="170"/>
        <v>2469300</v>
      </c>
      <c r="S731" s="51">
        <f t="shared" si="171"/>
        <v>2469300</v>
      </c>
      <c r="T731" s="12" t="str">
        <f t="shared" si="178"/>
        <v>MENOR VALOR</v>
      </c>
    </row>
    <row r="732" spans="1:20" ht="25.5">
      <c r="A732" s="57">
        <v>726</v>
      </c>
      <c r="B732" s="117">
        <v>795604</v>
      </c>
      <c r="C732" s="73" t="s">
        <v>1345</v>
      </c>
      <c r="D732" s="118" t="s">
        <v>852</v>
      </c>
      <c r="E732" s="114" t="s">
        <v>21</v>
      </c>
      <c r="F732" s="64">
        <v>1</v>
      </c>
      <c r="G732" s="115">
        <v>0</v>
      </c>
      <c r="H732" s="116">
        <v>0</v>
      </c>
      <c r="I732" s="84">
        <v>2835700</v>
      </c>
      <c r="J732" s="88">
        <v>3889700</v>
      </c>
      <c r="K732" s="49"/>
      <c r="L732" s="50">
        <f t="shared" si="172"/>
        <v>2835700</v>
      </c>
      <c r="M732" s="50">
        <f t="shared" si="173"/>
        <v>3362700</v>
      </c>
      <c r="N732" s="51">
        <f t="shared" si="174"/>
        <v>3362700</v>
      </c>
      <c r="O732" s="52">
        <f t="shared" si="175"/>
        <v>3321147.7368524275</v>
      </c>
      <c r="P732" s="51">
        <f t="shared" si="176"/>
        <v>372645.27368531056</v>
      </c>
      <c r="Q732" s="53">
        <f t="shared" si="177"/>
        <v>0.11081728185247289</v>
      </c>
      <c r="R732" s="29">
        <f t="shared" si="170"/>
        <v>3362700</v>
      </c>
      <c r="S732" s="51">
        <f t="shared" si="171"/>
        <v>3362700</v>
      </c>
      <c r="T732" s="12" t="str">
        <f t="shared" si="178"/>
        <v>MEDIANA</v>
      </c>
    </row>
    <row r="733" spans="1:20" ht="25.5">
      <c r="A733" s="57">
        <v>727</v>
      </c>
      <c r="B733" s="117" t="s">
        <v>853</v>
      </c>
      <c r="C733" s="73" t="s">
        <v>1347</v>
      </c>
      <c r="D733" s="118" t="s">
        <v>854</v>
      </c>
      <c r="E733" s="114" t="s">
        <v>21</v>
      </c>
      <c r="F733" s="64">
        <v>1</v>
      </c>
      <c r="G733" s="115">
        <v>0</v>
      </c>
      <c r="H733" s="116">
        <v>0</v>
      </c>
      <c r="I733" s="84">
        <v>1620500</v>
      </c>
      <c r="J733" s="88">
        <v>2005200</v>
      </c>
      <c r="K733" s="49"/>
      <c r="L733" s="50">
        <f t="shared" si="172"/>
        <v>1620500</v>
      </c>
      <c r="M733" s="50">
        <f t="shared" si="173"/>
        <v>1812850</v>
      </c>
      <c r="N733" s="51">
        <f t="shared" si="174"/>
        <v>1812850</v>
      </c>
      <c r="O733" s="52">
        <f t="shared" si="175"/>
        <v>1802616.5981705594</v>
      </c>
      <c r="P733" s="51">
        <f t="shared" si="176"/>
        <v>136011.98936123241</v>
      </c>
      <c r="Q733" s="53">
        <f t="shared" si="177"/>
        <v>7.5026609681569031E-2</v>
      </c>
      <c r="R733" s="29">
        <f t="shared" si="170"/>
        <v>1620500</v>
      </c>
      <c r="S733" s="51">
        <f t="shared" si="171"/>
        <v>1620500</v>
      </c>
      <c r="T733" s="12" t="str">
        <f t="shared" si="178"/>
        <v>MENOR VALOR</v>
      </c>
    </row>
    <row r="734" spans="1:20" ht="25.5">
      <c r="A734" s="89">
        <v>728</v>
      </c>
      <c r="B734" s="117" t="s">
        <v>855</v>
      </c>
      <c r="C734" s="73" t="s">
        <v>1349</v>
      </c>
      <c r="D734" s="118" t="s">
        <v>856</v>
      </c>
      <c r="E734" s="114" t="s">
        <v>21</v>
      </c>
      <c r="F734" s="64">
        <v>1</v>
      </c>
      <c r="G734" s="115">
        <v>0</v>
      </c>
      <c r="H734" s="116">
        <v>0</v>
      </c>
      <c r="I734" s="84">
        <v>1620500</v>
      </c>
      <c r="J734" s="88">
        <v>2005200</v>
      </c>
      <c r="K734" s="49"/>
      <c r="L734" s="50">
        <f t="shared" si="172"/>
        <v>1620500</v>
      </c>
      <c r="M734" s="50">
        <f t="shared" si="173"/>
        <v>1812850</v>
      </c>
      <c r="N734" s="51">
        <f t="shared" si="174"/>
        <v>1812850</v>
      </c>
      <c r="O734" s="52">
        <f t="shared" si="175"/>
        <v>1802616.5981705594</v>
      </c>
      <c r="P734" s="51">
        <f t="shared" si="176"/>
        <v>136011.98936123241</v>
      </c>
      <c r="Q734" s="53">
        <f t="shared" si="177"/>
        <v>7.5026609681569031E-2</v>
      </c>
      <c r="R734" s="29">
        <f t="shared" si="170"/>
        <v>1620500</v>
      </c>
      <c r="S734" s="51">
        <f t="shared" si="171"/>
        <v>1620500</v>
      </c>
      <c r="T734" s="12" t="str">
        <f t="shared" si="178"/>
        <v>MENOR VALOR</v>
      </c>
    </row>
    <row r="735" spans="1:20" ht="25.5">
      <c r="A735" s="57">
        <v>729</v>
      </c>
      <c r="B735" s="117" t="s">
        <v>857</v>
      </c>
      <c r="C735" s="73" t="s">
        <v>1351</v>
      </c>
      <c r="D735" s="118" t="s">
        <v>858</v>
      </c>
      <c r="E735" s="114" t="s">
        <v>21</v>
      </c>
      <c r="F735" s="64">
        <v>1</v>
      </c>
      <c r="G735" s="115">
        <v>0</v>
      </c>
      <c r="H735" s="116">
        <v>0</v>
      </c>
      <c r="I735" s="84">
        <v>654300</v>
      </c>
      <c r="J735" s="88">
        <v>2005200</v>
      </c>
      <c r="K735" s="49"/>
      <c r="L735" s="50">
        <f t="shared" si="172"/>
        <v>654300</v>
      </c>
      <c r="M735" s="50">
        <f t="shared" si="173"/>
        <v>1329750</v>
      </c>
      <c r="N735" s="51">
        <f t="shared" si="174"/>
        <v>1329750</v>
      </c>
      <c r="O735" s="52">
        <f t="shared" si="175"/>
        <v>1145426.7152463312</v>
      </c>
      <c r="P735" s="51">
        <f t="shared" si="176"/>
        <v>477615.27535245352</v>
      </c>
      <c r="Q735" s="53">
        <f t="shared" si="177"/>
        <v>0.35917674401387745</v>
      </c>
      <c r="R735" s="29">
        <f t="shared" si="170"/>
        <v>1329750</v>
      </c>
      <c r="S735" s="51">
        <f t="shared" si="171"/>
        <v>1329800</v>
      </c>
      <c r="T735" s="12" t="str">
        <f t="shared" si="178"/>
        <v>MEDIANA</v>
      </c>
    </row>
    <row r="736" spans="1:20" ht="25.5">
      <c r="A736" s="57">
        <v>730</v>
      </c>
      <c r="B736" s="117" t="s">
        <v>859</v>
      </c>
      <c r="C736" s="73" t="s">
        <v>1353</v>
      </c>
      <c r="D736" s="118" t="s">
        <v>860</v>
      </c>
      <c r="E736" s="114" t="s">
        <v>21</v>
      </c>
      <c r="F736" s="64">
        <v>1</v>
      </c>
      <c r="G736" s="115">
        <v>0</v>
      </c>
      <c r="H736" s="116">
        <v>0</v>
      </c>
      <c r="I736" s="84">
        <v>1850600</v>
      </c>
      <c r="J736" s="85" t="s">
        <v>28</v>
      </c>
      <c r="K736" s="49"/>
      <c r="L736" s="50">
        <f t="shared" si="172"/>
        <v>1850600</v>
      </c>
      <c r="M736" s="50">
        <f t="shared" si="173"/>
        <v>1850600</v>
      </c>
      <c r="N736" s="51">
        <f t="shared" si="174"/>
        <v>1850600</v>
      </c>
      <c r="O736" s="52">
        <f t="shared" si="175"/>
        <v>1850600</v>
      </c>
      <c r="P736" s="51">
        <f t="shared" si="176"/>
        <v>0</v>
      </c>
      <c r="Q736" s="53">
        <f t="shared" si="177"/>
        <v>0</v>
      </c>
      <c r="R736" s="29">
        <f t="shared" si="170"/>
        <v>1850600</v>
      </c>
      <c r="S736" s="51">
        <f t="shared" si="171"/>
        <v>1850600</v>
      </c>
      <c r="T736" s="12" t="str">
        <f t="shared" si="178"/>
        <v>MENOR VALOR</v>
      </c>
    </row>
    <row r="737" spans="1:20" ht="25.5">
      <c r="A737" s="57">
        <v>731</v>
      </c>
      <c r="B737" s="117">
        <v>796600</v>
      </c>
      <c r="C737" s="73" t="s">
        <v>1357</v>
      </c>
      <c r="D737" s="118" t="s">
        <v>861</v>
      </c>
      <c r="E737" s="114" t="s">
        <v>21</v>
      </c>
      <c r="F737" s="64">
        <v>1</v>
      </c>
      <c r="G737" s="115">
        <v>0</v>
      </c>
      <c r="H737" s="116">
        <v>0</v>
      </c>
      <c r="I737" s="84">
        <v>1850600</v>
      </c>
      <c r="J737" s="88">
        <v>2005200</v>
      </c>
      <c r="K737" s="49"/>
      <c r="L737" s="50">
        <f t="shared" si="172"/>
        <v>1850600</v>
      </c>
      <c r="M737" s="50">
        <f t="shared" si="173"/>
        <v>1927900</v>
      </c>
      <c r="N737" s="51">
        <f t="shared" si="174"/>
        <v>1927900</v>
      </c>
      <c r="O737" s="52">
        <f t="shared" si="175"/>
        <v>1926349.6878812008</v>
      </c>
      <c r="P737" s="51">
        <f t="shared" si="176"/>
        <v>54659.354185720127</v>
      </c>
      <c r="Q737" s="53">
        <f t="shared" si="177"/>
        <v>2.8351757967591745E-2</v>
      </c>
      <c r="R737" s="29">
        <f t="shared" si="170"/>
        <v>1850600</v>
      </c>
      <c r="S737" s="51">
        <f t="shared" si="171"/>
        <v>1850600</v>
      </c>
      <c r="T737" s="12" t="str">
        <f t="shared" si="178"/>
        <v>MENOR VALOR</v>
      </c>
    </row>
    <row r="738" spans="1:20" ht="25.5">
      <c r="A738" s="57">
        <v>732</v>
      </c>
      <c r="B738" s="117" t="s">
        <v>862</v>
      </c>
      <c r="C738" s="73" t="s">
        <v>1359</v>
      </c>
      <c r="D738" s="118" t="s">
        <v>863</v>
      </c>
      <c r="E738" s="114" t="s">
        <v>21</v>
      </c>
      <c r="F738" s="64">
        <v>1</v>
      </c>
      <c r="G738" s="115">
        <v>0</v>
      </c>
      <c r="H738" s="116">
        <v>0</v>
      </c>
      <c r="I738" s="84">
        <v>828200</v>
      </c>
      <c r="J738" s="85" t="s">
        <v>28</v>
      </c>
      <c r="K738" s="49"/>
      <c r="L738" s="50">
        <f t="shared" si="172"/>
        <v>828200</v>
      </c>
      <c r="M738" s="50">
        <f t="shared" si="173"/>
        <v>828200</v>
      </c>
      <c r="N738" s="51">
        <f t="shared" si="174"/>
        <v>828200</v>
      </c>
      <c r="O738" s="52">
        <f t="shared" si="175"/>
        <v>828200</v>
      </c>
      <c r="P738" s="51">
        <f t="shared" si="176"/>
        <v>0</v>
      </c>
      <c r="Q738" s="53">
        <f t="shared" si="177"/>
        <v>0</v>
      </c>
      <c r="R738" s="29">
        <f t="shared" si="170"/>
        <v>828200</v>
      </c>
      <c r="S738" s="51">
        <f t="shared" si="171"/>
        <v>828200</v>
      </c>
      <c r="T738" s="12" t="str">
        <f t="shared" si="178"/>
        <v>MENOR VALOR</v>
      </c>
    </row>
    <row r="739" spans="1:20" ht="25.5">
      <c r="A739" s="89">
        <v>733</v>
      </c>
      <c r="B739" s="117" t="s">
        <v>864</v>
      </c>
      <c r="C739" s="73" t="s">
        <v>1361</v>
      </c>
      <c r="D739" s="118" t="s">
        <v>865</v>
      </c>
      <c r="E739" s="114" t="s">
        <v>21</v>
      </c>
      <c r="F739" s="64">
        <v>1</v>
      </c>
      <c r="G739" s="115">
        <v>0</v>
      </c>
      <c r="H739" s="116">
        <v>0</v>
      </c>
      <c r="I739" s="84">
        <v>654300</v>
      </c>
      <c r="J739" s="88">
        <v>2005200</v>
      </c>
      <c r="K739" s="49"/>
      <c r="L739" s="50">
        <f t="shared" si="172"/>
        <v>654300</v>
      </c>
      <c r="M739" s="50">
        <f t="shared" si="173"/>
        <v>1329750</v>
      </c>
      <c r="N739" s="51">
        <f t="shared" si="174"/>
        <v>1329750</v>
      </c>
      <c r="O739" s="52">
        <f t="shared" si="175"/>
        <v>1145426.7152463312</v>
      </c>
      <c r="P739" s="51">
        <f t="shared" si="176"/>
        <v>477615.27535245352</v>
      </c>
      <c r="Q739" s="53">
        <f t="shared" si="177"/>
        <v>0.35917674401387745</v>
      </c>
      <c r="R739" s="29">
        <f t="shared" si="170"/>
        <v>1329750</v>
      </c>
      <c r="S739" s="51">
        <f t="shared" si="171"/>
        <v>1329800</v>
      </c>
      <c r="T739" s="12" t="str">
        <f t="shared" si="178"/>
        <v>MEDIANA</v>
      </c>
    </row>
    <row r="740" spans="1:20" ht="25.5">
      <c r="A740" s="57">
        <v>734</v>
      </c>
      <c r="B740" s="117" t="s">
        <v>866</v>
      </c>
      <c r="C740" s="73" t="s">
        <v>1363</v>
      </c>
      <c r="D740" s="118" t="s">
        <v>867</v>
      </c>
      <c r="E740" s="114" t="s">
        <v>21</v>
      </c>
      <c r="F740" s="64">
        <v>1</v>
      </c>
      <c r="G740" s="115">
        <v>0</v>
      </c>
      <c r="H740" s="116">
        <v>0</v>
      </c>
      <c r="I740" s="84">
        <v>828200</v>
      </c>
      <c r="J740" s="88">
        <v>1138500</v>
      </c>
      <c r="K740" s="49"/>
      <c r="L740" s="50">
        <f t="shared" si="172"/>
        <v>828200</v>
      </c>
      <c r="M740" s="50">
        <f t="shared" si="173"/>
        <v>983350</v>
      </c>
      <c r="N740" s="51">
        <f t="shared" si="174"/>
        <v>983350</v>
      </c>
      <c r="O740" s="52">
        <f t="shared" si="175"/>
        <v>971033.31559735886</v>
      </c>
      <c r="P740" s="51">
        <f t="shared" si="176"/>
        <v>109707.61710109285</v>
      </c>
      <c r="Q740" s="53">
        <f t="shared" si="177"/>
        <v>0.11156517730319099</v>
      </c>
      <c r="R740" s="29">
        <f t="shared" si="170"/>
        <v>983350</v>
      </c>
      <c r="S740" s="51">
        <f t="shared" si="171"/>
        <v>983400</v>
      </c>
      <c r="T740" s="12" t="str">
        <f t="shared" si="178"/>
        <v>MEDIANA</v>
      </c>
    </row>
    <row r="741" spans="1:20" ht="16.5">
      <c r="A741" s="57">
        <v>735</v>
      </c>
      <c r="B741" s="117" t="s">
        <v>868</v>
      </c>
      <c r="C741" s="73" t="s">
        <v>1365</v>
      </c>
      <c r="D741" s="118" t="s">
        <v>869</v>
      </c>
      <c r="E741" s="114" t="s">
        <v>21</v>
      </c>
      <c r="F741" s="64">
        <v>1</v>
      </c>
      <c r="G741" s="115">
        <v>0</v>
      </c>
      <c r="H741" s="116">
        <v>0</v>
      </c>
      <c r="I741" s="84">
        <v>828200</v>
      </c>
      <c r="J741" s="88">
        <v>1585100</v>
      </c>
      <c r="K741" s="49"/>
      <c r="L741" s="50">
        <f t="shared" si="172"/>
        <v>828200</v>
      </c>
      <c r="M741" s="50">
        <f t="shared" si="173"/>
        <v>1206650</v>
      </c>
      <c r="N741" s="51">
        <f t="shared" si="174"/>
        <v>1206650</v>
      </c>
      <c r="O741" s="52">
        <f t="shared" si="175"/>
        <v>1145766.0406906814</v>
      </c>
      <c r="P741" s="51">
        <f t="shared" si="176"/>
        <v>267604.56134004891</v>
      </c>
      <c r="Q741" s="53">
        <f t="shared" si="177"/>
        <v>0.22177479910500056</v>
      </c>
      <c r="R741" s="29">
        <f t="shared" si="170"/>
        <v>1206650</v>
      </c>
      <c r="S741" s="51">
        <f t="shared" si="171"/>
        <v>1206700</v>
      </c>
      <c r="T741" s="12" t="str">
        <f t="shared" si="178"/>
        <v>MEDIANA</v>
      </c>
    </row>
    <row r="742" spans="1:20" ht="16.5">
      <c r="A742" s="57">
        <v>736</v>
      </c>
      <c r="B742" s="117" t="s">
        <v>870</v>
      </c>
      <c r="C742" s="73" t="s">
        <v>1367</v>
      </c>
      <c r="D742" s="118" t="s">
        <v>871</v>
      </c>
      <c r="E742" s="114" t="s">
        <v>21</v>
      </c>
      <c r="F742" s="64">
        <v>1</v>
      </c>
      <c r="G742" s="115">
        <v>0</v>
      </c>
      <c r="H742" s="116">
        <v>0</v>
      </c>
      <c r="I742" s="84">
        <v>1620500</v>
      </c>
      <c r="J742" s="88">
        <v>2213600</v>
      </c>
      <c r="K742" s="49"/>
      <c r="L742" s="50">
        <f t="shared" si="172"/>
        <v>1620500</v>
      </c>
      <c r="M742" s="50">
        <f t="shared" si="173"/>
        <v>1917050</v>
      </c>
      <c r="N742" s="51">
        <f t="shared" si="174"/>
        <v>1917050</v>
      </c>
      <c r="O742" s="52">
        <f t="shared" si="175"/>
        <v>1893974.339847296</v>
      </c>
      <c r="P742" s="51">
        <f t="shared" si="176"/>
        <v>209692.51596087066</v>
      </c>
      <c r="Q742" s="53">
        <f t="shared" si="177"/>
        <v>0.10938291435323579</v>
      </c>
      <c r="R742" s="29">
        <f t="shared" si="170"/>
        <v>1917050</v>
      </c>
      <c r="S742" s="51">
        <f t="shared" si="171"/>
        <v>1917100</v>
      </c>
      <c r="T742" s="12" t="str">
        <f t="shared" si="178"/>
        <v>MEDIANA</v>
      </c>
    </row>
    <row r="743" spans="1:20" ht="25.5">
      <c r="A743" s="57">
        <v>737</v>
      </c>
      <c r="B743" s="117" t="s">
        <v>872</v>
      </c>
      <c r="C743" s="73" t="s">
        <v>1369</v>
      </c>
      <c r="D743" s="118" t="s">
        <v>873</v>
      </c>
      <c r="E743" s="114" t="s">
        <v>21</v>
      </c>
      <c r="F743" s="64">
        <v>1</v>
      </c>
      <c r="G743" s="115">
        <v>0</v>
      </c>
      <c r="H743" s="116">
        <v>0</v>
      </c>
      <c r="I743" s="84">
        <v>2469300</v>
      </c>
      <c r="J743" s="88">
        <v>3367100</v>
      </c>
      <c r="K743" s="49"/>
      <c r="L743" s="50">
        <f t="shared" si="172"/>
        <v>2469300</v>
      </c>
      <c r="M743" s="50">
        <f t="shared" si="173"/>
        <v>2918200</v>
      </c>
      <c r="N743" s="51">
        <f t="shared" si="174"/>
        <v>2918200</v>
      </c>
      <c r="O743" s="52">
        <f t="shared" si="175"/>
        <v>2883466.6687860293</v>
      </c>
      <c r="P743" s="51">
        <f t="shared" si="176"/>
        <v>317420.23407464119</v>
      </c>
      <c r="Q743" s="53">
        <f t="shared" si="177"/>
        <v>0.10877261122426193</v>
      </c>
      <c r="R743" s="29">
        <f t="shared" si="170"/>
        <v>2918200</v>
      </c>
      <c r="S743" s="51">
        <f t="shared" si="171"/>
        <v>2918200</v>
      </c>
      <c r="T743" s="12" t="str">
        <f t="shared" si="178"/>
        <v>MEDIANA</v>
      </c>
    </row>
    <row r="744" spans="1:20" ht="25.5">
      <c r="A744" s="89">
        <v>738</v>
      </c>
      <c r="B744" s="117" t="s">
        <v>874</v>
      </c>
      <c r="C744" s="73" t="s">
        <v>1371</v>
      </c>
      <c r="D744" s="118" t="s">
        <v>875</v>
      </c>
      <c r="E744" s="114" t="s">
        <v>21</v>
      </c>
      <c r="F744" s="64">
        <v>1</v>
      </c>
      <c r="G744" s="115">
        <v>0</v>
      </c>
      <c r="H744" s="116">
        <v>0</v>
      </c>
      <c r="I744" s="84">
        <v>1850600</v>
      </c>
      <c r="J744" s="88">
        <v>2541800</v>
      </c>
      <c r="K744" s="49"/>
      <c r="L744" s="50">
        <f t="shared" si="172"/>
        <v>1850600</v>
      </c>
      <c r="M744" s="50">
        <f t="shared" si="173"/>
        <v>2196200</v>
      </c>
      <c r="N744" s="51">
        <f t="shared" si="174"/>
        <v>2196200</v>
      </c>
      <c r="O744" s="52">
        <f t="shared" si="175"/>
        <v>2168837.2645267788</v>
      </c>
      <c r="P744" s="51">
        <f t="shared" si="176"/>
        <v>244376.10357807082</v>
      </c>
      <c r="Q744" s="53">
        <f t="shared" si="177"/>
        <v>0.11127224459433149</v>
      </c>
      <c r="R744" s="29">
        <f t="shared" si="170"/>
        <v>2196200</v>
      </c>
      <c r="S744" s="51">
        <f t="shared" si="171"/>
        <v>2196200</v>
      </c>
      <c r="T744" s="12" t="str">
        <f t="shared" si="178"/>
        <v>MEDIANA</v>
      </c>
    </row>
    <row r="745" spans="1:20" ht="25.5">
      <c r="A745" s="57">
        <v>739</v>
      </c>
      <c r="B745" s="117" t="s">
        <v>876</v>
      </c>
      <c r="C745" s="73" t="s">
        <v>1373</v>
      </c>
      <c r="D745" s="118" t="s">
        <v>877</v>
      </c>
      <c r="E745" s="114" t="s">
        <v>21</v>
      </c>
      <c r="F745" s="64">
        <v>1</v>
      </c>
      <c r="G745" s="115">
        <v>0</v>
      </c>
      <c r="H745" s="116">
        <v>0</v>
      </c>
      <c r="I745" s="84">
        <v>1474400</v>
      </c>
      <c r="J745" s="88">
        <v>2005200</v>
      </c>
      <c r="K745" s="49"/>
      <c r="L745" s="50">
        <f t="shared" si="172"/>
        <v>1474400</v>
      </c>
      <c r="M745" s="50">
        <f t="shared" si="173"/>
        <v>1739800</v>
      </c>
      <c r="N745" s="51">
        <f t="shared" si="174"/>
        <v>1739800</v>
      </c>
      <c r="O745" s="52">
        <f t="shared" si="175"/>
        <v>1719437.9546817036</v>
      </c>
      <c r="P745" s="51">
        <f t="shared" si="176"/>
        <v>187666.13972690972</v>
      </c>
      <c r="Q745" s="53">
        <f t="shared" si="177"/>
        <v>0.10786650173980326</v>
      </c>
      <c r="R745" s="29">
        <f t="shared" si="170"/>
        <v>1739800</v>
      </c>
      <c r="S745" s="51">
        <f t="shared" si="171"/>
        <v>1739800</v>
      </c>
      <c r="T745" s="12" t="str">
        <f t="shared" si="178"/>
        <v>MEDIANA</v>
      </c>
    </row>
    <row r="746" spans="1:20" ht="25.5">
      <c r="A746" s="57">
        <v>740</v>
      </c>
      <c r="B746" s="117" t="s">
        <v>878</v>
      </c>
      <c r="C746" s="73" t="s">
        <v>1375</v>
      </c>
      <c r="D746" s="118" t="s">
        <v>879</v>
      </c>
      <c r="E746" s="114" t="s">
        <v>21</v>
      </c>
      <c r="F746" s="64">
        <v>1</v>
      </c>
      <c r="G746" s="115">
        <v>0</v>
      </c>
      <c r="H746" s="116">
        <v>0</v>
      </c>
      <c r="I746" s="84">
        <v>1620500</v>
      </c>
      <c r="J746" s="85" t="s">
        <v>28</v>
      </c>
      <c r="K746" s="49"/>
      <c r="L746" s="50">
        <f t="shared" si="172"/>
        <v>1620500</v>
      </c>
      <c r="M746" s="50">
        <f t="shared" si="173"/>
        <v>1620500</v>
      </c>
      <c r="N746" s="51">
        <f t="shared" si="174"/>
        <v>1620500</v>
      </c>
      <c r="O746" s="52">
        <f t="shared" si="175"/>
        <v>1620500</v>
      </c>
      <c r="P746" s="51">
        <f t="shared" si="176"/>
        <v>0</v>
      </c>
      <c r="Q746" s="53">
        <f t="shared" si="177"/>
        <v>0</v>
      </c>
      <c r="R746" s="29">
        <f t="shared" si="170"/>
        <v>1620500</v>
      </c>
      <c r="S746" s="51">
        <f t="shared" si="171"/>
        <v>1620500</v>
      </c>
      <c r="T746" s="12" t="str">
        <f t="shared" si="178"/>
        <v>MENOR VALOR</v>
      </c>
    </row>
    <row r="747" spans="1:20" ht="25.5">
      <c r="A747" s="57">
        <v>741</v>
      </c>
      <c r="B747" s="117" t="s">
        <v>880</v>
      </c>
      <c r="C747" s="73" t="s">
        <v>1377</v>
      </c>
      <c r="D747" s="118" t="s">
        <v>881</v>
      </c>
      <c r="E747" s="114" t="s">
        <v>21</v>
      </c>
      <c r="F747" s="64">
        <v>1</v>
      </c>
      <c r="G747" s="115">
        <v>0</v>
      </c>
      <c r="H747" s="116">
        <v>0</v>
      </c>
      <c r="I747" s="84">
        <v>828200</v>
      </c>
      <c r="J747" s="85" t="s">
        <v>28</v>
      </c>
      <c r="K747" s="49"/>
      <c r="L747" s="50">
        <f t="shared" si="172"/>
        <v>828200</v>
      </c>
      <c r="M747" s="50">
        <f t="shared" si="173"/>
        <v>828200</v>
      </c>
      <c r="N747" s="51">
        <f t="shared" si="174"/>
        <v>828200</v>
      </c>
      <c r="O747" s="52">
        <f t="shared" si="175"/>
        <v>828200</v>
      </c>
      <c r="P747" s="51">
        <f t="shared" si="176"/>
        <v>0</v>
      </c>
      <c r="Q747" s="53">
        <f t="shared" si="177"/>
        <v>0</v>
      </c>
      <c r="R747" s="29">
        <f t="shared" si="170"/>
        <v>828200</v>
      </c>
      <c r="S747" s="51">
        <f t="shared" si="171"/>
        <v>828200</v>
      </c>
      <c r="T747" s="12" t="str">
        <f t="shared" si="178"/>
        <v>MENOR VALOR</v>
      </c>
    </row>
    <row r="748" spans="1:20" ht="25.5">
      <c r="A748" s="57">
        <v>742</v>
      </c>
      <c r="B748" s="117" t="s">
        <v>882</v>
      </c>
      <c r="C748" s="73" t="s">
        <v>1379</v>
      </c>
      <c r="D748" s="118" t="s">
        <v>883</v>
      </c>
      <c r="E748" s="114" t="s">
        <v>21</v>
      </c>
      <c r="F748" s="64">
        <v>1</v>
      </c>
      <c r="G748" s="115">
        <v>0</v>
      </c>
      <c r="H748" s="116">
        <v>0</v>
      </c>
      <c r="I748" s="84">
        <v>828200</v>
      </c>
      <c r="J748" s="88">
        <v>1138500</v>
      </c>
      <c r="K748" s="49"/>
      <c r="L748" s="50">
        <f t="shared" si="172"/>
        <v>828200</v>
      </c>
      <c r="M748" s="50">
        <f t="shared" si="173"/>
        <v>983350</v>
      </c>
      <c r="N748" s="51">
        <f t="shared" si="174"/>
        <v>983350</v>
      </c>
      <c r="O748" s="52">
        <f t="shared" si="175"/>
        <v>971033.31559735886</v>
      </c>
      <c r="P748" s="51">
        <f t="shared" si="176"/>
        <v>109707.61710109285</v>
      </c>
      <c r="Q748" s="53">
        <f t="shared" si="177"/>
        <v>0.11156517730319099</v>
      </c>
      <c r="R748" s="29">
        <f t="shared" si="170"/>
        <v>983350</v>
      </c>
      <c r="S748" s="51">
        <f t="shared" si="171"/>
        <v>983400</v>
      </c>
      <c r="T748" s="12" t="str">
        <f t="shared" si="178"/>
        <v>MEDIANA</v>
      </c>
    </row>
    <row r="749" spans="1:20" ht="25.5">
      <c r="A749" s="89">
        <v>743</v>
      </c>
      <c r="B749" s="117" t="s">
        <v>884</v>
      </c>
      <c r="C749" s="73" t="s">
        <v>2057</v>
      </c>
      <c r="D749" s="118" t="s">
        <v>885</v>
      </c>
      <c r="E749" s="114" t="s">
        <v>21</v>
      </c>
      <c r="F749" s="64">
        <v>1</v>
      </c>
      <c r="G749" s="115">
        <v>0</v>
      </c>
      <c r="H749" s="116">
        <v>0</v>
      </c>
      <c r="I749" s="84">
        <v>1141500</v>
      </c>
      <c r="J749" s="85" t="s">
        <v>28</v>
      </c>
      <c r="K749" s="49"/>
      <c r="L749" s="50">
        <f t="shared" si="172"/>
        <v>1141500</v>
      </c>
      <c r="M749" s="50">
        <f t="shared" si="173"/>
        <v>1141500</v>
      </c>
      <c r="N749" s="51">
        <f t="shared" si="174"/>
        <v>1141500</v>
      </c>
      <c r="O749" s="52">
        <f t="shared" si="175"/>
        <v>1141500</v>
      </c>
      <c r="P749" s="51">
        <f t="shared" si="176"/>
        <v>0</v>
      </c>
      <c r="Q749" s="53">
        <f t="shared" si="177"/>
        <v>0</v>
      </c>
      <c r="R749" s="29">
        <f t="shared" ref="R749:R812" si="179">IF(Q749&lt;=$Q$1,L749,N749)</f>
        <v>1141500</v>
      </c>
      <c r="S749" s="51">
        <f t="shared" si="171"/>
        <v>1141500</v>
      </c>
      <c r="T749" s="12" t="str">
        <f t="shared" si="178"/>
        <v>MENOR VALOR</v>
      </c>
    </row>
    <row r="750" spans="1:20" ht="25.5">
      <c r="A750" s="57">
        <v>744</v>
      </c>
      <c r="B750" s="117" t="s">
        <v>886</v>
      </c>
      <c r="C750" s="73" t="s">
        <v>2058</v>
      </c>
      <c r="D750" s="118" t="s">
        <v>887</v>
      </c>
      <c r="E750" s="114" t="s">
        <v>21</v>
      </c>
      <c r="F750" s="64">
        <v>1</v>
      </c>
      <c r="G750" s="115">
        <v>0</v>
      </c>
      <c r="H750" s="116">
        <v>0</v>
      </c>
      <c r="I750" s="84">
        <v>1141500</v>
      </c>
      <c r="J750" s="85" t="s">
        <v>28</v>
      </c>
      <c r="K750" s="49"/>
      <c r="L750" s="50">
        <f t="shared" si="172"/>
        <v>1141500</v>
      </c>
      <c r="M750" s="50">
        <f t="shared" si="173"/>
        <v>1141500</v>
      </c>
      <c r="N750" s="51">
        <f t="shared" si="174"/>
        <v>1141500</v>
      </c>
      <c r="O750" s="52">
        <f t="shared" si="175"/>
        <v>1141500</v>
      </c>
      <c r="P750" s="51">
        <f t="shared" si="176"/>
        <v>0</v>
      </c>
      <c r="Q750" s="53">
        <f t="shared" si="177"/>
        <v>0</v>
      </c>
      <c r="R750" s="29">
        <f t="shared" si="179"/>
        <v>1141500</v>
      </c>
      <c r="S750" s="51">
        <f t="shared" si="171"/>
        <v>1141500</v>
      </c>
      <c r="T750" s="12" t="str">
        <f t="shared" si="178"/>
        <v>MENOR VALOR</v>
      </c>
    </row>
    <row r="751" spans="1:20" ht="38.25">
      <c r="A751" s="57">
        <v>745</v>
      </c>
      <c r="B751" s="117" t="s">
        <v>888</v>
      </c>
      <c r="C751" s="73" t="s">
        <v>2059</v>
      </c>
      <c r="D751" s="118" t="s">
        <v>889</v>
      </c>
      <c r="E751" s="114" t="s">
        <v>21</v>
      </c>
      <c r="F751" s="64">
        <v>1</v>
      </c>
      <c r="G751" s="115">
        <v>0</v>
      </c>
      <c r="H751" s="116">
        <v>0</v>
      </c>
      <c r="I751" s="84">
        <v>1141500</v>
      </c>
      <c r="J751" s="85" t="s">
        <v>28</v>
      </c>
      <c r="K751" s="49"/>
      <c r="L751" s="50">
        <f t="shared" si="172"/>
        <v>1141500</v>
      </c>
      <c r="M751" s="50">
        <f t="shared" si="173"/>
        <v>1141500</v>
      </c>
      <c r="N751" s="51">
        <f t="shared" si="174"/>
        <v>1141500</v>
      </c>
      <c r="O751" s="52">
        <f t="shared" si="175"/>
        <v>1141500</v>
      </c>
      <c r="P751" s="51">
        <f t="shared" si="176"/>
        <v>0</v>
      </c>
      <c r="Q751" s="53">
        <f t="shared" si="177"/>
        <v>0</v>
      </c>
      <c r="R751" s="29">
        <f t="shared" si="179"/>
        <v>1141500</v>
      </c>
      <c r="S751" s="51">
        <f t="shared" si="171"/>
        <v>1141500</v>
      </c>
      <c r="T751" s="12" t="str">
        <f t="shared" si="178"/>
        <v>MENOR VALOR</v>
      </c>
    </row>
    <row r="752" spans="1:20" ht="25.5">
      <c r="A752" s="57">
        <v>746</v>
      </c>
      <c r="B752" s="117" t="s">
        <v>890</v>
      </c>
      <c r="C752" s="73" t="s">
        <v>2060</v>
      </c>
      <c r="D752" s="118" t="s">
        <v>891</v>
      </c>
      <c r="E752" s="114" t="s">
        <v>21</v>
      </c>
      <c r="F752" s="64">
        <v>1</v>
      </c>
      <c r="G752" s="115">
        <v>0</v>
      </c>
      <c r="H752" s="116">
        <v>0</v>
      </c>
      <c r="I752" s="84">
        <v>2469300</v>
      </c>
      <c r="J752" s="88">
        <v>3367100</v>
      </c>
      <c r="K752" s="49"/>
      <c r="L752" s="50">
        <f t="shared" si="172"/>
        <v>2469300</v>
      </c>
      <c r="M752" s="50">
        <f t="shared" si="173"/>
        <v>2918200</v>
      </c>
      <c r="N752" s="51">
        <f t="shared" si="174"/>
        <v>2918200</v>
      </c>
      <c r="O752" s="52">
        <f t="shared" si="175"/>
        <v>2883466.6687860293</v>
      </c>
      <c r="P752" s="51">
        <f t="shared" si="176"/>
        <v>317420.23407464119</v>
      </c>
      <c r="Q752" s="53">
        <f t="shared" si="177"/>
        <v>0.10877261122426193</v>
      </c>
      <c r="R752" s="29">
        <f t="shared" si="179"/>
        <v>2918200</v>
      </c>
      <c r="S752" s="51">
        <f t="shared" si="171"/>
        <v>2918200</v>
      </c>
      <c r="T752" s="12" t="str">
        <f t="shared" si="178"/>
        <v>MEDIANA</v>
      </c>
    </row>
    <row r="753" spans="1:20" ht="25.5">
      <c r="A753" s="57">
        <v>747</v>
      </c>
      <c r="B753" s="117" t="s">
        <v>892</v>
      </c>
      <c r="C753" s="73" t="s">
        <v>2061</v>
      </c>
      <c r="D753" s="118" t="s">
        <v>893</v>
      </c>
      <c r="E753" s="114" t="s">
        <v>21</v>
      </c>
      <c r="F753" s="64">
        <v>1</v>
      </c>
      <c r="G753" s="115">
        <v>0</v>
      </c>
      <c r="H753" s="116">
        <v>0</v>
      </c>
      <c r="I753" s="84">
        <v>2835700</v>
      </c>
      <c r="J753" s="88">
        <v>3889700</v>
      </c>
      <c r="K753" s="49"/>
      <c r="L753" s="50">
        <f t="shared" si="172"/>
        <v>2835700</v>
      </c>
      <c r="M753" s="50">
        <f t="shared" si="173"/>
        <v>3362700</v>
      </c>
      <c r="N753" s="51">
        <f t="shared" si="174"/>
        <v>3362700</v>
      </c>
      <c r="O753" s="52">
        <f t="shared" si="175"/>
        <v>3321147.7368524275</v>
      </c>
      <c r="P753" s="51">
        <f t="shared" si="176"/>
        <v>372645.27368531056</v>
      </c>
      <c r="Q753" s="53">
        <f t="shared" si="177"/>
        <v>0.11081728185247289</v>
      </c>
      <c r="R753" s="29">
        <f t="shared" si="179"/>
        <v>3362700</v>
      </c>
      <c r="S753" s="51">
        <f t="shared" si="171"/>
        <v>3362700</v>
      </c>
      <c r="T753" s="12" t="str">
        <f t="shared" si="178"/>
        <v>MEDIANA</v>
      </c>
    </row>
    <row r="754" spans="1:20" ht="38.25">
      <c r="A754" s="89">
        <v>748</v>
      </c>
      <c r="B754" s="117" t="s">
        <v>894</v>
      </c>
      <c r="C754" s="73" t="s">
        <v>2062</v>
      </c>
      <c r="D754" s="118" t="s">
        <v>895</v>
      </c>
      <c r="E754" s="114" t="s">
        <v>21</v>
      </c>
      <c r="F754" s="64">
        <v>1</v>
      </c>
      <c r="G754" s="115">
        <v>0</v>
      </c>
      <c r="H754" s="116">
        <v>0</v>
      </c>
      <c r="I754" s="84">
        <v>1620500</v>
      </c>
      <c r="J754" s="85" t="s">
        <v>28</v>
      </c>
      <c r="K754" s="49"/>
      <c r="L754" s="50">
        <f t="shared" si="172"/>
        <v>1620500</v>
      </c>
      <c r="M754" s="50">
        <f t="shared" si="173"/>
        <v>1620500</v>
      </c>
      <c r="N754" s="51">
        <f t="shared" si="174"/>
        <v>1620500</v>
      </c>
      <c r="O754" s="52">
        <f t="shared" si="175"/>
        <v>1620500</v>
      </c>
      <c r="P754" s="51">
        <f t="shared" si="176"/>
        <v>0</v>
      </c>
      <c r="Q754" s="53">
        <f t="shared" si="177"/>
        <v>0</v>
      </c>
      <c r="R754" s="29">
        <f t="shared" si="179"/>
        <v>1620500</v>
      </c>
      <c r="S754" s="51">
        <f t="shared" si="171"/>
        <v>1620500</v>
      </c>
      <c r="T754" s="12" t="str">
        <f t="shared" si="178"/>
        <v>MENOR VALOR</v>
      </c>
    </row>
    <row r="755" spans="1:20" ht="16.5">
      <c r="A755" s="57">
        <v>749</v>
      </c>
      <c r="B755" s="117" t="s">
        <v>896</v>
      </c>
      <c r="C755" s="73" t="s">
        <v>2063</v>
      </c>
      <c r="D755" s="118" t="s">
        <v>897</v>
      </c>
      <c r="E755" s="114" t="s">
        <v>21</v>
      </c>
      <c r="F755" s="64">
        <v>1</v>
      </c>
      <c r="G755" s="115">
        <v>0</v>
      </c>
      <c r="H755" s="116">
        <v>0</v>
      </c>
      <c r="I755" s="84">
        <v>1141500</v>
      </c>
      <c r="J755" s="88">
        <v>1585100</v>
      </c>
      <c r="K755" s="49"/>
      <c r="L755" s="50">
        <f t="shared" si="172"/>
        <v>1141500</v>
      </c>
      <c r="M755" s="50">
        <f t="shared" si="173"/>
        <v>1363300</v>
      </c>
      <c r="N755" s="51">
        <f t="shared" si="174"/>
        <v>1363300</v>
      </c>
      <c r="O755" s="52">
        <f t="shared" si="175"/>
        <v>1345136.2942096239</v>
      </c>
      <c r="P755" s="51">
        <f t="shared" si="176"/>
        <v>156836.28406717625</v>
      </c>
      <c r="Q755" s="53">
        <f t="shared" si="177"/>
        <v>0.1150416519234037</v>
      </c>
      <c r="R755" s="29">
        <f t="shared" si="179"/>
        <v>1363300</v>
      </c>
      <c r="S755" s="51">
        <f t="shared" si="171"/>
        <v>1363300</v>
      </c>
      <c r="T755" s="12" t="str">
        <f t="shared" si="178"/>
        <v>MEDIANA</v>
      </c>
    </row>
    <row r="756" spans="1:20" ht="38.25">
      <c r="A756" s="57">
        <v>750</v>
      </c>
      <c r="B756" s="117" t="s">
        <v>898</v>
      </c>
      <c r="C756" s="73" t="s">
        <v>2064</v>
      </c>
      <c r="D756" s="118" t="s">
        <v>899</v>
      </c>
      <c r="E756" s="114" t="s">
        <v>21</v>
      </c>
      <c r="F756" s="64">
        <v>1</v>
      </c>
      <c r="G756" s="115">
        <v>0</v>
      </c>
      <c r="H756" s="116">
        <v>0</v>
      </c>
      <c r="I756" s="84">
        <v>1474400</v>
      </c>
      <c r="J756" s="85" t="s">
        <v>28</v>
      </c>
      <c r="K756" s="49"/>
      <c r="L756" s="50">
        <f t="shared" si="172"/>
        <v>1474400</v>
      </c>
      <c r="M756" s="50">
        <f t="shared" si="173"/>
        <v>1474400</v>
      </c>
      <c r="N756" s="51">
        <f t="shared" si="174"/>
        <v>1474400</v>
      </c>
      <c r="O756" s="52">
        <f t="shared" si="175"/>
        <v>1474400</v>
      </c>
      <c r="P756" s="51">
        <f t="shared" si="176"/>
        <v>0</v>
      </c>
      <c r="Q756" s="53">
        <f t="shared" si="177"/>
        <v>0</v>
      </c>
      <c r="R756" s="29">
        <f t="shared" si="179"/>
        <v>1474400</v>
      </c>
      <c r="S756" s="51">
        <f t="shared" si="171"/>
        <v>1474400</v>
      </c>
      <c r="T756" s="12" t="str">
        <f t="shared" si="178"/>
        <v>MENOR VALOR</v>
      </c>
    </row>
    <row r="757" spans="1:20" ht="38.25">
      <c r="A757" s="57">
        <v>751</v>
      </c>
      <c r="B757" s="117" t="s">
        <v>900</v>
      </c>
      <c r="C757" s="73" t="s">
        <v>1389</v>
      </c>
      <c r="D757" s="119" t="s">
        <v>901</v>
      </c>
      <c r="E757" s="114" t="s">
        <v>21</v>
      </c>
      <c r="F757" s="64">
        <v>1</v>
      </c>
      <c r="G757" s="115">
        <v>0</v>
      </c>
      <c r="H757" s="116">
        <v>0</v>
      </c>
      <c r="I757" s="84">
        <v>2652100</v>
      </c>
      <c r="J757" s="88">
        <v>3627800</v>
      </c>
      <c r="K757" s="49"/>
      <c r="L757" s="50">
        <f t="shared" si="172"/>
        <v>2652100</v>
      </c>
      <c r="M757" s="50">
        <f t="shared" si="173"/>
        <v>3139950</v>
      </c>
      <c r="N757" s="51">
        <f t="shared" si="174"/>
        <v>3139950</v>
      </c>
      <c r="O757" s="52">
        <f t="shared" si="175"/>
        <v>3101820.1720925085</v>
      </c>
      <c r="P757" s="51">
        <f t="shared" si="176"/>
        <v>344962.04320185719</v>
      </c>
      <c r="Q757" s="53">
        <f t="shared" si="177"/>
        <v>0.10986227271194038</v>
      </c>
      <c r="R757" s="29">
        <f t="shared" si="179"/>
        <v>3139950</v>
      </c>
      <c r="S757" s="51">
        <f t="shared" si="171"/>
        <v>3140000</v>
      </c>
      <c r="T757" s="12" t="str">
        <f t="shared" si="178"/>
        <v>MEDIANA</v>
      </c>
    </row>
    <row r="758" spans="1:20" ht="38.25">
      <c r="A758" s="57">
        <v>752</v>
      </c>
      <c r="B758" s="117" t="s">
        <v>902</v>
      </c>
      <c r="C758" s="73" t="s">
        <v>1391</v>
      </c>
      <c r="D758" s="118" t="s">
        <v>903</v>
      </c>
      <c r="E758" s="114" t="s">
        <v>21</v>
      </c>
      <c r="F758" s="64">
        <v>1</v>
      </c>
      <c r="G758" s="115">
        <v>0</v>
      </c>
      <c r="H758" s="116">
        <v>0</v>
      </c>
      <c r="I758" s="84">
        <v>2469300</v>
      </c>
      <c r="J758" s="85" t="s">
        <v>28</v>
      </c>
      <c r="K758" s="49"/>
      <c r="L758" s="50">
        <f t="shared" si="172"/>
        <v>2469300</v>
      </c>
      <c r="M758" s="50">
        <f t="shared" si="173"/>
        <v>2469300</v>
      </c>
      <c r="N758" s="51">
        <f t="shared" si="174"/>
        <v>2469300</v>
      </c>
      <c r="O758" s="52">
        <f t="shared" si="175"/>
        <v>2469300</v>
      </c>
      <c r="P758" s="51">
        <f t="shared" si="176"/>
        <v>0</v>
      </c>
      <c r="Q758" s="53">
        <f t="shared" si="177"/>
        <v>0</v>
      </c>
      <c r="R758" s="29">
        <f t="shared" si="179"/>
        <v>2469300</v>
      </c>
      <c r="S758" s="51">
        <f t="shared" si="171"/>
        <v>2469300</v>
      </c>
      <c r="T758" s="12" t="str">
        <f t="shared" si="178"/>
        <v>MENOR VALOR</v>
      </c>
    </row>
    <row r="759" spans="1:20" ht="25.5">
      <c r="A759" s="89">
        <v>753</v>
      </c>
      <c r="B759" s="117" t="s">
        <v>904</v>
      </c>
      <c r="C759" s="73" t="s">
        <v>1393</v>
      </c>
      <c r="D759" s="118" t="s">
        <v>905</v>
      </c>
      <c r="E759" s="114" t="s">
        <v>21</v>
      </c>
      <c r="F759" s="64">
        <v>1</v>
      </c>
      <c r="G759" s="115">
        <v>0</v>
      </c>
      <c r="H759" s="116">
        <v>0</v>
      </c>
      <c r="I759" s="84">
        <v>2469300</v>
      </c>
      <c r="J759" s="85" t="s">
        <v>28</v>
      </c>
      <c r="K759" s="49"/>
      <c r="L759" s="50">
        <f t="shared" si="172"/>
        <v>2469300</v>
      </c>
      <c r="M759" s="50">
        <f t="shared" si="173"/>
        <v>2469300</v>
      </c>
      <c r="N759" s="51">
        <f t="shared" si="174"/>
        <v>2469300</v>
      </c>
      <c r="O759" s="52">
        <f t="shared" si="175"/>
        <v>2469300</v>
      </c>
      <c r="P759" s="51">
        <f t="shared" si="176"/>
        <v>0</v>
      </c>
      <c r="Q759" s="53">
        <f t="shared" si="177"/>
        <v>0</v>
      </c>
      <c r="R759" s="29">
        <f t="shared" si="179"/>
        <v>2469300</v>
      </c>
      <c r="S759" s="51">
        <f t="shared" si="171"/>
        <v>2469300</v>
      </c>
      <c r="T759" s="12" t="str">
        <f t="shared" si="178"/>
        <v>MENOR VALOR</v>
      </c>
    </row>
    <row r="760" spans="1:20" ht="38.25">
      <c r="A760" s="57">
        <v>754</v>
      </c>
      <c r="B760" s="117" t="s">
        <v>906</v>
      </c>
      <c r="C760" s="73" t="s">
        <v>1395</v>
      </c>
      <c r="D760" s="118" t="s">
        <v>907</v>
      </c>
      <c r="E760" s="114" t="s">
        <v>21</v>
      </c>
      <c r="F760" s="64">
        <v>1</v>
      </c>
      <c r="G760" s="115">
        <v>0</v>
      </c>
      <c r="H760" s="116">
        <v>0</v>
      </c>
      <c r="I760" s="84">
        <v>2469300</v>
      </c>
      <c r="J760" s="85" t="s">
        <v>28</v>
      </c>
      <c r="K760" s="49"/>
      <c r="L760" s="50">
        <f t="shared" si="172"/>
        <v>2469300</v>
      </c>
      <c r="M760" s="50">
        <f t="shared" si="173"/>
        <v>2469300</v>
      </c>
      <c r="N760" s="51">
        <f t="shared" si="174"/>
        <v>2469300</v>
      </c>
      <c r="O760" s="52">
        <f t="shared" si="175"/>
        <v>2469300</v>
      </c>
      <c r="P760" s="51">
        <f t="shared" si="176"/>
        <v>0</v>
      </c>
      <c r="Q760" s="53">
        <f t="shared" si="177"/>
        <v>0</v>
      </c>
      <c r="R760" s="29">
        <f t="shared" si="179"/>
        <v>2469300</v>
      </c>
      <c r="S760" s="51">
        <f t="shared" si="171"/>
        <v>2469300</v>
      </c>
      <c r="T760" s="12" t="str">
        <f t="shared" si="178"/>
        <v>MENOR VALOR</v>
      </c>
    </row>
    <row r="761" spans="1:20" ht="38.25">
      <c r="A761" s="57">
        <v>755</v>
      </c>
      <c r="B761" s="117" t="s">
        <v>908</v>
      </c>
      <c r="C761" s="73" t="s">
        <v>1397</v>
      </c>
      <c r="D761" s="118" t="s">
        <v>909</v>
      </c>
      <c r="E761" s="114" t="s">
        <v>21</v>
      </c>
      <c r="F761" s="64">
        <v>1</v>
      </c>
      <c r="G761" s="115">
        <v>0</v>
      </c>
      <c r="H761" s="116">
        <v>0</v>
      </c>
      <c r="I761" s="84">
        <v>2835700</v>
      </c>
      <c r="J761" s="88">
        <v>4078400</v>
      </c>
      <c r="K761" s="49"/>
      <c r="L761" s="50">
        <f t="shared" si="172"/>
        <v>2835700</v>
      </c>
      <c r="M761" s="50">
        <f t="shared" si="173"/>
        <v>3457050</v>
      </c>
      <c r="N761" s="51">
        <f t="shared" si="174"/>
        <v>3457050</v>
      </c>
      <c r="O761" s="52">
        <f t="shared" si="175"/>
        <v>3400752.6931548552</v>
      </c>
      <c r="P761" s="51">
        <f t="shared" si="176"/>
        <v>439360.79849026131</v>
      </c>
      <c r="Q761" s="53">
        <f t="shared" si="177"/>
        <v>0.12709124788194018</v>
      </c>
      <c r="R761" s="29">
        <f t="shared" si="179"/>
        <v>3457050</v>
      </c>
      <c r="S761" s="51">
        <f t="shared" si="171"/>
        <v>3457100</v>
      </c>
      <c r="T761" s="12" t="str">
        <f t="shared" si="178"/>
        <v>MEDIANA</v>
      </c>
    </row>
    <row r="762" spans="1:20" ht="25.5">
      <c r="A762" s="57">
        <v>756</v>
      </c>
      <c r="B762" s="117" t="s">
        <v>910</v>
      </c>
      <c r="C762" s="73" t="s">
        <v>1399</v>
      </c>
      <c r="D762" s="118" t="s">
        <v>911</v>
      </c>
      <c r="E762" s="114" t="s">
        <v>21</v>
      </c>
      <c r="F762" s="64">
        <v>1</v>
      </c>
      <c r="G762" s="115">
        <v>0</v>
      </c>
      <c r="H762" s="116">
        <v>0</v>
      </c>
      <c r="I762" s="84">
        <v>1620500</v>
      </c>
      <c r="J762" s="88">
        <v>2213600</v>
      </c>
      <c r="K762" s="49"/>
      <c r="L762" s="50">
        <f t="shared" si="172"/>
        <v>1620500</v>
      </c>
      <c r="M762" s="50">
        <f t="shared" si="173"/>
        <v>1917050</v>
      </c>
      <c r="N762" s="51">
        <f t="shared" si="174"/>
        <v>1917050</v>
      </c>
      <c r="O762" s="52">
        <f t="shared" si="175"/>
        <v>1893974.339847296</v>
      </c>
      <c r="P762" s="51">
        <f t="shared" si="176"/>
        <v>209692.51596087066</v>
      </c>
      <c r="Q762" s="53">
        <f t="shared" si="177"/>
        <v>0.10938291435323579</v>
      </c>
      <c r="R762" s="29">
        <f t="shared" si="179"/>
        <v>1917050</v>
      </c>
      <c r="S762" s="51">
        <f t="shared" si="171"/>
        <v>1917100</v>
      </c>
      <c r="T762" s="12" t="str">
        <f t="shared" si="178"/>
        <v>MEDIANA</v>
      </c>
    </row>
    <row r="763" spans="1:20" ht="38.25">
      <c r="A763" s="57">
        <v>757</v>
      </c>
      <c r="B763" s="117" t="s">
        <v>912</v>
      </c>
      <c r="C763" s="73" t="s">
        <v>1401</v>
      </c>
      <c r="D763" s="118" t="s">
        <v>913</v>
      </c>
      <c r="E763" s="114" t="s">
        <v>21</v>
      </c>
      <c r="F763" s="64">
        <v>1</v>
      </c>
      <c r="G763" s="115">
        <v>0</v>
      </c>
      <c r="H763" s="116">
        <v>0</v>
      </c>
      <c r="I763" s="84">
        <v>2652100</v>
      </c>
      <c r="J763" s="88">
        <v>3627800</v>
      </c>
      <c r="K763" s="49"/>
      <c r="L763" s="50">
        <f t="shared" si="172"/>
        <v>2652100</v>
      </c>
      <c r="M763" s="50">
        <f t="shared" si="173"/>
        <v>3139950</v>
      </c>
      <c r="N763" s="51">
        <f t="shared" si="174"/>
        <v>3139950</v>
      </c>
      <c r="O763" s="52">
        <f t="shared" si="175"/>
        <v>3101820.1720925085</v>
      </c>
      <c r="P763" s="51">
        <f t="shared" si="176"/>
        <v>344962.04320185719</v>
      </c>
      <c r="Q763" s="53">
        <f t="shared" si="177"/>
        <v>0.10986227271194038</v>
      </c>
      <c r="R763" s="29">
        <f t="shared" si="179"/>
        <v>3139950</v>
      </c>
      <c r="S763" s="51">
        <f t="shared" si="171"/>
        <v>3140000</v>
      </c>
      <c r="T763" s="12" t="str">
        <f t="shared" si="178"/>
        <v>MEDIANA</v>
      </c>
    </row>
    <row r="764" spans="1:20" ht="25.5">
      <c r="A764" s="89">
        <v>758</v>
      </c>
      <c r="B764" s="117" t="s">
        <v>914</v>
      </c>
      <c r="C764" s="73" t="s">
        <v>1403</v>
      </c>
      <c r="D764" s="118" t="s">
        <v>915</v>
      </c>
      <c r="E764" s="114" t="s">
        <v>21</v>
      </c>
      <c r="F764" s="64">
        <v>1</v>
      </c>
      <c r="G764" s="115">
        <v>0</v>
      </c>
      <c r="H764" s="116">
        <v>0</v>
      </c>
      <c r="I764" s="84">
        <v>2835700</v>
      </c>
      <c r="J764" s="85" t="s">
        <v>28</v>
      </c>
      <c r="K764" s="49"/>
      <c r="L764" s="50">
        <f t="shared" si="172"/>
        <v>2835700</v>
      </c>
      <c r="M764" s="50">
        <f t="shared" si="173"/>
        <v>2835700</v>
      </c>
      <c r="N764" s="51">
        <f t="shared" si="174"/>
        <v>2835700</v>
      </c>
      <c r="O764" s="52">
        <f t="shared" si="175"/>
        <v>2835700</v>
      </c>
      <c r="P764" s="51">
        <f t="shared" si="176"/>
        <v>0</v>
      </c>
      <c r="Q764" s="53">
        <f t="shared" si="177"/>
        <v>0</v>
      </c>
      <c r="R764" s="29">
        <f t="shared" si="179"/>
        <v>2835700</v>
      </c>
      <c r="S764" s="51">
        <f t="shared" si="171"/>
        <v>2835700</v>
      </c>
      <c r="T764" s="12" t="str">
        <f t="shared" si="178"/>
        <v>MENOR VALOR</v>
      </c>
    </row>
    <row r="765" spans="1:20" ht="25.5">
      <c r="A765" s="57">
        <v>759</v>
      </c>
      <c r="B765" s="117" t="s">
        <v>916</v>
      </c>
      <c r="C765" s="73" t="s">
        <v>1405</v>
      </c>
      <c r="D765" s="118" t="s">
        <v>917</v>
      </c>
      <c r="E765" s="114" t="s">
        <v>21</v>
      </c>
      <c r="F765" s="64">
        <v>1</v>
      </c>
      <c r="G765" s="115">
        <v>0</v>
      </c>
      <c r="H765" s="116">
        <v>0</v>
      </c>
      <c r="I765" s="84">
        <v>1474400</v>
      </c>
      <c r="J765" s="85" t="s">
        <v>28</v>
      </c>
      <c r="K765" s="49"/>
      <c r="L765" s="50">
        <f t="shared" si="172"/>
        <v>1474400</v>
      </c>
      <c r="M765" s="50">
        <f t="shared" si="173"/>
        <v>1474400</v>
      </c>
      <c r="N765" s="51">
        <f t="shared" si="174"/>
        <v>1474400</v>
      </c>
      <c r="O765" s="52">
        <f t="shared" si="175"/>
        <v>1474400</v>
      </c>
      <c r="P765" s="51">
        <f t="shared" si="176"/>
        <v>0</v>
      </c>
      <c r="Q765" s="53">
        <f t="shared" si="177"/>
        <v>0</v>
      </c>
      <c r="R765" s="29">
        <f t="shared" si="179"/>
        <v>1474400</v>
      </c>
      <c r="S765" s="51">
        <f t="shared" si="171"/>
        <v>1474400</v>
      </c>
      <c r="T765" s="12" t="str">
        <f t="shared" si="178"/>
        <v>MENOR VALOR</v>
      </c>
    </row>
    <row r="766" spans="1:20" ht="38.25">
      <c r="A766" s="57">
        <v>760</v>
      </c>
      <c r="B766" s="117" t="s">
        <v>918</v>
      </c>
      <c r="C766" s="73" t="s">
        <v>1407</v>
      </c>
      <c r="D766" s="118" t="s">
        <v>919</v>
      </c>
      <c r="E766" s="114" t="s">
        <v>21</v>
      </c>
      <c r="F766" s="64">
        <v>1</v>
      </c>
      <c r="G766" s="115">
        <v>0</v>
      </c>
      <c r="H766" s="116">
        <v>0</v>
      </c>
      <c r="I766" s="84">
        <v>1474400</v>
      </c>
      <c r="J766" s="85" t="s">
        <v>28</v>
      </c>
      <c r="K766" s="49"/>
      <c r="L766" s="50">
        <f t="shared" si="172"/>
        <v>1474400</v>
      </c>
      <c r="M766" s="50">
        <f t="shared" si="173"/>
        <v>1474400</v>
      </c>
      <c r="N766" s="51">
        <f t="shared" si="174"/>
        <v>1474400</v>
      </c>
      <c r="O766" s="52">
        <f t="shared" si="175"/>
        <v>1474400</v>
      </c>
      <c r="P766" s="51">
        <f t="shared" si="176"/>
        <v>0</v>
      </c>
      <c r="Q766" s="53">
        <f t="shared" si="177"/>
        <v>0</v>
      </c>
      <c r="R766" s="29">
        <f t="shared" si="179"/>
        <v>1474400</v>
      </c>
      <c r="S766" s="51">
        <f t="shared" si="171"/>
        <v>1474400</v>
      </c>
      <c r="T766" s="12" t="str">
        <f t="shared" si="178"/>
        <v>MENOR VALOR</v>
      </c>
    </row>
    <row r="767" spans="1:20" ht="25.5">
      <c r="A767" s="57">
        <v>761</v>
      </c>
      <c r="B767" s="117" t="s">
        <v>920</v>
      </c>
      <c r="C767" s="73" t="s">
        <v>1409</v>
      </c>
      <c r="D767" s="123" t="s">
        <v>921</v>
      </c>
      <c r="E767" s="114" t="s">
        <v>21</v>
      </c>
      <c r="F767" s="64">
        <v>1</v>
      </c>
      <c r="G767" s="115">
        <v>0</v>
      </c>
      <c r="H767" s="116">
        <v>0</v>
      </c>
      <c r="I767" s="84">
        <v>828200</v>
      </c>
      <c r="J767" s="85" t="s">
        <v>28</v>
      </c>
      <c r="K767" s="49"/>
      <c r="L767" s="50">
        <f t="shared" si="172"/>
        <v>828200</v>
      </c>
      <c r="M767" s="50">
        <f t="shared" si="173"/>
        <v>828200</v>
      </c>
      <c r="N767" s="51">
        <f t="shared" si="174"/>
        <v>828200</v>
      </c>
      <c r="O767" s="52">
        <f t="shared" si="175"/>
        <v>828200</v>
      </c>
      <c r="P767" s="51">
        <f t="shared" si="176"/>
        <v>0</v>
      </c>
      <c r="Q767" s="53">
        <f t="shared" si="177"/>
        <v>0</v>
      </c>
      <c r="R767" s="29">
        <f t="shared" si="179"/>
        <v>828200</v>
      </c>
      <c r="S767" s="51">
        <f t="shared" si="171"/>
        <v>828200</v>
      </c>
      <c r="T767" s="12" t="str">
        <f t="shared" si="178"/>
        <v>MENOR VALOR</v>
      </c>
    </row>
    <row r="768" spans="1:20" ht="25.5">
      <c r="A768" s="57">
        <v>762</v>
      </c>
      <c r="B768" s="117" t="s">
        <v>922</v>
      </c>
      <c r="C768" s="73" t="s">
        <v>1411</v>
      </c>
      <c r="D768" s="123" t="s">
        <v>923</v>
      </c>
      <c r="E768" s="114" t="s">
        <v>21</v>
      </c>
      <c r="F768" s="64">
        <v>1</v>
      </c>
      <c r="G768" s="115">
        <v>0</v>
      </c>
      <c r="H768" s="116">
        <v>0</v>
      </c>
      <c r="I768" s="84">
        <v>828200</v>
      </c>
      <c r="J768" s="85" t="s">
        <v>28</v>
      </c>
      <c r="K768" s="49"/>
      <c r="L768" s="50">
        <f t="shared" si="172"/>
        <v>828200</v>
      </c>
      <c r="M768" s="50">
        <f t="shared" si="173"/>
        <v>828200</v>
      </c>
      <c r="N768" s="51">
        <f t="shared" si="174"/>
        <v>828200</v>
      </c>
      <c r="O768" s="52">
        <f t="shared" si="175"/>
        <v>828200</v>
      </c>
      <c r="P768" s="51">
        <f t="shared" si="176"/>
        <v>0</v>
      </c>
      <c r="Q768" s="53">
        <f t="shared" si="177"/>
        <v>0</v>
      </c>
      <c r="R768" s="29">
        <f t="shared" si="179"/>
        <v>828200</v>
      </c>
      <c r="S768" s="51">
        <f t="shared" si="171"/>
        <v>828200</v>
      </c>
      <c r="T768" s="12" t="str">
        <f t="shared" si="178"/>
        <v>MENOR VALOR</v>
      </c>
    </row>
    <row r="769" spans="1:20" ht="25.5">
      <c r="A769" s="89">
        <v>763</v>
      </c>
      <c r="B769" s="117" t="s">
        <v>924</v>
      </c>
      <c r="C769" s="73" t="s">
        <v>1413</v>
      </c>
      <c r="D769" s="123" t="s">
        <v>925</v>
      </c>
      <c r="E769" s="114" t="s">
        <v>21</v>
      </c>
      <c r="F769" s="64">
        <v>1</v>
      </c>
      <c r="G769" s="115">
        <v>0</v>
      </c>
      <c r="H769" s="116">
        <v>0</v>
      </c>
      <c r="I769" s="84">
        <v>1474400</v>
      </c>
      <c r="J769" s="85" t="s">
        <v>28</v>
      </c>
      <c r="K769" s="49"/>
      <c r="L769" s="50">
        <f t="shared" si="172"/>
        <v>1474400</v>
      </c>
      <c r="M769" s="50">
        <f t="shared" si="173"/>
        <v>1474400</v>
      </c>
      <c r="N769" s="51">
        <f t="shared" si="174"/>
        <v>1474400</v>
      </c>
      <c r="O769" s="52">
        <f t="shared" si="175"/>
        <v>1474400</v>
      </c>
      <c r="P769" s="51">
        <f t="shared" si="176"/>
        <v>0</v>
      </c>
      <c r="Q769" s="53">
        <f t="shared" si="177"/>
        <v>0</v>
      </c>
      <c r="R769" s="29">
        <f t="shared" si="179"/>
        <v>1474400</v>
      </c>
      <c r="S769" s="51">
        <f t="shared" ref="S769:S832" si="180">+ROUND(R769,-2)</f>
        <v>1474400</v>
      </c>
      <c r="T769" s="12" t="str">
        <f t="shared" si="178"/>
        <v>MENOR VALOR</v>
      </c>
    </row>
    <row r="770" spans="1:20" ht="25.5">
      <c r="A770" s="57">
        <v>764</v>
      </c>
      <c r="B770" s="117" t="s">
        <v>926</v>
      </c>
      <c r="C770" s="73" t="s">
        <v>1415</v>
      </c>
      <c r="D770" s="123" t="s">
        <v>927</v>
      </c>
      <c r="E770" s="114" t="s">
        <v>21</v>
      </c>
      <c r="F770" s="64">
        <v>1</v>
      </c>
      <c r="G770" s="115">
        <v>0</v>
      </c>
      <c r="H770" s="116">
        <v>0</v>
      </c>
      <c r="I770" s="84">
        <v>1474400</v>
      </c>
      <c r="J770" s="85" t="s">
        <v>28</v>
      </c>
      <c r="K770" s="49"/>
      <c r="L770" s="50">
        <f t="shared" si="172"/>
        <v>1474400</v>
      </c>
      <c r="M770" s="50">
        <f t="shared" si="173"/>
        <v>1474400</v>
      </c>
      <c r="N770" s="51">
        <f t="shared" si="174"/>
        <v>1474400</v>
      </c>
      <c r="O770" s="52">
        <f t="shared" si="175"/>
        <v>1474400</v>
      </c>
      <c r="P770" s="51">
        <f t="shared" si="176"/>
        <v>0</v>
      </c>
      <c r="Q770" s="53">
        <f t="shared" si="177"/>
        <v>0</v>
      </c>
      <c r="R770" s="29">
        <f t="shared" si="179"/>
        <v>1474400</v>
      </c>
      <c r="S770" s="51">
        <f t="shared" si="180"/>
        <v>1474400</v>
      </c>
      <c r="T770" s="12" t="str">
        <f t="shared" si="178"/>
        <v>MENOR VALOR</v>
      </c>
    </row>
    <row r="771" spans="1:20" ht="25.5">
      <c r="A771" s="57">
        <v>765</v>
      </c>
      <c r="B771" s="117" t="s">
        <v>928</v>
      </c>
      <c r="C771" s="73" t="s">
        <v>1417</v>
      </c>
      <c r="D771" s="123" t="s">
        <v>929</v>
      </c>
      <c r="E771" s="114" t="s">
        <v>21</v>
      </c>
      <c r="F771" s="64">
        <v>1</v>
      </c>
      <c r="G771" s="115">
        <v>0</v>
      </c>
      <c r="H771" s="116">
        <v>0</v>
      </c>
      <c r="I771" s="84">
        <v>1141500</v>
      </c>
      <c r="J771" s="85" t="s">
        <v>28</v>
      </c>
      <c r="K771" s="49"/>
      <c r="L771" s="50">
        <f t="shared" si="172"/>
        <v>1141500</v>
      </c>
      <c r="M771" s="50">
        <f t="shared" si="173"/>
        <v>1141500</v>
      </c>
      <c r="N771" s="51">
        <f t="shared" si="174"/>
        <v>1141500</v>
      </c>
      <c r="O771" s="52">
        <f t="shared" si="175"/>
        <v>1141500</v>
      </c>
      <c r="P771" s="51">
        <f t="shared" si="176"/>
        <v>0</v>
      </c>
      <c r="Q771" s="53">
        <f t="shared" si="177"/>
        <v>0</v>
      </c>
      <c r="R771" s="29">
        <f t="shared" si="179"/>
        <v>1141500</v>
      </c>
      <c r="S771" s="51">
        <f t="shared" si="180"/>
        <v>1141500</v>
      </c>
      <c r="T771" s="12" t="str">
        <f t="shared" si="178"/>
        <v>MENOR VALOR</v>
      </c>
    </row>
    <row r="772" spans="1:20" ht="25.5">
      <c r="A772" s="57">
        <v>766</v>
      </c>
      <c r="B772" s="117" t="s">
        <v>930</v>
      </c>
      <c r="C772" s="73" t="s">
        <v>1421</v>
      </c>
      <c r="D772" s="123" t="s">
        <v>931</v>
      </c>
      <c r="E772" s="114" t="s">
        <v>21</v>
      </c>
      <c r="F772" s="64">
        <v>1</v>
      </c>
      <c r="G772" s="115">
        <v>0</v>
      </c>
      <c r="H772" s="116">
        <v>0</v>
      </c>
      <c r="I772" s="84">
        <v>1141500</v>
      </c>
      <c r="J772" s="88">
        <v>1585100</v>
      </c>
      <c r="K772" s="49"/>
      <c r="L772" s="50">
        <f t="shared" si="172"/>
        <v>1141500</v>
      </c>
      <c r="M772" s="50">
        <f t="shared" si="173"/>
        <v>1363300</v>
      </c>
      <c r="N772" s="51">
        <f t="shared" si="174"/>
        <v>1363300</v>
      </c>
      <c r="O772" s="52">
        <f t="shared" si="175"/>
        <v>1345136.2942096239</v>
      </c>
      <c r="P772" s="51">
        <f t="shared" si="176"/>
        <v>156836.28406717625</v>
      </c>
      <c r="Q772" s="53">
        <f t="shared" si="177"/>
        <v>0.1150416519234037</v>
      </c>
      <c r="R772" s="29">
        <f t="shared" si="179"/>
        <v>1363300</v>
      </c>
      <c r="S772" s="51">
        <f t="shared" si="180"/>
        <v>1363300</v>
      </c>
      <c r="T772" s="12" t="str">
        <f t="shared" si="178"/>
        <v>MEDIANA</v>
      </c>
    </row>
    <row r="773" spans="1:20" ht="25.5">
      <c r="A773" s="57">
        <v>767</v>
      </c>
      <c r="B773" s="117" t="s">
        <v>932</v>
      </c>
      <c r="C773" s="73" t="s">
        <v>1423</v>
      </c>
      <c r="D773" s="123" t="s">
        <v>933</v>
      </c>
      <c r="E773" s="114" t="s">
        <v>21</v>
      </c>
      <c r="F773" s="64">
        <v>1</v>
      </c>
      <c r="G773" s="115">
        <v>0</v>
      </c>
      <c r="H773" s="116">
        <v>0</v>
      </c>
      <c r="I773" s="84">
        <v>1474400</v>
      </c>
      <c r="J773" s="88">
        <v>2005200</v>
      </c>
      <c r="K773" s="49"/>
      <c r="L773" s="50">
        <f t="shared" si="172"/>
        <v>1474400</v>
      </c>
      <c r="M773" s="50">
        <f t="shared" si="173"/>
        <v>1739800</v>
      </c>
      <c r="N773" s="51">
        <f t="shared" si="174"/>
        <v>1739800</v>
      </c>
      <c r="O773" s="52">
        <f t="shared" si="175"/>
        <v>1719437.9546817036</v>
      </c>
      <c r="P773" s="51">
        <f t="shared" si="176"/>
        <v>187666.13972690972</v>
      </c>
      <c r="Q773" s="53">
        <f t="shared" si="177"/>
        <v>0.10786650173980326</v>
      </c>
      <c r="R773" s="29">
        <f t="shared" si="179"/>
        <v>1739800</v>
      </c>
      <c r="S773" s="51">
        <f t="shared" si="180"/>
        <v>1739800</v>
      </c>
      <c r="T773" s="12" t="str">
        <f t="shared" si="178"/>
        <v>MEDIANA</v>
      </c>
    </row>
    <row r="774" spans="1:20" ht="25.5">
      <c r="A774" s="89">
        <v>768</v>
      </c>
      <c r="B774" s="117" t="s">
        <v>934</v>
      </c>
      <c r="C774" s="73" t="s">
        <v>1425</v>
      </c>
      <c r="D774" s="123" t="s">
        <v>935</v>
      </c>
      <c r="E774" s="114" t="s">
        <v>21</v>
      </c>
      <c r="F774" s="64">
        <v>1</v>
      </c>
      <c r="G774" s="115">
        <v>0</v>
      </c>
      <c r="H774" s="116">
        <v>0</v>
      </c>
      <c r="I774" s="84">
        <v>2469300</v>
      </c>
      <c r="J774" s="85" t="s">
        <v>28</v>
      </c>
      <c r="K774" s="49"/>
      <c r="L774" s="50">
        <f t="shared" ref="L774:L837" si="181">MIN(I774,J774)</f>
        <v>2469300</v>
      </c>
      <c r="M774" s="50">
        <f t="shared" ref="M774:M837" si="182">AVERAGE(I774,J774)</f>
        <v>2469300</v>
      </c>
      <c r="N774" s="51">
        <f t="shared" ref="N774:N837" si="183">MEDIAN(J774,I774)</f>
        <v>2469300</v>
      </c>
      <c r="O774" s="52">
        <f t="shared" ref="O774:O837" si="184">GEOMEAN(I774,J774)</f>
        <v>2469300</v>
      </c>
      <c r="P774" s="51">
        <f t="shared" ref="P774:P837" si="185">STDEVA(N774,L774)</f>
        <v>0</v>
      </c>
      <c r="Q774" s="53">
        <f t="shared" ref="Q774:Q837" si="186">P774/N774*100%</f>
        <v>0</v>
      </c>
      <c r="R774" s="29">
        <f t="shared" si="179"/>
        <v>2469300</v>
      </c>
      <c r="S774" s="51">
        <f t="shared" si="180"/>
        <v>2469300</v>
      </c>
      <c r="T774" s="12" t="str">
        <f t="shared" si="178"/>
        <v>MENOR VALOR</v>
      </c>
    </row>
    <row r="775" spans="1:20" ht="25.5">
      <c r="A775" s="57">
        <v>769</v>
      </c>
      <c r="B775" s="117" t="s">
        <v>936</v>
      </c>
      <c r="C775" s="73" t="s">
        <v>1427</v>
      </c>
      <c r="D775" s="123" t="s">
        <v>937</v>
      </c>
      <c r="E775" s="114" t="s">
        <v>21</v>
      </c>
      <c r="F775" s="64">
        <v>1</v>
      </c>
      <c r="G775" s="115">
        <v>0</v>
      </c>
      <c r="H775" s="116">
        <v>0</v>
      </c>
      <c r="I775" s="84">
        <v>2469300</v>
      </c>
      <c r="J775" s="85" t="s">
        <v>28</v>
      </c>
      <c r="K775" s="49"/>
      <c r="L775" s="50">
        <f t="shared" si="181"/>
        <v>2469300</v>
      </c>
      <c r="M775" s="50">
        <f t="shared" si="182"/>
        <v>2469300</v>
      </c>
      <c r="N775" s="51">
        <f t="shared" si="183"/>
        <v>2469300</v>
      </c>
      <c r="O775" s="52">
        <f t="shared" si="184"/>
        <v>2469300</v>
      </c>
      <c r="P775" s="51">
        <f t="shared" si="185"/>
        <v>0</v>
      </c>
      <c r="Q775" s="53">
        <f t="shared" si="186"/>
        <v>0</v>
      </c>
      <c r="R775" s="29">
        <f t="shared" si="179"/>
        <v>2469300</v>
      </c>
      <c r="S775" s="51">
        <f t="shared" si="180"/>
        <v>2469300</v>
      </c>
      <c r="T775" s="12" t="str">
        <f t="shared" si="178"/>
        <v>MENOR VALOR</v>
      </c>
    </row>
    <row r="776" spans="1:20" ht="25.5">
      <c r="A776" s="57">
        <v>770</v>
      </c>
      <c r="B776" s="117" t="s">
        <v>938</v>
      </c>
      <c r="C776" s="73" t="s">
        <v>1429</v>
      </c>
      <c r="D776" s="123" t="s">
        <v>939</v>
      </c>
      <c r="E776" s="114" t="s">
        <v>21</v>
      </c>
      <c r="F776" s="64">
        <v>1</v>
      </c>
      <c r="G776" s="115">
        <v>0</v>
      </c>
      <c r="H776" s="116">
        <v>0</v>
      </c>
      <c r="I776" s="84">
        <v>828200</v>
      </c>
      <c r="J776" s="85" t="s">
        <v>28</v>
      </c>
      <c r="K776" s="49"/>
      <c r="L776" s="50">
        <f t="shared" si="181"/>
        <v>828200</v>
      </c>
      <c r="M776" s="50">
        <f t="shared" si="182"/>
        <v>828200</v>
      </c>
      <c r="N776" s="51">
        <f t="shared" si="183"/>
        <v>828200</v>
      </c>
      <c r="O776" s="52">
        <f t="shared" si="184"/>
        <v>828200</v>
      </c>
      <c r="P776" s="51">
        <f t="shared" si="185"/>
        <v>0</v>
      </c>
      <c r="Q776" s="53">
        <f t="shared" si="186"/>
        <v>0</v>
      </c>
      <c r="R776" s="29">
        <f t="shared" si="179"/>
        <v>828200</v>
      </c>
      <c r="S776" s="51">
        <f t="shared" si="180"/>
        <v>828200</v>
      </c>
      <c r="T776" s="12" t="str">
        <f t="shared" si="178"/>
        <v>MENOR VALOR</v>
      </c>
    </row>
    <row r="777" spans="1:20" ht="25.5">
      <c r="A777" s="57">
        <v>771</v>
      </c>
      <c r="B777" s="117" t="s">
        <v>940</v>
      </c>
      <c r="C777" s="73" t="s">
        <v>1431</v>
      </c>
      <c r="D777" s="123" t="s">
        <v>941</v>
      </c>
      <c r="E777" s="114" t="s">
        <v>21</v>
      </c>
      <c r="F777" s="64">
        <v>1</v>
      </c>
      <c r="G777" s="115">
        <v>0</v>
      </c>
      <c r="H777" s="116">
        <v>0</v>
      </c>
      <c r="I777" s="84">
        <v>1474400</v>
      </c>
      <c r="J777" s="88">
        <v>2005200</v>
      </c>
      <c r="K777" s="49"/>
      <c r="L777" s="50">
        <f t="shared" si="181"/>
        <v>1474400</v>
      </c>
      <c r="M777" s="50">
        <f t="shared" si="182"/>
        <v>1739800</v>
      </c>
      <c r="N777" s="51">
        <f t="shared" si="183"/>
        <v>1739800</v>
      </c>
      <c r="O777" s="52">
        <f t="shared" si="184"/>
        <v>1719437.9546817036</v>
      </c>
      <c r="P777" s="51">
        <f t="shared" si="185"/>
        <v>187666.13972690972</v>
      </c>
      <c r="Q777" s="53">
        <f t="shared" si="186"/>
        <v>0.10786650173980326</v>
      </c>
      <c r="R777" s="29">
        <f t="shared" si="179"/>
        <v>1739800</v>
      </c>
      <c r="S777" s="51">
        <f t="shared" si="180"/>
        <v>1739800</v>
      </c>
      <c r="T777" s="12" t="str">
        <f t="shared" ref="T777:T840" si="187">IF(Q777&lt;=$Q$1,"MENOR VALOR","MEDIANA")</f>
        <v>MEDIANA</v>
      </c>
    </row>
    <row r="778" spans="1:20" ht="25.5">
      <c r="A778" s="57">
        <v>772</v>
      </c>
      <c r="B778" s="117" t="s">
        <v>942</v>
      </c>
      <c r="C778" s="73" t="s">
        <v>1433</v>
      </c>
      <c r="D778" s="123" t="s">
        <v>943</v>
      </c>
      <c r="E778" s="114" t="s">
        <v>21</v>
      </c>
      <c r="F778" s="64">
        <v>1</v>
      </c>
      <c r="G778" s="115">
        <v>0</v>
      </c>
      <c r="H778" s="116">
        <v>0</v>
      </c>
      <c r="I778" s="84">
        <v>1141500</v>
      </c>
      <c r="J778" s="85" t="s">
        <v>28</v>
      </c>
      <c r="K778" s="49"/>
      <c r="L778" s="50">
        <f t="shared" si="181"/>
        <v>1141500</v>
      </c>
      <c r="M778" s="50">
        <f t="shared" si="182"/>
        <v>1141500</v>
      </c>
      <c r="N778" s="51">
        <f t="shared" si="183"/>
        <v>1141500</v>
      </c>
      <c r="O778" s="52">
        <f t="shared" si="184"/>
        <v>1141500</v>
      </c>
      <c r="P778" s="51">
        <f t="shared" si="185"/>
        <v>0</v>
      </c>
      <c r="Q778" s="53">
        <f t="shared" si="186"/>
        <v>0</v>
      </c>
      <c r="R778" s="29">
        <f t="shared" si="179"/>
        <v>1141500</v>
      </c>
      <c r="S778" s="51">
        <f t="shared" si="180"/>
        <v>1141500</v>
      </c>
      <c r="T778" s="12" t="str">
        <f t="shared" si="187"/>
        <v>MENOR VALOR</v>
      </c>
    </row>
    <row r="779" spans="1:20" ht="25.5">
      <c r="A779" s="89">
        <v>773</v>
      </c>
      <c r="B779" s="117" t="s">
        <v>944</v>
      </c>
      <c r="C779" s="73" t="s">
        <v>1435</v>
      </c>
      <c r="D779" s="123" t="s">
        <v>945</v>
      </c>
      <c r="E779" s="114" t="s">
        <v>21</v>
      </c>
      <c r="F779" s="64">
        <v>1</v>
      </c>
      <c r="G779" s="115">
        <v>0</v>
      </c>
      <c r="H779" s="116">
        <v>0</v>
      </c>
      <c r="I779" s="84">
        <v>1141500</v>
      </c>
      <c r="J779" s="85" t="s">
        <v>28</v>
      </c>
      <c r="K779" s="49"/>
      <c r="L779" s="50">
        <f t="shared" si="181"/>
        <v>1141500</v>
      </c>
      <c r="M779" s="50">
        <f t="shared" si="182"/>
        <v>1141500</v>
      </c>
      <c r="N779" s="51">
        <f t="shared" si="183"/>
        <v>1141500</v>
      </c>
      <c r="O779" s="52">
        <f t="shared" si="184"/>
        <v>1141500</v>
      </c>
      <c r="P779" s="51">
        <f t="shared" si="185"/>
        <v>0</v>
      </c>
      <c r="Q779" s="53">
        <f t="shared" si="186"/>
        <v>0</v>
      </c>
      <c r="R779" s="29">
        <f t="shared" si="179"/>
        <v>1141500</v>
      </c>
      <c r="S779" s="51">
        <f t="shared" si="180"/>
        <v>1141500</v>
      </c>
      <c r="T779" s="12" t="str">
        <f t="shared" si="187"/>
        <v>MENOR VALOR</v>
      </c>
    </row>
    <row r="780" spans="1:20" ht="25.5">
      <c r="A780" s="57">
        <v>774</v>
      </c>
      <c r="B780" s="117" t="s">
        <v>946</v>
      </c>
      <c r="C780" s="73" t="s">
        <v>1437</v>
      </c>
      <c r="D780" s="123" t="s">
        <v>947</v>
      </c>
      <c r="E780" s="114" t="s">
        <v>21</v>
      </c>
      <c r="F780" s="64">
        <v>1</v>
      </c>
      <c r="G780" s="115">
        <v>0</v>
      </c>
      <c r="H780" s="116">
        <v>0</v>
      </c>
      <c r="I780" s="84">
        <v>828200</v>
      </c>
      <c r="J780" s="85" t="s">
        <v>28</v>
      </c>
      <c r="K780" s="49"/>
      <c r="L780" s="50">
        <f t="shared" si="181"/>
        <v>828200</v>
      </c>
      <c r="M780" s="50">
        <f t="shared" si="182"/>
        <v>828200</v>
      </c>
      <c r="N780" s="51">
        <f t="shared" si="183"/>
        <v>828200</v>
      </c>
      <c r="O780" s="52">
        <f t="shared" si="184"/>
        <v>828200</v>
      </c>
      <c r="P780" s="51">
        <f t="shared" si="185"/>
        <v>0</v>
      </c>
      <c r="Q780" s="53">
        <f t="shared" si="186"/>
        <v>0</v>
      </c>
      <c r="R780" s="29">
        <f t="shared" si="179"/>
        <v>828200</v>
      </c>
      <c r="S780" s="51">
        <f t="shared" si="180"/>
        <v>828200</v>
      </c>
      <c r="T780" s="12" t="str">
        <f t="shared" si="187"/>
        <v>MENOR VALOR</v>
      </c>
    </row>
    <row r="781" spans="1:20" ht="25.5">
      <c r="A781" s="57">
        <v>775</v>
      </c>
      <c r="B781" s="117" t="s">
        <v>948</v>
      </c>
      <c r="C781" s="73" t="s">
        <v>1439</v>
      </c>
      <c r="D781" s="123" t="s">
        <v>949</v>
      </c>
      <c r="E781" s="114" t="s">
        <v>21</v>
      </c>
      <c r="F781" s="64">
        <v>1</v>
      </c>
      <c r="G781" s="115">
        <v>0</v>
      </c>
      <c r="H781" s="116">
        <v>0</v>
      </c>
      <c r="I781" s="84">
        <v>828200</v>
      </c>
      <c r="J781" s="85" t="s">
        <v>28</v>
      </c>
      <c r="K781" s="49"/>
      <c r="L781" s="50">
        <f t="shared" si="181"/>
        <v>828200</v>
      </c>
      <c r="M781" s="50">
        <f t="shared" si="182"/>
        <v>828200</v>
      </c>
      <c r="N781" s="51">
        <f t="shared" si="183"/>
        <v>828200</v>
      </c>
      <c r="O781" s="52">
        <f t="shared" si="184"/>
        <v>828200</v>
      </c>
      <c r="P781" s="51">
        <f t="shared" si="185"/>
        <v>0</v>
      </c>
      <c r="Q781" s="53">
        <f t="shared" si="186"/>
        <v>0</v>
      </c>
      <c r="R781" s="29">
        <f t="shared" si="179"/>
        <v>828200</v>
      </c>
      <c r="S781" s="51">
        <f t="shared" si="180"/>
        <v>828200</v>
      </c>
      <c r="T781" s="12" t="str">
        <f t="shared" si="187"/>
        <v>MENOR VALOR</v>
      </c>
    </row>
    <row r="782" spans="1:20" ht="38.25">
      <c r="A782" s="57">
        <v>776</v>
      </c>
      <c r="B782" s="117" t="s">
        <v>950</v>
      </c>
      <c r="C782" s="73" t="s">
        <v>1441</v>
      </c>
      <c r="D782" s="123" t="s">
        <v>951</v>
      </c>
      <c r="E782" s="114" t="s">
        <v>21</v>
      </c>
      <c r="F782" s="64">
        <v>1</v>
      </c>
      <c r="G782" s="115">
        <v>0</v>
      </c>
      <c r="H782" s="116">
        <v>0</v>
      </c>
      <c r="I782" s="84">
        <v>1620500</v>
      </c>
      <c r="J782" s="85" t="s">
        <v>28</v>
      </c>
      <c r="K782" s="49"/>
      <c r="L782" s="50">
        <f t="shared" si="181"/>
        <v>1620500</v>
      </c>
      <c r="M782" s="50">
        <f t="shared" si="182"/>
        <v>1620500</v>
      </c>
      <c r="N782" s="51">
        <f t="shared" si="183"/>
        <v>1620500</v>
      </c>
      <c r="O782" s="52">
        <f t="shared" si="184"/>
        <v>1620500</v>
      </c>
      <c r="P782" s="51">
        <f t="shared" si="185"/>
        <v>0</v>
      </c>
      <c r="Q782" s="53">
        <f t="shared" si="186"/>
        <v>0</v>
      </c>
      <c r="R782" s="29">
        <f t="shared" si="179"/>
        <v>1620500</v>
      </c>
      <c r="S782" s="51">
        <f t="shared" si="180"/>
        <v>1620500</v>
      </c>
      <c r="T782" s="12" t="str">
        <f t="shared" si="187"/>
        <v>MENOR VALOR</v>
      </c>
    </row>
    <row r="783" spans="1:20" ht="16.5">
      <c r="A783" s="57">
        <v>777</v>
      </c>
      <c r="B783" s="117" t="s">
        <v>952</v>
      </c>
      <c r="C783" s="73" t="s">
        <v>1443</v>
      </c>
      <c r="D783" s="123" t="s">
        <v>953</v>
      </c>
      <c r="E783" s="114" t="s">
        <v>21</v>
      </c>
      <c r="F783" s="64">
        <v>1</v>
      </c>
      <c r="G783" s="115">
        <v>0</v>
      </c>
      <c r="H783" s="116">
        <v>0</v>
      </c>
      <c r="I783" s="84">
        <v>1474400</v>
      </c>
      <c r="J783" s="88">
        <v>2005200</v>
      </c>
      <c r="K783" s="49"/>
      <c r="L783" s="50">
        <f t="shared" si="181"/>
        <v>1474400</v>
      </c>
      <c r="M783" s="50">
        <f t="shared" si="182"/>
        <v>1739800</v>
      </c>
      <c r="N783" s="51">
        <f t="shared" si="183"/>
        <v>1739800</v>
      </c>
      <c r="O783" s="52">
        <f t="shared" si="184"/>
        <v>1719437.9546817036</v>
      </c>
      <c r="P783" s="51">
        <f t="shared" si="185"/>
        <v>187666.13972690972</v>
      </c>
      <c r="Q783" s="53">
        <f t="shared" si="186"/>
        <v>0.10786650173980326</v>
      </c>
      <c r="R783" s="29">
        <f t="shared" si="179"/>
        <v>1739800</v>
      </c>
      <c r="S783" s="51">
        <f t="shared" si="180"/>
        <v>1739800</v>
      </c>
      <c r="T783" s="12" t="str">
        <f t="shared" si="187"/>
        <v>MEDIANA</v>
      </c>
    </row>
    <row r="784" spans="1:20" ht="16.5">
      <c r="A784" s="89">
        <v>778</v>
      </c>
      <c r="B784" s="117" t="s">
        <v>954</v>
      </c>
      <c r="C784" s="73" t="s">
        <v>1445</v>
      </c>
      <c r="D784" s="123" t="s">
        <v>955</v>
      </c>
      <c r="E784" s="114" t="s">
        <v>21</v>
      </c>
      <c r="F784" s="64">
        <v>1</v>
      </c>
      <c r="G784" s="115">
        <v>0</v>
      </c>
      <c r="H784" s="116">
        <v>0</v>
      </c>
      <c r="I784" s="84">
        <v>1141500</v>
      </c>
      <c r="J784" s="85" t="s">
        <v>28</v>
      </c>
      <c r="K784" s="49"/>
      <c r="L784" s="50">
        <f t="shared" si="181"/>
        <v>1141500</v>
      </c>
      <c r="M784" s="50">
        <f t="shared" si="182"/>
        <v>1141500</v>
      </c>
      <c r="N784" s="51">
        <f t="shared" si="183"/>
        <v>1141500</v>
      </c>
      <c r="O784" s="52">
        <f t="shared" si="184"/>
        <v>1141500</v>
      </c>
      <c r="P784" s="51">
        <f t="shared" si="185"/>
        <v>0</v>
      </c>
      <c r="Q784" s="53">
        <f t="shared" si="186"/>
        <v>0</v>
      </c>
      <c r="R784" s="29">
        <f t="shared" si="179"/>
        <v>1141500</v>
      </c>
      <c r="S784" s="51">
        <f t="shared" si="180"/>
        <v>1141500</v>
      </c>
      <c r="T784" s="12" t="str">
        <f t="shared" si="187"/>
        <v>MENOR VALOR</v>
      </c>
    </row>
    <row r="785" spans="1:20" ht="16.5">
      <c r="A785" s="57">
        <v>779</v>
      </c>
      <c r="B785" s="117" t="s">
        <v>956</v>
      </c>
      <c r="C785" s="73" t="s">
        <v>1447</v>
      </c>
      <c r="D785" s="123" t="s">
        <v>957</v>
      </c>
      <c r="E785" s="114" t="s">
        <v>21</v>
      </c>
      <c r="F785" s="64">
        <v>1</v>
      </c>
      <c r="G785" s="115">
        <v>0</v>
      </c>
      <c r="H785" s="116">
        <v>0</v>
      </c>
      <c r="I785" s="84">
        <v>1141500</v>
      </c>
      <c r="J785" s="85" t="s">
        <v>28</v>
      </c>
      <c r="K785" s="49"/>
      <c r="L785" s="50">
        <f t="shared" si="181"/>
        <v>1141500</v>
      </c>
      <c r="M785" s="50">
        <f t="shared" si="182"/>
        <v>1141500</v>
      </c>
      <c r="N785" s="51">
        <f t="shared" si="183"/>
        <v>1141500</v>
      </c>
      <c r="O785" s="52">
        <f t="shared" si="184"/>
        <v>1141500</v>
      </c>
      <c r="P785" s="51">
        <f t="shared" si="185"/>
        <v>0</v>
      </c>
      <c r="Q785" s="53">
        <f t="shared" si="186"/>
        <v>0</v>
      </c>
      <c r="R785" s="29">
        <f t="shared" si="179"/>
        <v>1141500</v>
      </c>
      <c r="S785" s="51">
        <f t="shared" si="180"/>
        <v>1141500</v>
      </c>
      <c r="T785" s="12" t="str">
        <f t="shared" si="187"/>
        <v>MENOR VALOR</v>
      </c>
    </row>
    <row r="786" spans="1:20" ht="16.5">
      <c r="A786" s="57">
        <v>780</v>
      </c>
      <c r="B786" s="117" t="s">
        <v>958</v>
      </c>
      <c r="C786" s="73" t="s">
        <v>1449</v>
      </c>
      <c r="D786" s="123" t="s">
        <v>959</v>
      </c>
      <c r="E786" s="114" t="s">
        <v>21</v>
      </c>
      <c r="F786" s="64">
        <v>1</v>
      </c>
      <c r="G786" s="115">
        <v>0</v>
      </c>
      <c r="H786" s="116">
        <v>0</v>
      </c>
      <c r="I786" s="84">
        <v>1474400</v>
      </c>
      <c r="J786" s="88">
        <v>2005200</v>
      </c>
      <c r="K786" s="49"/>
      <c r="L786" s="50">
        <f t="shared" si="181"/>
        <v>1474400</v>
      </c>
      <c r="M786" s="50">
        <f t="shared" si="182"/>
        <v>1739800</v>
      </c>
      <c r="N786" s="51">
        <f t="shared" si="183"/>
        <v>1739800</v>
      </c>
      <c r="O786" s="52">
        <f t="shared" si="184"/>
        <v>1719437.9546817036</v>
      </c>
      <c r="P786" s="51">
        <f t="shared" si="185"/>
        <v>187666.13972690972</v>
      </c>
      <c r="Q786" s="53">
        <f t="shared" si="186"/>
        <v>0.10786650173980326</v>
      </c>
      <c r="R786" s="29">
        <f t="shared" si="179"/>
        <v>1739800</v>
      </c>
      <c r="S786" s="51">
        <f t="shared" si="180"/>
        <v>1739800</v>
      </c>
      <c r="T786" s="12" t="str">
        <f t="shared" si="187"/>
        <v>MEDIANA</v>
      </c>
    </row>
    <row r="787" spans="1:20" ht="16.5">
      <c r="A787" s="57">
        <v>781</v>
      </c>
      <c r="B787" s="117" t="s">
        <v>960</v>
      </c>
      <c r="C787" s="73" t="s">
        <v>1451</v>
      </c>
      <c r="D787" s="123" t="s">
        <v>961</v>
      </c>
      <c r="E787" s="114" t="s">
        <v>21</v>
      </c>
      <c r="F787" s="64">
        <v>1</v>
      </c>
      <c r="G787" s="115">
        <v>0</v>
      </c>
      <c r="H787" s="116">
        <v>0</v>
      </c>
      <c r="I787" s="84">
        <v>1141500</v>
      </c>
      <c r="J787" s="85" t="s">
        <v>28</v>
      </c>
      <c r="K787" s="49"/>
      <c r="L787" s="50">
        <f t="shared" si="181"/>
        <v>1141500</v>
      </c>
      <c r="M787" s="50">
        <f t="shared" si="182"/>
        <v>1141500</v>
      </c>
      <c r="N787" s="51">
        <f t="shared" si="183"/>
        <v>1141500</v>
      </c>
      <c r="O787" s="52">
        <f t="shared" si="184"/>
        <v>1141500</v>
      </c>
      <c r="P787" s="51">
        <f t="shared" si="185"/>
        <v>0</v>
      </c>
      <c r="Q787" s="53">
        <f t="shared" si="186"/>
        <v>0</v>
      </c>
      <c r="R787" s="29">
        <f t="shared" si="179"/>
        <v>1141500</v>
      </c>
      <c r="S787" s="51">
        <f t="shared" si="180"/>
        <v>1141500</v>
      </c>
      <c r="T787" s="12" t="str">
        <f t="shared" si="187"/>
        <v>MENOR VALOR</v>
      </c>
    </row>
    <row r="788" spans="1:20" ht="16.5">
      <c r="A788" s="57">
        <v>782</v>
      </c>
      <c r="B788" s="117" t="s">
        <v>962</v>
      </c>
      <c r="C788" s="73" t="s">
        <v>1455</v>
      </c>
      <c r="D788" s="123" t="s">
        <v>963</v>
      </c>
      <c r="E788" s="114" t="s">
        <v>21</v>
      </c>
      <c r="F788" s="64">
        <v>1</v>
      </c>
      <c r="G788" s="115">
        <v>0</v>
      </c>
      <c r="H788" s="116">
        <v>0</v>
      </c>
      <c r="I788" s="84">
        <v>828200</v>
      </c>
      <c r="J788" s="85" t="s">
        <v>28</v>
      </c>
      <c r="K788" s="49"/>
      <c r="L788" s="50">
        <f t="shared" si="181"/>
        <v>828200</v>
      </c>
      <c r="M788" s="50">
        <f t="shared" si="182"/>
        <v>828200</v>
      </c>
      <c r="N788" s="51">
        <f t="shared" si="183"/>
        <v>828200</v>
      </c>
      <c r="O788" s="52">
        <f t="shared" si="184"/>
        <v>828200</v>
      </c>
      <c r="P788" s="51">
        <f t="shared" si="185"/>
        <v>0</v>
      </c>
      <c r="Q788" s="53">
        <f t="shared" si="186"/>
        <v>0</v>
      </c>
      <c r="R788" s="29">
        <f t="shared" si="179"/>
        <v>828200</v>
      </c>
      <c r="S788" s="51">
        <f t="shared" si="180"/>
        <v>828200</v>
      </c>
      <c r="T788" s="12" t="str">
        <f t="shared" si="187"/>
        <v>MENOR VALOR</v>
      </c>
    </row>
    <row r="789" spans="1:20" ht="16.5">
      <c r="A789" s="89">
        <v>783</v>
      </c>
      <c r="B789" s="117" t="s">
        <v>964</v>
      </c>
      <c r="C789" s="73" t="s">
        <v>1457</v>
      </c>
      <c r="D789" s="123" t="s">
        <v>965</v>
      </c>
      <c r="E789" s="114" t="s">
        <v>21</v>
      </c>
      <c r="F789" s="64">
        <v>1</v>
      </c>
      <c r="G789" s="115">
        <v>0</v>
      </c>
      <c r="H789" s="116">
        <v>0</v>
      </c>
      <c r="I789" s="84">
        <v>828200</v>
      </c>
      <c r="J789" s="85" t="s">
        <v>28</v>
      </c>
      <c r="K789" s="49"/>
      <c r="L789" s="50">
        <f t="shared" si="181"/>
        <v>828200</v>
      </c>
      <c r="M789" s="50">
        <f t="shared" si="182"/>
        <v>828200</v>
      </c>
      <c r="N789" s="51">
        <f t="shared" si="183"/>
        <v>828200</v>
      </c>
      <c r="O789" s="52">
        <f t="shared" si="184"/>
        <v>828200</v>
      </c>
      <c r="P789" s="51">
        <f t="shared" si="185"/>
        <v>0</v>
      </c>
      <c r="Q789" s="53">
        <f t="shared" si="186"/>
        <v>0</v>
      </c>
      <c r="R789" s="29">
        <f t="shared" si="179"/>
        <v>828200</v>
      </c>
      <c r="S789" s="51">
        <f t="shared" si="180"/>
        <v>828200</v>
      </c>
      <c r="T789" s="12" t="str">
        <f t="shared" si="187"/>
        <v>MENOR VALOR</v>
      </c>
    </row>
    <row r="790" spans="1:20" ht="16.5">
      <c r="A790" s="57">
        <v>784</v>
      </c>
      <c r="B790" s="117" t="s">
        <v>966</v>
      </c>
      <c r="C790" s="73" t="s">
        <v>1459</v>
      </c>
      <c r="D790" s="123" t="s">
        <v>967</v>
      </c>
      <c r="E790" s="114" t="s">
        <v>21</v>
      </c>
      <c r="F790" s="64">
        <v>1</v>
      </c>
      <c r="G790" s="115">
        <v>0</v>
      </c>
      <c r="H790" s="116">
        <v>0</v>
      </c>
      <c r="I790" s="84">
        <v>1141500</v>
      </c>
      <c r="J790" s="85" t="s">
        <v>28</v>
      </c>
      <c r="K790" s="49"/>
      <c r="L790" s="50">
        <f t="shared" si="181"/>
        <v>1141500</v>
      </c>
      <c r="M790" s="50">
        <f t="shared" si="182"/>
        <v>1141500</v>
      </c>
      <c r="N790" s="51">
        <f t="shared" si="183"/>
        <v>1141500</v>
      </c>
      <c r="O790" s="52">
        <f t="shared" si="184"/>
        <v>1141500</v>
      </c>
      <c r="P790" s="51">
        <f t="shared" si="185"/>
        <v>0</v>
      </c>
      <c r="Q790" s="53">
        <f t="shared" si="186"/>
        <v>0</v>
      </c>
      <c r="R790" s="29">
        <f t="shared" si="179"/>
        <v>1141500</v>
      </c>
      <c r="S790" s="51">
        <f t="shared" si="180"/>
        <v>1141500</v>
      </c>
      <c r="T790" s="12" t="str">
        <f t="shared" si="187"/>
        <v>MENOR VALOR</v>
      </c>
    </row>
    <row r="791" spans="1:20" ht="16.5">
      <c r="A791" s="57">
        <v>785</v>
      </c>
      <c r="B791" s="117" t="s">
        <v>968</v>
      </c>
      <c r="C791" s="73" t="s">
        <v>1461</v>
      </c>
      <c r="D791" s="123" t="s">
        <v>969</v>
      </c>
      <c r="E791" s="114" t="s">
        <v>21</v>
      </c>
      <c r="F791" s="64">
        <v>1</v>
      </c>
      <c r="G791" s="115">
        <v>0</v>
      </c>
      <c r="H791" s="116">
        <v>0</v>
      </c>
      <c r="I791" s="84">
        <v>1141500</v>
      </c>
      <c r="J791" s="85" t="s">
        <v>28</v>
      </c>
      <c r="K791" s="49"/>
      <c r="L791" s="50">
        <f t="shared" si="181"/>
        <v>1141500</v>
      </c>
      <c r="M791" s="50">
        <f t="shared" si="182"/>
        <v>1141500</v>
      </c>
      <c r="N791" s="51">
        <f t="shared" si="183"/>
        <v>1141500</v>
      </c>
      <c r="O791" s="52">
        <f t="shared" si="184"/>
        <v>1141500</v>
      </c>
      <c r="P791" s="51">
        <f t="shared" si="185"/>
        <v>0</v>
      </c>
      <c r="Q791" s="53">
        <f t="shared" si="186"/>
        <v>0</v>
      </c>
      <c r="R791" s="29">
        <f t="shared" si="179"/>
        <v>1141500</v>
      </c>
      <c r="S791" s="51">
        <f t="shared" si="180"/>
        <v>1141500</v>
      </c>
      <c r="T791" s="12" t="str">
        <f t="shared" si="187"/>
        <v>MENOR VALOR</v>
      </c>
    </row>
    <row r="792" spans="1:20" ht="25.5">
      <c r="A792" s="57">
        <v>786</v>
      </c>
      <c r="B792" s="117" t="s">
        <v>970</v>
      </c>
      <c r="C792" s="73" t="s">
        <v>1463</v>
      </c>
      <c r="D792" s="123" t="s">
        <v>971</v>
      </c>
      <c r="E792" s="114" t="s">
        <v>21</v>
      </c>
      <c r="F792" s="64">
        <v>1</v>
      </c>
      <c r="G792" s="115">
        <v>0</v>
      </c>
      <c r="H792" s="116">
        <v>0</v>
      </c>
      <c r="I792" s="84">
        <v>828200</v>
      </c>
      <c r="J792" s="85" t="s">
        <v>28</v>
      </c>
      <c r="K792" s="49"/>
      <c r="L792" s="50">
        <f t="shared" si="181"/>
        <v>828200</v>
      </c>
      <c r="M792" s="50">
        <f t="shared" si="182"/>
        <v>828200</v>
      </c>
      <c r="N792" s="51">
        <f t="shared" si="183"/>
        <v>828200</v>
      </c>
      <c r="O792" s="52">
        <f t="shared" si="184"/>
        <v>828200</v>
      </c>
      <c r="P792" s="51">
        <f t="shared" si="185"/>
        <v>0</v>
      </c>
      <c r="Q792" s="53">
        <f t="shared" si="186"/>
        <v>0</v>
      </c>
      <c r="R792" s="29">
        <f t="shared" si="179"/>
        <v>828200</v>
      </c>
      <c r="S792" s="51">
        <f t="shared" si="180"/>
        <v>828200</v>
      </c>
      <c r="T792" s="12" t="str">
        <f t="shared" si="187"/>
        <v>MENOR VALOR</v>
      </c>
    </row>
    <row r="793" spans="1:20" ht="16.5">
      <c r="A793" s="57">
        <v>787</v>
      </c>
      <c r="B793" s="117" t="s">
        <v>972</v>
      </c>
      <c r="C793" s="73" t="s">
        <v>1465</v>
      </c>
      <c r="D793" s="123" t="s">
        <v>973</v>
      </c>
      <c r="E793" s="114" t="s">
        <v>21</v>
      </c>
      <c r="F793" s="64">
        <v>1</v>
      </c>
      <c r="G793" s="115">
        <v>0</v>
      </c>
      <c r="H793" s="116">
        <v>0</v>
      </c>
      <c r="I793" s="84">
        <v>1474400</v>
      </c>
      <c r="J793" s="85" t="s">
        <v>28</v>
      </c>
      <c r="K793" s="49"/>
      <c r="L793" s="50">
        <f t="shared" si="181"/>
        <v>1474400</v>
      </c>
      <c r="M793" s="50">
        <f t="shared" si="182"/>
        <v>1474400</v>
      </c>
      <c r="N793" s="51">
        <f t="shared" si="183"/>
        <v>1474400</v>
      </c>
      <c r="O793" s="52">
        <f t="shared" si="184"/>
        <v>1474400</v>
      </c>
      <c r="P793" s="51">
        <f t="shared" si="185"/>
        <v>0</v>
      </c>
      <c r="Q793" s="53">
        <f t="shared" si="186"/>
        <v>0</v>
      </c>
      <c r="R793" s="29">
        <f t="shared" si="179"/>
        <v>1474400</v>
      </c>
      <c r="S793" s="51">
        <f t="shared" si="180"/>
        <v>1474400</v>
      </c>
      <c r="T793" s="12" t="str">
        <f t="shared" si="187"/>
        <v>MENOR VALOR</v>
      </c>
    </row>
    <row r="794" spans="1:20" ht="16.5">
      <c r="A794" s="89">
        <v>788</v>
      </c>
      <c r="B794" s="117" t="s">
        <v>974</v>
      </c>
      <c r="C794" s="73" t="s">
        <v>1467</v>
      </c>
      <c r="D794" s="123" t="s">
        <v>975</v>
      </c>
      <c r="E794" s="114" t="s">
        <v>21</v>
      </c>
      <c r="F794" s="64">
        <v>1</v>
      </c>
      <c r="G794" s="115">
        <v>0</v>
      </c>
      <c r="H794" s="116">
        <v>0</v>
      </c>
      <c r="I794" s="84">
        <v>828200</v>
      </c>
      <c r="J794" s="85" t="s">
        <v>28</v>
      </c>
      <c r="K794" s="49"/>
      <c r="L794" s="50">
        <f t="shared" si="181"/>
        <v>828200</v>
      </c>
      <c r="M794" s="50">
        <f t="shared" si="182"/>
        <v>828200</v>
      </c>
      <c r="N794" s="51">
        <f t="shared" si="183"/>
        <v>828200</v>
      </c>
      <c r="O794" s="52">
        <f t="shared" si="184"/>
        <v>828200</v>
      </c>
      <c r="P794" s="51">
        <f t="shared" si="185"/>
        <v>0</v>
      </c>
      <c r="Q794" s="53">
        <f t="shared" si="186"/>
        <v>0</v>
      </c>
      <c r="R794" s="29">
        <f t="shared" si="179"/>
        <v>828200</v>
      </c>
      <c r="S794" s="51">
        <f t="shared" si="180"/>
        <v>828200</v>
      </c>
      <c r="T794" s="12" t="str">
        <f t="shared" si="187"/>
        <v>MENOR VALOR</v>
      </c>
    </row>
    <row r="795" spans="1:20" ht="16.5">
      <c r="A795" s="57">
        <v>789</v>
      </c>
      <c r="B795" s="117" t="s">
        <v>976</v>
      </c>
      <c r="C795" s="73" t="s">
        <v>1469</v>
      </c>
      <c r="D795" s="123" t="s">
        <v>977</v>
      </c>
      <c r="E795" s="114" t="s">
        <v>21</v>
      </c>
      <c r="F795" s="64">
        <v>1</v>
      </c>
      <c r="G795" s="115">
        <v>0</v>
      </c>
      <c r="H795" s="116">
        <v>0</v>
      </c>
      <c r="I795" s="84">
        <v>1141500</v>
      </c>
      <c r="J795" s="85" t="s">
        <v>28</v>
      </c>
      <c r="K795" s="49"/>
      <c r="L795" s="50">
        <f t="shared" si="181"/>
        <v>1141500</v>
      </c>
      <c r="M795" s="50">
        <f t="shared" si="182"/>
        <v>1141500</v>
      </c>
      <c r="N795" s="51">
        <f t="shared" si="183"/>
        <v>1141500</v>
      </c>
      <c r="O795" s="52">
        <f t="shared" si="184"/>
        <v>1141500</v>
      </c>
      <c r="P795" s="51">
        <f t="shared" si="185"/>
        <v>0</v>
      </c>
      <c r="Q795" s="53">
        <f t="shared" si="186"/>
        <v>0</v>
      </c>
      <c r="R795" s="29">
        <f t="shared" si="179"/>
        <v>1141500</v>
      </c>
      <c r="S795" s="51">
        <f t="shared" si="180"/>
        <v>1141500</v>
      </c>
      <c r="T795" s="12" t="str">
        <f t="shared" si="187"/>
        <v>MENOR VALOR</v>
      </c>
    </row>
    <row r="796" spans="1:20" ht="16.5">
      <c r="A796" s="57">
        <v>790</v>
      </c>
      <c r="B796" s="117" t="s">
        <v>978</v>
      </c>
      <c r="C796" s="73" t="s">
        <v>1471</v>
      </c>
      <c r="D796" s="123" t="s">
        <v>979</v>
      </c>
      <c r="E796" s="114" t="s">
        <v>21</v>
      </c>
      <c r="F796" s="64">
        <v>1</v>
      </c>
      <c r="G796" s="115">
        <v>0</v>
      </c>
      <c r="H796" s="116">
        <v>0</v>
      </c>
      <c r="I796" s="84">
        <v>828200</v>
      </c>
      <c r="J796" s="85" t="s">
        <v>28</v>
      </c>
      <c r="K796" s="49"/>
      <c r="L796" s="50">
        <f t="shared" si="181"/>
        <v>828200</v>
      </c>
      <c r="M796" s="50">
        <f t="shared" si="182"/>
        <v>828200</v>
      </c>
      <c r="N796" s="51">
        <f t="shared" si="183"/>
        <v>828200</v>
      </c>
      <c r="O796" s="52">
        <f t="shared" si="184"/>
        <v>828200</v>
      </c>
      <c r="P796" s="51">
        <f t="shared" si="185"/>
        <v>0</v>
      </c>
      <c r="Q796" s="53">
        <f t="shared" si="186"/>
        <v>0</v>
      </c>
      <c r="R796" s="29">
        <f t="shared" si="179"/>
        <v>828200</v>
      </c>
      <c r="S796" s="51">
        <f t="shared" si="180"/>
        <v>828200</v>
      </c>
      <c r="T796" s="12" t="str">
        <f t="shared" si="187"/>
        <v>MENOR VALOR</v>
      </c>
    </row>
    <row r="797" spans="1:20" ht="16.5">
      <c r="A797" s="57">
        <v>791</v>
      </c>
      <c r="B797" s="117" t="s">
        <v>980</v>
      </c>
      <c r="C797" s="73" t="s">
        <v>1473</v>
      </c>
      <c r="D797" s="123" t="s">
        <v>981</v>
      </c>
      <c r="E797" s="114" t="s">
        <v>21</v>
      </c>
      <c r="F797" s="64">
        <v>1</v>
      </c>
      <c r="G797" s="115">
        <v>0</v>
      </c>
      <c r="H797" s="116">
        <v>0</v>
      </c>
      <c r="I797" s="84">
        <v>446000</v>
      </c>
      <c r="J797" s="85" t="s">
        <v>28</v>
      </c>
      <c r="K797" s="49"/>
      <c r="L797" s="50">
        <f t="shared" si="181"/>
        <v>446000</v>
      </c>
      <c r="M797" s="50">
        <f t="shared" si="182"/>
        <v>446000</v>
      </c>
      <c r="N797" s="51">
        <f t="shared" si="183"/>
        <v>446000</v>
      </c>
      <c r="O797" s="52">
        <f t="shared" si="184"/>
        <v>446000</v>
      </c>
      <c r="P797" s="51">
        <f t="shared" si="185"/>
        <v>0</v>
      </c>
      <c r="Q797" s="53">
        <f t="shared" si="186"/>
        <v>0</v>
      </c>
      <c r="R797" s="29">
        <f t="shared" si="179"/>
        <v>446000</v>
      </c>
      <c r="S797" s="51">
        <f t="shared" si="180"/>
        <v>446000</v>
      </c>
      <c r="T797" s="12" t="str">
        <f t="shared" si="187"/>
        <v>MENOR VALOR</v>
      </c>
    </row>
    <row r="798" spans="1:20" ht="16.5">
      <c r="A798" s="57">
        <v>792</v>
      </c>
      <c r="B798" s="117" t="s">
        <v>982</v>
      </c>
      <c r="C798" s="73" t="s">
        <v>1475</v>
      </c>
      <c r="D798" s="123" t="s">
        <v>983</v>
      </c>
      <c r="E798" s="114" t="s">
        <v>21</v>
      </c>
      <c r="F798" s="64">
        <v>1</v>
      </c>
      <c r="G798" s="115">
        <v>0</v>
      </c>
      <c r="H798" s="116">
        <v>0</v>
      </c>
      <c r="I798" s="84">
        <v>446000</v>
      </c>
      <c r="J798" s="85" t="s">
        <v>28</v>
      </c>
      <c r="K798" s="49"/>
      <c r="L798" s="50">
        <f t="shared" si="181"/>
        <v>446000</v>
      </c>
      <c r="M798" s="50">
        <f t="shared" si="182"/>
        <v>446000</v>
      </c>
      <c r="N798" s="51">
        <f t="shared" si="183"/>
        <v>446000</v>
      </c>
      <c r="O798" s="52">
        <f t="shared" si="184"/>
        <v>446000</v>
      </c>
      <c r="P798" s="51">
        <f t="shared" si="185"/>
        <v>0</v>
      </c>
      <c r="Q798" s="53">
        <f t="shared" si="186"/>
        <v>0</v>
      </c>
      <c r="R798" s="29">
        <f t="shared" si="179"/>
        <v>446000</v>
      </c>
      <c r="S798" s="51">
        <f t="shared" si="180"/>
        <v>446000</v>
      </c>
      <c r="T798" s="12" t="str">
        <f t="shared" si="187"/>
        <v>MENOR VALOR</v>
      </c>
    </row>
    <row r="799" spans="1:20" ht="16.5">
      <c r="A799" s="89">
        <v>793</v>
      </c>
      <c r="B799" s="117" t="s">
        <v>984</v>
      </c>
      <c r="C799" s="73" t="s">
        <v>1477</v>
      </c>
      <c r="D799" s="123" t="s">
        <v>985</v>
      </c>
      <c r="E799" s="114" t="s">
        <v>21</v>
      </c>
      <c r="F799" s="64">
        <v>1</v>
      </c>
      <c r="G799" s="115">
        <v>0</v>
      </c>
      <c r="H799" s="116">
        <v>0</v>
      </c>
      <c r="I799" s="84">
        <v>446000</v>
      </c>
      <c r="J799" s="85" t="s">
        <v>28</v>
      </c>
      <c r="K799" s="49"/>
      <c r="L799" s="50">
        <f t="shared" si="181"/>
        <v>446000</v>
      </c>
      <c r="M799" s="50">
        <f t="shared" si="182"/>
        <v>446000</v>
      </c>
      <c r="N799" s="51">
        <f t="shared" si="183"/>
        <v>446000</v>
      </c>
      <c r="O799" s="52">
        <f t="shared" si="184"/>
        <v>446000</v>
      </c>
      <c r="P799" s="51">
        <f t="shared" si="185"/>
        <v>0</v>
      </c>
      <c r="Q799" s="53">
        <f t="shared" si="186"/>
        <v>0</v>
      </c>
      <c r="R799" s="29">
        <f t="shared" si="179"/>
        <v>446000</v>
      </c>
      <c r="S799" s="51">
        <f t="shared" si="180"/>
        <v>446000</v>
      </c>
      <c r="T799" s="12" t="str">
        <f t="shared" si="187"/>
        <v>MENOR VALOR</v>
      </c>
    </row>
    <row r="800" spans="1:20" ht="25.5">
      <c r="A800" s="57">
        <v>794</v>
      </c>
      <c r="B800" s="117" t="s">
        <v>986</v>
      </c>
      <c r="C800" s="73" t="s">
        <v>1479</v>
      </c>
      <c r="D800" s="123" t="s">
        <v>987</v>
      </c>
      <c r="E800" s="114" t="s">
        <v>21</v>
      </c>
      <c r="F800" s="64">
        <v>1</v>
      </c>
      <c r="G800" s="115">
        <v>0</v>
      </c>
      <c r="H800" s="116">
        <v>0</v>
      </c>
      <c r="I800" s="84">
        <v>446000</v>
      </c>
      <c r="J800" s="85" t="s">
        <v>28</v>
      </c>
      <c r="K800" s="49"/>
      <c r="L800" s="50">
        <f t="shared" si="181"/>
        <v>446000</v>
      </c>
      <c r="M800" s="50">
        <f t="shared" si="182"/>
        <v>446000</v>
      </c>
      <c r="N800" s="51">
        <f t="shared" si="183"/>
        <v>446000</v>
      </c>
      <c r="O800" s="52">
        <f t="shared" si="184"/>
        <v>446000</v>
      </c>
      <c r="P800" s="51">
        <f t="shared" si="185"/>
        <v>0</v>
      </c>
      <c r="Q800" s="53">
        <f t="shared" si="186"/>
        <v>0</v>
      </c>
      <c r="R800" s="29">
        <f t="shared" si="179"/>
        <v>446000</v>
      </c>
      <c r="S800" s="51">
        <f t="shared" si="180"/>
        <v>446000</v>
      </c>
      <c r="T800" s="12" t="str">
        <f t="shared" si="187"/>
        <v>MENOR VALOR</v>
      </c>
    </row>
    <row r="801" spans="1:20" ht="16.5">
      <c r="A801" s="57">
        <v>795</v>
      </c>
      <c r="B801" s="117" t="s">
        <v>988</v>
      </c>
      <c r="C801" s="73" t="s">
        <v>1481</v>
      </c>
      <c r="D801" s="123" t="s">
        <v>989</v>
      </c>
      <c r="E801" s="114" t="s">
        <v>21</v>
      </c>
      <c r="F801" s="64">
        <v>1</v>
      </c>
      <c r="G801" s="115">
        <v>0</v>
      </c>
      <c r="H801" s="116">
        <v>0</v>
      </c>
      <c r="I801" s="84">
        <v>446000</v>
      </c>
      <c r="J801" s="85" t="s">
        <v>28</v>
      </c>
      <c r="K801" s="49"/>
      <c r="L801" s="50">
        <f t="shared" si="181"/>
        <v>446000</v>
      </c>
      <c r="M801" s="50">
        <f t="shared" si="182"/>
        <v>446000</v>
      </c>
      <c r="N801" s="51">
        <f t="shared" si="183"/>
        <v>446000</v>
      </c>
      <c r="O801" s="52">
        <f t="shared" si="184"/>
        <v>446000</v>
      </c>
      <c r="P801" s="51">
        <f t="shared" si="185"/>
        <v>0</v>
      </c>
      <c r="Q801" s="53">
        <f t="shared" si="186"/>
        <v>0</v>
      </c>
      <c r="R801" s="29">
        <f t="shared" si="179"/>
        <v>446000</v>
      </c>
      <c r="S801" s="51">
        <f t="shared" si="180"/>
        <v>446000</v>
      </c>
      <c r="T801" s="12" t="str">
        <f t="shared" si="187"/>
        <v>MENOR VALOR</v>
      </c>
    </row>
    <row r="802" spans="1:20" ht="16.5">
      <c r="A802" s="57">
        <v>796</v>
      </c>
      <c r="B802" s="117" t="s">
        <v>990</v>
      </c>
      <c r="C802" s="73" t="s">
        <v>1483</v>
      </c>
      <c r="D802" s="123" t="s">
        <v>991</v>
      </c>
      <c r="E802" s="114" t="s">
        <v>21</v>
      </c>
      <c r="F802" s="64">
        <v>1</v>
      </c>
      <c r="G802" s="115">
        <v>0</v>
      </c>
      <c r="H802" s="116">
        <v>0</v>
      </c>
      <c r="I802" s="84">
        <v>446000</v>
      </c>
      <c r="J802" s="85" t="s">
        <v>28</v>
      </c>
      <c r="K802" s="49"/>
      <c r="L802" s="50">
        <f t="shared" si="181"/>
        <v>446000</v>
      </c>
      <c r="M802" s="50">
        <f t="shared" si="182"/>
        <v>446000</v>
      </c>
      <c r="N802" s="51">
        <f t="shared" si="183"/>
        <v>446000</v>
      </c>
      <c r="O802" s="52">
        <f t="shared" si="184"/>
        <v>446000</v>
      </c>
      <c r="P802" s="51">
        <f t="shared" si="185"/>
        <v>0</v>
      </c>
      <c r="Q802" s="53">
        <f t="shared" si="186"/>
        <v>0</v>
      </c>
      <c r="R802" s="29">
        <f t="shared" si="179"/>
        <v>446000</v>
      </c>
      <c r="S802" s="51">
        <f t="shared" si="180"/>
        <v>446000</v>
      </c>
      <c r="T802" s="12" t="str">
        <f t="shared" si="187"/>
        <v>MENOR VALOR</v>
      </c>
    </row>
    <row r="803" spans="1:20" ht="16.5">
      <c r="A803" s="57">
        <v>797</v>
      </c>
      <c r="B803" s="117" t="s">
        <v>992</v>
      </c>
      <c r="C803" s="73" t="s">
        <v>1485</v>
      </c>
      <c r="D803" s="123" t="s">
        <v>993</v>
      </c>
      <c r="E803" s="114" t="s">
        <v>21</v>
      </c>
      <c r="F803" s="64">
        <v>1</v>
      </c>
      <c r="G803" s="115">
        <v>0</v>
      </c>
      <c r="H803" s="116">
        <v>0</v>
      </c>
      <c r="I803" s="84">
        <v>446000</v>
      </c>
      <c r="J803" s="85" t="s">
        <v>28</v>
      </c>
      <c r="K803" s="49"/>
      <c r="L803" s="50">
        <f t="shared" si="181"/>
        <v>446000</v>
      </c>
      <c r="M803" s="50">
        <f t="shared" si="182"/>
        <v>446000</v>
      </c>
      <c r="N803" s="51">
        <f t="shared" si="183"/>
        <v>446000</v>
      </c>
      <c r="O803" s="52">
        <f t="shared" si="184"/>
        <v>446000</v>
      </c>
      <c r="P803" s="51">
        <f t="shared" si="185"/>
        <v>0</v>
      </c>
      <c r="Q803" s="53">
        <f t="shared" si="186"/>
        <v>0</v>
      </c>
      <c r="R803" s="29">
        <f t="shared" si="179"/>
        <v>446000</v>
      </c>
      <c r="S803" s="51">
        <f t="shared" si="180"/>
        <v>446000</v>
      </c>
      <c r="T803" s="12" t="str">
        <f t="shared" si="187"/>
        <v>MENOR VALOR</v>
      </c>
    </row>
    <row r="804" spans="1:20" ht="25.5">
      <c r="A804" s="89">
        <v>798</v>
      </c>
      <c r="B804" s="117" t="s">
        <v>994</v>
      </c>
      <c r="C804" s="73" t="s">
        <v>1487</v>
      </c>
      <c r="D804" s="123" t="s">
        <v>995</v>
      </c>
      <c r="E804" s="114" t="s">
        <v>21</v>
      </c>
      <c r="F804" s="64">
        <v>1</v>
      </c>
      <c r="G804" s="115">
        <v>0</v>
      </c>
      <c r="H804" s="116">
        <v>0</v>
      </c>
      <c r="I804" s="84">
        <v>566700</v>
      </c>
      <c r="J804" s="85" t="s">
        <v>28</v>
      </c>
      <c r="K804" s="49"/>
      <c r="L804" s="50">
        <f t="shared" si="181"/>
        <v>566700</v>
      </c>
      <c r="M804" s="50">
        <f t="shared" si="182"/>
        <v>566700</v>
      </c>
      <c r="N804" s="51">
        <f t="shared" si="183"/>
        <v>566700</v>
      </c>
      <c r="O804" s="52">
        <f t="shared" si="184"/>
        <v>566700</v>
      </c>
      <c r="P804" s="51">
        <f t="shared" si="185"/>
        <v>0</v>
      </c>
      <c r="Q804" s="53">
        <f t="shared" si="186"/>
        <v>0</v>
      </c>
      <c r="R804" s="29">
        <f t="shared" si="179"/>
        <v>566700</v>
      </c>
      <c r="S804" s="51">
        <f t="shared" si="180"/>
        <v>566700</v>
      </c>
      <c r="T804" s="12" t="str">
        <f t="shared" si="187"/>
        <v>MENOR VALOR</v>
      </c>
    </row>
    <row r="805" spans="1:20" ht="25.5">
      <c r="A805" s="57">
        <v>799</v>
      </c>
      <c r="B805" s="117" t="s">
        <v>996</v>
      </c>
      <c r="C805" s="73" t="s">
        <v>1491</v>
      </c>
      <c r="D805" s="123" t="s">
        <v>997</v>
      </c>
      <c r="E805" s="114" t="s">
        <v>21</v>
      </c>
      <c r="F805" s="64">
        <v>1</v>
      </c>
      <c r="G805" s="115">
        <v>0</v>
      </c>
      <c r="H805" s="116">
        <v>0</v>
      </c>
      <c r="I805" s="84">
        <v>1850600</v>
      </c>
      <c r="J805" s="88">
        <v>2541800</v>
      </c>
      <c r="K805" s="49"/>
      <c r="L805" s="50">
        <f t="shared" si="181"/>
        <v>1850600</v>
      </c>
      <c r="M805" s="50">
        <f t="shared" si="182"/>
        <v>2196200</v>
      </c>
      <c r="N805" s="51">
        <f t="shared" si="183"/>
        <v>2196200</v>
      </c>
      <c r="O805" s="52">
        <f t="shared" si="184"/>
        <v>2168837.2645267788</v>
      </c>
      <c r="P805" s="51">
        <f t="shared" si="185"/>
        <v>244376.10357807082</v>
      </c>
      <c r="Q805" s="53">
        <f t="shared" si="186"/>
        <v>0.11127224459433149</v>
      </c>
      <c r="R805" s="29">
        <f t="shared" si="179"/>
        <v>2196200</v>
      </c>
      <c r="S805" s="51">
        <f t="shared" si="180"/>
        <v>2196200</v>
      </c>
      <c r="T805" s="12" t="str">
        <f t="shared" si="187"/>
        <v>MEDIANA</v>
      </c>
    </row>
    <row r="806" spans="1:20" ht="16.5">
      <c r="A806" s="57">
        <v>800</v>
      </c>
      <c r="B806" s="117" t="s">
        <v>998</v>
      </c>
      <c r="C806" s="73" t="s">
        <v>1493</v>
      </c>
      <c r="D806" s="123" t="s">
        <v>999</v>
      </c>
      <c r="E806" s="114" t="s">
        <v>21</v>
      </c>
      <c r="F806" s="64">
        <v>1</v>
      </c>
      <c r="G806" s="115">
        <v>0</v>
      </c>
      <c r="H806" s="116">
        <v>0</v>
      </c>
      <c r="I806" s="84">
        <v>1850600</v>
      </c>
      <c r="J806" s="88">
        <v>348200</v>
      </c>
      <c r="K806" s="49"/>
      <c r="L806" s="50">
        <f t="shared" si="181"/>
        <v>348200</v>
      </c>
      <c r="M806" s="50">
        <f t="shared" si="182"/>
        <v>1099400</v>
      </c>
      <c r="N806" s="51">
        <f t="shared" si="183"/>
        <v>1099400</v>
      </c>
      <c r="O806" s="52">
        <f t="shared" si="184"/>
        <v>802732.15956506936</v>
      </c>
      <c r="P806" s="51">
        <f t="shared" si="185"/>
        <v>531178.61402733449</v>
      </c>
      <c r="Q806" s="53">
        <f t="shared" si="186"/>
        <v>0.48315318721787748</v>
      </c>
      <c r="R806" s="29">
        <f t="shared" si="179"/>
        <v>1099400</v>
      </c>
      <c r="S806" s="51">
        <f t="shared" si="180"/>
        <v>1099400</v>
      </c>
      <c r="T806" s="12" t="str">
        <f t="shared" si="187"/>
        <v>MEDIANA</v>
      </c>
    </row>
    <row r="807" spans="1:20" ht="38.25">
      <c r="A807" s="57">
        <v>801</v>
      </c>
      <c r="B807" s="117" t="s">
        <v>1000</v>
      </c>
      <c r="C807" s="73" t="s">
        <v>1495</v>
      </c>
      <c r="D807" s="119" t="s">
        <v>1001</v>
      </c>
      <c r="E807" s="114" t="s">
        <v>21</v>
      </c>
      <c r="F807" s="64">
        <v>1</v>
      </c>
      <c r="G807" s="115">
        <v>0</v>
      </c>
      <c r="H807" s="116">
        <v>0</v>
      </c>
      <c r="I807" s="84">
        <v>1474400</v>
      </c>
      <c r="J807" s="85" t="s">
        <v>28</v>
      </c>
      <c r="K807" s="49"/>
      <c r="L807" s="50">
        <f t="shared" si="181"/>
        <v>1474400</v>
      </c>
      <c r="M807" s="50">
        <f t="shared" si="182"/>
        <v>1474400</v>
      </c>
      <c r="N807" s="51">
        <f t="shared" si="183"/>
        <v>1474400</v>
      </c>
      <c r="O807" s="52">
        <f t="shared" si="184"/>
        <v>1474400</v>
      </c>
      <c r="P807" s="51">
        <f t="shared" si="185"/>
        <v>0</v>
      </c>
      <c r="Q807" s="53">
        <f t="shared" si="186"/>
        <v>0</v>
      </c>
      <c r="R807" s="29">
        <f t="shared" si="179"/>
        <v>1474400</v>
      </c>
      <c r="S807" s="51">
        <f t="shared" si="180"/>
        <v>1474400</v>
      </c>
      <c r="T807" s="12" t="str">
        <f t="shared" si="187"/>
        <v>MENOR VALOR</v>
      </c>
    </row>
    <row r="808" spans="1:20" ht="25.5">
      <c r="A808" s="57">
        <v>802</v>
      </c>
      <c r="B808" s="117" t="s">
        <v>1002</v>
      </c>
      <c r="C808" s="73" t="s">
        <v>1497</v>
      </c>
      <c r="D808" s="123" t="s">
        <v>1003</v>
      </c>
      <c r="E808" s="114" t="s">
        <v>21</v>
      </c>
      <c r="F808" s="64">
        <v>1</v>
      </c>
      <c r="G808" s="115">
        <v>0</v>
      </c>
      <c r="H808" s="116">
        <v>0</v>
      </c>
      <c r="I808" s="84">
        <v>1620500</v>
      </c>
      <c r="J808" s="85" t="s">
        <v>28</v>
      </c>
      <c r="K808" s="49"/>
      <c r="L808" s="50">
        <f t="shared" si="181"/>
        <v>1620500</v>
      </c>
      <c r="M808" s="50">
        <f t="shared" si="182"/>
        <v>1620500</v>
      </c>
      <c r="N808" s="51">
        <f t="shared" si="183"/>
        <v>1620500</v>
      </c>
      <c r="O808" s="52">
        <f t="shared" si="184"/>
        <v>1620500</v>
      </c>
      <c r="P808" s="51">
        <f t="shared" si="185"/>
        <v>0</v>
      </c>
      <c r="Q808" s="53">
        <f t="shared" si="186"/>
        <v>0</v>
      </c>
      <c r="R808" s="29">
        <f t="shared" si="179"/>
        <v>1620500</v>
      </c>
      <c r="S808" s="51">
        <f t="shared" si="180"/>
        <v>1620500</v>
      </c>
      <c r="T808" s="12" t="str">
        <f t="shared" si="187"/>
        <v>MENOR VALOR</v>
      </c>
    </row>
    <row r="809" spans="1:20" ht="25.5">
      <c r="A809" s="89">
        <v>803</v>
      </c>
      <c r="B809" s="117" t="s">
        <v>1004</v>
      </c>
      <c r="C809" s="73" t="s">
        <v>1501</v>
      </c>
      <c r="D809" s="123" t="s">
        <v>1005</v>
      </c>
      <c r="E809" s="114" t="s">
        <v>21</v>
      </c>
      <c r="F809" s="64">
        <v>1</v>
      </c>
      <c r="G809" s="115">
        <v>0</v>
      </c>
      <c r="H809" s="116">
        <v>0</v>
      </c>
      <c r="I809" s="84">
        <v>1620500</v>
      </c>
      <c r="J809" s="85" t="s">
        <v>28</v>
      </c>
      <c r="K809" s="49"/>
      <c r="L809" s="50">
        <f t="shared" si="181"/>
        <v>1620500</v>
      </c>
      <c r="M809" s="50">
        <f t="shared" si="182"/>
        <v>1620500</v>
      </c>
      <c r="N809" s="51">
        <f t="shared" si="183"/>
        <v>1620500</v>
      </c>
      <c r="O809" s="52">
        <f t="shared" si="184"/>
        <v>1620500</v>
      </c>
      <c r="P809" s="51">
        <f t="shared" si="185"/>
        <v>0</v>
      </c>
      <c r="Q809" s="53">
        <f t="shared" si="186"/>
        <v>0</v>
      </c>
      <c r="R809" s="29">
        <f t="shared" si="179"/>
        <v>1620500</v>
      </c>
      <c r="S809" s="51">
        <f t="shared" si="180"/>
        <v>1620500</v>
      </c>
      <c r="T809" s="12" t="str">
        <f t="shared" si="187"/>
        <v>MENOR VALOR</v>
      </c>
    </row>
    <row r="810" spans="1:20" ht="25.5">
      <c r="A810" s="57">
        <v>804</v>
      </c>
      <c r="B810" s="117" t="s">
        <v>1006</v>
      </c>
      <c r="C810" s="73" t="s">
        <v>1503</v>
      </c>
      <c r="D810" s="123" t="s">
        <v>1007</v>
      </c>
      <c r="E810" s="114" t="s">
        <v>21</v>
      </c>
      <c r="F810" s="64">
        <v>1</v>
      </c>
      <c r="G810" s="115">
        <v>0</v>
      </c>
      <c r="H810" s="116">
        <v>0</v>
      </c>
      <c r="I810" s="84">
        <v>3026800</v>
      </c>
      <c r="J810" s="85" t="s">
        <v>28</v>
      </c>
      <c r="K810" s="49"/>
      <c r="L810" s="50">
        <f t="shared" si="181"/>
        <v>3026800</v>
      </c>
      <c r="M810" s="50">
        <f t="shared" si="182"/>
        <v>3026800</v>
      </c>
      <c r="N810" s="51">
        <f t="shared" si="183"/>
        <v>3026800</v>
      </c>
      <c r="O810" s="52">
        <f t="shared" si="184"/>
        <v>3026800</v>
      </c>
      <c r="P810" s="51">
        <f t="shared" si="185"/>
        <v>0</v>
      </c>
      <c r="Q810" s="53">
        <f t="shared" si="186"/>
        <v>0</v>
      </c>
      <c r="R810" s="29">
        <f t="shared" si="179"/>
        <v>3026800</v>
      </c>
      <c r="S810" s="51">
        <f t="shared" si="180"/>
        <v>3026800</v>
      </c>
      <c r="T810" s="12" t="str">
        <f t="shared" si="187"/>
        <v>MENOR VALOR</v>
      </c>
    </row>
    <row r="811" spans="1:20" ht="16.5">
      <c r="A811" s="57">
        <v>805</v>
      </c>
      <c r="B811" s="117" t="s">
        <v>1008</v>
      </c>
      <c r="C811" s="73" t="s">
        <v>1505</v>
      </c>
      <c r="D811" s="123" t="s">
        <v>1009</v>
      </c>
      <c r="E811" s="114" t="s">
        <v>21</v>
      </c>
      <c r="F811" s="64">
        <v>1</v>
      </c>
      <c r="G811" s="115">
        <v>0</v>
      </c>
      <c r="H811" s="116">
        <v>0</v>
      </c>
      <c r="I811" s="84">
        <v>1141500</v>
      </c>
      <c r="J811" s="85" t="s">
        <v>28</v>
      </c>
      <c r="K811" s="49"/>
      <c r="L811" s="50">
        <f t="shared" si="181"/>
        <v>1141500</v>
      </c>
      <c r="M811" s="50">
        <f t="shared" si="182"/>
        <v>1141500</v>
      </c>
      <c r="N811" s="51">
        <f t="shared" si="183"/>
        <v>1141500</v>
      </c>
      <c r="O811" s="52">
        <f t="shared" si="184"/>
        <v>1141500</v>
      </c>
      <c r="P811" s="51">
        <f t="shared" si="185"/>
        <v>0</v>
      </c>
      <c r="Q811" s="53">
        <f t="shared" si="186"/>
        <v>0</v>
      </c>
      <c r="R811" s="29">
        <f t="shared" si="179"/>
        <v>1141500</v>
      </c>
      <c r="S811" s="51">
        <f t="shared" si="180"/>
        <v>1141500</v>
      </c>
      <c r="T811" s="12" t="str">
        <f t="shared" si="187"/>
        <v>MENOR VALOR</v>
      </c>
    </row>
    <row r="812" spans="1:20" ht="25.5">
      <c r="A812" s="57">
        <v>806</v>
      </c>
      <c r="B812" s="117" t="s">
        <v>1010</v>
      </c>
      <c r="C812" s="73" t="s">
        <v>1507</v>
      </c>
      <c r="D812" s="123" t="s">
        <v>1011</v>
      </c>
      <c r="E812" s="114" t="s">
        <v>21</v>
      </c>
      <c r="F812" s="64">
        <v>1</v>
      </c>
      <c r="G812" s="115">
        <v>0</v>
      </c>
      <c r="H812" s="116">
        <v>0</v>
      </c>
      <c r="I812" s="84">
        <v>2469300</v>
      </c>
      <c r="J812" s="85" t="s">
        <v>28</v>
      </c>
      <c r="K812" s="49"/>
      <c r="L812" s="50">
        <f t="shared" si="181"/>
        <v>2469300</v>
      </c>
      <c r="M812" s="50">
        <f t="shared" si="182"/>
        <v>2469300</v>
      </c>
      <c r="N812" s="51">
        <f t="shared" si="183"/>
        <v>2469300</v>
      </c>
      <c r="O812" s="52">
        <f t="shared" si="184"/>
        <v>2469300</v>
      </c>
      <c r="P812" s="51">
        <f t="shared" si="185"/>
        <v>0</v>
      </c>
      <c r="Q812" s="53">
        <f t="shared" si="186"/>
        <v>0</v>
      </c>
      <c r="R812" s="29">
        <f t="shared" si="179"/>
        <v>2469300</v>
      </c>
      <c r="S812" s="51">
        <f t="shared" si="180"/>
        <v>2469300</v>
      </c>
      <c r="T812" s="12" t="str">
        <f t="shared" si="187"/>
        <v>MENOR VALOR</v>
      </c>
    </row>
    <row r="813" spans="1:20" ht="25.5">
      <c r="A813" s="57">
        <v>807</v>
      </c>
      <c r="B813" s="117" t="s">
        <v>1012</v>
      </c>
      <c r="C813" s="73" t="s">
        <v>1509</v>
      </c>
      <c r="D813" s="123" t="s">
        <v>1013</v>
      </c>
      <c r="E813" s="114" t="s">
        <v>21</v>
      </c>
      <c r="F813" s="64">
        <v>1</v>
      </c>
      <c r="G813" s="115">
        <v>0</v>
      </c>
      <c r="H813" s="116">
        <v>0</v>
      </c>
      <c r="I813" s="84">
        <v>2469300</v>
      </c>
      <c r="J813" s="85" t="s">
        <v>28</v>
      </c>
      <c r="K813" s="49"/>
      <c r="L813" s="50">
        <f t="shared" si="181"/>
        <v>2469300</v>
      </c>
      <c r="M813" s="50">
        <f t="shared" si="182"/>
        <v>2469300</v>
      </c>
      <c r="N813" s="51">
        <f t="shared" si="183"/>
        <v>2469300</v>
      </c>
      <c r="O813" s="52">
        <f t="shared" si="184"/>
        <v>2469300</v>
      </c>
      <c r="P813" s="51">
        <f t="shared" si="185"/>
        <v>0</v>
      </c>
      <c r="Q813" s="53">
        <f t="shared" si="186"/>
        <v>0</v>
      </c>
      <c r="R813" s="29">
        <f t="shared" ref="R813:R876" si="188">IF(Q813&lt;=$Q$1,L813,N813)</f>
        <v>2469300</v>
      </c>
      <c r="S813" s="51">
        <f t="shared" si="180"/>
        <v>2469300</v>
      </c>
      <c r="T813" s="12" t="str">
        <f t="shared" si="187"/>
        <v>MENOR VALOR</v>
      </c>
    </row>
    <row r="814" spans="1:20" ht="16.5">
      <c r="A814" s="89">
        <v>808</v>
      </c>
      <c r="B814" s="117" t="s">
        <v>1014</v>
      </c>
      <c r="C814" s="73" t="s">
        <v>1511</v>
      </c>
      <c r="D814" s="123" t="s">
        <v>1015</v>
      </c>
      <c r="E814" s="114" t="s">
        <v>21</v>
      </c>
      <c r="F814" s="64">
        <v>1</v>
      </c>
      <c r="G814" s="115">
        <v>0</v>
      </c>
      <c r="H814" s="116">
        <v>0</v>
      </c>
      <c r="I814" s="84">
        <v>2469300</v>
      </c>
      <c r="J814" s="85" t="s">
        <v>28</v>
      </c>
      <c r="K814" s="49"/>
      <c r="L814" s="50">
        <f t="shared" si="181"/>
        <v>2469300</v>
      </c>
      <c r="M814" s="50">
        <f t="shared" si="182"/>
        <v>2469300</v>
      </c>
      <c r="N814" s="51">
        <f t="shared" si="183"/>
        <v>2469300</v>
      </c>
      <c r="O814" s="52">
        <f t="shared" si="184"/>
        <v>2469300</v>
      </c>
      <c r="P814" s="51">
        <f t="shared" si="185"/>
        <v>0</v>
      </c>
      <c r="Q814" s="53">
        <f t="shared" si="186"/>
        <v>0</v>
      </c>
      <c r="R814" s="29">
        <f t="shared" si="188"/>
        <v>2469300</v>
      </c>
      <c r="S814" s="51">
        <f t="shared" si="180"/>
        <v>2469300</v>
      </c>
      <c r="T814" s="12" t="str">
        <f t="shared" si="187"/>
        <v>MENOR VALOR</v>
      </c>
    </row>
    <row r="815" spans="1:20" ht="16.5">
      <c r="A815" s="57">
        <v>809</v>
      </c>
      <c r="B815" s="117" t="s">
        <v>1016</v>
      </c>
      <c r="C815" s="73" t="s">
        <v>1513</v>
      </c>
      <c r="D815" s="123" t="s">
        <v>1017</v>
      </c>
      <c r="E815" s="114" t="s">
        <v>21</v>
      </c>
      <c r="F815" s="64">
        <v>1</v>
      </c>
      <c r="G815" s="115">
        <v>0</v>
      </c>
      <c r="H815" s="116">
        <v>0</v>
      </c>
      <c r="I815" s="84">
        <v>2469300</v>
      </c>
      <c r="J815" s="85" t="s">
        <v>28</v>
      </c>
      <c r="K815" s="49"/>
      <c r="L815" s="50">
        <f t="shared" si="181"/>
        <v>2469300</v>
      </c>
      <c r="M815" s="50">
        <f t="shared" si="182"/>
        <v>2469300</v>
      </c>
      <c r="N815" s="51">
        <f t="shared" si="183"/>
        <v>2469300</v>
      </c>
      <c r="O815" s="52">
        <f t="shared" si="184"/>
        <v>2469300</v>
      </c>
      <c r="P815" s="51">
        <f t="shared" si="185"/>
        <v>0</v>
      </c>
      <c r="Q815" s="53">
        <f t="shared" si="186"/>
        <v>0</v>
      </c>
      <c r="R815" s="29">
        <f t="shared" si="188"/>
        <v>2469300</v>
      </c>
      <c r="S815" s="51">
        <f t="shared" si="180"/>
        <v>2469300</v>
      </c>
      <c r="T815" s="12" t="str">
        <f t="shared" si="187"/>
        <v>MENOR VALOR</v>
      </c>
    </row>
    <row r="816" spans="1:20" ht="25.5">
      <c r="A816" s="57">
        <v>810</v>
      </c>
      <c r="B816" s="117" t="s">
        <v>1018</v>
      </c>
      <c r="C816" s="73" t="s">
        <v>1515</v>
      </c>
      <c r="D816" s="123" t="s">
        <v>1019</v>
      </c>
      <c r="E816" s="114" t="s">
        <v>21</v>
      </c>
      <c r="F816" s="64">
        <v>1</v>
      </c>
      <c r="G816" s="115">
        <v>0</v>
      </c>
      <c r="H816" s="116">
        <v>0</v>
      </c>
      <c r="I816" s="84">
        <v>2469300</v>
      </c>
      <c r="J816" s="85" t="s">
        <v>28</v>
      </c>
      <c r="K816" s="49"/>
      <c r="L816" s="50">
        <f t="shared" si="181"/>
        <v>2469300</v>
      </c>
      <c r="M816" s="50">
        <f t="shared" si="182"/>
        <v>2469300</v>
      </c>
      <c r="N816" s="51">
        <f t="shared" si="183"/>
        <v>2469300</v>
      </c>
      <c r="O816" s="52">
        <f t="shared" si="184"/>
        <v>2469300</v>
      </c>
      <c r="P816" s="51">
        <f t="shared" si="185"/>
        <v>0</v>
      </c>
      <c r="Q816" s="53">
        <f t="shared" si="186"/>
        <v>0</v>
      </c>
      <c r="R816" s="29">
        <f t="shared" si="188"/>
        <v>2469300</v>
      </c>
      <c r="S816" s="51">
        <f t="shared" si="180"/>
        <v>2469300</v>
      </c>
      <c r="T816" s="12" t="str">
        <f t="shared" si="187"/>
        <v>MENOR VALOR</v>
      </c>
    </row>
    <row r="817" spans="1:20" ht="25.5">
      <c r="A817" s="57">
        <v>811</v>
      </c>
      <c r="B817" s="117" t="s">
        <v>1020</v>
      </c>
      <c r="C817" s="73" t="s">
        <v>1517</v>
      </c>
      <c r="D817" s="123" t="s">
        <v>1021</v>
      </c>
      <c r="E817" s="114" t="s">
        <v>21</v>
      </c>
      <c r="F817" s="64">
        <v>1</v>
      </c>
      <c r="G817" s="115">
        <v>0</v>
      </c>
      <c r="H817" s="116">
        <v>0</v>
      </c>
      <c r="I817" s="84">
        <v>2469300</v>
      </c>
      <c r="J817" s="85" t="s">
        <v>28</v>
      </c>
      <c r="K817" s="49"/>
      <c r="L817" s="50">
        <f t="shared" si="181"/>
        <v>2469300</v>
      </c>
      <c r="M817" s="50">
        <f t="shared" si="182"/>
        <v>2469300</v>
      </c>
      <c r="N817" s="51">
        <f t="shared" si="183"/>
        <v>2469300</v>
      </c>
      <c r="O817" s="52">
        <f t="shared" si="184"/>
        <v>2469300</v>
      </c>
      <c r="P817" s="51">
        <f t="shared" si="185"/>
        <v>0</v>
      </c>
      <c r="Q817" s="53">
        <f t="shared" si="186"/>
        <v>0</v>
      </c>
      <c r="R817" s="29">
        <f t="shared" si="188"/>
        <v>2469300</v>
      </c>
      <c r="S817" s="51">
        <f t="shared" si="180"/>
        <v>2469300</v>
      </c>
      <c r="T817" s="12" t="str">
        <f t="shared" si="187"/>
        <v>MENOR VALOR</v>
      </c>
    </row>
    <row r="818" spans="1:20" ht="16.5">
      <c r="A818" s="57">
        <v>812</v>
      </c>
      <c r="B818" s="117" t="s">
        <v>1022</v>
      </c>
      <c r="C818" s="73" t="s">
        <v>1519</v>
      </c>
      <c r="D818" s="123" t="s">
        <v>1023</v>
      </c>
      <c r="E818" s="114" t="s">
        <v>21</v>
      </c>
      <c r="F818" s="64">
        <v>1</v>
      </c>
      <c r="G818" s="115">
        <v>0</v>
      </c>
      <c r="H818" s="116">
        <v>0</v>
      </c>
      <c r="I818" s="84">
        <v>2469300</v>
      </c>
      <c r="J818" s="85" t="s">
        <v>28</v>
      </c>
      <c r="K818" s="49"/>
      <c r="L818" s="50">
        <f t="shared" si="181"/>
        <v>2469300</v>
      </c>
      <c r="M818" s="50">
        <f t="shared" si="182"/>
        <v>2469300</v>
      </c>
      <c r="N818" s="51">
        <f t="shared" si="183"/>
        <v>2469300</v>
      </c>
      <c r="O818" s="52">
        <f t="shared" si="184"/>
        <v>2469300</v>
      </c>
      <c r="P818" s="51">
        <f t="shared" si="185"/>
        <v>0</v>
      </c>
      <c r="Q818" s="53">
        <f t="shared" si="186"/>
        <v>0</v>
      </c>
      <c r="R818" s="29">
        <f t="shared" si="188"/>
        <v>2469300</v>
      </c>
      <c r="S818" s="51">
        <f t="shared" si="180"/>
        <v>2469300</v>
      </c>
      <c r="T818" s="12" t="str">
        <f t="shared" si="187"/>
        <v>MENOR VALOR</v>
      </c>
    </row>
    <row r="819" spans="1:20" ht="16.5">
      <c r="A819" s="89">
        <v>813</v>
      </c>
      <c r="B819" s="117" t="s">
        <v>1024</v>
      </c>
      <c r="C819" s="73" t="s">
        <v>1521</v>
      </c>
      <c r="D819" s="123" t="s">
        <v>1025</v>
      </c>
      <c r="E819" s="114" t="s">
        <v>21</v>
      </c>
      <c r="F819" s="64">
        <v>1</v>
      </c>
      <c r="G819" s="115">
        <v>0</v>
      </c>
      <c r="H819" s="116">
        <v>0</v>
      </c>
      <c r="I819" s="84">
        <v>2469300</v>
      </c>
      <c r="J819" s="85" t="s">
        <v>28</v>
      </c>
      <c r="K819" s="49"/>
      <c r="L819" s="50">
        <f t="shared" si="181"/>
        <v>2469300</v>
      </c>
      <c r="M819" s="50">
        <f t="shared" si="182"/>
        <v>2469300</v>
      </c>
      <c r="N819" s="51">
        <f t="shared" si="183"/>
        <v>2469300</v>
      </c>
      <c r="O819" s="52">
        <f t="shared" si="184"/>
        <v>2469300</v>
      </c>
      <c r="P819" s="51">
        <f t="shared" si="185"/>
        <v>0</v>
      </c>
      <c r="Q819" s="53">
        <f t="shared" si="186"/>
        <v>0</v>
      </c>
      <c r="R819" s="29">
        <f t="shared" si="188"/>
        <v>2469300</v>
      </c>
      <c r="S819" s="51">
        <f t="shared" si="180"/>
        <v>2469300</v>
      </c>
      <c r="T819" s="12" t="str">
        <f t="shared" si="187"/>
        <v>MENOR VALOR</v>
      </c>
    </row>
    <row r="820" spans="1:20" ht="25.5">
      <c r="A820" s="57">
        <v>814</v>
      </c>
      <c r="B820" s="117" t="s">
        <v>1026</v>
      </c>
      <c r="C820" s="73" t="s">
        <v>1525</v>
      </c>
      <c r="D820" s="123" t="s">
        <v>1027</v>
      </c>
      <c r="E820" s="114" t="s">
        <v>21</v>
      </c>
      <c r="F820" s="64">
        <v>1</v>
      </c>
      <c r="G820" s="115">
        <v>0</v>
      </c>
      <c r="H820" s="116">
        <v>0</v>
      </c>
      <c r="I820" s="84">
        <v>2469300</v>
      </c>
      <c r="J820" s="85" t="s">
        <v>28</v>
      </c>
      <c r="K820" s="49"/>
      <c r="L820" s="50">
        <f t="shared" si="181"/>
        <v>2469300</v>
      </c>
      <c r="M820" s="50">
        <f t="shared" si="182"/>
        <v>2469300</v>
      </c>
      <c r="N820" s="51">
        <f t="shared" si="183"/>
        <v>2469300</v>
      </c>
      <c r="O820" s="52">
        <f t="shared" si="184"/>
        <v>2469300</v>
      </c>
      <c r="P820" s="51">
        <f t="shared" si="185"/>
        <v>0</v>
      </c>
      <c r="Q820" s="53">
        <f t="shared" si="186"/>
        <v>0</v>
      </c>
      <c r="R820" s="29">
        <f t="shared" si="188"/>
        <v>2469300</v>
      </c>
      <c r="S820" s="51">
        <f t="shared" si="180"/>
        <v>2469300</v>
      </c>
      <c r="T820" s="12" t="str">
        <f t="shared" si="187"/>
        <v>MENOR VALOR</v>
      </c>
    </row>
    <row r="821" spans="1:20" ht="25.5">
      <c r="A821" s="57">
        <v>815</v>
      </c>
      <c r="B821" s="117" t="s">
        <v>1028</v>
      </c>
      <c r="C821" s="73" t="s">
        <v>1527</v>
      </c>
      <c r="D821" s="123" t="s">
        <v>1029</v>
      </c>
      <c r="E821" s="114" t="s">
        <v>21</v>
      </c>
      <c r="F821" s="64">
        <v>1</v>
      </c>
      <c r="G821" s="115">
        <v>0</v>
      </c>
      <c r="H821" s="116">
        <v>0</v>
      </c>
      <c r="I821" s="84">
        <v>2469300</v>
      </c>
      <c r="J821" s="85" t="s">
        <v>28</v>
      </c>
      <c r="K821" s="49"/>
      <c r="L821" s="50">
        <f t="shared" si="181"/>
        <v>2469300</v>
      </c>
      <c r="M821" s="50">
        <f t="shared" si="182"/>
        <v>2469300</v>
      </c>
      <c r="N821" s="51">
        <f t="shared" si="183"/>
        <v>2469300</v>
      </c>
      <c r="O821" s="52">
        <f t="shared" si="184"/>
        <v>2469300</v>
      </c>
      <c r="P821" s="51">
        <f t="shared" si="185"/>
        <v>0</v>
      </c>
      <c r="Q821" s="53">
        <f t="shared" si="186"/>
        <v>0</v>
      </c>
      <c r="R821" s="29">
        <f t="shared" si="188"/>
        <v>2469300</v>
      </c>
      <c r="S821" s="51">
        <f t="shared" si="180"/>
        <v>2469300</v>
      </c>
      <c r="T821" s="12" t="str">
        <f t="shared" si="187"/>
        <v>MENOR VALOR</v>
      </c>
    </row>
    <row r="822" spans="1:20" ht="25.5">
      <c r="A822" s="57">
        <v>816</v>
      </c>
      <c r="B822" s="117" t="s">
        <v>1030</v>
      </c>
      <c r="C822" s="73" t="s">
        <v>1529</v>
      </c>
      <c r="D822" s="123" t="s">
        <v>1031</v>
      </c>
      <c r="E822" s="114" t="s">
        <v>21</v>
      </c>
      <c r="F822" s="64">
        <v>1</v>
      </c>
      <c r="G822" s="115">
        <v>0</v>
      </c>
      <c r="H822" s="116">
        <v>0</v>
      </c>
      <c r="I822" s="84">
        <v>1474400</v>
      </c>
      <c r="J822" s="85" t="s">
        <v>28</v>
      </c>
      <c r="K822" s="49"/>
      <c r="L822" s="50">
        <f t="shared" si="181"/>
        <v>1474400</v>
      </c>
      <c r="M822" s="50">
        <f t="shared" si="182"/>
        <v>1474400</v>
      </c>
      <c r="N822" s="51">
        <f t="shared" si="183"/>
        <v>1474400</v>
      </c>
      <c r="O822" s="52">
        <f t="shared" si="184"/>
        <v>1474400</v>
      </c>
      <c r="P822" s="51">
        <f t="shared" si="185"/>
        <v>0</v>
      </c>
      <c r="Q822" s="53">
        <f t="shared" si="186"/>
        <v>0</v>
      </c>
      <c r="R822" s="29">
        <f t="shared" si="188"/>
        <v>1474400</v>
      </c>
      <c r="S822" s="51">
        <f t="shared" si="180"/>
        <v>1474400</v>
      </c>
      <c r="T822" s="12" t="str">
        <f t="shared" si="187"/>
        <v>MENOR VALOR</v>
      </c>
    </row>
    <row r="823" spans="1:20" ht="16.5">
      <c r="A823" s="57">
        <v>817</v>
      </c>
      <c r="B823" s="117" t="s">
        <v>1032</v>
      </c>
      <c r="C823" s="73" t="s">
        <v>1531</v>
      </c>
      <c r="D823" s="123" t="s">
        <v>1033</v>
      </c>
      <c r="E823" s="114" t="s">
        <v>21</v>
      </c>
      <c r="F823" s="64">
        <v>1</v>
      </c>
      <c r="G823" s="115">
        <v>0</v>
      </c>
      <c r="H823" s="116">
        <v>0</v>
      </c>
      <c r="I823" s="84">
        <v>1620500</v>
      </c>
      <c r="J823" s="88">
        <v>2213600</v>
      </c>
      <c r="K823" s="49"/>
      <c r="L823" s="50">
        <f t="shared" si="181"/>
        <v>1620500</v>
      </c>
      <c r="M823" s="50">
        <f t="shared" si="182"/>
        <v>1917050</v>
      </c>
      <c r="N823" s="51">
        <f t="shared" si="183"/>
        <v>1917050</v>
      </c>
      <c r="O823" s="52">
        <f t="shared" si="184"/>
        <v>1893974.339847296</v>
      </c>
      <c r="P823" s="51">
        <f t="shared" si="185"/>
        <v>209692.51596087066</v>
      </c>
      <c r="Q823" s="53">
        <f t="shared" si="186"/>
        <v>0.10938291435323579</v>
      </c>
      <c r="R823" s="29">
        <f t="shared" si="188"/>
        <v>1917050</v>
      </c>
      <c r="S823" s="51">
        <f t="shared" si="180"/>
        <v>1917100</v>
      </c>
      <c r="T823" s="12" t="str">
        <f t="shared" si="187"/>
        <v>MEDIANA</v>
      </c>
    </row>
    <row r="824" spans="1:20" ht="25.5">
      <c r="A824" s="89">
        <v>818</v>
      </c>
      <c r="B824" s="117" t="s">
        <v>1034</v>
      </c>
      <c r="C824" s="73" t="s">
        <v>1535</v>
      </c>
      <c r="D824" s="123" t="s">
        <v>1035</v>
      </c>
      <c r="E824" s="114" t="s">
        <v>21</v>
      </c>
      <c r="F824" s="64">
        <v>1</v>
      </c>
      <c r="G824" s="115">
        <v>0</v>
      </c>
      <c r="H824" s="116">
        <v>0</v>
      </c>
      <c r="I824" s="84">
        <v>1474400</v>
      </c>
      <c r="J824" s="85" t="s">
        <v>28</v>
      </c>
      <c r="K824" s="49"/>
      <c r="L824" s="50">
        <f t="shared" si="181"/>
        <v>1474400</v>
      </c>
      <c r="M824" s="50">
        <f t="shared" si="182"/>
        <v>1474400</v>
      </c>
      <c r="N824" s="51">
        <f t="shared" si="183"/>
        <v>1474400</v>
      </c>
      <c r="O824" s="52">
        <f t="shared" si="184"/>
        <v>1474400</v>
      </c>
      <c r="P824" s="51">
        <f t="shared" si="185"/>
        <v>0</v>
      </c>
      <c r="Q824" s="53">
        <f t="shared" si="186"/>
        <v>0</v>
      </c>
      <c r="R824" s="29">
        <f t="shared" si="188"/>
        <v>1474400</v>
      </c>
      <c r="S824" s="51">
        <f t="shared" si="180"/>
        <v>1474400</v>
      </c>
      <c r="T824" s="12" t="str">
        <f t="shared" si="187"/>
        <v>MENOR VALOR</v>
      </c>
    </row>
    <row r="825" spans="1:20" ht="25.5">
      <c r="A825" s="57">
        <v>819</v>
      </c>
      <c r="B825" s="117" t="s">
        <v>1036</v>
      </c>
      <c r="C825" s="73" t="s">
        <v>1539</v>
      </c>
      <c r="D825" s="123" t="s">
        <v>1037</v>
      </c>
      <c r="E825" s="114" t="s">
        <v>21</v>
      </c>
      <c r="F825" s="64">
        <v>1</v>
      </c>
      <c r="G825" s="115">
        <v>0</v>
      </c>
      <c r="H825" s="116">
        <v>0</v>
      </c>
      <c r="I825" s="84">
        <v>1474400</v>
      </c>
      <c r="J825" s="85" t="s">
        <v>28</v>
      </c>
      <c r="K825" s="49"/>
      <c r="L825" s="50">
        <f t="shared" si="181"/>
        <v>1474400</v>
      </c>
      <c r="M825" s="50">
        <f t="shared" si="182"/>
        <v>1474400</v>
      </c>
      <c r="N825" s="51">
        <f t="shared" si="183"/>
        <v>1474400</v>
      </c>
      <c r="O825" s="52">
        <f t="shared" si="184"/>
        <v>1474400</v>
      </c>
      <c r="P825" s="51">
        <f t="shared" si="185"/>
        <v>0</v>
      </c>
      <c r="Q825" s="53">
        <f t="shared" si="186"/>
        <v>0</v>
      </c>
      <c r="R825" s="29">
        <f t="shared" si="188"/>
        <v>1474400</v>
      </c>
      <c r="S825" s="51">
        <f t="shared" si="180"/>
        <v>1474400</v>
      </c>
      <c r="T825" s="12" t="str">
        <f t="shared" si="187"/>
        <v>MENOR VALOR</v>
      </c>
    </row>
    <row r="826" spans="1:20" ht="16.5">
      <c r="A826" s="57">
        <v>820</v>
      </c>
      <c r="B826" s="117" t="s">
        <v>1038</v>
      </c>
      <c r="C826" s="73" t="s">
        <v>1543</v>
      </c>
      <c r="D826" s="123" t="s">
        <v>1039</v>
      </c>
      <c r="E826" s="114" t="s">
        <v>21</v>
      </c>
      <c r="F826" s="64">
        <v>1</v>
      </c>
      <c r="G826" s="115">
        <v>0</v>
      </c>
      <c r="H826" s="116">
        <v>0</v>
      </c>
      <c r="I826" s="84">
        <v>1850600</v>
      </c>
      <c r="J826" s="88">
        <v>2541800</v>
      </c>
      <c r="K826" s="49"/>
      <c r="L826" s="50">
        <f t="shared" si="181"/>
        <v>1850600</v>
      </c>
      <c r="M826" s="50">
        <f t="shared" si="182"/>
        <v>2196200</v>
      </c>
      <c r="N826" s="51">
        <f t="shared" si="183"/>
        <v>2196200</v>
      </c>
      <c r="O826" s="52">
        <f t="shared" si="184"/>
        <v>2168837.2645267788</v>
      </c>
      <c r="P826" s="51">
        <f t="shared" si="185"/>
        <v>244376.10357807082</v>
      </c>
      <c r="Q826" s="53">
        <f t="shared" si="186"/>
        <v>0.11127224459433149</v>
      </c>
      <c r="R826" s="29">
        <f t="shared" si="188"/>
        <v>2196200</v>
      </c>
      <c r="S826" s="51">
        <f t="shared" si="180"/>
        <v>2196200</v>
      </c>
      <c r="T826" s="12" t="str">
        <f t="shared" si="187"/>
        <v>MEDIANA</v>
      </c>
    </row>
    <row r="827" spans="1:20" ht="16.5">
      <c r="A827" s="57">
        <v>821</v>
      </c>
      <c r="B827" s="117" t="s">
        <v>1040</v>
      </c>
      <c r="C827" s="73" t="s">
        <v>1545</v>
      </c>
      <c r="D827" s="123" t="s">
        <v>1041</v>
      </c>
      <c r="E827" s="114" t="s">
        <v>21</v>
      </c>
      <c r="F827" s="64">
        <v>1</v>
      </c>
      <c r="G827" s="115">
        <v>0</v>
      </c>
      <c r="H827" s="116">
        <v>0</v>
      </c>
      <c r="I827" s="84">
        <v>1850600</v>
      </c>
      <c r="J827" s="85" t="s">
        <v>28</v>
      </c>
      <c r="K827" s="49"/>
      <c r="L827" s="50">
        <f t="shared" si="181"/>
        <v>1850600</v>
      </c>
      <c r="M827" s="50">
        <f t="shared" si="182"/>
        <v>1850600</v>
      </c>
      <c r="N827" s="51">
        <f t="shared" si="183"/>
        <v>1850600</v>
      </c>
      <c r="O827" s="52">
        <f t="shared" si="184"/>
        <v>1850600</v>
      </c>
      <c r="P827" s="51">
        <f t="shared" si="185"/>
        <v>0</v>
      </c>
      <c r="Q827" s="53">
        <f t="shared" si="186"/>
        <v>0</v>
      </c>
      <c r="R827" s="29">
        <f t="shared" si="188"/>
        <v>1850600</v>
      </c>
      <c r="S827" s="51">
        <f t="shared" si="180"/>
        <v>1850600</v>
      </c>
      <c r="T827" s="12" t="str">
        <f t="shared" si="187"/>
        <v>MENOR VALOR</v>
      </c>
    </row>
    <row r="828" spans="1:20" ht="25.5">
      <c r="A828" s="57">
        <v>822</v>
      </c>
      <c r="B828" s="117" t="s">
        <v>1042</v>
      </c>
      <c r="C828" s="73" t="s">
        <v>1547</v>
      </c>
      <c r="D828" s="123" t="s">
        <v>1043</v>
      </c>
      <c r="E828" s="114" t="s">
        <v>21</v>
      </c>
      <c r="F828" s="64">
        <v>1</v>
      </c>
      <c r="G828" s="115">
        <v>0</v>
      </c>
      <c r="H828" s="116">
        <v>0</v>
      </c>
      <c r="I828" s="84">
        <v>1850600</v>
      </c>
      <c r="J828" s="85" t="s">
        <v>28</v>
      </c>
      <c r="K828" s="49"/>
      <c r="L828" s="50">
        <f t="shared" si="181"/>
        <v>1850600</v>
      </c>
      <c r="M828" s="50">
        <f t="shared" si="182"/>
        <v>1850600</v>
      </c>
      <c r="N828" s="51">
        <f t="shared" si="183"/>
        <v>1850600</v>
      </c>
      <c r="O828" s="52">
        <f t="shared" si="184"/>
        <v>1850600</v>
      </c>
      <c r="P828" s="51">
        <f t="shared" si="185"/>
        <v>0</v>
      </c>
      <c r="Q828" s="53">
        <f t="shared" si="186"/>
        <v>0</v>
      </c>
      <c r="R828" s="29">
        <f t="shared" si="188"/>
        <v>1850600</v>
      </c>
      <c r="S828" s="51">
        <f t="shared" si="180"/>
        <v>1850600</v>
      </c>
      <c r="T828" s="12" t="str">
        <f t="shared" si="187"/>
        <v>MENOR VALOR</v>
      </c>
    </row>
    <row r="829" spans="1:20" ht="25.5">
      <c r="A829" s="89">
        <v>823</v>
      </c>
      <c r="B829" s="117" t="s">
        <v>1044</v>
      </c>
      <c r="C829" s="73" t="s">
        <v>1549</v>
      </c>
      <c r="D829" s="123" t="s">
        <v>1045</v>
      </c>
      <c r="E829" s="114" t="s">
        <v>21</v>
      </c>
      <c r="F829" s="64">
        <v>1</v>
      </c>
      <c r="G829" s="115">
        <v>0</v>
      </c>
      <c r="H829" s="116">
        <v>0</v>
      </c>
      <c r="I829" s="84">
        <v>1850600</v>
      </c>
      <c r="J829" s="85" t="s">
        <v>28</v>
      </c>
      <c r="K829" s="49"/>
      <c r="L829" s="50">
        <f t="shared" si="181"/>
        <v>1850600</v>
      </c>
      <c r="M829" s="50">
        <f t="shared" si="182"/>
        <v>1850600</v>
      </c>
      <c r="N829" s="51">
        <f t="shared" si="183"/>
        <v>1850600</v>
      </c>
      <c r="O829" s="52">
        <f t="shared" si="184"/>
        <v>1850600</v>
      </c>
      <c r="P829" s="51">
        <f t="shared" si="185"/>
        <v>0</v>
      </c>
      <c r="Q829" s="53">
        <f t="shared" si="186"/>
        <v>0</v>
      </c>
      <c r="R829" s="29">
        <f t="shared" si="188"/>
        <v>1850600</v>
      </c>
      <c r="S829" s="51">
        <f t="shared" si="180"/>
        <v>1850600</v>
      </c>
      <c r="T829" s="12" t="str">
        <f t="shared" si="187"/>
        <v>MENOR VALOR</v>
      </c>
    </row>
    <row r="830" spans="1:20" ht="25.5">
      <c r="A830" s="57">
        <v>824</v>
      </c>
      <c r="B830" s="117" t="s">
        <v>1046</v>
      </c>
      <c r="C830" s="73" t="s">
        <v>1553</v>
      </c>
      <c r="D830" s="123" t="s">
        <v>1047</v>
      </c>
      <c r="E830" s="114" t="s">
        <v>21</v>
      </c>
      <c r="F830" s="64">
        <v>1</v>
      </c>
      <c r="G830" s="115">
        <v>0</v>
      </c>
      <c r="H830" s="116">
        <v>0</v>
      </c>
      <c r="I830" s="84">
        <v>2469300</v>
      </c>
      <c r="J830" s="85" t="s">
        <v>28</v>
      </c>
      <c r="K830" s="49"/>
      <c r="L830" s="50">
        <f t="shared" si="181"/>
        <v>2469300</v>
      </c>
      <c r="M830" s="50">
        <f t="shared" si="182"/>
        <v>2469300</v>
      </c>
      <c r="N830" s="51">
        <f t="shared" si="183"/>
        <v>2469300</v>
      </c>
      <c r="O830" s="52">
        <f t="shared" si="184"/>
        <v>2469300</v>
      </c>
      <c r="P830" s="51">
        <f t="shared" si="185"/>
        <v>0</v>
      </c>
      <c r="Q830" s="53">
        <f t="shared" si="186"/>
        <v>0</v>
      </c>
      <c r="R830" s="29">
        <f t="shared" si="188"/>
        <v>2469300</v>
      </c>
      <c r="S830" s="51">
        <f t="shared" si="180"/>
        <v>2469300</v>
      </c>
      <c r="T830" s="12" t="str">
        <f t="shared" si="187"/>
        <v>MENOR VALOR</v>
      </c>
    </row>
    <row r="831" spans="1:20" ht="25.5">
      <c r="A831" s="57">
        <v>825</v>
      </c>
      <c r="B831" s="117" t="s">
        <v>1048</v>
      </c>
      <c r="C831" s="73" t="s">
        <v>1555</v>
      </c>
      <c r="D831" s="123" t="s">
        <v>1049</v>
      </c>
      <c r="E831" s="114" t="s">
        <v>21</v>
      </c>
      <c r="F831" s="64">
        <v>1</v>
      </c>
      <c r="G831" s="115">
        <v>0</v>
      </c>
      <c r="H831" s="116">
        <v>0</v>
      </c>
      <c r="I831" s="84">
        <v>2469300</v>
      </c>
      <c r="J831" s="85" t="s">
        <v>28</v>
      </c>
      <c r="K831" s="49"/>
      <c r="L831" s="50">
        <f t="shared" si="181"/>
        <v>2469300</v>
      </c>
      <c r="M831" s="50">
        <f t="shared" si="182"/>
        <v>2469300</v>
      </c>
      <c r="N831" s="51">
        <f t="shared" si="183"/>
        <v>2469300</v>
      </c>
      <c r="O831" s="52">
        <f t="shared" si="184"/>
        <v>2469300</v>
      </c>
      <c r="P831" s="51">
        <f t="shared" si="185"/>
        <v>0</v>
      </c>
      <c r="Q831" s="53">
        <f t="shared" si="186"/>
        <v>0</v>
      </c>
      <c r="R831" s="29">
        <f t="shared" si="188"/>
        <v>2469300</v>
      </c>
      <c r="S831" s="51">
        <f t="shared" si="180"/>
        <v>2469300</v>
      </c>
      <c r="T831" s="12" t="str">
        <f t="shared" si="187"/>
        <v>MENOR VALOR</v>
      </c>
    </row>
    <row r="832" spans="1:20" ht="25.5">
      <c r="A832" s="57">
        <v>826</v>
      </c>
      <c r="B832" s="117" t="s">
        <v>1050</v>
      </c>
      <c r="C832" s="73" t="s">
        <v>1557</v>
      </c>
      <c r="D832" s="123" t="s">
        <v>1051</v>
      </c>
      <c r="E832" s="114" t="s">
        <v>21</v>
      </c>
      <c r="F832" s="64">
        <v>1</v>
      </c>
      <c r="G832" s="115">
        <v>0</v>
      </c>
      <c r="H832" s="116">
        <v>0</v>
      </c>
      <c r="I832" s="84">
        <v>2469300</v>
      </c>
      <c r="J832" s="88">
        <v>3367100</v>
      </c>
      <c r="K832" s="49"/>
      <c r="L832" s="50">
        <f t="shared" si="181"/>
        <v>2469300</v>
      </c>
      <c r="M832" s="50">
        <f t="shared" si="182"/>
        <v>2918200</v>
      </c>
      <c r="N832" s="51">
        <f t="shared" si="183"/>
        <v>2918200</v>
      </c>
      <c r="O832" s="52">
        <f t="shared" si="184"/>
        <v>2883466.6687860293</v>
      </c>
      <c r="P832" s="51">
        <f t="shared" si="185"/>
        <v>317420.23407464119</v>
      </c>
      <c r="Q832" s="53">
        <f t="shared" si="186"/>
        <v>0.10877261122426193</v>
      </c>
      <c r="R832" s="29">
        <f t="shared" si="188"/>
        <v>2918200</v>
      </c>
      <c r="S832" s="51">
        <f t="shared" si="180"/>
        <v>2918200</v>
      </c>
      <c r="T832" s="12" t="str">
        <f t="shared" si="187"/>
        <v>MEDIANA</v>
      </c>
    </row>
    <row r="833" spans="1:20" ht="25.5">
      <c r="A833" s="57">
        <v>827</v>
      </c>
      <c r="B833" s="117" t="s">
        <v>1052</v>
      </c>
      <c r="C833" s="73" t="s">
        <v>1559</v>
      </c>
      <c r="D833" s="123" t="s">
        <v>1053</v>
      </c>
      <c r="E833" s="114" t="s">
        <v>21</v>
      </c>
      <c r="F833" s="64">
        <v>1</v>
      </c>
      <c r="G833" s="115">
        <v>0</v>
      </c>
      <c r="H833" s="116">
        <v>0</v>
      </c>
      <c r="I833" s="84">
        <v>2469300</v>
      </c>
      <c r="J833" s="85" t="s">
        <v>28</v>
      </c>
      <c r="K833" s="49"/>
      <c r="L833" s="50">
        <f t="shared" si="181"/>
        <v>2469300</v>
      </c>
      <c r="M833" s="50">
        <f t="shared" si="182"/>
        <v>2469300</v>
      </c>
      <c r="N833" s="51">
        <f t="shared" si="183"/>
        <v>2469300</v>
      </c>
      <c r="O833" s="52">
        <f t="shared" si="184"/>
        <v>2469300</v>
      </c>
      <c r="P833" s="51">
        <f t="shared" si="185"/>
        <v>0</v>
      </c>
      <c r="Q833" s="53">
        <f t="shared" si="186"/>
        <v>0</v>
      </c>
      <c r="R833" s="29">
        <f t="shared" si="188"/>
        <v>2469300</v>
      </c>
      <c r="S833" s="51">
        <f t="shared" ref="S833:S896" si="189">+ROUND(R833,-2)</f>
        <v>2469300</v>
      </c>
      <c r="T833" s="12" t="str">
        <f t="shared" si="187"/>
        <v>MENOR VALOR</v>
      </c>
    </row>
    <row r="834" spans="1:20" ht="25.5">
      <c r="A834" s="89">
        <v>828</v>
      </c>
      <c r="B834" s="117">
        <v>808011</v>
      </c>
      <c r="C834" s="73" t="s">
        <v>1561</v>
      </c>
      <c r="D834" s="123" t="s">
        <v>1054</v>
      </c>
      <c r="E834" s="114" t="s">
        <v>21</v>
      </c>
      <c r="F834" s="64">
        <v>1</v>
      </c>
      <c r="G834" s="115">
        <v>0</v>
      </c>
      <c r="H834" s="116">
        <v>0</v>
      </c>
      <c r="I834" s="84">
        <v>1474400</v>
      </c>
      <c r="J834" s="85" t="s">
        <v>28</v>
      </c>
      <c r="K834" s="49"/>
      <c r="L834" s="50">
        <f t="shared" si="181"/>
        <v>1474400</v>
      </c>
      <c r="M834" s="50">
        <f t="shared" si="182"/>
        <v>1474400</v>
      </c>
      <c r="N834" s="51">
        <f t="shared" si="183"/>
        <v>1474400</v>
      </c>
      <c r="O834" s="52">
        <f t="shared" si="184"/>
        <v>1474400</v>
      </c>
      <c r="P834" s="51">
        <f t="shared" si="185"/>
        <v>0</v>
      </c>
      <c r="Q834" s="53">
        <f t="shared" si="186"/>
        <v>0</v>
      </c>
      <c r="R834" s="29">
        <f t="shared" si="188"/>
        <v>1474400</v>
      </c>
      <c r="S834" s="51">
        <f t="shared" si="189"/>
        <v>1474400</v>
      </c>
      <c r="T834" s="12" t="str">
        <f t="shared" si="187"/>
        <v>MENOR VALOR</v>
      </c>
    </row>
    <row r="835" spans="1:20" ht="25.5">
      <c r="A835" s="57">
        <v>829</v>
      </c>
      <c r="B835" s="117" t="s">
        <v>1055</v>
      </c>
      <c r="C835" s="73" t="s">
        <v>1563</v>
      </c>
      <c r="D835" s="123" t="s">
        <v>1056</v>
      </c>
      <c r="E835" s="114" t="s">
        <v>21</v>
      </c>
      <c r="F835" s="64">
        <v>1</v>
      </c>
      <c r="G835" s="115">
        <v>0</v>
      </c>
      <c r="H835" s="116">
        <v>0</v>
      </c>
      <c r="I835" s="84">
        <v>1850600</v>
      </c>
      <c r="J835" s="85" t="s">
        <v>28</v>
      </c>
      <c r="K835" s="49"/>
      <c r="L835" s="50">
        <f t="shared" si="181"/>
        <v>1850600</v>
      </c>
      <c r="M835" s="50">
        <f t="shared" si="182"/>
        <v>1850600</v>
      </c>
      <c r="N835" s="51">
        <f t="shared" si="183"/>
        <v>1850600</v>
      </c>
      <c r="O835" s="52">
        <f t="shared" si="184"/>
        <v>1850600</v>
      </c>
      <c r="P835" s="51">
        <f t="shared" si="185"/>
        <v>0</v>
      </c>
      <c r="Q835" s="53">
        <f t="shared" si="186"/>
        <v>0</v>
      </c>
      <c r="R835" s="29">
        <f t="shared" si="188"/>
        <v>1850600</v>
      </c>
      <c r="S835" s="51">
        <f t="shared" si="189"/>
        <v>1850600</v>
      </c>
      <c r="T835" s="12" t="str">
        <f t="shared" si="187"/>
        <v>MENOR VALOR</v>
      </c>
    </row>
    <row r="836" spans="1:20" ht="25.5">
      <c r="A836" s="57">
        <v>830</v>
      </c>
      <c r="B836" s="117" t="s">
        <v>1057</v>
      </c>
      <c r="C836" s="73" t="s">
        <v>1567</v>
      </c>
      <c r="D836" s="123" t="s">
        <v>1058</v>
      </c>
      <c r="E836" s="114" t="s">
        <v>21</v>
      </c>
      <c r="F836" s="64">
        <v>1</v>
      </c>
      <c r="G836" s="115">
        <v>0</v>
      </c>
      <c r="H836" s="116">
        <v>0</v>
      </c>
      <c r="I836" s="84">
        <v>1474400</v>
      </c>
      <c r="J836" s="88">
        <v>2005200</v>
      </c>
      <c r="K836" s="49"/>
      <c r="L836" s="50">
        <f t="shared" si="181"/>
        <v>1474400</v>
      </c>
      <c r="M836" s="50">
        <f t="shared" si="182"/>
        <v>1739800</v>
      </c>
      <c r="N836" s="51">
        <f t="shared" si="183"/>
        <v>1739800</v>
      </c>
      <c r="O836" s="52">
        <f t="shared" si="184"/>
        <v>1719437.9546817036</v>
      </c>
      <c r="P836" s="51">
        <f t="shared" si="185"/>
        <v>187666.13972690972</v>
      </c>
      <c r="Q836" s="53">
        <f t="shared" si="186"/>
        <v>0.10786650173980326</v>
      </c>
      <c r="R836" s="29">
        <f t="shared" si="188"/>
        <v>1739800</v>
      </c>
      <c r="S836" s="51">
        <f t="shared" si="189"/>
        <v>1739800</v>
      </c>
      <c r="T836" s="12" t="str">
        <f t="shared" si="187"/>
        <v>MEDIANA</v>
      </c>
    </row>
    <row r="837" spans="1:20" ht="25.5">
      <c r="A837" s="57">
        <v>831</v>
      </c>
      <c r="B837" s="117" t="s">
        <v>1059</v>
      </c>
      <c r="C837" s="73" t="s">
        <v>1569</v>
      </c>
      <c r="D837" s="123" t="s">
        <v>1060</v>
      </c>
      <c r="E837" s="114" t="s">
        <v>21</v>
      </c>
      <c r="F837" s="64">
        <v>1</v>
      </c>
      <c r="G837" s="115">
        <v>0</v>
      </c>
      <c r="H837" s="116">
        <v>0</v>
      </c>
      <c r="I837" s="84">
        <v>1474400</v>
      </c>
      <c r="J837" s="85" t="s">
        <v>28</v>
      </c>
      <c r="K837" s="49"/>
      <c r="L837" s="50">
        <f t="shared" si="181"/>
        <v>1474400</v>
      </c>
      <c r="M837" s="50">
        <f t="shared" si="182"/>
        <v>1474400</v>
      </c>
      <c r="N837" s="51">
        <f t="shared" si="183"/>
        <v>1474400</v>
      </c>
      <c r="O837" s="52">
        <f t="shared" si="184"/>
        <v>1474400</v>
      </c>
      <c r="P837" s="51">
        <f t="shared" si="185"/>
        <v>0</v>
      </c>
      <c r="Q837" s="53">
        <f t="shared" si="186"/>
        <v>0</v>
      </c>
      <c r="R837" s="29">
        <f t="shared" si="188"/>
        <v>1474400</v>
      </c>
      <c r="S837" s="51">
        <f t="shared" si="189"/>
        <v>1474400</v>
      </c>
      <c r="T837" s="12" t="str">
        <f t="shared" si="187"/>
        <v>MENOR VALOR</v>
      </c>
    </row>
    <row r="838" spans="1:20" ht="25.5">
      <c r="A838" s="57">
        <v>832</v>
      </c>
      <c r="B838" s="117" t="s">
        <v>1061</v>
      </c>
      <c r="C838" s="73" t="s">
        <v>1571</v>
      </c>
      <c r="D838" s="123" t="s">
        <v>1062</v>
      </c>
      <c r="E838" s="114" t="s">
        <v>21</v>
      </c>
      <c r="F838" s="64">
        <v>1</v>
      </c>
      <c r="G838" s="115">
        <v>0</v>
      </c>
      <c r="H838" s="116">
        <v>0</v>
      </c>
      <c r="I838" s="84">
        <v>1474400</v>
      </c>
      <c r="J838" s="88">
        <v>2005200</v>
      </c>
      <c r="K838" s="49"/>
      <c r="L838" s="50">
        <f t="shared" ref="L838:L901" si="190">MIN(I838,J838)</f>
        <v>1474400</v>
      </c>
      <c r="M838" s="50">
        <f t="shared" ref="M838:M901" si="191">AVERAGE(I838,J838)</f>
        <v>1739800</v>
      </c>
      <c r="N838" s="51">
        <f t="shared" ref="N838:N901" si="192">MEDIAN(J838,I838)</f>
        <v>1739800</v>
      </c>
      <c r="O838" s="52">
        <f t="shared" ref="O838:O901" si="193">GEOMEAN(I838,J838)</f>
        <v>1719437.9546817036</v>
      </c>
      <c r="P838" s="51">
        <f t="shared" ref="P838:P901" si="194">STDEVA(N838,L838)</f>
        <v>187666.13972690972</v>
      </c>
      <c r="Q838" s="53">
        <f t="shared" ref="Q838:Q901" si="195">P838/N838*100%</f>
        <v>0.10786650173980326</v>
      </c>
      <c r="R838" s="29">
        <f t="shared" si="188"/>
        <v>1739800</v>
      </c>
      <c r="S838" s="51">
        <f t="shared" si="189"/>
        <v>1739800</v>
      </c>
      <c r="T838" s="12" t="str">
        <f t="shared" si="187"/>
        <v>MEDIANA</v>
      </c>
    </row>
    <row r="839" spans="1:20" ht="25.5">
      <c r="A839" s="89">
        <v>833</v>
      </c>
      <c r="B839" s="117" t="s">
        <v>1063</v>
      </c>
      <c r="C839" s="73" t="s">
        <v>1573</v>
      </c>
      <c r="D839" s="123" t="s">
        <v>1064</v>
      </c>
      <c r="E839" s="114" t="s">
        <v>21</v>
      </c>
      <c r="F839" s="64">
        <v>1</v>
      </c>
      <c r="G839" s="115">
        <v>0</v>
      </c>
      <c r="H839" s="116">
        <v>0</v>
      </c>
      <c r="I839" s="84">
        <v>1474400</v>
      </c>
      <c r="J839" s="85" t="s">
        <v>28</v>
      </c>
      <c r="K839" s="49"/>
      <c r="L839" s="50">
        <f t="shared" si="190"/>
        <v>1474400</v>
      </c>
      <c r="M839" s="50">
        <f t="shared" si="191"/>
        <v>1474400</v>
      </c>
      <c r="N839" s="51">
        <f t="shared" si="192"/>
        <v>1474400</v>
      </c>
      <c r="O839" s="52">
        <f t="shared" si="193"/>
        <v>1474400</v>
      </c>
      <c r="P839" s="51">
        <f t="shared" si="194"/>
        <v>0</v>
      </c>
      <c r="Q839" s="53">
        <f t="shared" si="195"/>
        <v>0</v>
      </c>
      <c r="R839" s="29">
        <f t="shared" si="188"/>
        <v>1474400</v>
      </c>
      <c r="S839" s="51">
        <f t="shared" si="189"/>
        <v>1474400</v>
      </c>
      <c r="T839" s="12" t="str">
        <f t="shared" si="187"/>
        <v>MENOR VALOR</v>
      </c>
    </row>
    <row r="840" spans="1:20" ht="25.5">
      <c r="A840" s="57">
        <v>834</v>
      </c>
      <c r="B840" s="117" t="s">
        <v>1065</v>
      </c>
      <c r="C840" s="73" t="s">
        <v>1575</v>
      </c>
      <c r="D840" s="123" t="s">
        <v>1066</v>
      </c>
      <c r="E840" s="114" t="s">
        <v>21</v>
      </c>
      <c r="F840" s="64">
        <v>1</v>
      </c>
      <c r="G840" s="115">
        <v>0</v>
      </c>
      <c r="H840" s="116">
        <v>0</v>
      </c>
      <c r="I840" s="84">
        <v>1474400</v>
      </c>
      <c r="J840" s="88">
        <v>2005200</v>
      </c>
      <c r="K840" s="49"/>
      <c r="L840" s="50">
        <f t="shared" si="190"/>
        <v>1474400</v>
      </c>
      <c r="M840" s="50">
        <f t="shared" si="191"/>
        <v>1739800</v>
      </c>
      <c r="N840" s="51">
        <f t="shared" si="192"/>
        <v>1739800</v>
      </c>
      <c r="O840" s="52">
        <f t="shared" si="193"/>
        <v>1719437.9546817036</v>
      </c>
      <c r="P840" s="51">
        <f t="shared" si="194"/>
        <v>187666.13972690972</v>
      </c>
      <c r="Q840" s="53">
        <f t="shared" si="195"/>
        <v>0.10786650173980326</v>
      </c>
      <c r="R840" s="29">
        <f t="shared" si="188"/>
        <v>1739800</v>
      </c>
      <c r="S840" s="51">
        <f t="shared" si="189"/>
        <v>1739800</v>
      </c>
      <c r="T840" s="12" t="str">
        <f t="shared" si="187"/>
        <v>MEDIANA</v>
      </c>
    </row>
    <row r="841" spans="1:20" ht="38.25">
      <c r="A841" s="57">
        <v>835</v>
      </c>
      <c r="B841" s="117" t="s">
        <v>1067</v>
      </c>
      <c r="C841" s="73" t="s">
        <v>1577</v>
      </c>
      <c r="D841" s="123" t="s">
        <v>1068</v>
      </c>
      <c r="E841" s="114" t="s">
        <v>21</v>
      </c>
      <c r="F841" s="64">
        <v>1</v>
      </c>
      <c r="G841" s="115">
        <v>0</v>
      </c>
      <c r="H841" s="116">
        <v>0</v>
      </c>
      <c r="I841" s="84">
        <v>1474400</v>
      </c>
      <c r="J841" s="85" t="s">
        <v>28</v>
      </c>
      <c r="K841" s="49"/>
      <c r="L841" s="50">
        <f t="shared" si="190"/>
        <v>1474400</v>
      </c>
      <c r="M841" s="50">
        <f t="shared" si="191"/>
        <v>1474400</v>
      </c>
      <c r="N841" s="51">
        <f t="shared" si="192"/>
        <v>1474400</v>
      </c>
      <c r="O841" s="52">
        <f t="shared" si="193"/>
        <v>1474400</v>
      </c>
      <c r="P841" s="51">
        <f t="shared" si="194"/>
        <v>0</v>
      </c>
      <c r="Q841" s="53">
        <f t="shared" si="195"/>
        <v>0</v>
      </c>
      <c r="R841" s="29">
        <f t="shared" si="188"/>
        <v>1474400</v>
      </c>
      <c r="S841" s="51">
        <f t="shared" si="189"/>
        <v>1474400</v>
      </c>
      <c r="T841" s="12" t="str">
        <f t="shared" ref="T841:T904" si="196">IF(Q841&lt;=$Q$1,"MENOR VALOR","MEDIANA")</f>
        <v>MENOR VALOR</v>
      </c>
    </row>
    <row r="842" spans="1:20" ht="25.5">
      <c r="A842" s="57">
        <v>836</v>
      </c>
      <c r="B842" s="117" t="s">
        <v>1069</v>
      </c>
      <c r="C842" s="73">
        <v>901001</v>
      </c>
      <c r="D842" s="123" t="s">
        <v>1070</v>
      </c>
      <c r="E842" s="114" t="s">
        <v>21</v>
      </c>
      <c r="F842" s="64">
        <v>1</v>
      </c>
      <c r="G842" s="115">
        <v>0</v>
      </c>
      <c r="H842" s="116">
        <v>0</v>
      </c>
      <c r="I842" s="84">
        <v>1474400</v>
      </c>
      <c r="J842" s="88">
        <v>2005200</v>
      </c>
      <c r="K842" s="49"/>
      <c r="L842" s="50">
        <f t="shared" si="190"/>
        <v>1474400</v>
      </c>
      <c r="M842" s="50">
        <f t="shared" si="191"/>
        <v>1739800</v>
      </c>
      <c r="N842" s="51">
        <f t="shared" si="192"/>
        <v>1739800</v>
      </c>
      <c r="O842" s="52">
        <f t="shared" si="193"/>
        <v>1719437.9546817036</v>
      </c>
      <c r="P842" s="51">
        <f t="shared" si="194"/>
        <v>187666.13972690972</v>
      </c>
      <c r="Q842" s="53">
        <f t="shared" si="195"/>
        <v>0.10786650173980326</v>
      </c>
      <c r="R842" s="29">
        <f t="shared" si="188"/>
        <v>1739800</v>
      </c>
      <c r="S842" s="51">
        <f t="shared" si="189"/>
        <v>1739800</v>
      </c>
      <c r="T842" s="12" t="str">
        <f t="shared" si="196"/>
        <v>MEDIANA</v>
      </c>
    </row>
    <row r="843" spans="1:20" ht="25.5">
      <c r="A843" s="57">
        <v>837</v>
      </c>
      <c r="B843" s="117" t="s">
        <v>1071</v>
      </c>
      <c r="C843" s="73">
        <v>901101</v>
      </c>
      <c r="D843" s="123" t="s">
        <v>1072</v>
      </c>
      <c r="E843" s="114" t="s">
        <v>21</v>
      </c>
      <c r="F843" s="64">
        <v>1</v>
      </c>
      <c r="G843" s="115">
        <v>0</v>
      </c>
      <c r="H843" s="116">
        <v>0</v>
      </c>
      <c r="I843" s="84">
        <v>1474400</v>
      </c>
      <c r="J843" s="88">
        <v>2005200</v>
      </c>
      <c r="K843" s="49"/>
      <c r="L843" s="50">
        <f t="shared" si="190"/>
        <v>1474400</v>
      </c>
      <c r="M843" s="50">
        <f t="shared" si="191"/>
        <v>1739800</v>
      </c>
      <c r="N843" s="51">
        <f t="shared" si="192"/>
        <v>1739800</v>
      </c>
      <c r="O843" s="52">
        <f t="shared" si="193"/>
        <v>1719437.9546817036</v>
      </c>
      <c r="P843" s="51">
        <f t="shared" si="194"/>
        <v>187666.13972690972</v>
      </c>
      <c r="Q843" s="53">
        <f t="shared" si="195"/>
        <v>0.10786650173980326</v>
      </c>
      <c r="R843" s="29">
        <f t="shared" si="188"/>
        <v>1739800</v>
      </c>
      <c r="S843" s="51">
        <f t="shared" si="189"/>
        <v>1739800</v>
      </c>
      <c r="T843" s="12" t="str">
        <f t="shared" si="196"/>
        <v>MEDIANA</v>
      </c>
    </row>
    <row r="844" spans="1:20" ht="25.5">
      <c r="A844" s="89">
        <v>838</v>
      </c>
      <c r="B844" s="117" t="s">
        <v>1073</v>
      </c>
      <c r="C844" s="73">
        <v>901106</v>
      </c>
      <c r="D844" s="123" t="s">
        <v>1074</v>
      </c>
      <c r="E844" s="114" t="s">
        <v>21</v>
      </c>
      <c r="F844" s="64">
        <v>1</v>
      </c>
      <c r="G844" s="115">
        <v>0</v>
      </c>
      <c r="H844" s="116">
        <v>0</v>
      </c>
      <c r="I844" s="84">
        <v>1474400</v>
      </c>
      <c r="J844" s="88">
        <v>2005200</v>
      </c>
      <c r="K844" s="49"/>
      <c r="L844" s="50">
        <f t="shared" si="190"/>
        <v>1474400</v>
      </c>
      <c r="M844" s="50">
        <f t="shared" si="191"/>
        <v>1739800</v>
      </c>
      <c r="N844" s="51">
        <f t="shared" si="192"/>
        <v>1739800</v>
      </c>
      <c r="O844" s="52">
        <f t="shared" si="193"/>
        <v>1719437.9546817036</v>
      </c>
      <c r="P844" s="51">
        <f t="shared" si="194"/>
        <v>187666.13972690972</v>
      </c>
      <c r="Q844" s="53">
        <f t="shared" si="195"/>
        <v>0.10786650173980326</v>
      </c>
      <c r="R844" s="29">
        <f t="shared" si="188"/>
        <v>1739800</v>
      </c>
      <c r="S844" s="51">
        <f t="shared" si="189"/>
        <v>1739800</v>
      </c>
      <c r="T844" s="12" t="str">
        <f t="shared" si="196"/>
        <v>MEDIANA</v>
      </c>
    </row>
    <row r="845" spans="1:20" ht="25.5">
      <c r="A845" s="57">
        <v>839</v>
      </c>
      <c r="B845" s="117" t="s">
        <v>1075</v>
      </c>
      <c r="C845" s="77">
        <v>901107</v>
      </c>
      <c r="D845" s="123" t="s">
        <v>1076</v>
      </c>
      <c r="E845" s="114" t="s">
        <v>21</v>
      </c>
      <c r="F845" s="64">
        <v>1</v>
      </c>
      <c r="G845" s="115">
        <v>0</v>
      </c>
      <c r="H845" s="116">
        <v>0</v>
      </c>
      <c r="I845" s="84">
        <v>1474400</v>
      </c>
      <c r="J845" s="85" t="s">
        <v>28</v>
      </c>
      <c r="K845" s="49"/>
      <c r="L845" s="50">
        <f t="shared" si="190"/>
        <v>1474400</v>
      </c>
      <c r="M845" s="50">
        <f t="shared" si="191"/>
        <v>1474400</v>
      </c>
      <c r="N845" s="51">
        <f t="shared" si="192"/>
        <v>1474400</v>
      </c>
      <c r="O845" s="52">
        <f t="shared" si="193"/>
        <v>1474400</v>
      </c>
      <c r="P845" s="51">
        <f t="shared" si="194"/>
        <v>0</v>
      </c>
      <c r="Q845" s="53">
        <f t="shared" si="195"/>
        <v>0</v>
      </c>
      <c r="R845" s="29">
        <f t="shared" si="188"/>
        <v>1474400</v>
      </c>
      <c r="S845" s="51">
        <f t="shared" si="189"/>
        <v>1474400</v>
      </c>
      <c r="T845" s="12" t="str">
        <f t="shared" si="196"/>
        <v>MENOR VALOR</v>
      </c>
    </row>
    <row r="846" spans="1:20" ht="25.5">
      <c r="A846" s="57">
        <v>840</v>
      </c>
      <c r="B846" s="117" t="s">
        <v>1077</v>
      </c>
      <c r="C846" s="73">
        <v>901111</v>
      </c>
      <c r="D846" s="123" t="s">
        <v>1078</v>
      </c>
      <c r="E846" s="114" t="s">
        <v>21</v>
      </c>
      <c r="F846" s="64">
        <v>1</v>
      </c>
      <c r="G846" s="115">
        <v>0</v>
      </c>
      <c r="H846" s="116">
        <v>0</v>
      </c>
      <c r="I846" s="84">
        <v>1474400</v>
      </c>
      <c r="J846" s="88">
        <v>2005200</v>
      </c>
      <c r="K846" s="49"/>
      <c r="L846" s="50">
        <f t="shared" si="190"/>
        <v>1474400</v>
      </c>
      <c r="M846" s="50">
        <f t="shared" si="191"/>
        <v>1739800</v>
      </c>
      <c r="N846" s="51">
        <f t="shared" si="192"/>
        <v>1739800</v>
      </c>
      <c r="O846" s="52">
        <f t="shared" si="193"/>
        <v>1719437.9546817036</v>
      </c>
      <c r="P846" s="51">
        <f t="shared" si="194"/>
        <v>187666.13972690972</v>
      </c>
      <c r="Q846" s="53">
        <f t="shared" si="195"/>
        <v>0.10786650173980326</v>
      </c>
      <c r="R846" s="29">
        <f t="shared" si="188"/>
        <v>1739800</v>
      </c>
      <c r="S846" s="51">
        <f t="shared" si="189"/>
        <v>1739800</v>
      </c>
      <c r="T846" s="12" t="str">
        <f t="shared" si="196"/>
        <v>MEDIANA</v>
      </c>
    </row>
    <row r="847" spans="1:20" ht="38.25">
      <c r="A847" s="57">
        <v>841</v>
      </c>
      <c r="B847" s="117" t="s">
        <v>1079</v>
      </c>
      <c r="C847" s="77">
        <v>901206</v>
      </c>
      <c r="D847" s="123" t="s">
        <v>1080</v>
      </c>
      <c r="E847" s="114" t="s">
        <v>21</v>
      </c>
      <c r="F847" s="64">
        <v>1</v>
      </c>
      <c r="G847" s="115">
        <v>0</v>
      </c>
      <c r="H847" s="116">
        <v>0</v>
      </c>
      <c r="I847" s="84">
        <v>1474400</v>
      </c>
      <c r="J847" s="88">
        <v>2005200</v>
      </c>
      <c r="K847" s="49"/>
      <c r="L847" s="50">
        <f t="shared" si="190"/>
        <v>1474400</v>
      </c>
      <c r="M847" s="50">
        <f t="shared" si="191"/>
        <v>1739800</v>
      </c>
      <c r="N847" s="51">
        <f t="shared" si="192"/>
        <v>1739800</v>
      </c>
      <c r="O847" s="52">
        <f t="shared" si="193"/>
        <v>1719437.9546817036</v>
      </c>
      <c r="P847" s="51">
        <f t="shared" si="194"/>
        <v>187666.13972690972</v>
      </c>
      <c r="Q847" s="53">
        <f t="shared" si="195"/>
        <v>0.10786650173980326</v>
      </c>
      <c r="R847" s="29">
        <f t="shared" si="188"/>
        <v>1739800</v>
      </c>
      <c r="S847" s="51">
        <f t="shared" si="189"/>
        <v>1739800</v>
      </c>
      <c r="T847" s="12" t="str">
        <f t="shared" si="196"/>
        <v>MEDIANA</v>
      </c>
    </row>
    <row r="848" spans="1:20" ht="25.5">
      <c r="A848" s="57">
        <v>842</v>
      </c>
      <c r="B848" s="117" t="s">
        <v>1081</v>
      </c>
      <c r="C848" s="76">
        <v>901210</v>
      </c>
      <c r="D848" s="123" t="s">
        <v>1082</v>
      </c>
      <c r="E848" s="114" t="s">
        <v>21</v>
      </c>
      <c r="F848" s="64">
        <v>1</v>
      </c>
      <c r="G848" s="115">
        <v>0</v>
      </c>
      <c r="H848" s="116">
        <v>0</v>
      </c>
      <c r="I848" s="84">
        <v>1474400</v>
      </c>
      <c r="J848" s="85" t="s">
        <v>28</v>
      </c>
      <c r="K848" s="49"/>
      <c r="L848" s="50">
        <f t="shared" si="190"/>
        <v>1474400</v>
      </c>
      <c r="M848" s="50">
        <f t="shared" si="191"/>
        <v>1474400</v>
      </c>
      <c r="N848" s="51">
        <f t="shared" si="192"/>
        <v>1474400</v>
      </c>
      <c r="O848" s="52">
        <f t="shared" si="193"/>
        <v>1474400</v>
      </c>
      <c r="P848" s="51">
        <f t="shared" si="194"/>
        <v>0</v>
      </c>
      <c r="Q848" s="53">
        <f t="shared" si="195"/>
        <v>0</v>
      </c>
      <c r="R848" s="29">
        <f t="shared" si="188"/>
        <v>1474400</v>
      </c>
      <c r="S848" s="51">
        <f t="shared" si="189"/>
        <v>1474400</v>
      </c>
      <c r="T848" s="12" t="str">
        <f t="shared" si="196"/>
        <v>MENOR VALOR</v>
      </c>
    </row>
    <row r="849" spans="1:20" ht="16.5">
      <c r="A849" s="89">
        <v>843</v>
      </c>
      <c r="B849" s="117" t="s">
        <v>1083</v>
      </c>
      <c r="C849" s="76">
        <v>901212</v>
      </c>
      <c r="D849" s="123" t="s">
        <v>1084</v>
      </c>
      <c r="E849" s="114" t="s">
        <v>21</v>
      </c>
      <c r="F849" s="64">
        <v>1</v>
      </c>
      <c r="G849" s="115">
        <v>0</v>
      </c>
      <c r="H849" s="116">
        <v>0</v>
      </c>
      <c r="I849" s="84">
        <v>1620500</v>
      </c>
      <c r="J849" s="88">
        <v>2213600</v>
      </c>
      <c r="K849" s="49"/>
      <c r="L849" s="50">
        <f t="shared" si="190"/>
        <v>1620500</v>
      </c>
      <c r="M849" s="50">
        <f t="shared" si="191"/>
        <v>1917050</v>
      </c>
      <c r="N849" s="51">
        <f t="shared" si="192"/>
        <v>1917050</v>
      </c>
      <c r="O849" s="52">
        <f t="shared" si="193"/>
        <v>1893974.339847296</v>
      </c>
      <c r="P849" s="51">
        <f t="shared" si="194"/>
        <v>209692.51596087066</v>
      </c>
      <c r="Q849" s="53">
        <f t="shared" si="195"/>
        <v>0.10938291435323579</v>
      </c>
      <c r="R849" s="29">
        <f t="shared" si="188"/>
        <v>1917050</v>
      </c>
      <c r="S849" s="51">
        <f t="shared" si="189"/>
        <v>1917100</v>
      </c>
      <c r="T849" s="12" t="str">
        <f t="shared" si="196"/>
        <v>MEDIANA</v>
      </c>
    </row>
    <row r="850" spans="1:20" ht="38.25">
      <c r="A850" s="57">
        <v>844</v>
      </c>
      <c r="B850" s="117" t="s">
        <v>1085</v>
      </c>
      <c r="C850" s="73">
        <v>901213</v>
      </c>
      <c r="D850" s="123" t="s">
        <v>1086</v>
      </c>
      <c r="E850" s="114" t="s">
        <v>21</v>
      </c>
      <c r="F850" s="64">
        <v>1</v>
      </c>
      <c r="G850" s="115">
        <v>0</v>
      </c>
      <c r="H850" s="116">
        <v>0</v>
      </c>
      <c r="I850" s="84">
        <v>2782100</v>
      </c>
      <c r="J850" s="85" t="s">
        <v>28</v>
      </c>
      <c r="K850" s="49"/>
      <c r="L850" s="50">
        <f t="shared" si="190"/>
        <v>2782100</v>
      </c>
      <c r="M850" s="50">
        <f t="shared" si="191"/>
        <v>2782100</v>
      </c>
      <c r="N850" s="51">
        <f t="shared" si="192"/>
        <v>2782100</v>
      </c>
      <c r="O850" s="52">
        <f t="shared" si="193"/>
        <v>2782100</v>
      </c>
      <c r="P850" s="51">
        <f t="shared" si="194"/>
        <v>0</v>
      </c>
      <c r="Q850" s="53">
        <f t="shared" si="195"/>
        <v>0</v>
      </c>
      <c r="R850" s="29">
        <f t="shared" si="188"/>
        <v>2782100</v>
      </c>
      <c r="S850" s="51">
        <f t="shared" si="189"/>
        <v>2782100</v>
      </c>
      <c r="T850" s="12" t="str">
        <f t="shared" si="196"/>
        <v>MENOR VALOR</v>
      </c>
    </row>
    <row r="851" spans="1:20" ht="38.25">
      <c r="A851" s="57">
        <v>845</v>
      </c>
      <c r="B851" s="117" t="s">
        <v>1087</v>
      </c>
      <c r="C851" s="77">
        <v>901217</v>
      </c>
      <c r="D851" s="123" t="s">
        <v>1088</v>
      </c>
      <c r="E851" s="114" t="s">
        <v>21</v>
      </c>
      <c r="F851" s="64">
        <v>1</v>
      </c>
      <c r="G851" s="115">
        <v>0</v>
      </c>
      <c r="H851" s="116">
        <v>0</v>
      </c>
      <c r="I851" s="84">
        <v>3349300</v>
      </c>
      <c r="J851" s="85" t="s">
        <v>28</v>
      </c>
      <c r="K851" s="49"/>
      <c r="L851" s="50">
        <f t="shared" si="190"/>
        <v>3349300</v>
      </c>
      <c r="M851" s="50">
        <f t="shared" si="191"/>
        <v>3349300</v>
      </c>
      <c r="N851" s="51">
        <f t="shared" si="192"/>
        <v>3349300</v>
      </c>
      <c r="O851" s="52">
        <f t="shared" si="193"/>
        <v>3349300</v>
      </c>
      <c r="P851" s="51">
        <f t="shared" si="194"/>
        <v>0</v>
      </c>
      <c r="Q851" s="53">
        <f t="shared" si="195"/>
        <v>0</v>
      </c>
      <c r="R851" s="29">
        <f t="shared" si="188"/>
        <v>3349300</v>
      </c>
      <c r="S851" s="51">
        <f t="shared" si="189"/>
        <v>3349300</v>
      </c>
      <c r="T851" s="12" t="str">
        <f t="shared" si="196"/>
        <v>MENOR VALOR</v>
      </c>
    </row>
    <row r="852" spans="1:20" ht="38.25">
      <c r="A852" s="57">
        <v>846</v>
      </c>
      <c r="B852" s="117" t="s">
        <v>1089</v>
      </c>
      <c r="C852" s="73">
        <v>901230</v>
      </c>
      <c r="D852" s="123" t="s">
        <v>1090</v>
      </c>
      <c r="E852" s="114" t="s">
        <v>21</v>
      </c>
      <c r="F852" s="64">
        <v>1</v>
      </c>
      <c r="G852" s="115">
        <v>0</v>
      </c>
      <c r="H852" s="116">
        <v>0</v>
      </c>
      <c r="I852" s="84">
        <v>2782100</v>
      </c>
      <c r="J852" s="85" t="s">
        <v>28</v>
      </c>
      <c r="K852" s="49"/>
      <c r="L852" s="50">
        <f t="shared" si="190"/>
        <v>2782100</v>
      </c>
      <c r="M852" s="50">
        <f t="shared" si="191"/>
        <v>2782100</v>
      </c>
      <c r="N852" s="51">
        <f t="shared" si="192"/>
        <v>2782100</v>
      </c>
      <c r="O852" s="52">
        <f t="shared" si="193"/>
        <v>2782100</v>
      </c>
      <c r="P852" s="51">
        <f t="shared" si="194"/>
        <v>0</v>
      </c>
      <c r="Q852" s="53">
        <f t="shared" si="195"/>
        <v>0</v>
      </c>
      <c r="R852" s="29">
        <f t="shared" si="188"/>
        <v>2782100</v>
      </c>
      <c r="S852" s="51">
        <f t="shared" si="189"/>
        <v>2782100</v>
      </c>
      <c r="T852" s="12" t="str">
        <f t="shared" si="196"/>
        <v>MENOR VALOR</v>
      </c>
    </row>
    <row r="853" spans="1:20" ht="38.25">
      <c r="A853" s="57">
        <v>847</v>
      </c>
      <c r="B853" s="117" t="s">
        <v>1091</v>
      </c>
      <c r="C853" s="73">
        <v>901232</v>
      </c>
      <c r="D853" s="119" t="s">
        <v>1092</v>
      </c>
      <c r="E853" s="114" t="s">
        <v>21</v>
      </c>
      <c r="F853" s="64">
        <v>1</v>
      </c>
      <c r="G853" s="115">
        <v>0</v>
      </c>
      <c r="H853" s="116">
        <v>0</v>
      </c>
      <c r="I853" s="84">
        <v>3349300</v>
      </c>
      <c r="J853" s="85" t="s">
        <v>28</v>
      </c>
      <c r="K853" s="49"/>
      <c r="L853" s="50">
        <f t="shared" si="190"/>
        <v>3349300</v>
      </c>
      <c r="M853" s="50">
        <f t="shared" si="191"/>
        <v>3349300</v>
      </c>
      <c r="N853" s="51">
        <f t="shared" si="192"/>
        <v>3349300</v>
      </c>
      <c r="O853" s="52">
        <f t="shared" si="193"/>
        <v>3349300</v>
      </c>
      <c r="P853" s="51">
        <f t="shared" si="194"/>
        <v>0</v>
      </c>
      <c r="Q853" s="53">
        <f t="shared" si="195"/>
        <v>0</v>
      </c>
      <c r="R853" s="29">
        <f t="shared" si="188"/>
        <v>3349300</v>
      </c>
      <c r="S853" s="51">
        <f t="shared" si="189"/>
        <v>3349300</v>
      </c>
      <c r="T853" s="12" t="str">
        <f t="shared" si="196"/>
        <v>MENOR VALOR</v>
      </c>
    </row>
    <row r="854" spans="1:20" ht="38.25">
      <c r="A854" s="89">
        <v>848</v>
      </c>
      <c r="B854" s="117" t="s">
        <v>1093</v>
      </c>
      <c r="C854" s="77">
        <v>901235</v>
      </c>
      <c r="D854" s="119" t="s">
        <v>1094</v>
      </c>
      <c r="E854" s="114" t="s">
        <v>21</v>
      </c>
      <c r="F854" s="64">
        <v>1</v>
      </c>
      <c r="G854" s="115">
        <v>0</v>
      </c>
      <c r="H854" s="116">
        <v>0</v>
      </c>
      <c r="I854" s="84">
        <v>3026800</v>
      </c>
      <c r="J854" s="85" t="s">
        <v>28</v>
      </c>
      <c r="K854" s="49"/>
      <c r="L854" s="50">
        <f t="shared" si="190"/>
        <v>3026800</v>
      </c>
      <c r="M854" s="50">
        <f t="shared" si="191"/>
        <v>3026800</v>
      </c>
      <c r="N854" s="51">
        <f t="shared" si="192"/>
        <v>3026800</v>
      </c>
      <c r="O854" s="52">
        <f t="shared" si="193"/>
        <v>3026800</v>
      </c>
      <c r="P854" s="51">
        <f t="shared" si="194"/>
        <v>0</v>
      </c>
      <c r="Q854" s="53">
        <f t="shared" si="195"/>
        <v>0</v>
      </c>
      <c r="R854" s="29">
        <f t="shared" si="188"/>
        <v>3026800</v>
      </c>
      <c r="S854" s="51">
        <f t="shared" si="189"/>
        <v>3026800</v>
      </c>
      <c r="T854" s="12" t="str">
        <f t="shared" si="196"/>
        <v>MENOR VALOR</v>
      </c>
    </row>
    <row r="855" spans="1:20" ht="25.5">
      <c r="A855" s="57">
        <v>849</v>
      </c>
      <c r="B855" s="117" t="s">
        <v>1095</v>
      </c>
      <c r="C855" s="77">
        <v>901236</v>
      </c>
      <c r="D855" s="123" t="s">
        <v>1096</v>
      </c>
      <c r="E855" s="114" t="s">
        <v>21</v>
      </c>
      <c r="F855" s="64">
        <v>1</v>
      </c>
      <c r="G855" s="115">
        <v>0</v>
      </c>
      <c r="H855" s="116">
        <v>0</v>
      </c>
      <c r="I855" s="84">
        <v>1474400</v>
      </c>
      <c r="J855" s="85" t="s">
        <v>28</v>
      </c>
      <c r="K855" s="49"/>
      <c r="L855" s="50">
        <f t="shared" si="190"/>
        <v>1474400</v>
      </c>
      <c r="M855" s="50">
        <f t="shared" si="191"/>
        <v>1474400</v>
      </c>
      <c r="N855" s="51">
        <f t="shared" si="192"/>
        <v>1474400</v>
      </c>
      <c r="O855" s="52">
        <f t="shared" si="193"/>
        <v>1474400</v>
      </c>
      <c r="P855" s="51">
        <f t="shared" si="194"/>
        <v>0</v>
      </c>
      <c r="Q855" s="53">
        <f t="shared" si="195"/>
        <v>0</v>
      </c>
      <c r="R855" s="29">
        <f t="shared" si="188"/>
        <v>1474400</v>
      </c>
      <c r="S855" s="51">
        <f t="shared" si="189"/>
        <v>1474400</v>
      </c>
      <c r="T855" s="12" t="str">
        <f t="shared" si="196"/>
        <v>MENOR VALOR</v>
      </c>
    </row>
    <row r="856" spans="1:20" ht="38.25">
      <c r="A856" s="57">
        <v>850</v>
      </c>
      <c r="B856" s="117" t="s">
        <v>1097</v>
      </c>
      <c r="C856" s="77">
        <v>901237</v>
      </c>
      <c r="D856" s="123" t="s">
        <v>1098</v>
      </c>
      <c r="E856" s="114" t="s">
        <v>21</v>
      </c>
      <c r="F856" s="64">
        <v>1</v>
      </c>
      <c r="G856" s="115">
        <v>0</v>
      </c>
      <c r="H856" s="116">
        <v>0</v>
      </c>
      <c r="I856" s="84">
        <v>2469300</v>
      </c>
      <c r="J856" s="85" t="s">
        <v>28</v>
      </c>
      <c r="K856" s="49"/>
      <c r="L856" s="50">
        <f t="shared" si="190"/>
        <v>2469300</v>
      </c>
      <c r="M856" s="50">
        <f t="shared" si="191"/>
        <v>2469300</v>
      </c>
      <c r="N856" s="51">
        <f t="shared" si="192"/>
        <v>2469300</v>
      </c>
      <c r="O856" s="52">
        <f t="shared" si="193"/>
        <v>2469300</v>
      </c>
      <c r="P856" s="51">
        <f t="shared" si="194"/>
        <v>0</v>
      </c>
      <c r="Q856" s="53">
        <f t="shared" si="195"/>
        <v>0</v>
      </c>
      <c r="R856" s="29">
        <f t="shared" si="188"/>
        <v>2469300</v>
      </c>
      <c r="S856" s="51">
        <f t="shared" si="189"/>
        <v>2469300</v>
      </c>
      <c r="T856" s="12" t="str">
        <f t="shared" si="196"/>
        <v>MENOR VALOR</v>
      </c>
    </row>
    <row r="857" spans="1:20" ht="16.5">
      <c r="A857" s="57">
        <v>851</v>
      </c>
      <c r="B857" s="117" t="s">
        <v>1099</v>
      </c>
      <c r="C857" s="77">
        <v>901304</v>
      </c>
      <c r="D857" s="123" t="s">
        <v>1100</v>
      </c>
      <c r="E857" s="114" t="s">
        <v>21</v>
      </c>
      <c r="F857" s="64">
        <v>1</v>
      </c>
      <c r="G857" s="115">
        <v>0</v>
      </c>
      <c r="H857" s="116">
        <v>0</v>
      </c>
      <c r="I857" s="84">
        <v>2835700</v>
      </c>
      <c r="J857" s="85" t="s">
        <v>28</v>
      </c>
      <c r="K857" s="49"/>
      <c r="L857" s="50">
        <f t="shared" si="190"/>
        <v>2835700</v>
      </c>
      <c r="M857" s="50">
        <f t="shared" si="191"/>
        <v>2835700</v>
      </c>
      <c r="N857" s="51">
        <f t="shared" si="192"/>
        <v>2835700</v>
      </c>
      <c r="O857" s="52">
        <f t="shared" si="193"/>
        <v>2835700</v>
      </c>
      <c r="P857" s="51">
        <f t="shared" si="194"/>
        <v>0</v>
      </c>
      <c r="Q857" s="53">
        <f t="shared" si="195"/>
        <v>0</v>
      </c>
      <c r="R857" s="29">
        <f t="shared" si="188"/>
        <v>2835700</v>
      </c>
      <c r="S857" s="51">
        <f t="shared" si="189"/>
        <v>2835700</v>
      </c>
      <c r="T857" s="12" t="str">
        <f t="shared" si="196"/>
        <v>MENOR VALOR</v>
      </c>
    </row>
    <row r="858" spans="1:20" ht="25.5">
      <c r="A858" s="57">
        <v>852</v>
      </c>
      <c r="B858" s="117" t="s">
        <v>1101</v>
      </c>
      <c r="C858" s="73">
        <v>901305</v>
      </c>
      <c r="D858" s="123" t="s">
        <v>1102</v>
      </c>
      <c r="E858" s="114" t="s">
        <v>21</v>
      </c>
      <c r="F858" s="64">
        <v>1</v>
      </c>
      <c r="G858" s="115">
        <v>0</v>
      </c>
      <c r="H858" s="116">
        <v>0</v>
      </c>
      <c r="I858" s="84">
        <v>2835700</v>
      </c>
      <c r="J858" s="85" t="s">
        <v>28</v>
      </c>
      <c r="K858" s="49"/>
      <c r="L858" s="50">
        <f t="shared" si="190"/>
        <v>2835700</v>
      </c>
      <c r="M858" s="50">
        <f t="shared" si="191"/>
        <v>2835700</v>
      </c>
      <c r="N858" s="51">
        <f t="shared" si="192"/>
        <v>2835700</v>
      </c>
      <c r="O858" s="52">
        <f t="shared" si="193"/>
        <v>2835700</v>
      </c>
      <c r="P858" s="51">
        <f t="shared" si="194"/>
        <v>0</v>
      </c>
      <c r="Q858" s="53">
        <f t="shared" si="195"/>
        <v>0</v>
      </c>
      <c r="R858" s="29">
        <f t="shared" si="188"/>
        <v>2835700</v>
      </c>
      <c r="S858" s="51">
        <f t="shared" si="189"/>
        <v>2835700</v>
      </c>
      <c r="T858" s="12" t="str">
        <f t="shared" si="196"/>
        <v>MENOR VALOR</v>
      </c>
    </row>
    <row r="859" spans="1:20" ht="16.5">
      <c r="A859" s="89">
        <v>853</v>
      </c>
      <c r="B859" s="117" t="s">
        <v>1103</v>
      </c>
      <c r="C859" s="73">
        <v>901325</v>
      </c>
      <c r="D859" s="123" t="s">
        <v>1104</v>
      </c>
      <c r="E859" s="114" t="s">
        <v>21</v>
      </c>
      <c r="F859" s="64">
        <v>1</v>
      </c>
      <c r="G859" s="115">
        <v>0</v>
      </c>
      <c r="H859" s="116">
        <v>0</v>
      </c>
      <c r="I859" s="84">
        <v>2835700</v>
      </c>
      <c r="J859" s="85" t="s">
        <v>28</v>
      </c>
      <c r="K859" s="49"/>
      <c r="L859" s="50">
        <f t="shared" si="190"/>
        <v>2835700</v>
      </c>
      <c r="M859" s="50">
        <f t="shared" si="191"/>
        <v>2835700</v>
      </c>
      <c r="N859" s="51">
        <f t="shared" si="192"/>
        <v>2835700</v>
      </c>
      <c r="O859" s="52">
        <f t="shared" si="193"/>
        <v>2835700</v>
      </c>
      <c r="P859" s="51">
        <f t="shared" si="194"/>
        <v>0</v>
      </c>
      <c r="Q859" s="53">
        <f t="shared" si="195"/>
        <v>0</v>
      </c>
      <c r="R859" s="29">
        <f t="shared" si="188"/>
        <v>2835700</v>
      </c>
      <c r="S859" s="51">
        <f t="shared" si="189"/>
        <v>2835700</v>
      </c>
      <c r="T859" s="12" t="str">
        <f t="shared" si="196"/>
        <v>MENOR VALOR</v>
      </c>
    </row>
    <row r="860" spans="1:20" ht="25.5">
      <c r="A860" s="57">
        <v>854</v>
      </c>
      <c r="B860" s="117" t="s">
        <v>1105</v>
      </c>
      <c r="C860" s="73">
        <v>902004</v>
      </c>
      <c r="D860" s="123" t="s">
        <v>1106</v>
      </c>
      <c r="E860" s="114" t="s">
        <v>21</v>
      </c>
      <c r="F860" s="64">
        <v>1</v>
      </c>
      <c r="G860" s="115">
        <v>0</v>
      </c>
      <c r="H860" s="116">
        <v>0</v>
      </c>
      <c r="I860" s="84">
        <v>3026800</v>
      </c>
      <c r="J860" s="85" t="s">
        <v>28</v>
      </c>
      <c r="K860" s="49"/>
      <c r="L860" s="50">
        <f t="shared" si="190"/>
        <v>3026800</v>
      </c>
      <c r="M860" s="50">
        <f t="shared" si="191"/>
        <v>3026800</v>
      </c>
      <c r="N860" s="51">
        <f t="shared" si="192"/>
        <v>3026800</v>
      </c>
      <c r="O860" s="52">
        <f t="shared" si="193"/>
        <v>3026800</v>
      </c>
      <c r="P860" s="51">
        <f t="shared" si="194"/>
        <v>0</v>
      </c>
      <c r="Q860" s="53">
        <f t="shared" si="195"/>
        <v>0</v>
      </c>
      <c r="R860" s="29">
        <f t="shared" si="188"/>
        <v>3026800</v>
      </c>
      <c r="S860" s="51">
        <f t="shared" si="189"/>
        <v>3026800</v>
      </c>
      <c r="T860" s="12" t="str">
        <f t="shared" si="196"/>
        <v>MENOR VALOR</v>
      </c>
    </row>
    <row r="861" spans="1:20" ht="25.5">
      <c r="A861" s="57">
        <v>855</v>
      </c>
      <c r="B861" s="117" t="s">
        <v>1107</v>
      </c>
      <c r="C861" s="73">
        <v>902005</v>
      </c>
      <c r="D861" s="123" t="s">
        <v>1108</v>
      </c>
      <c r="E861" s="114" t="s">
        <v>21</v>
      </c>
      <c r="F861" s="64">
        <v>1</v>
      </c>
      <c r="G861" s="115">
        <v>0</v>
      </c>
      <c r="H861" s="116">
        <v>0</v>
      </c>
      <c r="I861" s="84">
        <v>1474400</v>
      </c>
      <c r="J861" s="88">
        <v>232000</v>
      </c>
      <c r="K861" s="49"/>
      <c r="L861" s="50">
        <f t="shared" si="190"/>
        <v>232000</v>
      </c>
      <c r="M861" s="50">
        <f t="shared" si="191"/>
        <v>853200</v>
      </c>
      <c r="N861" s="51">
        <f t="shared" si="192"/>
        <v>853200</v>
      </c>
      <c r="O861" s="52">
        <f t="shared" si="193"/>
        <v>584859.64128156425</v>
      </c>
      <c r="P861" s="51">
        <f t="shared" si="194"/>
        <v>439254.73247308331</v>
      </c>
      <c r="Q861" s="53">
        <f t="shared" si="195"/>
        <v>0.51483208212972731</v>
      </c>
      <c r="R861" s="29">
        <f t="shared" si="188"/>
        <v>853200</v>
      </c>
      <c r="S861" s="51">
        <f t="shared" si="189"/>
        <v>853200</v>
      </c>
      <c r="T861" s="12" t="str">
        <f t="shared" si="196"/>
        <v>MEDIANA</v>
      </c>
    </row>
    <row r="862" spans="1:20" ht="25.5">
      <c r="A862" s="57">
        <v>856</v>
      </c>
      <c r="B862" s="117" t="s">
        <v>1109</v>
      </c>
      <c r="C862" s="73">
        <v>902006</v>
      </c>
      <c r="D862" s="123" t="s">
        <v>1110</v>
      </c>
      <c r="E862" s="114" t="s">
        <v>21</v>
      </c>
      <c r="F862" s="64">
        <v>1</v>
      </c>
      <c r="G862" s="115">
        <v>0</v>
      </c>
      <c r="H862" s="116">
        <v>0</v>
      </c>
      <c r="I862" s="84">
        <v>3026800</v>
      </c>
      <c r="J862" s="85" t="s">
        <v>28</v>
      </c>
      <c r="K862" s="49"/>
      <c r="L862" s="50">
        <f t="shared" si="190"/>
        <v>3026800</v>
      </c>
      <c r="M862" s="50">
        <f t="shared" si="191"/>
        <v>3026800</v>
      </c>
      <c r="N862" s="51">
        <f t="shared" si="192"/>
        <v>3026800</v>
      </c>
      <c r="O862" s="52">
        <f t="shared" si="193"/>
        <v>3026800</v>
      </c>
      <c r="P862" s="51">
        <f t="shared" si="194"/>
        <v>0</v>
      </c>
      <c r="Q862" s="53">
        <f t="shared" si="195"/>
        <v>0</v>
      </c>
      <c r="R862" s="29">
        <f t="shared" si="188"/>
        <v>3026800</v>
      </c>
      <c r="S862" s="51">
        <f t="shared" si="189"/>
        <v>3026800</v>
      </c>
      <c r="T862" s="12" t="str">
        <f t="shared" si="196"/>
        <v>MENOR VALOR</v>
      </c>
    </row>
    <row r="863" spans="1:20" ht="16.5">
      <c r="A863" s="57">
        <v>857</v>
      </c>
      <c r="B863" s="117" t="s">
        <v>1111</v>
      </c>
      <c r="C863" s="73">
        <v>902009</v>
      </c>
      <c r="D863" s="123" t="s">
        <v>1112</v>
      </c>
      <c r="E863" s="114" t="s">
        <v>21</v>
      </c>
      <c r="F863" s="64">
        <v>1</v>
      </c>
      <c r="G863" s="115">
        <v>0</v>
      </c>
      <c r="H863" s="116">
        <v>0</v>
      </c>
      <c r="I863" s="84">
        <v>2835700</v>
      </c>
      <c r="J863" s="85" t="s">
        <v>28</v>
      </c>
      <c r="K863" s="49"/>
      <c r="L863" s="50">
        <f t="shared" si="190"/>
        <v>2835700</v>
      </c>
      <c r="M863" s="50">
        <f t="shared" si="191"/>
        <v>2835700</v>
      </c>
      <c r="N863" s="51">
        <f t="shared" si="192"/>
        <v>2835700</v>
      </c>
      <c r="O863" s="52">
        <f t="shared" si="193"/>
        <v>2835700</v>
      </c>
      <c r="P863" s="51">
        <f t="shared" si="194"/>
        <v>0</v>
      </c>
      <c r="Q863" s="53">
        <f t="shared" si="195"/>
        <v>0</v>
      </c>
      <c r="R863" s="29">
        <f t="shared" si="188"/>
        <v>2835700</v>
      </c>
      <c r="S863" s="51">
        <f t="shared" si="189"/>
        <v>2835700</v>
      </c>
      <c r="T863" s="12" t="str">
        <f t="shared" si="196"/>
        <v>MENOR VALOR</v>
      </c>
    </row>
    <row r="864" spans="1:20" ht="25.5">
      <c r="A864" s="89">
        <v>858</v>
      </c>
      <c r="B864" s="117" t="s">
        <v>1113</v>
      </c>
      <c r="C864" s="73">
        <v>902011</v>
      </c>
      <c r="D864" s="123" t="s">
        <v>1114</v>
      </c>
      <c r="E864" s="114" t="s">
        <v>21</v>
      </c>
      <c r="F864" s="64">
        <v>1</v>
      </c>
      <c r="G864" s="115">
        <v>0</v>
      </c>
      <c r="H864" s="116">
        <v>0</v>
      </c>
      <c r="I864" s="84">
        <v>2835700</v>
      </c>
      <c r="J864" s="85" t="s">
        <v>28</v>
      </c>
      <c r="K864" s="49"/>
      <c r="L864" s="50">
        <f t="shared" si="190"/>
        <v>2835700</v>
      </c>
      <c r="M864" s="50">
        <f t="shared" si="191"/>
        <v>2835700</v>
      </c>
      <c r="N864" s="51">
        <f t="shared" si="192"/>
        <v>2835700</v>
      </c>
      <c r="O864" s="52">
        <f t="shared" si="193"/>
        <v>2835700</v>
      </c>
      <c r="P864" s="51">
        <f t="shared" si="194"/>
        <v>0</v>
      </c>
      <c r="Q864" s="53">
        <f t="shared" si="195"/>
        <v>0</v>
      </c>
      <c r="R864" s="29">
        <f t="shared" si="188"/>
        <v>2835700</v>
      </c>
      <c r="S864" s="51">
        <f t="shared" si="189"/>
        <v>2835700</v>
      </c>
      <c r="T864" s="12" t="str">
        <f t="shared" si="196"/>
        <v>MENOR VALOR</v>
      </c>
    </row>
    <row r="865" spans="1:20" ht="16.5">
      <c r="A865" s="57">
        <v>859</v>
      </c>
      <c r="B865" s="117" t="s">
        <v>1115</v>
      </c>
      <c r="C865" s="73">
        <v>902012</v>
      </c>
      <c r="D865" s="123" t="s">
        <v>1116</v>
      </c>
      <c r="E865" s="114" t="s">
        <v>21</v>
      </c>
      <c r="F865" s="64">
        <v>1</v>
      </c>
      <c r="G865" s="115">
        <v>0</v>
      </c>
      <c r="H865" s="116">
        <v>0</v>
      </c>
      <c r="I865" s="84">
        <v>3026800</v>
      </c>
      <c r="J865" s="85" t="s">
        <v>28</v>
      </c>
      <c r="K865" s="49"/>
      <c r="L865" s="50">
        <f t="shared" si="190"/>
        <v>3026800</v>
      </c>
      <c r="M865" s="50">
        <f t="shared" si="191"/>
        <v>3026800</v>
      </c>
      <c r="N865" s="51">
        <f t="shared" si="192"/>
        <v>3026800</v>
      </c>
      <c r="O865" s="52">
        <f t="shared" si="193"/>
        <v>3026800</v>
      </c>
      <c r="P865" s="51">
        <f t="shared" si="194"/>
        <v>0</v>
      </c>
      <c r="Q865" s="53">
        <f t="shared" si="195"/>
        <v>0</v>
      </c>
      <c r="R865" s="29">
        <f t="shared" si="188"/>
        <v>3026800</v>
      </c>
      <c r="S865" s="51">
        <f t="shared" si="189"/>
        <v>3026800</v>
      </c>
      <c r="T865" s="12" t="str">
        <f t="shared" si="196"/>
        <v>MENOR VALOR</v>
      </c>
    </row>
    <row r="866" spans="1:20" ht="25.5">
      <c r="A866" s="57">
        <v>860</v>
      </c>
      <c r="B866" s="117" t="s">
        <v>1117</v>
      </c>
      <c r="C866" s="73">
        <v>902014</v>
      </c>
      <c r="D866" s="123" t="s">
        <v>1118</v>
      </c>
      <c r="E866" s="114" t="s">
        <v>21</v>
      </c>
      <c r="F866" s="64">
        <v>1</v>
      </c>
      <c r="G866" s="115">
        <v>0</v>
      </c>
      <c r="H866" s="116">
        <v>0</v>
      </c>
      <c r="I866" s="84">
        <v>2782100</v>
      </c>
      <c r="J866" s="85" t="s">
        <v>28</v>
      </c>
      <c r="K866" s="49"/>
      <c r="L866" s="50">
        <f t="shared" si="190"/>
        <v>2782100</v>
      </c>
      <c r="M866" s="50">
        <f t="shared" si="191"/>
        <v>2782100</v>
      </c>
      <c r="N866" s="51">
        <f t="shared" si="192"/>
        <v>2782100</v>
      </c>
      <c r="O866" s="52">
        <f t="shared" si="193"/>
        <v>2782100</v>
      </c>
      <c r="P866" s="51">
        <f t="shared" si="194"/>
        <v>0</v>
      </c>
      <c r="Q866" s="53">
        <f t="shared" si="195"/>
        <v>0</v>
      </c>
      <c r="R866" s="29">
        <f t="shared" si="188"/>
        <v>2782100</v>
      </c>
      <c r="S866" s="51">
        <f t="shared" si="189"/>
        <v>2782100</v>
      </c>
      <c r="T866" s="12" t="str">
        <f t="shared" si="196"/>
        <v>MENOR VALOR</v>
      </c>
    </row>
    <row r="867" spans="1:20" ht="38.25">
      <c r="A867" s="57">
        <v>861</v>
      </c>
      <c r="B867" s="117" t="s">
        <v>1119</v>
      </c>
      <c r="C867" s="73">
        <v>902016</v>
      </c>
      <c r="D867" s="123" t="s">
        <v>1120</v>
      </c>
      <c r="E867" s="114" t="s">
        <v>21</v>
      </c>
      <c r="F867" s="64">
        <v>1</v>
      </c>
      <c r="G867" s="115">
        <v>0</v>
      </c>
      <c r="H867" s="116">
        <v>0</v>
      </c>
      <c r="I867" s="84">
        <v>2782100</v>
      </c>
      <c r="J867" s="85" t="s">
        <v>28</v>
      </c>
      <c r="K867" s="49"/>
      <c r="L867" s="50">
        <f t="shared" si="190"/>
        <v>2782100</v>
      </c>
      <c r="M867" s="50">
        <f t="shared" si="191"/>
        <v>2782100</v>
      </c>
      <c r="N867" s="51">
        <f t="shared" si="192"/>
        <v>2782100</v>
      </c>
      <c r="O867" s="52">
        <f t="shared" si="193"/>
        <v>2782100</v>
      </c>
      <c r="P867" s="51">
        <f t="shared" si="194"/>
        <v>0</v>
      </c>
      <c r="Q867" s="53">
        <f t="shared" si="195"/>
        <v>0</v>
      </c>
      <c r="R867" s="29">
        <f t="shared" si="188"/>
        <v>2782100</v>
      </c>
      <c r="S867" s="51">
        <f t="shared" si="189"/>
        <v>2782100</v>
      </c>
      <c r="T867" s="12" t="str">
        <f t="shared" si="196"/>
        <v>MENOR VALOR</v>
      </c>
    </row>
    <row r="868" spans="1:20" ht="25.5">
      <c r="A868" s="57">
        <v>862</v>
      </c>
      <c r="B868" s="117" t="s">
        <v>1121</v>
      </c>
      <c r="C868" s="73">
        <v>902017</v>
      </c>
      <c r="D868" s="123" t="s">
        <v>1122</v>
      </c>
      <c r="E868" s="114" t="s">
        <v>21</v>
      </c>
      <c r="F868" s="64">
        <v>1</v>
      </c>
      <c r="G868" s="115">
        <v>0</v>
      </c>
      <c r="H868" s="116">
        <v>0</v>
      </c>
      <c r="I868" s="84">
        <v>2782100</v>
      </c>
      <c r="J868" s="85" t="s">
        <v>28</v>
      </c>
      <c r="K868" s="49"/>
      <c r="L868" s="50">
        <f t="shared" si="190"/>
        <v>2782100</v>
      </c>
      <c r="M868" s="50">
        <f t="shared" si="191"/>
        <v>2782100</v>
      </c>
      <c r="N868" s="51">
        <f t="shared" si="192"/>
        <v>2782100</v>
      </c>
      <c r="O868" s="52">
        <f t="shared" si="193"/>
        <v>2782100</v>
      </c>
      <c r="P868" s="51">
        <f t="shared" si="194"/>
        <v>0</v>
      </c>
      <c r="Q868" s="53">
        <f t="shared" si="195"/>
        <v>0</v>
      </c>
      <c r="R868" s="29">
        <f t="shared" si="188"/>
        <v>2782100</v>
      </c>
      <c r="S868" s="51">
        <f t="shared" si="189"/>
        <v>2782100</v>
      </c>
      <c r="T868" s="12" t="str">
        <f t="shared" si="196"/>
        <v>MENOR VALOR</v>
      </c>
    </row>
    <row r="869" spans="1:20" ht="25.5">
      <c r="A869" s="89">
        <v>863</v>
      </c>
      <c r="B869" s="117">
        <v>817204</v>
      </c>
      <c r="C869" s="73">
        <v>902018</v>
      </c>
      <c r="D869" s="123" t="s">
        <v>1123</v>
      </c>
      <c r="E869" s="114" t="s">
        <v>21</v>
      </c>
      <c r="F869" s="64">
        <v>1</v>
      </c>
      <c r="G869" s="115">
        <v>0</v>
      </c>
      <c r="H869" s="116">
        <v>0</v>
      </c>
      <c r="I869" s="84">
        <v>2469300</v>
      </c>
      <c r="J869" s="88">
        <v>3367100</v>
      </c>
      <c r="K869" s="49"/>
      <c r="L869" s="50">
        <f t="shared" si="190"/>
        <v>2469300</v>
      </c>
      <c r="M869" s="50">
        <f t="shared" si="191"/>
        <v>2918200</v>
      </c>
      <c r="N869" s="51">
        <f t="shared" si="192"/>
        <v>2918200</v>
      </c>
      <c r="O869" s="52">
        <f t="shared" si="193"/>
        <v>2883466.6687860293</v>
      </c>
      <c r="P869" s="51">
        <f t="shared" si="194"/>
        <v>317420.23407464119</v>
      </c>
      <c r="Q869" s="53">
        <f t="shared" si="195"/>
        <v>0.10877261122426193</v>
      </c>
      <c r="R869" s="29">
        <f t="shared" si="188"/>
        <v>2918200</v>
      </c>
      <c r="S869" s="51">
        <f t="shared" si="189"/>
        <v>2918200</v>
      </c>
      <c r="T869" s="12" t="str">
        <f t="shared" si="196"/>
        <v>MEDIANA</v>
      </c>
    </row>
    <row r="870" spans="1:20" ht="25.5">
      <c r="A870" s="57">
        <v>864</v>
      </c>
      <c r="B870" s="117" t="s">
        <v>1124</v>
      </c>
      <c r="C870" s="73">
        <v>902019</v>
      </c>
      <c r="D870" s="123" t="s">
        <v>1125</v>
      </c>
      <c r="E870" s="114" t="s">
        <v>21</v>
      </c>
      <c r="F870" s="64">
        <v>1</v>
      </c>
      <c r="G870" s="115">
        <v>0</v>
      </c>
      <c r="H870" s="116">
        <v>0</v>
      </c>
      <c r="I870" s="84">
        <v>1474400</v>
      </c>
      <c r="J870" s="85" t="s">
        <v>28</v>
      </c>
      <c r="K870" s="49"/>
      <c r="L870" s="50">
        <f t="shared" si="190"/>
        <v>1474400</v>
      </c>
      <c r="M870" s="50">
        <f t="shared" si="191"/>
        <v>1474400</v>
      </c>
      <c r="N870" s="51">
        <f t="shared" si="192"/>
        <v>1474400</v>
      </c>
      <c r="O870" s="52">
        <f t="shared" si="193"/>
        <v>1474400</v>
      </c>
      <c r="P870" s="51">
        <f t="shared" si="194"/>
        <v>0</v>
      </c>
      <c r="Q870" s="53">
        <f t="shared" si="195"/>
        <v>0</v>
      </c>
      <c r="R870" s="29">
        <f t="shared" si="188"/>
        <v>1474400</v>
      </c>
      <c r="S870" s="51">
        <f t="shared" si="189"/>
        <v>1474400</v>
      </c>
      <c r="T870" s="12" t="str">
        <f t="shared" si="196"/>
        <v>MENOR VALOR</v>
      </c>
    </row>
    <row r="871" spans="1:20" ht="16.5">
      <c r="A871" s="57">
        <v>865</v>
      </c>
      <c r="B871" s="124" t="s">
        <v>1126</v>
      </c>
      <c r="C871" s="73">
        <v>902020</v>
      </c>
      <c r="D871" s="125" t="s">
        <v>1127</v>
      </c>
      <c r="E871" s="114" t="s">
        <v>21</v>
      </c>
      <c r="F871" s="64">
        <v>1</v>
      </c>
      <c r="G871" s="115">
        <v>0</v>
      </c>
      <c r="H871" s="116">
        <v>0</v>
      </c>
      <c r="I871" s="84">
        <v>1850600</v>
      </c>
      <c r="J871" s="85" t="s">
        <v>28</v>
      </c>
      <c r="K871" s="49"/>
      <c r="L871" s="50">
        <f t="shared" si="190"/>
        <v>1850600</v>
      </c>
      <c r="M871" s="50">
        <f t="shared" si="191"/>
        <v>1850600</v>
      </c>
      <c r="N871" s="51">
        <f t="shared" si="192"/>
        <v>1850600</v>
      </c>
      <c r="O871" s="52">
        <f t="shared" si="193"/>
        <v>1850600</v>
      </c>
      <c r="P871" s="51">
        <f t="shared" si="194"/>
        <v>0</v>
      </c>
      <c r="Q871" s="53">
        <f t="shared" si="195"/>
        <v>0</v>
      </c>
      <c r="R871" s="29">
        <f t="shared" si="188"/>
        <v>1850600</v>
      </c>
      <c r="S871" s="51">
        <f t="shared" si="189"/>
        <v>1850600</v>
      </c>
      <c r="T871" s="12" t="str">
        <f t="shared" si="196"/>
        <v>MENOR VALOR</v>
      </c>
    </row>
    <row r="872" spans="1:20" ht="16.5">
      <c r="A872" s="57">
        <v>866</v>
      </c>
      <c r="B872" s="126" t="s">
        <v>1128</v>
      </c>
      <c r="C872" s="73">
        <v>902021</v>
      </c>
      <c r="D872" s="127" t="s">
        <v>1129</v>
      </c>
      <c r="E872" s="114" t="s">
        <v>21</v>
      </c>
      <c r="F872" s="64">
        <v>1</v>
      </c>
      <c r="G872" s="115">
        <v>0</v>
      </c>
      <c r="H872" s="116">
        <v>0</v>
      </c>
      <c r="I872" s="84">
        <v>1850600</v>
      </c>
      <c r="J872" s="85" t="s">
        <v>28</v>
      </c>
      <c r="K872" s="49"/>
      <c r="L872" s="50">
        <f t="shared" si="190"/>
        <v>1850600</v>
      </c>
      <c r="M872" s="50">
        <f t="shared" si="191"/>
        <v>1850600</v>
      </c>
      <c r="N872" s="51">
        <f t="shared" si="192"/>
        <v>1850600</v>
      </c>
      <c r="O872" s="52">
        <f t="shared" si="193"/>
        <v>1850600</v>
      </c>
      <c r="P872" s="51">
        <f t="shared" si="194"/>
        <v>0</v>
      </c>
      <c r="Q872" s="53">
        <f t="shared" si="195"/>
        <v>0</v>
      </c>
      <c r="R872" s="29">
        <f t="shared" si="188"/>
        <v>1850600</v>
      </c>
      <c r="S872" s="51">
        <f t="shared" si="189"/>
        <v>1850600</v>
      </c>
      <c r="T872" s="12" t="str">
        <f t="shared" si="196"/>
        <v>MENOR VALOR</v>
      </c>
    </row>
    <row r="873" spans="1:20" ht="16.5">
      <c r="A873" s="57">
        <v>867</v>
      </c>
      <c r="B873" s="117" t="s">
        <v>1130</v>
      </c>
      <c r="C873" s="73">
        <v>902022</v>
      </c>
      <c r="D873" s="123" t="s">
        <v>1131</v>
      </c>
      <c r="E873" s="114" t="s">
        <v>21</v>
      </c>
      <c r="F873" s="64">
        <v>1</v>
      </c>
      <c r="G873" s="115">
        <v>0</v>
      </c>
      <c r="H873" s="116">
        <v>0</v>
      </c>
      <c r="I873" s="84">
        <v>3349300</v>
      </c>
      <c r="J873" s="85" t="s">
        <v>28</v>
      </c>
      <c r="K873" s="49"/>
      <c r="L873" s="50">
        <f t="shared" si="190"/>
        <v>3349300</v>
      </c>
      <c r="M873" s="50">
        <f t="shared" si="191"/>
        <v>3349300</v>
      </c>
      <c r="N873" s="51">
        <f t="shared" si="192"/>
        <v>3349300</v>
      </c>
      <c r="O873" s="52">
        <f t="shared" si="193"/>
        <v>3349300</v>
      </c>
      <c r="P873" s="51">
        <f t="shared" si="194"/>
        <v>0</v>
      </c>
      <c r="Q873" s="53">
        <f t="shared" si="195"/>
        <v>0</v>
      </c>
      <c r="R873" s="29">
        <f t="shared" si="188"/>
        <v>3349300</v>
      </c>
      <c r="S873" s="51">
        <f t="shared" si="189"/>
        <v>3349300</v>
      </c>
      <c r="T873" s="12" t="str">
        <f t="shared" si="196"/>
        <v>MENOR VALOR</v>
      </c>
    </row>
    <row r="874" spans="1:20" ht="16.5">
      <c r="A874" s="89">
        <v>868</v>
      </c>
      <c r="B874" s="117" t="s">
        <v>1132</v>
      </c>
      <c r="C874" s="73">
        <v>902024</v>
      </c>
      <c r="D874" s="123" t="s">
        <v>1133</v>
      </c>
      <c r="E874" s="114" t="s">
        <v>21</v>
      </c>
      <c r="F874" s="64">
        <v>1</v>
      </c>
      <c r="G874" s="115">
        <v>0</v>
      </c>
      <c r="H874" s="116">
        <v>0</v>
      </c>
      <c r="I874" s="84">
        <v>2835700</v>
      </c>
      <c r="J874" s="85" t="s">
        <v>28</v>
      </c>
      <c r="K874" s="49"/>
      <c r="L874" s="50">
        <f t="shared" si="190"/>
        <v>2835700</v>
      </c>
      <c r="M874" s="50">
        <f t="shared" si="191"/>
        <v>2835700</v>
      </c>
      <c r="N874" s="51">
        <f t="shared" si="192"/>
        <v>2835700</v>
      </c>
      <c r="O874" s="52">
        <f t="shared" si="193"/>
        <v>2835700</v>
      </c>
      <c r="P874" s="51">
        <f t="shared" si="194"/>
        <v>0</v>
      </c>
      <c r="Q874" s="53">
        <f t="shared" si="195"/>
        <v>0</v>
      </c>
      <c r="R874" s="29">
        <f t="shared" si="188"/>
        <v>2835700</v>
      </c>
      <c r="S874" s="51">
        <f t="shared" si="189"/>
        <v>2835700</v>
      </c>
      <c r="T874" s="12" t="str">
        <f t="shared" si="196"/>
        <v>MENOR VALOR</v>
      </c>
    </row>
    <row r="875" spans="1:20" ht="16.5">
      <c r="A875" s="57">
        <v>869</v>
      </c>
      <c r="B875" s="117" t="s">
        <v>1134</v>
      </c>
      <c r="C875" s="73">
        <v>902034</v>
      </c>
      <c r="D875" s="123" t="s">
        <v>1135</v>
      </c>
      <c r="E875" s="114" t="s">
        <v>21</v>
      </c>
      <c r="F875" s="64">
        <v>1</v>
      </c>
      <c r="G875" s="115">
        <v>0</v>
      </c>
      <c r="H875" s="116">
        <v>0</v>
      </c>
      <c r="I875" s="84">
        <v>65300</v>
      </c>
      <c r="J875" s="88">
        <v>2005200</v>
      </c>
      <c r="K875" s="49"/>
      <c r="L875" s="50">
        <f t="shared" si="190"/>
        <v>65300</v>
      </c>
      <c r="M875" s="50">
        <f t="shared" si="191"/>
        <v>1035250</v>
      </c>
      <c r="N875" s="51">
        <f t="shared" si="192"/>
        <v>1035250</v>
      </c>
      <c r="O875" s="52">
        <f t="shared" si="193"/>
        <v>361855.71710282541</v>
      </c>
      <c r="P875" s="51">
        <f t="shared" si="194"/>
        <v>685858.22241189179</v>
      </c>
      <c r="Q875" s="53">
        <f t="shared" si="195"/>
        <v>0.66250492384630943</v>
      </c>
      <c r="R875" s="29">
        <f t="shared" si="188"/>
        <v>1035250</v>
      </c>
      <c r="S875" s="51">
        <f t="shared" si="189"/>
        <v>1035300</v>
      </c>
      <c r="T875" s="12" t="str">
        <f t="shared" si="196"/>
        <v>MEDIANA</v>
      </c>
    </row>
    <row r="876" spans="1:20" ht="25.5">
      <c r="A876" s="57">
        <v>870</v>
      </c>
      <c r="B876" s="117" t="s">
        <v>1136</v>
      </c>
      <c r="C876" s="73">
        <v>902035</v>
      </c>
      <c r="D876" s="123" t="s">
        <v>1137</v>
      </c>
      <c r="E876" s="114" t="s">
        <v>21</v>
      </c>
      <c r="F876" s="64">
        <v>1</v>
      </c>
      <c r="G876" s="115">
        <v>0</v>
      </c>
      <c r="H876" s="116">
        <v>0</v>
      </c>
      <c r="I876" s="84">
        <v>1474400</v>
      </c>
      <c r="J876" s="88">
        <v>2213600</v>
      </c>
      <c r="K876" s="49"/>
      <c r="L876" s="50">
        <f t="shared" si="190"/>
        <v>1474400</v>
      </c>
      <c r="M876" s="50">
        <f t="shared" si="191"/>
        <v>1844000</v>
      </c>
      <c r="N876" s="51">
        <f t="shared" si="192"/>
        <v>1844000</v>
      </c>
      <c r="O876" s="52">
        <f t="shared" si="193"/>
        <v>1806580.1504500154</v>
      </c>
      <c r="P876" s="51">
        <f t="shared" si="194"/>
        <v>261346.66632654797</v>
      </c>
      <c r="Q876" s="53">
        <f t="shared" si="195"/>
        <v>0.14172812707513446</v>
      </c>
      <c r="R876" s="29">
        <f t="shared" si="188"/>
        <v>1844000</v>
      </c>
      <c r="S876" s="51">
        <f t="shared" si="189"/>
        <v>1844000</v>
      </c>
      <c r="T876" s="12" t="str">
        <f t="shared" si="196"/>
        <v>MEDIANA</v>
      </c>
    </row>
    <row r="877" spans="1:20" ht="25.5">
      <c r="A877" s="57">
        <v>871</v>
      </c>
      <c r="B877" s="117" t="s">
        <v>1138</v>
      </c>
      <c r="C877" s="73">
        <v>902036</v>
      </c>
      <c r="D877" s="123" t="s">
        <v>1139</v>
      </c>
      <c r="E877" s="114" t="s">
        <v>21</v>
      </c>
      <c r="F877" s="64">
        <v>1</v>
      </c>
      <c r="G877" s="115">
        <v>0</v>
      </c>
      <c r="H877" s="116">
        <v>0</v>
      </c>
      <c r="I877" s="84">
        <v>1620500</v>
      </c>
      <c r="J877" s="85" t="s">
        <v>28</v>
      </c>
      <c r="K877" s="49"/>
      <c r="L877" s="50">
        <f t="shared" si="190"/>
        <v>1620500</v>
      </c>
      <c r="M877" s="50">
        <f t="shared" si="191"/>
        <v>1620500</v>
      </c>
      <c r="N877" s="51">
        <f t="shared" si="192"/>
        <v>1620500</v>
      </c>
      <c r="O877" s="52">
        <f t="shared" si="193"/>
        <v>1620500</v>
      </c>
      <c r="P877" s="51">
        <f t="shared" si="194"/>
        <v>0</v>
      </c>
      <c r="Q877" s="53">
        <f t="shared" si="195"/>
        <v>0</v>
      </c>
      <c r="R877" s="29">
        <f t="shared" ref="R877:R940" si="197">IF(Q877&lt;=$Q$1,L877,N877)</f>
        <v>1620500</v>
      </c>
      <c r="S877" s="51">
        <f t="shared" si="189"/>
        <v>1620500</v>
      </c>
      <c r="T877" s="12" t="str">
        <f t="shared" si="196"/>
        <v>MENOR VALOR</v>
      </c>
    </row>
    <row r="878" spans="1:20" ht="16.5">
      <c r="A878" s="57">
        <v>872</v>
      </c>
      <c r="B878" s="117">
        <v>822101</v>
      </c>
      <c r="C878" s="73">
        <v>902037</v>
      </c>
      <c r="D878" s="123" t="s">
        <v>1140</v>
      </c>
      <c r="E878" s="114" t="s">
        <v>21</v>
      </c>
      <c r="F878" s="64">
        <v>1</v>
      </c>
      <c r="G878" s="115">
        <v>0</v>
      </c>
      <c r="H878" s="116">
        <v>0</v>
      </c>
      <c r="I878" s="84">
        <v>1141500</v>
      </c>
      <c r="J878" s="85" t="s">
        <v>28</v>
      </c>
      <c r="K878" s="49"/>
      <c r="L878" s="50">
        <f t="shared" si="190"/>
        <v>1141500</v>
      </c>
      <c r="M878" s="50">
        <f t="shared" si="191"/>
        <v>1141500</v>
      </c>
      <c r="N878" s="51">
        <f t="shared" si="192"/>
        <v>1141500</v>
      </c>
      <c r="O878" s="52">
        <f t="shared" si="193"/>
        <v>1141500</v>
      </c>
      <c r="P878" s="51">
        <f t="shared" si="194"/>
        <v>0</v>
      </c>
      <c r="Q878" s="53">
        <f t="shared" si="195"/>
        <v>0</v>
      </c>
      <c r="R878" s="29">
        <f t="shared" si="197"/>
        <v>1141500</v>
      </c>
      <c r="S878" s="51">
        <f t="shared" si="189"/>
        <v>1141500</v>
      </c>
      <c r="T878" s="12" t="str">
        <f t="shared" si="196"/>
        <v>MENOR VALOR</v>
      </c>
    </row>
    <row r="879" spans="1:20" ht="25.5">
      <c r="A879" s="89">
        <v>873</v>
      </c>
      <c r="B879" s="117" t="s">
        <v>1141</v>
      </c>
      <c r="C879" s="73">
        <v>902043</v>
      </c>
      <c r="D879" s="123" t="s">
        <v>1142</v>
      </c>
      <c r="E879" s="114" t="s">
        <v>21</v>
      </c>
      <c r="F879" s="64">
        <v>1</v>
      </c>
      <c r="G879" s="115">
        <v>0</v>
      </c>
      <c r="H879" s="116">
        <v>0</v>
      </c>
      <c r="I879" s="84">
        <v>1474400</v>
      </c>
      <c r="J879" s="88">
        <v>2005200</v>
      </c>
      <c r="K879" s="49"/>
      <c r="L879" s="50">
        <f t="shared" si="190"/>
        <v>1474400</v>
      </c>
      <c r="M879" s="50">
        <f t="shared" si="191"/>
        <v>1739800</v>
      </c>
      <c r="N879" s="51">
        <f t="shared" si="192"/>
        <v>1739800</v>
      </c>
      <c r="O879" s="52">
        <f t="shared" si="193"/>
        <v>1719437.9546817036</v>
      </c>
      <c r="P879" s="51">
        <f t="shared" si="194"/>
        <v>187666.13972690972</v>
      </c>
      <c r="Q879" s="53">
        <f t="shared" si="195"/>
        <v>0.10786650173980326</v>
      </c>
      <c r="R879" s="29">
        <f t="shared" si="197"/>
        <v>1739800</v>
      </c>
      <c r="S879" s="51">
        <f t="shared" si="189"/>
        <v>1739800</v>
      </c>
      <c r="T879" s="12" t="str">
        <f t="shared" si="196"/>
        <v>MEDIANA</v>
      </c>
    </row>
    <row r="880" spans="1:20" ht="25.5">
      <c r="A880" s="57">
        <v>874</v>
      </c>
      <c r="B880" s="117" t="s">
        <v>1143</v>
      </c>
      <c r="C880" s="73">
        <v>902045</v>
      </c>
      <c r="D880" s="123" t="s">
        <v>1144</v>
      </c>
      <c r="E880" s="114" t="s">
        <v>21</v>
      </c>
      <c r="F880" s="64">
        <v>1</v>
      </c>
      <c r="G880" s="115">
        <v>0</v>
      </c>
      <c r="H880" s="116">
        <v>0</v>
      </c>
      <c r="I880" s="84">
        <v>1474400</v>
      </c>
      <c r="J880" s="88">
        <v>2005200</v>
      </c>
      <c r="K880" s="49"/>
      <c r="L880" s="50">
        <f t="shared" si="190"/>
        <v>1474400</v>
      </c>
      <c r="M880" s="50">
        <f t="shared" si="191"/>
        <v>1739800</v>
      </c>
      <c r="N880" s="51">
        <f t="shared" si="192"/>
        <v>1739800</v>
      </c>
      <c r="O880" s="52">
        <f t="shared" si="193"/>
        <v>1719437.9546817036</v>
      </c>
      <c r="P880" s="51">
        <f t="shared" si="194"/>
        <v>187666.13972690972</v>
      </c>
      <c r="Q880" s="53">
        <f t="shared" si="195"/>
        <v>0.10786650173980326</v>
      </c>
      <c r="R880" s="29">
        <f t="shared" si="197"/>
        <v>1739800</v>
      </c>
      <c r="S880" s="51">
        <f t="shared" si="189"/>
        <v>1739800</v>
      </c>
      <c r="T880" s="12" t="str">
        <f t="shared" si="196"/>
        <v>MEDIANA</v>
      </c>
    </row>
    <row r="881" spans="1:20" ht="25.5">
      <c r="A881" s="57">
        <v>875</v>
      </c>
      <c r="B881" s="117" t="s">
        <v>1145</v>
      </c>
      <c r="C881" s="73">
        <v>902047</v>
      </c>
      <c r="D881" s="123" t="s">
        <v>1146</v>
      </c>
      <c r="E881" s="114" t="s">
        <v>21</v>
      </c>
      <c r="F881" s="64">
        <v>1</v>
      </c>
      <c r="G881" s="115">
        <v>0</v>
      </c>
      <c r="H881" s="116">
        <v>0</v>
      </c>
      <c r="I881" s="84">
        <v>1141500</v>
      </c>
      <c r="J881" s="88">
        <v>232000</v>
      </c>
      <c r="K881" s="49"/>
      <c r="L881" s="50">
        <f t="shared" si="190"/>
        <v>232000</v>
      </c>
      <c r="M881" s="50">
        <f t="shared" si="191"/>
        <v>686750</v>
      </c>
      <c r="N881" s="51">
        <f t="shared" si="192"/>
        <v>686750</v>
      </c>
      <c r="O881" s="52">
        <f t="shared" si="193"/>
        <v>514614.41876418504</v>
      </c>
      <c r="P881" s="51">
        <f t="shared" si="194"/>
        <v>321556.80874458246</v>
      </c>
      <c r="Q881" s="53">
        <f t="shared" si="195"/>
        <v>0.46822979067285397</v>
      </c>
      <c r="R881" s="29">
        <f t="shared" si="197"/>
        <v>686750</v>
      </c>
      <c r="S881" s="51">
        <f t="shared" si="189"/>
        <v>686800</v>
      </c>
      <c r="T881" s="12" t="str">
        <f t="shared" si="196"/>
        <v>MEDIANA</v>
      </c>
    </row>
    <row r="882" spans="1:20" ht="25.5">
      <c r="A882" s="57">
        <v>876</v>
      </c>
      <c r="B882" s="117" t="s">
        <v>1147</v>
      </c>
      <c r="C882" s="73">
        <v>902048</v>
      </c>
      <c r="D882" s="123" t="s">
        <v>1148</v>
      </c>
      <c r="E882" s="114" t="s">
        <v>21</v>
      </c>
      <c r="F882" s="64">
        <v>1</v>
      </c>
      <c r="G882" s="115">
        <v>0</v>
      </c>
      <c r="H882" s="116">
        <v>0</v>
      </c>
      <c r="I882" s="84">
        <v>1141500</v>
      </c>
      <c r="J882" s="88">
        <v>1585100</v>
      </c>
      <c r="K882" s="49"/>
      <c r="L882" s="50">
        <f t="shared" si="190"/>
        <v>1141500</v>
      </c>
      <c r="M882" s="50">
        <f t="shared" si="191"/>
        <v>1363300</v>
      </c>
      <c r="N882" s="51">
        <f t="shared" si="192"/>
        <v>1363300</v>
      </c>
      <c r="O882" s="52">
        <f t="shared" si="193"/>
        <v>1345136.2942096239</v>
      </c>
      <c r="P882" s="51">
        <f t="shared" si="194"/>
        <v>156836.28406717625</v>
      </c>
      <c r="Q882" s="53">
        <f t="shared" si="195"/>
        <v>0.1150416519234037</v>
      </c>
      <c r="R882" s="29">
        <f t="shared" si="197"/>
        <v>1363300</v>
      </c>
      <c r="S882" s="51">
        <f t="shared" si="189"/>
        <v>1363300</v>
      </c>
      <c r="T882" s="12" t="str">
        <f t="shared" si="196"/>
        <v>MEDIANA</v>
      </c>
    </row>
    <row r="883" spans="1:20" ht="25.5">
      <c r="A883" s="57">
        <v>877</v>
      </c>
      <c r="B883" s="117" t="s">
        <v>1149</v>
      </c>
      <c r="C883" s="73">
        <v>902049</v>
      </c>
      <c r="D883" s="123" t="s">
        <v>1150</v>
      </c>
      <c r="E883" s="114" t="s">
        <v>21</v>
      </c>
      <c r="F883" s="64">
        <v>1</v>
      </c>
      <c r="G883" s="115">
        <v>0</v>
      </c>
      <c r="H883" s="116">
        <v>0</v>
      </c>
      <c r="I883" s="84">
        <v>2469300</v>
      </c>
      <c r="J883" s="88">
        <v>3367100</v>
      </c>
      <c r="K883" s="49"/>
      <c r="L883" s="50">
        <f t="shared" si="190"/>
        <v>2469300</v>
      </c>
      <c r="M883" s="50">
        <f t="shared" si="191"/>
        <v>2918200</v>
      </c>
      <c r="N883" s="51">
        <f t="shared" si="192"/>
        <v>2918200</v>
      </c>
      <c r="O883" s="52">
        <f t="shared" si="193"/>
        <v>2883466.6687860293</v>
      </c>
      <c r="P883" s="51">
        <f t="shared" si="194"/>
        <v>317420.23407464119</v>
      </c>
      <c r="Q883" s="53">
        <f t="shared" si="195"/>
        <v>0.10877261122426193</v>
      </c>
      <c r="R883" s="29">
        <f t="shared" si="197"/>
        <v>2918200</v>
      </c>
      <c r="S883" s="51">
        <f t="shared" si="189"/>
        <v>2918200</v>
      </c>
      <c r="T883" s="12" t="str">
        <f t="shared" si="196"/>
        <v>MEDIANA</v>
      </c>
    </row>
    <row r="884" spans="1:20" ht="25.5">
      <c r="A884" s="89">
        <v>878</v>
      </c>
      <c r="B884" s="117" t="s">
        <v>1151</v>
      </c>
      <c r="C884" s="73">
        <v>902104</v>
      </c>
      <c r="D884" s="123" t="s">
        <v>1152</v>
      </c>
      <c r="E884" s="114" t="s">
        <v>21</v>
      </c>
      <c r="F884" s="64">
        <v>1</v>
      </c>
      <c r="G884" s="115">
        <v>0</v>
      </c>
      <c r="H884" s="116">
        <v>0</v>
      </c>
      <c r="I884" s="84">
        <v>1141500</v>
      </c>
      <c r="J884" s="85" t="s">
        <v>28</v>
      </c>
      <c r="K884" s="49"/>
      <c r="L884" s="50">
        <f t="shared" si="190"/>
        <v>1141500</v>
      </c>
      <c r="M884" s="50">
        <f t="shared" si="191"/>
        <v>1141500</v>
      </c>
      <c r="N884" s="51">
        <f t="shared" si="192"/>
        <v>1141500</v>
      </c>
      <c r="O884" s="52">
        <f t="shared" si="193"/>
        <v>1141500</v>
      </c>
      <c r="P884" s="51">
        <f t="shared" si="194"/>
        <v>0</v>
      </c>
      <c r="Q884" s="53">
        <f t="shared" si="195"/>
        <v>0</v>
      </c>
      <c r="R884" s="29">
        <f t="shared" si="197"/>
        <v>1141500</v>
      </c>
      <c r="S884" s="51">
        <f t="shared" si="189"/>
        <v>1141500</v>
      </c>
      <c r="T884" s="12" t="str">
        <f t="shared" si="196"/>
        <v>MENOR VALOR</v>
      </c>
    </row>
    <row r="885" spans="1:20" ht="25.5">
      <c r="A885" s="57">
        <v>879</v>
      </c>
      <c r="B885" s="117" t="s">
        <v>1153</v>
      </c>
      <c r="C885" s="73">
        <v>902109</v>
      </c>
      <c r="D885" s="123" t="s">
        <v>1154</v>
      </c>
      <c r="E885" s="114" t="s">
        <v>21</v>
      </c>
      <c r="F885" s="64">
        <v>1</v>
      </c>
      <c r="G885" s="115">
        <v>0</v>
      </c>
      <c r="H885" s="116">
        <v>0</v>
      </c>
      <c r="I885" s="84">
        <v>2652100</v>
      </c>
      <c r="J885" s="85" t="s">
        <v>28</v>
      </c>
      <c r="K885" s="49"/>
      <c r="L885" s="50">
        <f t="shared" si="190"/>
        <v>2652100</v>
      </c>
      <c r="M885" s="50">
        <f t="shared" si="191"/>
        <v>2652100</v>
      </c>
      <c r="N885" s="51">
        <f t="shared" si="192"/>
        <v>2652100</v>
      </c>
      <c r="O885" s="52">
        <f t="shared" si="193"/>
        <v>2652100</v>
      </c>
      <c r="P885" s="51">
        <f t="shared" si="194"/>
        <v>0</v>
      </c>
      <c r="Q885" s="53">
        <f t="shared" si="195"/>
        <v>0</v>
      </c>
      <c r="R885" s="29">
        <f t="shared" si="197"/>
        <v>2652100</v>
      </c>
      <c r="S885" s="51">
        <f t="shared" si="189"/>
        <v>2652100</v>
      </c>
      <c r="T885" s="12" t="str">
        <f t="shared" si="196"/>
        <v>MENOR VALOR</v>
      </c>
    </row>
    <row r="886" spans="1:20" ht="25.5">
      <c r="A886" s="57">
        <v>880</v>
      </c>
      <c r="B886" s="117" t="s">
        <v>1155</v>
      </c>
      <c r="C886" s="73">
        <v>902110</v>
      </c>
      <c r="D886" s="123" t="s">
        <v>1156</v>
      </c>
      <c r="E886" s="114" t="s">
        <v>21</v>
      </c>
      <c r="F886" s="64">
        <v>1</v>
      </c>
      <c r="G886" s="115">
        <v>0</v>
      </c>
      <c r="H886" s="116">
        <v>0</v>
      </c>
      <c r="I886" s="84">
        <v>2782100</v>
      </c>
      <c r="J886" s="85" t="s">
        <v>28</v>
      </c>
      <c r="K886" s="49"/>
      <c r="L886" s="50">
        <f t="shared" si="190"/>
        <v>2782100</v>
      </c>
      <c r="M886" s="50">
        <f t="shared" si="191"/>
        <v>2782100</v>
      </c>
      <c r="N886" s="51">
        <f t="shared" si="192"/>
        <v>2782100</v>
      </c>
      <c r="O886" s="52">
        <f t="shared" si="193"/>
        <v>2782100</v>
      </c>
      <c r="P886" s="51">
        <f t="shared" si="194"/>
        <v>0</v>
      </c>
      <c r="Q886" s="53">
        <f t="shared" si="195"/>
        <v>0</v>
      </c>
      <c r="R886" s="29">
        <f t="shared" si="197"/>
        <v>2782100</v>
      </c>
      <c r="S886" s="51">
        <f t="shared" si="189"/>
        <v>2782100</v>
      </c>
      <c r="T886" s="12" t="str">
        <f t="shared" si="196"/>
        <v>MENOR VALOR</v>
      </c>
    </row>
    <row r="887" spans="1:20" ht="25.5">
      <c r="A887" s="57">
        <v>881</v>
      </c>
      <c r="B887" s="117" t="s">
        <v>1157</v>
      </c>
      <c r="C887" s="73">
        <v>902204</v>
      </c>
      <c r="D887" s="123" t="s">
        <v>1158</v>
      </c>
      <c r="E887" s="114" t="s">
        <v>21</v>
      </c>
      <c r="F887" s="64">
        <v>1</v>
      </c>
      <c r="G887" s="115">
        <v>0</v>
      </c>
      <c r="H887" s="116">
        <v>0</v>
      </c>
      <c r="I887" s="84">
        <v>2782100</v>
      </c>
      <c r="J887" s="85" t="s">
        <v>28</v>
      </c>
      <c r="K887" s="49"/>
      <c r="L887" s="50">
        <f t="shared" si="190"/>
        <v>2782100</v>
      </c>
      <c r="M887" s="50">
        <f t="shared" si="191"/>
        <v>2782100</v>
      </c>
      <c r="N887" s="51">
        <f t="shared" si="192"/>
        <v>2782100</v>
      </c>
      <c r="O887" s="52">
        <f t="shared" si="193"/>
        <v>2782100</v>
      </c>
      <c r="P887" s="51">
        <f t="shared" si="194"/>
        <v>0</v>
      </c>
      <c r="Q887" s="53">
        <f t="shared" si="195"/>
        <v>0</v>
      </c>
      <c r="R887" s="29">
        <f t="shared" si="197"/>
        <v>2782100</v>
      </c>
      <c r="S887" s="51">
        <f t="shared" si="189"/>
        <v>2782100</v>
      </c>
      <c r="T887" s="12" t="str">
        <f t="shared" si="196"/>
        <v>MENOR VALOR</v>
      </c>
    </row>
    <row r="888" spans="1:20" ht="25.5">
      <c r="A888" s="57">
        <v>882</v>
      </c>
      <c r="B888" s="117" t="s">
        <v>1159</v>
      </c>
      <c r="C888" s="73">
        <v>902205</v>
      </c>
      <c r="D888" s="123" t="s">
        <v>1160</v>
      </c>
      <c r="E888" s="114" t="s">
        <v>21</v>
      </c>
      <c r="F888" s="64">
        <v>1</v>
      </c>
      <c r="G888" s="115">
        <v>0</v>
      </c>
      <c r="H888" s="116">
        <v>0</v>
      </c>
      <c r="I888" s="84">
        <v>2782100</v>
      </c>
      <c r="J888" s="88">
        <v>3965300</v>
      </c>
      <c r="K888" s="49"/>
      <c r="L888" s="50">
        <f t="shared" si="190"/>
        <v>2782100</v>
      </c>
      <c r="M888" s="50">
        <f t="shared" si="191"/>
        <v>3373700</v>
      </c>
      <c r="N888" s="51">
        <f t="shared" si="192"/>
        <v>3373700</v>
      </c>
      <c r="O888" s="52">
        <f t="shared" si="193"/>
        <v>3321424.5633462761</v>
      </c>
      <c r="P888" s="51">
        <f t="shared" si="194"/>
        <v>418324.37174996152</v>
      </c>
      <c r="Q888" s="53">
        <f t="shared" si="195"/>
        <v>0.1239957233156361</v>
      </c>
      <c r="R888" s="29">
        <f t="shared" si="197"/>
        <v>3373700</v>
      </c>
      <c r="S888" s="51">
        <f t="shared" si="189"/>
        <v>3373700</v>
      </c>
      <c r="T888" s="12" t="str">
        <f t="shared" si="196"/>
        <v>MEDIANA</v>
      </c>
    </row>
    <row r="889" spans="1:20" ht="25.5">
      <c r="A889" s="89">
        <v>883</v>
      </c>
      <c r="B889" s="117" t="s">
        <v>1161</v>
      </c>
      <c r="C889" s="73">
        <v>902206</v>
      </c>
      <c r="D889" s="123" t="s">
        <v>1162</v>
      </c>
      <c r="E889" s="114" t="s">
        <v>21</v>
      </c>
      <c r="F889" s="64">
        <v>1</v>
      </c>
      <c r="G889" s="115">
        <v>0</v>
      </c>
      <c r="H889" s="116">
        <v>0</v>
      </c>
      <c r="I889" s="84">
        <v>2782100</v>
      </c>
      <c r="J889" s="85" t="s">
        <v>28</v>
      </c>
      <c r="K889" s="49"/>
      <c r="L889" s="50">
        <f t="shared" si="190"/>
        <v>2782100</v>
      </c>
      <c r="M889" s="50">
        <f t="shared" si="191"/>
        <v>2782100</v>
      </c>
      <c r="N889" s="51">
        <f t="shared" si="192"/>
        <v>2782100</v>
      </c>
      <c r="O889" s="52">
        <f t="shared" si="193"/>
        <v>2782100</v>
      </c>
      <c r="P889" s="51">
        <f t="shared" si="194"/>
        <v>0</v>
      </c>
      <c r="Q889" s="53">
        <f t="shared" si="195"/>
        <v>0</v>
      </c>
      <c r="R889" s="29">
        <f t="shared" si="197"/>
        <v>2782100</v>
      </c>
      <c r="S889" s="51">
        <f t="shared" si="189"/>
        <v>2782100</v>
      </c>
      <c r="T889" s="12" t="str">
        <f t="shared" si="196"/>
        <v>MENOR VALOR</v>
      </c>
    </row>
    <row r="890" spans="1:20" ht="25.5">
      <c r="A890" s="57">
        <v>884</v>
      </c>
      <c r="B890" s="117" t="s">
        <v>1163</v>
      </c>
      <c r="C890" s="73">
        <v>902207</v>
      </c>
      <c r="D890" s="123" t="s">
        <v>1164</v>
      </c>
      <c r="E890" s="114" t="s">
        <v>21</v>
      </c>
      <c r="F890" s="64">
        <v>1</v>
      </c>
      <c r="G890" s="115">
        <v>0</v>
      </c>
      <c r="H890" s="116">
        <v>0</v>
      </c>
      <c r="I890" s="84">
        <v>2782100</v>
      </c>
      <c r="J890" s="85" t="s">
        <v>28</v>
      </c>
      <c r="K890" s="49"/>
      <c r="L890" s="50">
        <f t="shared" si="190"/>
        <v>2782100</v>
      </c>
      <c r="M890" s="50">
        <f t="shared" si="191"/>
        <v>2782100</v>
      </c>
      <c r="N890" s="51">
        <f t="shared" si="192"/>
        <v>2782100</v>
      </c>
      <c r="O890" s="52">
        <f t="shared" si="193"/>
        <v>2782100</v>
      </c>
      <c r="P890" s="51">
        <f t="shared" si="194"/>
        <v>0</v>
      </c>
      <c r="Q890" s="53">
        <f t="shared" si="195"/>
        <v>0</v>
      </c>
      <c r="R890" s="29">
        <f t="shared" si="197"/>
        <v>2782100</v>
      </c>
      <c r="S890" s="51">
        <f t="shared" si="189"/>
        <v>2782100</v>
      </c>
      <c r="T890" s="12" t="str">
        <f t="shared" si="196"/>
        <v>MENOR VALOR</v>
      </c>
    </row>
    <row r="891" spans="1:20" ht="25.5">
      <c r="A891" s="57">
        <v>885</v>
      </c>
      <c r="B891" s="117" t="s">
        <v>1165</v>
      </c>
      <c r="C891" s="73">
        <v>902208</v>
      </c>
      <c r="D891" s="123" t="s">
        <v>1166</v>
      </c>
      <c r="E891" s="114" t="s">
        <v>21</v>
      </c>
      <c r="F891" s="64">
        <v>1</v>
      </c>
      <c r="G891" s="115">
        <v>0</v>
      </c>
      <c r="H891" s="116">
        <v>0</v>
      </c>
      <c r="I891" s="84">
        <v>2782100</v>
      </c>
      <c r="J891" s="88">
        <v>4773500</v>
      </c>
      <c r="K891" s="49"/>
      <c r="L891" s="50">
        <f t="shared" si="190"/>
        <v>2782100</v>
      </c>
      <c r="M891" s="50">
        <f t="shared" si="191"/>
        <v>3777800</v>
      </c>
      <c r="N891" s="51">
        <f t="shared" si="192"/>
        <v>3777800</v>
      </c>
      <c r="O891" s="52">
        <f t="shared" si="193"/>
        <v>3644222.0500403098</v>
      </c>
      <c r="P891" s="51">
        <f t="shared" si="194"/>
        <v>704066.22202744533</v>
      </c>
      <c r="Q891" s="53">
        <f t="shared" si="195"/>
        <v>0.18636937424623995</v>
      </c>
      <c r="R891" s="29">
        <f t="shared" si="197"/>
        <v>3777800</v>
      </c>
      <c r="S891" s="51">
        <f t="shared" si="189"/>
        <v>3777800</v>
      </c>
      <c r="T891" s="12" t="str">
        <f t="shared" si="196"/>
        <v>MEDIANA</v>
      </c>
    </row>
    <row r="892" spans="1:20" ht="25.5">
      <c r="A892" s="57">
        <v>886</v>
      </c>
      <c r="B892" s="117" t="s">
        <v>1167</v>
      </c>
      <c r="C892" s="73">
        <v>902209</v>
      </c>
      <c r="D892" s="123" t="s">
        <v>1168</v>
      </c>
      <c r="E892" s="114" t="s">
        <v>21</v>
      </c>
      <c r="F892" s="64">
        <v>1</v>
      </c>
      <c r="G892" s="115">
        <v>0</v>
      </c>
      <c r="H892" s="116">
        <v>0</v>
      </c>
      <c r="I892" s="84">
        <v>1850600</v>
      </c>
      <c r="J892" s="88">
        <v>2541800</v>
      </c>
      <c r="K892" s="49"/>
      <c r="L892" s="50">
        <f t="shared" si="190"/>
        <v>1850600</v>
      </c>
      <c r="M892" s="50">
        <f t="shared" si="191"/>
        <v>2196200</v>
      </c>
      <c r="N892" s="51">
        <f t="shared" si="192"/>
        <v>2196200</v>
      </c>
      <c r="O892" s="52">
        <f t="shared" si="193"/>
        <v>2168837.2645267788</v>
      </c>
      <c r="P892" s="51">
        <f t="shared" si="194"/>
        <v>244376.10357807082</v>
      </c>
      <c r="Q892" s="53">
        <f t="shared" si="195"/>
        <v>0.11127224459433149</v>
      </c>
      <c r="R892" s="29">
        <f t="shared" si="197"/>
        <v>2196200</v>
      </c>
      <c r="S892" s="51">
        <f t="shared" si="189"/>
        <v>2196200</v>
      </c>
      <c r="T892" s="12" t="str">
        <f t="shared" si="196"/>
        <v>MEDIANA</v>
      </c>
    </row>
    <row r="893" spans="1:20" ht="25.5">
      <c r="A893" s="57">
        <v>887</v>
      </c>
      <c r="B893" s="117" t="s">
        <v>1169</v>
      </c>
      <c r="C893" s="73">
        <v>902210</v>
      </c>
      <c r="D893" s="123" t="s">
        <v>1170</v>
      </c>
      <c r="E893" s="114" t="s">
        <v>21</v>
      </c>
      <c r="F893" s="64">
        <v>1</v>
      </c>
      <c r="G893" s="115">
        <v>0</v>
      </c>
      <c r="H893" s="116">
        <v>0</v>
      </c>
      <c r="I893" s="84">
        <v>1850600</v>
      </c>
      <c r="J893" s="88">
        <v>2541800</v>
      </c>
      <c r="K893" s="49"/>
      <c r="L893" s="50">
        <f t="shared" si="190"/>
        <v>1850600</v>
      </c>
      <c r="M893" s="50">
        <f t="shared" si="191"/>
        <v>2196200</v>
      </c>
      <c r="N893" s="51">
        <f t="shared" si="192"/>
        <v>2196200</v>
      </c>
      <c r="O893" s="52">
        <f t="shared" si="193"/>
        <v>2168837.2645267788</v>
      </c>
      <c r="P893" s="51">
        <f t="shared" si="194"/>
        <v>244376.10357807082</v>
      </c>
      <c r="Q893" s="53">
        <f t="shared" si="195"/>
        <v>0.11127224459433149</v>
      </c>
      <c r="R893" s="29">
        <f t="shared" si="197"/>
        <v>2196200</v>
      </c>
      <c r="S893" s="51">
        <f t="shared" si="189"/>
        <v>2196200</v>
      </c>
      <c r="T893" s="12" t="str">
        <f t="shared" si="196"/>
        <v>MEDIANA</v>
      </c>
    </row>
    <row r="894" spans="1:20" ht="25.5">
      <c r="A894" s="89">
        <v>888</v>
      </c>
      <c r="B894" s="117" t="s">
        <v>1171</v>
      </c>
      <c r="C894" s="73">
        <v>902211</v>
      </c>
      <c r="D894" s="123" t="s">
        <v>1172</v>
      </c>
      <c r="E894" s="114" t="s">
        <v>21</v>
      </c>
      <c r="F894" s="64">
        <v>1</v>
      </c>
      <c r="G894" s="115">
        <v>0</v>
      </c>
      <c r="H894" s="116">
        <v>0</v>
      </c>
      <c r="I894" s="84">
        <v>1474400</v>
      </c>
      <c r="J894" s="85" t="s">
        <v>28</v>
      </c>
      <c r="K894" s="49"/>
      <c r="L894" s="50">
        <f t="shared" si="190"/>
        <v>1474400</v>
      </c>
      <c r="M894" s="50">
        <f t="shared" si="191"/>
        <v>1474400</v>
      </c>
      <c r="N894" s="51">
        <f t="shared" si="192"/>
        <v>1474400</v>
      </c>
      <c r="O894" s="52">
        <f t="shared" si="193"/>
        <v>1474400</v>
      </c>
      <c r="P894" s="51">
        <f t="shared" si="194"/>
        <v>0</v>
      </c>
      <c r="Q894" s="53">
        <f t="shared" si="195"/>
        <v>0</v>
      </c>
      <c r="R894" s="29">
        <f t="shared" si="197"/>
        <v>1474400</v>
      </c>
      <c r="S894" s="51">
        <f t="shared" si="189"/>
        <v>1474400</v>
      </c>
      <c r="T894" s="12" t="str">
        <f t="shared" si="196"/>
        <v>MENOR VALOR</v>
      </c>
    </row>
    <row r="895" spans="1:20" ht="16.5">
      <c r="A895" s="57">
        <v>889</v>
      </c>
      <c r="B895" s="117" t="s">
        <v>1173</v>
      </c>
      <c r="C895" s="73">
        <v>902213</v>
      </c>
      <c r="D895" s="123" t="s">
        <v>1174</v>
      </c>
      <c r="E895" s="114" t="s">
        <v>21</v>
      </c>
      <c r="F895" s="64">
        <v>1</v>
      </c>
      <c r="G895" s="115">
        <v>0</v>
      </c>
      <c r="H895" s="116">
        <v>0</v>
      </c>
      <c r="I895" s="84">
        <v>1474400</v>
      </c>
      <c r="J895" s="85" t="s">
        <v>28</v>
      </c>
      <c r="K895" s="49"/>
      <c r="L895" s="50">
        <f t="shared" si="190"/>
        <v>1474400</v>
      </c>
      <c r="M895" s="50">
        <f t="shared" si="191"/>
        <v>1474400</v>
      </c>
      <c r="N895" s="51">
        <f t="shared" si="192"/>
        <v>1474400</v>
      </c>
      <c r="O895" s="52">
        <f t="shared" si="193"/>
        <v>1474400</v>
      </c>
      <c r="P895" s="51">
        <f t="shared" si="194"/>
        <v>0</v>
      </c>
      <c r="Q895" s="53">
        <f t="shared" si="195"/>
        <v>0</v>
      </c>
      <c r="R895" s="29">
        <f t="shared" si="197"/>
        <v>1474400</v>
      </c>
      <c r="S895" s="51">
        <f t="shared" si="189"/>
        <v>1474400</v>
      </c>
      <c r="T895" s="12" t="str">
        <f t="shared" si="196"/>
        <v>MENOR VALOR</v>
      </c>
    </row>
    <row r="896" spans="1:20" ht="16.5">
      <c r="A896" s="57">
        <v>890</v>
      </c>
      <c r="B896" s="117" t="s">
        <v>1175</v>
      </c>
      <c r="C896" s="73">
        <v>902214</v>
      </c>
      <c r="D896" s="123" t="s">
        <v>1176</v>
      </c>
      <c r="E896" s="114" t="s">
        <v>21</v>
      </c>
      <c r="F896" s="64">
        <v>1</v>
      </c>
      <c r="G896" s="115">
        <v>0</v>
      </c>
      <c r="H896" s="116">
        <v>0</v>
      </c>
      <c r="I896" s="84">
        <v>1620500</v>
      </c>
      <c r="J896" s="88">
        <v>309500</v>
      </c>
      <c r="K896" s="49"/>
      <c r="L896" s="50">
        <f t="shared" si="190"/>
        <v>309500</v>
      </c>
      <c r="M896" s="50">
        <f t="shared" si="191"/>
        <v>965000</v>
      </c>
      <c r="N896" s="51">
        <f t="shared" si="192"/>
        <v>965000</v>
      </c>
      <c r="O896" s="52">
        <f t="shared" si="193"/>
        <v>708198.24201984575</v>
      </c>
      <c r="P896" s="51">
        <f t="shared" si="194"/>
        <v>463508.49506778189</v>
      </c>
      <c r="Q896" s="53">
        <f t="shared" si="195"/>
        <v>0.48031968400806413</v>
      </c>
      <c r="R896" s="29">
        <f t="shared" si="197"/>
        <v>965000</v>
      </c>
      <c r="S896" s="51">
        <f t="shared" si="189"/>
        <v>965000</v>
      </c>
      <c r="T896" s="12" t="str">
        <f t="shared" si="196"/>
        <v>MEDIANA</v>
      </c>
    </row>
    <row r="897" spans="1:20" ht="25.5">
      <c r="A897" s="57">
        <v>891</v>
      </c>
      <c r="B897" s="117" t="s">
        <v>1177</v>
      </c>
      <c r="C897" s="73">
        <v>902215</v>
      </c>
      <c r="D897" s="123" t="s">
        <v>1178</v>
      </c>
      <c r="E897" s="114" t="s">
        <v>21</v>
      </c>
      <c r="F897" s="64">
        <v>1</v>
      </c>
      <c r="G897" s="115">
        <v>0</v>
      </c>
      <c r="H897" s="116">
        <v>0</v>
      </c>
      <c r="I897" s="84">
        <v>1141500</v>
      </c>
      <c r="J897" s="88">
        <v>1585100</v>
      </c>
      <c r="K897" s="49"/>
      <c r="L897" s="50">
        <f t="shared" si="190"/>
        <v>1141500</v>
      </c>
      <c r="M897" s="50">
        <f t="shared" si="191"/>
        <v>1363300</v>
      </c>
      <c r="N897" s="51">
        <f t="shared" si="192"/>
        <v>1363300</v>
      </c>
      <c r="O897" s="52">
        <f t="shared" si="193"/>
        <v>1345136.2942096239</v>
      </c>
      <c r="P897" s="51">
        <f t="shared" si="194"/>
        <v>156836.28406717625</v>
      </c>
      <c r="Q897" s="53">
        <f t="shared" si="195"/>
        <v>0.1150416519234037</v>
      </c>
      <c r="R897" s="29">
        <f t="shared" si="197"/>
        <v>1363300</v>
      </c>
      <c r="S897" s="51">
        <f t="shared" ref="S897:S960" si="198">+ROUND(R897,-2)</f>
        <v>1363300</v>
      </c>
      <c r="T897" s="12" t="str">
        <f t="shared" si="196"/>
        <v>MEDIANA</v>
      </c>
    </row>
    <row r="898" spans="1:20" ht="16.5">
      <c r="A898" s="57">
        <v>892</v>
      </c>
      <c r="B898" s="117" t="s">
        <v>1179</v>
      </c>
      <c r="C898" s="73">
        <v>902218</v>
      </c>
      <c r="D898" s="123" t="s">
        <v>1180</v>
      </c>
      <c r="E898" s="114" t="s">
        <v>21</v>
      </c>
      <c r="F898" s="64">
        <v>1</v>
      </c>
      <c r="G898" s="115">
        <v>0</v>
      </c>
      <c r="H898" s="116">
        <v>0</v>
      </c>
      <c r="I898" s="84">
        <v>1141500</v>
      </c>
      <c r="J898" s="85" t="s">
        <v>28</v>
      </c>
      <c r="K898" s="49"/>
      <c r="L898" s="50">
        <f t="shared" si="190"/>
        <v>1141500</v>
      </c>
      <c r="M898" s="50">
        <f t="shared" si="191"/>
        <v>1141500</v>
      </c>
      <c r="N898" s="51">
        <f t="shared" si="192"/>
        <v>1141500</v>
      </c>
      <c r="O898" s="52">
        <f t="shared" si="193"/>
        <v>1141500</v>
      </c>
      <c r="P898" s="51">
        <f t="shared" si="194"/>
        <v>0</v>
      </c>
      <c r="Q898" s="53">
        <f t="shared" si="195"/>
        <v>0</v>
      </c>
      <c r="R898" s="29">
        <f t="shared" si="197"/>
        <v>1141500</v>
      </c>
      <c r="S898" s="51">
        <f t="shared" si="198"/>
        <v>1141500</v>
      </c>
      <c r="T898" s="12" t="str">
        <f t="shared" si="196"/>
        <v>MENOR VALOR</v>
      </c>
    </row>
    <row r="899" spans="1:20" ht="16.5">
      <c r="A899" s="89">
        <v>893</v>
      </c>
      <c r="B899" s="117" t="s">
        <v>1181</v>
      </c>
      <c r="C899" s="73">
        <v>902220</v>
      </c>
      <c r="D899" s="123" t="s">
        <v>1182</v>
      </c>
      <c r="E899" s="114" t="s">
        <v>21</v>
      </c>
      <c r="F899" s="64">
        <v>1</v>
      </c>
      <c r="G899" s="115">
        <v>0</v>
      </c>
      <c r="H899" s="116">
        <v>0</v>
      </c>
      <c r="I899" s="84">
        <v>1474400</v>
      </c>
      <c r="J899" s="88">
        <v>2005200</v>
      </c>
      <c r="K899" s="49"/>
      <c r="L899" s="50">
        <f t="shared" si="190"/>
        <v>1474400</v>
      </c>
      <c r="M899" s="50">
        <f t="shared" si="191"/>
        <v>1739800</v>
      </c>
      <c r="N899" s="51">
        <f t="shared" si="192"/>
        <v>1739800</v>
      </c>
      <c r="O899" s="52">
        <f t="shared" si="193"/>
        <v>1719437.9546817036</v>
      </c>
      <c r="P899" s="51">
        <f t="shared" si="194"/>
        <v>187666.13972690972</v>
      </c>
      <c r="Q899" s="53">
        <f t="shared" si="195"/>
        <v>0.10786650173980326</v>
      </c>
      <c r="R899" s="29">
        <f t="shared" si="197"/>
        <v>1739800</v>
      </c>
      <c r="S899" s="51">
        <f t="shared" si="198"/>
        <v>1739800</v>
      </c>
      <c r="T899" s="12" t="str">
        <f t="shared" si="196"/>
        <v>MEDIANA</v>
      </c>
    </row>
    <row r="900" spans="1:20" ht="16.5">
      <c r="A900" s="57">
        <v>894</v>
      </c>
      <c r="B900" s="117" t="s">
        <v>1183</v>
      </c>
      <c r="C900" s="73">
        <v>902221</v>
      </c>
      <c r="D900" s="123" t="s">
        <v>1184</v>
      </c>
      <c r="E900" s="114" t="s">
        <v>21</v>
      </c>
      <c r="F900" s="64">
        <v>1</v>
      </c>
      <c r="G900" s="115">
        <v>0</v>
      </c>
      <c r="H900" s="116">
        <v>0</v>
      </c>
      <c r="I900" s="84">
        <v>2469300</v>
      </c>
      <c r="J900" s="85" t="s">
        <v>28</v>
      </c>
      <c r="K900" s="49"/>
      <c r="L900" s="50">
        <f t="shared" si="190"/>
        <v>2469300</v>
      </c>
      <c r="M900" s="50">
        <f t="shared" si="191"/>
        <v>2469300</v>
      </c>
      <c r="N900" s="51">
        <f t="shared" si="192"/>
        <v>2469300</v>
      </c>
      <c r="O900" s="52">
        <f t="shared" si="193"/>
        <v>2469300</v>
      </c>
      <c r="P900" s="51">
        <f t="shared" si="194"/>
        <v>0</v>
      </c>
      <c r="Q900" s="53">
        <f t="shared" si="195"/>
        <v>0</v>
      </c>
      <c r="R900" s="29">
        <f t="shared" si="197"/>
        <v>2469300</v>
      </c>
      <c r="S900" s="51">
        <f t="shared" si="198"/>
        <v>2469300</v>
      </c>
      <c r="T900" s="12" t="str">
        <f t="shared" si="196"/>
        <v>MENOR VALOR</v>
      </c>
    </row>
    <row r="901" spans="1:20" ht="25.5">
      <c r="A901" s="57">
        <v>895</v>
      </c>
      <c r="B901" s="117" t="s">
        <v>1185</v>
      </c>
      <c r="C901" s="73">
        <v>902223</v>
      </c>
      <c r="D901" s="123" t="s">
        <v>1186</v>
      </c>
      <c r="E901" s="114" t="s">
        <v>21</v>
      </c>
      <c r="F901" s="64">
        <v>1</v>
      </c>
      <c r="G901" s="115">
        <v>0</v>
      </c>
      <c r="H901" s="116">
        <v>0</v>
      </c>
      <c r="I901" s="84">
        <v>1474400</v>
      </c>
      <c r="J901" s="85" t="s">
        <v>28</v>
      </c>
      <c r="K901" s="49"/>
      <c r="L901" s="50">
        <f t="shared" si="190"/>
        <v>1474400</v>
      </c>
      <c r="M901" s="50">
        <f t="shared" si="191"/>
        <v>1474400</v>
      </c>
      <c r="N901" s="51">
        <f t="shared" si="192"/>
        <v>1474400</v>
      </c>
      <c r="O901" s="52">
        <f t="shared" si="193"/>
        <v>1474400</v>
      </c>
      <c r="P901" s="51">
        <f t="shared" si="194"/>
        <v>0</v>
      </c>
      <c r="Q901" s="53">
        <f t="shared" si="195"/>
        <v>0</v>
      </c>
      <c r="R901" s="29">
        <f t="shared" si="197"/>
        <v>1474400</v>
      </c>
      <c r="S901" s="51">
        <f t="shared" si="198"/>
        <v>1474400</v>
      </c>
      <c r="T901" s="12" t="str">
        <f t="shared" si="196"/>
        <v>MENOR VALOR</v>
      </c>
    </row>
    <row r="902" spans="1:20" ht="16.5">
      <c r="A902" s="57">
        <v>896</v>
      </c>
      <c r="B902" s="117" t="s">
        <v>1187</v>
      </c>
      <c r="C902" s="73">
        <v>902224</v>
      </c>
      <c r="D902" s="123" t="s">
        <v>1188</v>
      </c>
      <c r="E902" s="114" t="s">
        <v>21</v>
      </c>
      <c r="F902" s="64">
        <v>1</v>
      </c>
      <c r="G902" s="115">
        <v>0</v>
      </c>
      <c r="H902" s="116">
        <v>0</v>
      </c>
      <c r="I902" s="84">
        <v>2469300</v>
      </c>
      <c r="J902" s="88">
        <v>386500</v>
      </c>
      <c r="K902" s="49"/>
      <c r="L902" s="50">
        <f t="shared" ref="L902:L965" si="199">MIN(I902,J902)</f>
        <v>386500</v>
      </c>
      <c r="M902" s="50">
        <f t="shared" ref="M902:M965" si="200">AVERAGE(I902,J902)</f>
        <v>1427900</v>
      </c>
      <c r="N902" s="51">
        <f t="shared" ref="N902:N965" si="201">MEDIAN(J902,I902)</f>
        <v>1427900</v>
      </c>
      <c r="O902" s="52">
        <f t="shared" ref="O902:O965" si="202">GEOMEAN(I902,J902)</f>
        <v>976926.02074056759</v>
      </c>
      <c r="P902" s="51">
        <f t="shared" ref="P902:P965" si="203">STDEVA(N902,L902)</f>
        <v>736381.00192767056</v>
      </c>
      <c r="Q902" s="53">
        <f t="shared" ref="Q902:Q965" si="204">P902/N902*100%</f>
        <v>0.51570908461914033</v>
      </c>
      <c r="R902" s="29">
        <f t="shared" si="197"/>
        <v>1427900</v>
      </c>
      <c r="S902" s="51">
        <f t="shared" si="198"/>
        <v>1427900</v>
      </c>
      <c r="T902" s="12" t="str">
        <f t="shared" si="196"/>
        <v>MEDIANA</v>
      </c>
    </row>
    <row r="903" spans="1:20" ht="25.5">
      <c r="A903" s="57">
        <v>897</v>
      </c>
      <c r="B903" s="124" t="s">
        <v>1189</v>
      </c>
      <c r="C903" s="73">
        <v>903006</v>
      </c>
      <c r="D903" s="125" t="s">
        <v>1190</v>
      </c>
      <c r="E903" s="114" t="s">
        <v>21</v>
      </c>
      <c r="F903" s="64">
        <v>1</v>
      </c>
      <c r="G903" s="115">
        <v>0</v>
      </c>
      <c r="H903" s="116">
        <v>0</v>
      </c>
      <c r="I903" s="84">
        <v>2469300</v>
      </c>
      <c r="J903" s="88">
        <v>3367100</v>
      </c>
      <c r="K903" s="49"/>
      <c r="L903" s="50">
        <f t="shared" si="199"/>
        <v>2469300</v>
      </c>
      <c r="M903" s="50">
        <f t="shared" si="200"/>
        <v>2918200</v>
      </c>
      <c r="N903" s="51">
        <f t="shared" si="201"/>
        <v>2918200</v>
      </c>
      <c r="O903" s="52">
        <f t="shared" si="202"/>
        <v>2883466.6687860293</v>
      </c>
      <c r="P903" s="51">
        <f t="shared" si="203"/>
        <v>317420.23407464119</v>
      </c>
      <c r="Q903" s="53">
        <f t="shared" si="204"/>
        <v>0.10877261122426193</v>
      </c>
      <c r="R903" s="29">
        <f t="shared" si="197"/>
        <v>2918200</v>
      </c>
      <c r="S903" s="51">
        <f t="shared" si="198"/>
        <v>2918200</v>
      </c>
      <c r="T903" s="12" t="str">
        <f t="shared" si="196"/>
        <v>MEDIANA</v>
      </c>
    </row>
    <row r="904" spans="1:20" ht="25.5">
      <c r="A904" s="89">
        <v>898</v>
      </c>
      <c r="B904" s="117" t="s">
        <v>1191</v>
      </c>
      <c r="C904" s="73">
        <v>903007</v>
      </c>
      <c r="D904" s="123" t="s">
        <v>1192</v>
      </c>
      <c r="E904" s="114" t="s">
        <v>21</v>
      </c>
      <c r="F904" s="64">
        <v>1</v>
      </c>
      <c r="G904" s="115">
        <v>0</v>
      </c>
      <c r="H904" s="116">
        <v>0</v>
      </c>
      <c r="I904" s="84">
        <v>1141500</v>
      </c>
      <c r="J904" s="88">
        <v>1585100</v>
      </c>
      <c r="K904" s="49"/>
      <c r="L904" s="50">
        <f t="shared" si="199"/>
        <v>1141500</v>
      </c>
      <c r="M904" s="50">
        <f t="shared" si="200"/>
        <v>1363300</v>
      </c>
      <c r="N904" s="51">
        <f t="shared" si="201"/>
        <v>1363300</v>
      </c>
      <c r="O904" s="52">
        <f t="shared" si="202"/>
        <v>1345136.2942096239</v>
      </c>
      <c r="P904" s="51">
        <f t="shared" si="203"/>
        <v>156836.28406717625</v>
      </c>
      <c r="Q904" s="53">
        <f t="shared" si="204"/>
        <v>0.1150416519234037</v>
      </c>
      <c r="R904" s="29">
        <f t="shared" si="197"/>
        <v>1363300</v>
      </c>
      <c r="S904" s="51">
        <f t="shared" si="198"/>
        <v>1363300</v>
      </c>
      <c r="T904" s="12" t="str">
        <f t="shared" si="196"/>
        <v>MEDIANA</v>
      </c>
    </row>
    <row r="905" spans="1:20" ht="25.5">
      <c r="A905" s="57">
        <v>899</v>
      </c>
      <c r="B905" s="117" t="s">
        <v>1193</v>
      </c>
      <c r="C905" s="73">
        <v>903008</v>
      </c>
      <c r="D905" s="123" t="s">
        <v>1194</v>
      </c>
      <c r="E905" s="114" t="s">
        <v>21</v>
      </c>
      <c r="F905" s="64">
        <v>1</v>
      </c>
      <c r="G905" s="115">
        <v>0</v>
      </c>
      <c r="H905" s="116">
        <v>0</v>
      </c>
      <c r="I905" s="84">
        <v>1474400</v>
      </c>
      <c r="J905" s="85" t="s">
        <v>28</v>
      </c>
      <c r="K905" s="49"/>
      <c r="L905" s="50">
        <f t="shared" si="199"/>
        <v>1474400</v>
      </c>
      <c r="M905" s="50">
        <f t="shared" si="200"/>
        <v>1474400</v>
      </c>
      <c r="N905" s="51">
        <f t="shared" si="201"/>
        <v>1474400</v>
      </c>
      <c r="O905" s="52">
        <f t="shared" si="202"/>
        <v>1474400</v>
      </c>
      <c r="P905" s="51">
        <f t="shared" si="203"/>
        <v>0</v>
      </c>
      <c r="Q905" s="53">
        <f t="shared" si="204"/>
        <v>0</v>
      </c>
      <c r="R905" s="29">
        <f t="shared" si="197"/>
        <v>1474400</v>
      </c>
      <c r="S905" s="51">
        <f t="shared" si="198"/>
        <v>1474400</v>
      </c>
      <c r="T905" s="12" t="str">
        <f t="shared" ref="T905:T968" si="205">IF(Q905&lt;=$Q$1,"MENOR VALOR","MEDIANA")</f>
        <v>MENOR VALOR</v>
      </c>
    </row>
    <row r="906" spans="1:20" ht="16.5">
      <c r="A906" s="57">
        <v>900</v>
      </c>
      <c r="B906" s="117" t="s">
        <v>1195</v>
      </c>
      <c r="C906" s="73">
        <v>903010</v>
      </c>
      <c r="D906" s="123" t="s">
        <v>1196</v>
      </c>
      <c r="E906" s="114" t="s">
        <v>21</v>
      </c>
      <c r="F906" s="64">
        <v>1</v>
      </c>
      <c r="G906" s="115">
        <v>0</v>
      </c>
      <c r="H906" s="116">
        <v>0</v>
      </c>
      <c r="I906" s="84">
        <v>486700</v>
      </c>
      <c r="J906" s="85" t="s">
        <v>28</v>
      </c>
      <c r="K906" s="49"/>
      <c r="L906" s="50">
        <f t="shared" si="199"/>
        <v>486700</v>
      </c>
      <c r="M906" s="50">
        <f t="shared" si="200"/>
        <v>486700</v>
      </c>
      <c r="N906" s="51">
        <f t="shared" si="201"/>
        <v>486700</v>
      </c>
      <c r="O906" s="52">
        <f t="shared" si="202"/>
        <v>486700</v>
      </c>
      <c r="P906" s="51">
        <f t="shared" si="203"/>
        <v>0</v>
      </c>
      <c r="Q906" s="53">
        <f t="shared" si="204"/>
        <v>0</v>
      </c>
      <c r="R906" s="29">
        <f t="shared" si="197"/>
        <v>486700</v>
      </c>
      <c r="S906" s="51">
        <f t="shared" si="198"/>
        <v>486700</v>
      </c>
      <c r="T906" s="12" t="str">
        <f t="shared" si="205"/>
        <v>MENOR VALOR</v>
      </c>
    </row>
    <row r="907" spans="1:20" ht="16.5">
      <c r="A907" s="57">
        <v>901</v>
      </c>
      <c r="B907" s="117" t="s">
        <v>1197</v>
      </c>
      <c r="C907" s="73">
        <v>903016</v>
      </c>
      <c r="D907" s="123" t="s">
        <v>1198</v>
      </c>
      <c r="E907" s="114" t="s">
        <v>21</v>
      </c>
      <c r="F907" s="64">
        <v>1</v>
      </c>
      <c r="G907" s="115">
        <v>0</v>
      </c>
      <c r="H907" s="116">
        <v>0</v>
      </c>
      <c r="I907" s="84">
        <v>1141500</v>
      </c>
      <c r="J907" s="85" t="s">
        <v>28</v>
      </c>
      <c r="K907" s="49"/>
      <c r="L907" s="50">
        <f t="shared" si="199"/>
        <v>1141500</v>
      </c>
      <c r="M907" s="50">
        <f t="shared" si="200"/>
        <v>1141500</v>
      </c>
      <c r="N907" s="51">
        <f t="shared" si="201"/>
        <v>1141500</v>
      </c>
      <c r="O907" s="52">
        <f t="shared" si="202"/>
        <v>1141500</v>
      </c>
      <c r="P907" s="51">
        <f t="shared" si="203"/>
        <v>0</v>
      </c>
      <c r="Q907" s="53">
        <f t="shared" si="204"/>
        <v>0</v>
      </c>
      <c r="R907" s="29">
        <f t="shared" si="197"/>
        <v>1141500</v>
      </c>
      <c r="S907" s="51">
        <f t="shared" si="198"/>
        <v>1141500</v>
      </c>
      <c r="T907" s="12" t="str">
        <f t="shared" si="205"/>
        <v>MENOR VALOR</v>
      </c>
    </row>
    <row r="908" spans="1:20" ht="25.5">
      <c r="A908" s="57">
        <v>902</v>
      </c>
      <c r="B908" s="117" t="s">
        <v>1199</v>
      </c>
      <c r="C908" s="73">
        <v>903022</v>
      </c>
      <c r="D908" s="123" t="s">
        <v>1200</v>
      </c>
      <c r="E908" s="114" t="s">
        <v>21</v>
      </c>
      <c r="F908" s="64">
        <v>1</v>
      </c>
      <c r="G908" s="115">
        <v>0</v>
      </c>
      <c r="H908" s="116">
        <v>0</v>
      </c>
      <c r="I908" s="84">
        <v>1141500</v>
      </c>
      <c r="J908" s="85" t="s">
        <v>28</v>
      </c>
      <c r="K908" s="49"/>
      <c r="L908" s="50">
        <f t="shared" si="199"/>
        <v>1141500</v>
      </c>
      <c r="M908" s="50">
        <f t="shared" si="200"/>
        <v>1141500</v>
      </c>
      <c r="N908" s="51">
        <f t="shared" si="201"/>
        <v>1141500</v>
      </c>
      <c r="O908" s="52">
        <f t="shared" si="202"/>
        <v>1141500</v>
      </c>
      <c r="P908" s="51">
        <f t="shared" si="203"/>
        <v>0</v>
      </c>
      <c r="Q908" s="53">
        <f t="shared" si="204"/>
        <v>0</v>
      </c>
      <c r="R908" s="29">
        <f t="shared" si="197"/>
        <v>1141500</v>
      </c>
      <c r="S908" s="51">
        <f t="shared" si="198"/>
        <v>1141500</v>
      </c>
      <c r="T908" s="12" t="str">
        <f t="shared" si="205"/>
        <v>MENOR VALOR</v>
      </c>
    </row>
    <row r="909" spans="1:20" ht="25.5">
      <c r="A909" s="89">
        <v>903</v>
      </c>
      <c r="B909" s="117" t="s">
        <v>1201</v>
      </c>
      <c r="C909" s="73">
        <v>903025</v>
      </c>
      <c r="D909" s="123" t="s">
        <v>1202</v>
      </c>
      <c r="E909" s="114" t="s">
        <v>21</v>
      </c>
      <c r="F909" s="64">
        <v>1</v>
      </c>
      <c r="G909" s="115">
        <v>0</v>
      </c>
      <c r="H909" s="116">
        <v>0</v>
      </c>
      <c r="I909" s="84">
        <v>1141500</v>
      </c>
      <c r="J909" s="85" t="s">
        <v>28</v>
      </c>
      <c r="K909" s="49"/>
      <c r="L909" s="50">
        <f t="shared" si="199"/>
        <v>1141500</v>
      </c>
      <c r="M909" s="50">
        <f t="shared" si="200"/>
        <v>1141500</v>
      </c>
      <c r="N909" s="51">
        <f t="shared" si="201"/>
        <v>1141500</v>
      </c>
      <c r="O909" s="52">
        <f t="shared" si="202"/>
        <v>1141500</v>
      </c>
      <c r="P909" s="51">
        <f t="shared" si="203"/>
        <v>0</v>
      </c>
      <c r="Q909" s="53">
        <f t="shared" si="204"/>
        <v>0</v>
      </c>
      <c r="R909" s="29">
        <f t="shared" si="197"/>
        <v>1141500</v>
      </c>
      <c r="S909" s="51">
        <f t="shared" si="198"/>
        <v>1141500</v>
      </c>
      <c r="T909" s="12" t="str">
        <f t="shared" si="205"/>
        <v>MENOR VALOR</v>
      </c>
    </row>
    <row r="910" spans="1:20" ht="25.5">
      <c r="A910" s="57">
        <v>904</v>
      </c>
      <c r="B910" s="117" t="s">
        <v>1203</v>
      </c>
      <c r="C910" s="73">
        <v>903026</v>
      </c>
      <c r="D910" s="123" t="s">
        <v>1204</v>
      </c>
      <c r="E910" s="114" t="s">
        <v>21</v>
      </c>
      <c r="F910" s="64">
        <v>1</v>
      </c>
      <c r="G910" s="115">
        <v>0</v>
      </c>
      <c r="H910" s="116">
        <v>0</v>
      </c>
      <c r="I910" s="84">
        <v>1141500</v>
      </c>
      <c r="J910" s="85" t="s">
        <v>28</v>
      </c>
      <c r="K910" s="49"/>
      <c r="L910" s="50">
        <f t="shared" si="199"/>
        <v>1141500</v>
      </c>
      <c r="M910" s="50">
        <f t="shared" si="200"/>
        <v>1141500</v>
      </c>
      <c r="N910" s="51">
        <f t="shared" si="201"/>
        <v>1141500</v>
      </c>
      <c r="O910" s="52">
        <f t="shared" si="202"/>
        <v>1141500</v>
      </c>
      <c r="P910" s="51">
        <f t="shared" si="203"/>
        <v>0</v>
      </c>
      <c r="Q910" s="53">
        <f t="shared" si="204"/>
        <v>0</v>
      </c>
      <c r="R910" s="29">
        <f t="shared" si="197"/>
        <v>1141500</v>
      </c>
      <c r="S910" s="51">
        <f t="shared" si="198"/>
        <v>1141500</v>
      </c>
      <c r="T910" s="12" t="str">
        <f t="shared" si="205"/>
        <v>MENOR VALOR</v>
      </c>
    </row>
    <row r="911" spans="1:20" ht="25.5">
      <c r="A911" s="57">
        <v>905</v>
      </c>
      <c r="B911" s="117" t="s">
        <v>1205</v>
      </c>
      <c r="C911" s="73">
        <v>903027</v>
      </c>
      <c r="D911" s="123" t="s">
        <v>1206</v>
      </c>
      <c r="E911" s="114" t="s">
        <v>21</v>
      </c>
      <c r="F911" s="64">
        <v>1</v>
      </c>
      <c r="G911" s="115">
        <v>0</v>
      </c>
      <c r="H911" s="116">
        <v>0</v>
      </c>
      <c r="I911" s="84">
        <v>1141500</v>
      </c>
      <c r="J911" s="85" t="s">
        <v>28</v>
      </c>
      <c r="K911" s="49"/>
      <c r="L911" s="50">
        <f t="shared" si="199"/>
        <v>1141500</v>
      </c>
      <c r="M911" s="50">
        <f t="shared" si="200"/>
        <v>1141500</v>
      </c>
      <c r="N911" s="51">
        <f t="shared" si="201"/>
        <v>1141500</v>
      </c>
      <c r="O911" s="52">
        <f t="shared" si="202"/>
        <v>1141500</v>
      </c>
      <c r="P911" s="51">
        <f t="shared" si="203"/>
        <v>0</v>
      </c>
      <c r="Q911" s="53">
        <f t="shared" si="204"/>
        <v>0</v>
      </c>
      <c r="R911" s="29">
        <f t="shared" si="197"/>
        <v>1141500</v>
      </c>
      <c r="S911" s="51">
        <f t="shared" si="198"/>
        <v>1141500</v>
      </c>
      <c r="T911" s="12" t="str">
        <f t="shared" si="205"/>
        <v>MENOR VALOR</v>
      </c>
    </row>
    <row r="912" spans="1:20" ht="38.25">
      <c r="A912" s="57">
        <v>906</v>
      </c>
      <c r="B912" s="117" t="s">
        <v>1207</v>
      </c>
      <c r="C912" s="73">
        <v>903028</v>
      </c>
      <c r="D912" s="123" t="s">
        <v>1208</v>
      </c>
      <c r="E912" s="114" t="s">
        <v>21</v>
      </c>
      <c r="F912" s="64">
        <v>1</v>
      </c>
      <c r="G912" s="115">
        <v>0</v>
      </c>
      <c r="H912" s="116">
        <v>0</v>
      </c>
      <c r="I912" s="84">
        <v>376500</v>
      </c>
      <c r="J912" s="85" t="s">
        <v>28</v>
      </c>
      <c r="K912" s="49"/>
      <c r="L912" s="50">
        <f t="shared" si="199"/>
        <v>376500</v>
      </c>
      <c r="M912" s="50">
        <f t="shared" si="200"/>
        <v>376500</v>
      </c>
      <c r="N912" s="51">
        <f t="shared" si="201"/>
        <v>376500</v>
      </c>
      <c r="O912" s="52">
        <f t="shared" si="202"/>
        <v>376500</v>
      </c>
      <c r="P912" s="51">
        <f t="shared" si="203"/>
        <v>0</v>
      </c>
      <c r="Q912" s="53">
        <f t="shared" si="204"/>
        <v>0</v>
      </c>
      <c r="R912" s="29">
        <f t="shared" si="197"/>
        <v>376500</v>
      </c>
      <c r="S912" s="51">
        <f t="shared" si="198"/>
        <v>376500</v>
      </c>
      <c r="T912" s="12" t="str">
        <f t="shared" si="205"/>
        <v>MENOR VALOR</v>
      </c>
    </row>
    <row r="913" spans="1:20" ht="38.25">
      <c r="A913" s="57">
        <v>907</v>
      </c>
      <c r="B913" s="117" t="s">
        <v>1209</v>
      </c>
      <c r="C913" s="73">
        <v>903042</v>
      </c>
      <c r="D913" s="123" t="s">
        <v>1210</v>
      </c>
      <c r="E913" s="114" t="s">
        <v>21</v>
      </c>
      <c r="F913" s="64">
        <v>1</v>
      </c>
      <c r="G913" s="115">
        <v>0</v>
      </c>
      <c r="H913" s="116">
        <v>0</v>
      </c>
      <c r="I913" s="84">
        <v>376500</v>
      </c>
      <c r="J913" s="85" t="s">
        <v>28</v>
      </c>
      <c r="K913" s="49"/>
      <c r="L913" s="50">
        <f t="shared" si="199"/>
        <v>376500</v>
      </c>
      <c r="M913" s="50">
        <f t="shared" si="200"/>
        <v>376500</v>
      </c>
      <c r="N913" s="51">
        <f t="shared" si="201"/>
        <v>376500</v>
      </c>
      <c r="O913" s="52">
        <f t="shared" si="202"/>
        <v>376500</v>
      </c>
      <c r="P913" s="51">
        <f t="shared" si="203"/>
        <v>0</v>
      </c>
      <c r="Q913" s="53">
        <f t="shared" si="204"/>
        <v>0</v>
      </c>
      <c r="R913" s="29">
        <f t="shared" si="197"/>
        <v>376500</v>
      </c>
      <c r="S913" s="51">
        <f t="shared" si="198"/>
        <v>376500</v>
      </c>
      <c r="T913" s="12" t="str">
        <f t="shared" si="205"/>
        <v>MENOR VALOR</v>
      </c>
    </row>
    <row r="914" spans="1:20" ht="25.5">
      <c r="A914" s="89">
        <v>908</v>
      </c>
      <c r="B914" s="117" t="s">
        <v>1211</v>
      </c>
      <c r="C914" s="77">
        <v>903044</v>
      </c>
      <c r="D914" s="123" t="s">
        <v>1212</v>
      </c>
      <c r="E914" s="114" t="s">
        <v>21</v>
      </c>
      <c r="F914" s="64">
        <v>1</v>
      </c>
      <c r="G914" s="115">
        <v>0</v>
      </c>
      <c r="H914" s="116">
        <v>0</v>
      </c>
      <c r="I914" s="84">
        <v>1141500</v>
      </c>
      <c r="J914" s="88">
        <v>232000</v>
      </c>
      <c r="K914" s="49"/>
      <c r="L914" s="50">
        <f t="shared" si="199"/>
        <v>232000</v>
      </c>
      <c r="M914" s="50">
        <f t="shared" si="200"/>
        <v>686750</v>
      </c>
      <c r="N914" s="51">
        <f t="shared" si="201"/>
        <v>686750</v>
      </c>
      <c r="O914" s="52">
        <f t="shared" si="202"/>
        <v>514614.41876418504</v>
      </c>
      <c r="P914" s="51">
        <f t="shared" si="203"/>
        <v>321556.80874458246</v>
      </c>
      <c r="Q914" s="53">
        <f t="shared" si="204"/>
        <v>0.46822979067285397</v>
      </c>
      <c r="R914" s="29">
        <f t="shared" si="197"/>
        <v>686750</v>
      </c>
      <c r="S914" s="51">
        <f t="shared" si="198"/>
        <v>686800</v>
      </c>
      <c r="T914" s="12" t="str">
        <f t="shared" si="205"/>
        <v>MEDIANA</v>
      </c>
    </row>
    <row r="915" spans="1:20" ht="25.5">
      <c r="A915" s="57">
        <v>909</v>
      </c>
      <c r="B915" s="117" t="s">
        <v>1213</v>
      </c>
      <c r="C915" s="73">
        <v>903045</v>
      </c>
      <c r="D915" s="123" t="s">
        <v>1214</v>
      </c>
      <c r="E915" s="114" t="s">
        <v>21</v>
      </c>
      <c r="F915" s="64">
        <v>1</v>
      </c>
      <c r="G915" s="115">
        <v>0</v>
      </c>
      <c r="H915" s="116">
        <v>0</v>
      </c>
      <c r="I915" s="84">
        <v>1141500</v>
      </c>
      <c r="J915" s="88">
        <v>1585100</v>
      </c>
      <c r="K915" s="49"/>
      <c r="L915" s="50">
        <f t="shared" si="199"/>
        <v>1141500</v>
      </c>
      <c r="M915" s="50">
        <f t="shared" si="200"/>
        <v>1363300</v>
      </c>
      <c r="N915" s="51">
        <f t="shared" si="201"/>
        <v>1363300</v>
      </c>
      <c r="O915" s="52">
        <f t="shared" si="202"/>
        <v>1345136.2942096239</v>
      </c>
      <c r="P915" s="51">
        <f t="shared" si="203"/>
        <v>156836.28406717625</v>
      </c>
      <c r="Q915" s="53">
        <f t="shared" si="204"/>
        <v>0.1150416519234037</v>
      </c>
      <c r="R915" s="29">
        <f t="shared" si="197"/>
        <v>1363300</v>
      </c>
      <c r="S915" s="51">
        <f t="shared" si="198"/>
        <v>1363300</v>
      </c>
      <c r="T915" s="12" t="str">
        <f t="shared" si="205"/>
        <v>MEDIANA</v>
      </c>
    </row>
    <row r="916" spans="1:20" ht="16.5">
      <c r="A916" s="57">
        <v>910</v>
      </c>
      <c r="B916" s="117" t="s">
        <v>1215</v>
      </c>
      <c r="C916" s="73">
        <v>903046</v>
      </c>
      <c r="D916" s="123" t="s">
        <v>1216</v>
      </c>
      <c r="E916" s="114" t="s">
        <v>21</v>
      </c>
      <c r="F916" s="64">
        <v>1</v>
      </c>
      <c r="G916" s="115">
        <v>0</v>
      </c>
      <c r="H916" s="116">
        <v>0</v>
      </c>
      <c r="I916" s="84">
        <v>1141500</v>
      </c>
      <c r="J916" s="85" t="s">
        <v>28</v>
      </c>
      <c r="K916" s="49"/>
      <c r="L916" s="50">
        <f t="shared" si="199"/>
        <v>1141500</v>
      </c>
      <c r="M916" s="50">
        <f t="shared" si="200"/>
        <v>1141500</v>
      </c>
      <c r="N916" s="51">
        <f t="shared" si="201"/>
        <v>1141500</v>
      </c>
      <c r="O916" s="52">
        <f t="shared" si="202"/>
        <v>1141500</v>
      </c>
      <c r="P916" s="51">
        <f t="shared" si="203"/>
        <v>0</v>
      </c>
      <c r="Q916" s="53">
        <f t="shared" si="204"/>
        <v>0</v>
      </c>
      <c r="R916" s="29">
        <f t="shared" si="197"/>
        <v>1141500</v>
      </c>
      <c r="S916" s="51">
        <f t="shared" si="198"/>
        <v>1141500</v>
      </c>
      <c r="T916" s="12" t="str">
        <f t="shared" si="205"/>
        <v>MENOR VALOR</v>
      </c>
    </row>
    <row r="917" spans="1:20" ht="16.5">
      <c r="A917" s="57">
        <v>911</v>
      </c>
      <c r="B917" s="117" t="s">
        <v>1217</v>
      </c>
      <c r="C917" s="73">
        <v>903052</v>
      </c>
      <c r="D917" s="123" t="s">
        <v>1218</v>
      </c>
      <c r="E917" s="114" t="s">
        <v>21</v>
      </c>
      <c r="F917" s="64">
        <v>1</v>
      </c>
      <c r="G917" s="115">
        <v>0</v>
      </c>
      <c r="H917" s="116">
        <v>0</v>
      </c>
      <c r="I917" s="84">
        <v>1141500</v>
      </c>
      <c r="J917" s="85" t="s">
        <v>28</v>
      </c>
      <c r="K917" s="49"/>
      <c r="L917" s="50">
        <f t="shared" si="199"/>
        <v>1141500</v>
      </c>
      <c r="M917" s="50">
        <f t="shared" si="200"/>
        <v>1141500</v>
      </c>
      <c r="N917" s="51">
        <f t="shared" si="201"/>
        <v>1141500</v>
      </c>
      <c r="O917" s="52">
        <f t="shared" si="202"/>
        <v>1141500</v>
      </c>
      <c r="P917" s="51">
        <f t="shared" si="203"/>
        <v>0</v>
      </c>
      <c r="Q917" s="53">
        <f t="shared" si="204"/>
        <v>0</v>
      </c>
      <c r="R917" s="29">
        <f t="shared" si="197"/>
        <v>1141500</v>
      </c>
      <c r="S917" s="51">
        <f t="shared" si="198"/>
        <v>1141500</v>
      </c>
      <c r="T917" s="12" t="str">
        <f t="shared" si="205"/>
        <v>MENOR VALOR</v>
      </c>
    </row>
    <row r="918" spans="1:20" ht="25.5">
      <c r="A918" s="57">
        <v>912</v>
      </c>
      <c r="B918" s="117" t="s">
        <v>1219</v>
      </c>
      <c r="C918" s="73">
        <v>903101</v>
      </c>
      <c r="D918" s="123" t="s">
        <v>1220</v>
      </c>
      <c r="E918" s="114" t="s">
        <v>21</v>
      </c>
      <c r="F918" s="64">
        <v>1</v>
      </c>
      <c r="G918" s="115">
        <v>0</v>
      </c>
      <c r="H918" s="116">
        <v>0</v>
      </c>
      <c r="I918" s="84">
        <v>1141500</v>
      </c>
      <c r="J918" s="88">
        <v>1585100</v>
      </c>
      <c r="K918" s="49"/>
      <c r="L918" s="50">
        <f t="shared" si="199"/>
        <v>1141500</v>
      </c>
      <c r="M918" s="50">
        <f t="shared" si="200"/>
        <v>1363300</v>
      </c>
      <c r="N918" s="51">
        <f t="shared" si="201"/>
        <v>1363300</v>
      </c>
      <c r="O918" s="52">
        <f t="shared" si="202"/>
        <v>1345136.2942096239</v>
      </c>
      <c r="P918" s="51">
        <f t="shared" si="203"/>
        <v>156836.28406717625</v>
      </c>
      <c r="Q918" s="53">
        <f t="shared" si="204"/>
        <v>0.1150416519234037</v>
      </c>
      <c r="R918" s="29">
        <f t="shared" si="197"/>
        <v>1363300</v>
      </c>
      <c r="S918" s="51">
        <f t="shared" si="198"/>
        <v>1363300</v>
      </c>
      <c r="T918" s="12" t="str">
        <f t="shared" si="205"/>
        <v>MEDIANA</v>
      </c>
    </row>
    <row r="919" spans="1:20" ht="38.25">
      <c r="A919" s="89">
        <v>913</v>
      </c>
      <c r="B919" s="117" t="s">
        <v>1221</v>
      </c>
      <c r="C919" s="73">
        <v>903105</v>
      </c>
      <c r="D919" s="123" t="s">
        <v>1222</v>
      </c>
      <c r="E919" s="114" t="s">
        <v>21</v>
      </c>
      <c r="F919" s="64">
        <v>1</v>
      </c>
      <c r="G919" s="115">
        <v>0</v>
      </c>
      <c r="H919" s="116">
        <v>0</v>
      </c>
      <c r="I919" s="84">
        <v>1141500</v>
      </c>
      <c r="J919" s="85" t="s">
        <v>28</v>
      </c>
      <c r="K919" s="49"/>
      <c r="L919" s="50">
        <f t="shared" si="199"/>
        <v>1141500</v>
      </c>
      <c r="M919" s="50">
        <f t="shared" si="200"/>
        <v>1141500</v>
      </c>
      <c r="N919" s="51">
        <f t="shared" si="201"/>
        <v>1141500</v>
      </c>
      <c r="O919" s="52">
        <f t="shared" si="202"/>
        <v>1141500</v>
      </c>
      <c r="P919" s="51">
        <f t="shared" si="203"/>
        <v>0</v>
      </c>
      <c r="Q919" s="53">
        <f t="shared" si="204"/>
        <v>0</v>
      </c>
      <c r="R919" s="29">
        <f t="shared" si="197"/>
        <v>1141500</v>
      </c>
      <c r="S919" s="51">
        <f t="shared" si="198"/>
        <v>1141500</v>
      </c>
      <c r="T919" s="12" t="str">
        <f t="shared" si="205"/>
        <v>MENOR VALOR</v>
      </c>
    </row>
    <row r="920" spans="1:20" ht="25.5">
      <c r="A920" s="57">
        <v>914</v>
      </c>
      <c r="B920" s="117" t="s">
        <v>1223</v>
      </c>
      <c r="C920" s="73">
        <v>903202</v>
      </c>
      <c r="D920" s="123" t="s">
        <v>1224</v>
      </c>
      <c r="E920" s="114" t="s">
        <v>21</v>
      </c>
      <c r="F920" s="64">
        <v>1</v>
      </c>
      <c r="G920" s="115">
        <v>0</v>
      </c>
      <c r="H920" s="116">
        <v>0</v>
      </c>
      <c r="I920" s="84">
        <v>1474400</v>
      </c>
      <c r="J920" s="88">
        <v>2005200</v>
      </c>
      <c r="K920" s="49"/>
      <c r="L920" s="50">
        <f t="shared" si="199"/>
        <v>1474400</v>
      </c>
      <c r="M920" s="50">
        <f t="shared" si="200"/>
        <v>1739800</v>
      </c>
      <c r="N920" s="51">
        <f t="shared" si="201"/>
        <v>1739800</v>
      </c>
      <c r="O920" s="52">
        <f t="shared" si="202"/>
        <v>1719437.9546817036</v>
      </c>
      <c r="P920" s="51">
        <f t="shared" si="203"/>
        <v>187666.13972690972</v>
      </c>
      <c r="Q920" s="53">
        <f t="shared" si="204"/>
        <v>0.10786650173980326</v>
      </c>
      <c r="R920" s="29">
        <f t="shared" si="197"/>
        <v>1739800</v>
      </c>
      <c r="S920" s="51">
        <f t="shared" si="198"/>
        <v>1739800</v>
      </c>
      <c r="T920" s="12" t="str">
        <f t="shared" si="205"/>
        <v>MEDIANA</v>
      </c>
    </row>
    <row r="921" spans="1:20" ht="16.5">
      <c r="A921" s="57">
        <v>915</v>
      </c>
      <c r="B921" s="117" t="s">
        <v>1225</v>
      </c>
      <c r="C921" s="73">
        <v>903402</v>
      </c>
      <c r="D921" s="123" t="s">
        <v>1226</v>
      </c>
      <c r="E921" s="114" t="s">
        <v>21</v>
      </c>
      <c r="F921" s="64">
        <v>1</v>
      </c>
      <c r="G921" s="115">
        <v>0</v>
      </c>
      <c r="H921" s="116">
        <v>0</v>
      </c>
      <c r="I921" s="84">
        <v>1141500</v>
      </c>
      <c r="J921" s="85" t="s">
        <v>28</v>
      </c>
      <c r="K921" s="49"/>
      <c r="L921" s="50">
        <f t="shared" si="199"/>
        <v>1141500</v>
      </c>
      <c r="M921" s="50">
        <f t="shared" si="200"/>
        <v>1141500</v>
      </c>
      <c r="N921" s="51">
        <f t="shared" si="201"/>
        <v>1141500</v>
      </c>
      <c r="O921" s="52">
        <f t="shared" si="202"/>
        <v>1141500</v>
      </c>
      <c r="P921" s="51">
        <f t="shared" si="203"/>
        <v>0</v>
      </c>
      <c r="Q921" s="53">
        <f t="shared" si="204"/>
        <v>0</v>
      </c>
      <c r="R921" s="29">
        <f t="shared" si="197"/>
        <v>1141500</v>
      </c>
      <c r="S921" s="51">
        <f t="shared" si="198"/>
        <v>1141500</v>
      </c>
      <c r="T921" s="12" t="str">
        <f t="shared" si="205"/>
        <v>MENOR VALOR</v>
      </c>
    </row>
    <row r="922" spans="1:20" ht="25.5">
      <c r="A922" s="57">
        <v>916</v>
      </c>
      <c r="B922" s="117" t="s">
        <v>1227</v>
      </c>
      <c r="C922" s="73">
        <v>903426</v>
      </c>
      <c r="D922" s="123" t="s">
        <v>1228</v>
      </c>
      <c r="E922" s="114" t="s">
        <v>21</v>
      </c>
      <c r="F922" s="64">
        <v>1</v>
      </c>
      <c r="G922" s="115">
        <v>0</v>
      </c>
      <c r="H922" s="116">
        <v>0</v>
      </c>
      <c r="I922" s="84">
        <v>2782100</v>
      </c>
      <c r="J922" s="88">
        <v>3965300</v>
      </c>
      <c r="K922" s="49"/>
      <c r="L922" s="50">
        <f t="shared" si="199"/>
        <v>2782100</v>
      </c>
      <c r="M922" s="50">
        <f t="shared" si="200"/>
        <v>3373700</v>
      </c>
      <c r="N922" s="51">
        <f t="shared" si="201"/>
        <v>3373700</v>
      </c>
      <c r="O922" s="52">
        <f t="shared" si="202"/>
        <v>3321424.5633462761</v>
      </c>
      <c r="P922" s="51">
        <f t="shared" si="203"/>
        <v>418324.37174996152</v>
      </c>
      <c r="Q922" s="53">
        <f t="shared" si="204"/>
        <v>0.1239957233156361</v>
      </c>
      <c r="R922" s="29">
        <f t="shared" si="197"/>
        <v>3373700</v>
      </c>
      <c r="S922" s="51">
        <f t="shared" si="198"/>
        <v>3373700</v>
      </c>
      <c r="T922" s="12" t="str">
        <f t="shared" si="205"/>
        <v>MEDIANA</v>
      </c>
    </row>
    <row r="923" spans="1:20" ht="25.5">
      <c r="A923" s="57">
        <v>917</v>
      </c>
      <c r="B923" s="117" t="s">
        <v>1229</v>
      </c>
      <c r="C923" s="73">
        <v>903427</v>
      </c>
      <c r="D923" s="123" t="s">
        <v>1230</v>
      </c>
      <c r="E923" s="114" t="s">
        <v>21</v>
      </c>
      <c r="F923" s="64">
        <v>1</v>
      </c>
      <c r="G923" s="115">
        <v>0</v>
      </c>
      <c r="H923" s="116">
        <v>0</v>
      </c>
      <c r="I923" s="84">
        <v>1850600</v>
      </c>
      <c r="J923" s="85" t="s">
        <v>28</v>
      </c>
      <c r="K923" s="49"/>
      <c r="L923" s="50">
        <f t="shared" si="199"/>
        <v>1850600</v>
      </c>
      <c r="M923" s="50">
        <f t="shared" si="200"/>
        <v>1850600</v>
      </c>
      <c r="N923" s="51">
        <f t="shared" si="201"/>
        <v>1850600</v>
      </c>
      <c r="O923" s="52">
        <f t="shared" si="202"/>
        <v>1850600</v>
      </c>
      <c r="P923" s="51">
        <f t="shared" si="203"/>
        <v>0</v>
      </c>
      <c r="Q923" s="53">
        <f t="shared" si="204"/>
        <v>0</v>
      </c>
      <c r="R923" s="29">
        <f t="shared" si="197"/>
        <v>1850600</v>
      </c>
      <c r="S923" s="51">
        <f t="shared" si="198"/>
        <v>1850600</v>
      </c>
      <c r="T923" s="12" t="str">
        <f t="shared" si="205"/>
        <v>MENOR VALOR</v>
      </c>
    </row>
    <row r="924" spans="1:20" ht="25.5">
      <c r="A924" s="89">
        <v>918</v>
      </c>
      <c r="B924" s="117" t="s">
        <v>1231</v>
      </c>
      <c r="C924" s="73">
        <v>903431</v>
      </c>
      <c r="D924" s="123" t="s">
        <v>1232</v>
      </c>
      <c r="E924" s="114" t="s">
        <v>21</v>
      </c>
      <c r="F924" s="64">
        <v>1</v>
      </c>
      <c r="G924" s="115">
        <v>0</v>
      </c>
      <c r="H924" s="116">
        <v>0</v>
      </c>
      <c r="I924" s="84">
        <v>1850600</v>
      </c>
      <c r="J924" s="85" t="s">
        <v>28</v>
      </c>
      <c r="K924" s="49"/>
      <c r="L924" s="50">
        <f t="shared" si="199"/>
        <v>1850600</v>
      </c>
      <c r="M924" s="50">
        <f t="shared" si="200"/>
        <v>1850600</v>
      </c>
      <c r="N924" s="51">
        <f t="shared" si="201"/>
        <v>1850600</v>
      </c>
      <c r="O924" s="52">
        <f t="shared" si="202"/>
        <v>1850600</v>
      </c>
      <c r="P924" s="51">
        <f t="shared" si="203"/>
        <v>0</v>
      </c>
      <c r="Q924" s="53">
        <f t="shared" si="204"/>
        <v>0</v>
      </c>
      <c r="R924" s="29">
        <f t="shared" si="197"/>
        <v>1850600</v>
      </c>
      <c r="S924" s="51">
        <f t="shared" si="198"/>
        <v>1850600</v>
      </c>
      <c r="T924" s="12" t="str">
        <f t="shared" si="205"/>
        <v>MENOR VALOR</v>
      </c>
    </row>
    <row r="925" spans="1:20" ht="25.5">
      <c r="A925" s="57">
        <v>919</v>
      </c>
      <c r="B925" s="117" t="s">
        <v>1233</v>
      </c>
      <c r="C925" s="73">
        <v>903437</v>
      </c>
      <c r="D925" s="123" t="s">
        <v>1234</v>
      </c>
      <c r="E925" s="114" t="s">
        <v>21</v>
      </c>
      <c r="F925" s="64">
        <v>1</v>
      </c>
      <c r="G925" s="115">
        <v>0</v>
      </c>
      <c r="H925" s="116">
        <v>0</v>
      </c>
      <c r="I925" s="84">
        <v>2652100</v>
      </c>
      <c r="J925" s="85" t="s">
        <v>28</v>
      </c>
      <c r="K925" s="49"/>
      <c r="L925" s="50">
        <f t="shared" si="199"/>
        <v>2652100</v>
      </c>
      <c r="M925" s="50">
        <f t="shared" si="200"/>
        <v>2652100</v>
      </c>
      <c r="N925" s="51">
        <f t="shared" si="201"/>
        <v>2652100</v>
      </c>
      <c r="O925" s="52">
        <f t="shared" si="202"/>
        <v>2652100</v>
      </c>
      <c r="P925" s="51">
        <f t="shared" si="203"/>
        <v>0</v>
      </c>
      <c r="Q925" s="53">
        <f t="shared" si="204"/>
        <v>0</v>
      </c>
      <c r="R925" s="29">
        <f t="shared" si="197"/>
        <v>2652100</v>
      </c>
      <c r="S925" s="51">
        <f t="shared" si="198"/>
        <v>2652100</v>
      </c>
      <c r="T925" s="12" t="str">
        <f t="shared" si="205"/>
        <v>MENOR VALOR</v>
      </c>
    </row>
    <row r="926" spans="1:20" ht="16.5">
      <c r="A926" s="57">
        <v>920</v>
      </c>
      <c r="B926" s="117" t="s">
        <v>1235</v>
      </c>
      <c r="C926" s="73">
        <v>903438</v>
      </c>
      <c r="D926" s="123" t="s">
        <v>1236</v>
      </c>
      <c r="E926" s="114" t="s">
        <v>21</v>
      </c>
      <c r="F926" s="64">
        <v>1</v>
      </c>
      <c r="G926" s="115">
        <v>0</v>
      </c>
      <c r="H926" s="116">
        <v>0</v>
      </c>
      <c r="I926" s="84">
        <v>828200</v>
      </c>
      <c r="J926" s="88">
        <v>1138500</v>
      </c>
      <c r="K926" s="49"/>
      <c r="L926" s="50">
        <f t="shared" si="199"/>
        <v>828200</v>
      </c>
      <c r="M926" s="50">
        <f t="shared" si="200"/>
        <v>983350</v>
      </c>
      <c r="N926" s="51">
        <f t="shared" si="201"/>
        <v>983350</v>
      </c>
      <c r="O926" s="52">
        <f t="shared" si="202"/>
        <v>971033.31559735886</v>
      </c>
      <c r="P926" s="51">
        <f t="shared" si="203"/>
        <v>109707.61710109285</v>
      </c>
      <c r="Q926" s="53">
        <f t="shared" si="204"/>
        <v>0.11156517730319099</v>
      </c>
      <c r="R926" s="29">
        <f t="shared" si="197"/>
        <v>983350</v>
      </c>
      <c r="S926" s="51">
        <f t="shared" si="198"/>
        <v>983400</v>
      </c>
      <c r="T926" s="12" t="str">
        <f t="shared" si="205"/>
        <v>MEDIANA</v>
      </c>
    </row>
    <row r="927" spans="1:20" ht="38.25">
      <c r="A927" s="57">
        <v>921</v>
      </c>
      <c r="B927" s="117" t="s">
        <v>1237</v>
      </c>
      <c r="C927" s="73">
        <v>903439</v>
      </c>
      <c r="D927" s="123" t="s">
        <v>1238</v>
      </c>
      <c r="E927" s="114" t="s">
        <v>21</v>
      </c>
      <c r="F927" s="64">
        <v>1</v>
      </c>
      <c r="G927" s="115">
        <v>0</v>
      </c>
      <c r="H927" s="116">
        <v>0</v>
      </c>
      <c r="I927" s="84">
        <v>1141500</v>
      </c>
      <c r="J927" s="85" t="s">
        <v>28</v>
      </c>
      <c r="K927" s="49"/>
      <c r="L927" s="50">
        <f t="shared" si="199"/>
        <v>1141500</v>
      </c>
      <c r="M927" s="50">
        <f t="shared" si="200"/>
        <v>1141500</v>
      </c>
      <c r="N927" s="51">
        <f t="shared" si="201"/>
        <v>1141500</v>
      </c>
      <c r="O927" s="52">
        <f t="shared" si="202"/>
        <v>1141500</v>
      </c>
      <c r="P927" s="51">
        <f t="shared" si="203"/>
        <v>0</v>
      </c>
      <c r="Q927" s="53">
        <f t="shared" si="204"/>
        <v>0</v>
      </c>
      <c r="R927" s="29">
        <f t="shared" si="197"/>
        <v>1141500</v>
      </c>
      <c r="S927" s="51">
        <f t="shared" si="198"/>
        <v>1141500</v>
      </c>
      <c r="T927" s="12" t="str">
        <f t="shared" si="205"/>
        <v>MENOR VALOR</v>
      </c>
    </row>
    <row r="928" spans="1:20" ht="38.25">
      <c r="A928" s="57">
        <v>922</v>
      </c>
      <c r="B928" s="117" t="s">
        <v>1239</v>
      </c>
      <c r="C928" s="73">
        <v>903603</v>
      </c>
      <c r="D928" s="123" t="s">
        <v>1240</v>
      </c>
      <c r="E928" s="114" t="s">
        <v>21</v>
      </c>
      <c r="F928" s="64">
        <v>1</v>
      </c>
      <c r="G928" s="115">
        <v>0</v>
      </c>
      <c r="H928" s="116">
        <v>0</v>
      </c>
      <c r="I928" s="84">
        <v>1141500</v>
      </c>
      <c r="J928" s="88">
        <v>266800</v>
      </c>
      <c r="K928" s="49"/>
      <c r="L928" s="50">
        <f t="shared" si="199"/>
        <v>266800</v>
      </c>
      <c r="M928" s="50">
        <f t="shared" si="200"/>
        <v>704150</v>
      </c>
      <c r="N928" s="51">
        <f t="shared" si="201"/>
        <v>704150</v>
      </c>
      <c r="O928" s="52">
        <f t="shared" si="202"/>
        <v>551862.48287050647</v>
      </c>
      <c r="P928" s="51">
        <f t="shared" si="203"/>
        <v>309253.15075193654</v>
      </c>
      <c r="Q928" s="53">
        <f t="shared" si="204"/>
        <v>0.43918646701972097</v>
      </c>
      <c r="R928" s="29">
        <f t="shared" si="197"/>
        <v>704150</v>
      </c>
      <c r="S928" s="51">
        <f t="shared" si="198"/>
        <v>704200</v>
      </c>
      <c r="T928" s="12" t="str">
        <f t="shared" si="205"/>
        <v>MEDIANA</v>
      </c>
    </row>
    <row r="929" spans="1:20" ht="38.25">
      <c r="A929" s="89">
        <v>923</v>
      </c>
      <c r="B929" s="117" t="s">
        <v>1241</v>
      </c>
      <c r="C929" s="73">
        <v>903604</v>
      </c>
      <c r="D929" s="123" t="s">
        <v>1242</v>
      </c>
      <c r="E929" s="114" t="s">
        <v>21</v>
      </c>
      <c r="F929" s="64">
        <v>1</v>
      </c>
      <c r="G929" s="115">
        <v>0</v>
      </c>
      <c r="H929" s="116">
        <v>0</v>
      </c>
      <c r="I929" s="84">
        <v>1141500</v>
      </c>
      <c r="J929" s="88">
        <v>671600</v>
      </c>
      <c r="K929" s="49"/>
      <c r="L929" s="50">
        <f t="shared" si="199"/>
        <v>671600</v>
      </c>
      <c r="M929" s="50">
        <f t="shared" si="200"/>
        <v>906550</v>
      </c>
      <c r="N929" s="51">
        <f t="shared" si="201"/>
        <v>906550</v>
      </c>
      <c r="O929" s="52">
        <f t="shared" si="202"/>
        <v>875574.89685349015</v>
      </c>
      <c r="P929" s="51">
        <f t="shared" si="203"/>
        <v>166134.73823977934</v>
      </c>
      <c r="Q929" s="53">
        <f t="shared" si="204"/>
        <v>0.18326042495149672</v>
      </c>
      <c r="R929" s="29">
        <f t="shared" si="197"/>
        <v>906550</v>
      </c>
      <c r="S929" s="51">
        <f t="shared" si="198"/>
        <v>906600</v>
      </c>
      <c r="T929" s="12" t="str">
        <f t="shared" si="205"/>
        <v>MEDIANA</v>
      </c>
    </row>
    <row r="930" spans="1:20" ht="38.25">
      <c r="A930" s="57">
        <v>924</v>
      </c>
      <c r="B930" s="117" t="s">
        <v>1243</v>
      </c>
      <c r="C930" s="73">
        <v>903605</v>
      </c>
      <c r="D930" s="123" t="s">
        <v>1244</v>
      </c>
      <c r="E930" s="114" t="s">
        <v>21</v>
      </c>
      <c r="F930" s="64">
        <v>1</v>
      </c>
      <c r="G930" s="115">
        <v>0</v>
      </c>
      <c r="H930" s="116">
        <v>0</v>
      </c>
      <c r="I930" s="84">
        <v>1141500</v>
      </c>
      <c r="J930" s="85" t="s">
        <v>28</v>
      </c>
      <c r="K930" s="49"/>
      <c r="L930" s="50">
        <f t="shared" si="199"/>
        <v>1141500</v>
      </c>
      <c r="M930" s="50">
        <f t="shared" si="200"/>
        <v>1141500</v>
      </c>
      <c r="N930" s="51">
        <f t="shared" si="201"/>
        <v>1141500</v>
      </c>
      <c r="O930" s="52">
        <f t="shared" si="202"/>
        <v>1141500</v>
      </c>
      <c r="P930" s="51">
        <f t="shared" si="203"/>
        <v>0</v>
      </c>
      <c r="Q930" s="53">
        <f t="shared" si="204"/>
        <v>0</v>
      </c>
      <c r="R930" s="29">
        <f t="shared" si="197"/>
        <v>1141500</v>
      </c>
      <c r="S930" s="51">
        <f t="shared" si="198"/>
        <v>1141500</v>
      </c>
      <c r="T930" s="12" t="str">
        <f t="shared" si="205"/>
        <v>MENOR VALOR</v>
      </c>
    </row>
    <row r="931" spans="1:20" ht="38.25">
      <c r="A931" s="57">
        <v>925</v>
      </c>
      <c r="B931" s="117" t="s">
        <v>1245</v>
      </c>
      <c r="C931" s="73">
        <v>903608</v>
      </c>
      <c r="D931" s="123" t="s">
        <v>1246</v>
      </c>
      <c r="E931" s="114" t="s">
        <v>21</v>
      </c>
      <c r="F931" s="64">
        <v>1</v>
      </c>
      <c r="G931" s="115">
        <v>0</v>
      </c>
      <c r="H931" s="116">
        <v>0</v>
      </c>
      <c r="I931" s="84">
        <v>1141500</v>
      </c>
      <c r="J931" s="88">
        <v>1585100</v>
      </c>
      <c r="K931" s="49"/>
      <c r="L931" s="50">
        <f t="shared" si="199"/>
        <v>1141500</v>
      </c>
      <c r="M931" s="50">
        <f t="shared" si="200"/>
        <v>1363300</v>
      </c>
      <c r="N931" s="51">
        <f t="shared" si="201"/>
        <v>1363300</v>
      </c>
      <c r="O931" s="52">
        <f t="shared" si="202"/>
        <v>1345136.2942096239</v>
      </c>
      <c r="P931" s="51">
        <f t="shared" si="203"/>
        <v>156836.28406717625</v>
      </c>
      <c r="Q931" s="53">
        <f t="shared" si="204"/>
        <v>0.1150416519234037</v>
      </c>
      <c r="R931" s="29">
        <f t="shared" si="197"/>
        <v>1363300</v>
      </c>
      <c r="S931" s="51">
        <f t="shared" si="198"/>
        <v>1363300</v>
      </c>
      <c r="T931" s="12" t="str">
        <f t="shared" si="205"/>
        <v>MEDIANA</v>
      </c>
    </row>
    <row r="932" spans="1:20" ht="38.25">
      <c r="A932" s="57">
        <v>926</v>
      </c>
      <c r="B932" s="117" t="s">
        <v>1247</v>
      </c>
      <c r="C932" s="73">
        <v>903701</v>
      </c>
      <c r="D932" s="123" t="s">
        <v>1248</v>
      </c>
      <c r="E932" s="114" t="s">
        <v>21</v>
      </c>
      <c r="F932" s="64">
        <v>1</v>
      </c>
      <c r="G932" s="115">
        <v>0</v>
      </c>
      <c r="H932" s="116">
        <v>0</v>
      </c>
      <c r="I932" s="84">
        <v>1141500</v>
      </c>
      <c r="J932" s="85" t="s">
        <v>28</v>
      </c>
      <c r="K932" s="49"/>
      <c r="L932" s="50">
        <f t="shared" si="199"/>
        <v>1141500</v>
      </c>
      <c r="M932" s="50">
        <f t="shared" si="200"/>
        <v>1141500</v>
      </c>
      <c r="N932" s="51">
        <f t="shared" si="201"/>
        <v>1141500</v>
      </c>
      <c r="O932" s="52">
        <f t="shared" si="202"/>
        <v>1141500</v>
      </c>
      <c r="P932" s="51">
        <f t="shared" si="203"/>
        <v>0</v>
      </c>
      <c r="Q932" s="53">
        <f t="shared" si="204"/>
        <v>0</v>
      </c>
      <c r="R932" s="29">
        <f t="shared" si="197"/>
        <v>1141500</v>
      </c>
      <c r="S932" s="51">
        <f t="shared" si="198"/>
        <v>1141500</v>
      </c>
      <c r="T932" s="12" t="str">
        <f t="shared" si="205"/>
        <v>MENOR VALOR</v>
      </c>
    </row>
    <row r="933" spans="1:20" ht="25.5">
      <c r="A933" s="57">
        <v>927</v>
      </c>
      <c r="B933" s="117" t="s">
        <v>1249</v>
      </c>
      <c r="C933" s="73">
        <v>903702</v>
      </c>
      <c r="D933" s="123" t="s">
        <v>1250</v>
      </c>
      <c r="E933" s="114" t="s">
        <v>21</v>
      </c>
      <c r="F933" s="64">
        <v>1</v>
      </c>
      <c r="G933" s="115">
        <v>0</v>
      </c>
      <c r="H933" s="116">
        <v>0</v>
      </c>
      <c r="I933" s="84">
        <v>1141500</v>
      </c>
      <c r="J933" s="85" t="s">
        <v>28</v>
      </c>
      <c r="K933" s="49"/>
      <c r="L933" s="50">
        <f t="shared" si="199"/>
        <v>1141500</v>
      </c>
      <c r="M933" s="50">
        <f t="shared" si="200"/>
        <v>1141500</v>
      </c>
      <c r="N933" s="51">
        <f t="shared" si="201"/>
        <v>1141500</v>
      </c>
      <c r="O933" s="52">
        <f t="shared" si="202"/>
        <v>1141500</v>
      </c>
      <c r="P933" s="51">
        <f t="shared" si="203"/>
        <v>0</v>
      </c>
      <c r="Q933" s="53">
        <f t="shared" si="204"/>
        <v>0</v>
      </c>
      <c r="R933" s="29">
        <f t="shared" si="197"/>
        <v>1141500</v>
      </c>
      <c r="S933" s="51">
        <f t="shared" si="198"/>
        <v>1141500</v>
      </c>
      <c r="T933" s="12" t="str">
        <f t="shared" si="205"/>
        <v>MENOR VALOR</v>
      </c>
    </row>
    <row r="934" spans="1:20" ht="25.5">
      <c r="A934" s="89">
        <v>928</v>
      </c>
      <c r="B934" s="117" t="s">
        <v>1251</v>
      </c>
      <c r="C934" s="73">
        <v>903703</v>
      </c>
      <c r="D934" s="123" t="s">
        <v>1252</v>
      </c>
      <c r="E934" s="114" t="s">
        <v>21</v>
      </c>
      <c r="F934" s="64">
        <v>1</v>
      </c>
      <c r="G934" s="115">
        <v>0</v>
      </c>
      <c r="H934" s="116">
        <v>0</v>
      </c>
      <c r="I934" s="84">
        <v>1141500</v>
      </c>
      <c r="J934" s="85" t="s">
        <v>28</v>
      </c>
      <c r="K934" s="49"/>
      <c r="L934" s="50">
        <f t="shared" si="199"/>
        <v>1141500</v>
      </c>
      <c r="M934" s="50">
        <f t="shared" si="200"/>
        <v>1141500</v>
      </c>
      <c r="N934" s="51">
        <f t="shared" si="201"/>
        <v>1141500</v>
      </c>
      <c r="O934" s="52">
        <f t="shared" si="202"/>
        <v>1141500</v>
      </c>
      <c r="P934" s="51">
        <f t="shared" si="203"/>
        <v>0</v>
      </c>
      <c r="Q934" s="53">
        <f t="shared" si="204"/>
        <v>0</v>
      </c>
      <c r="R934" s="29">
        <f t="shared" si="197"/>
        <v>1141500</v>
      </c>
      <c r="S934" s="51">
        <f t="shared" si="198"/>
        <v>1141500</v>
      </c>
      <c r="T934" s="12" t="str">
        <f t="shared" si="205"/>
        <v>MENOR VALOR</v>
      </c>
    </row>
    <row r="935" spans="1:20" ht="25.5">
      <c r="A935" s="57">
        <v>929</v>
      </c>
      <c r="B935" s="117" t="s">
        <v>1253</v>
      </c>
      <c r="C935" s="73">
        <v>903704</v>
      </c>
      <c r="D935" s="123" t="s">
        <v>1254</v>
      </c>
      <c r="E935" s="114" t="s">
        <v>21</v>
      </c>
      <c r="F935" s="64">
        <v>1</v>
      </c>
      <c r="G935" s="115">
        <v>0</v>
      </c>
      <c r="H935" s="116">
        <v>0</v>
      </c>
      <c r="I935" s="84">
        <v>1141500</v>
      </c>
      <c r="J935" s="88">
        <v>270900</v>
      </c>
      <c r="K935" s="49"/>
      <c r="L935" s="50">
        <f t="shared" si="199"/>
        <v>270900</v>
      </c>
      <c r="M935" s="50">
        <f t="shared" si="200"/>
        <v>706200</v>
      </c>
      <c r="N935" s="51">
        <f t="shared" si="201"/>
        <v>706200</v>
      </c>
      <c r="O935" s="52">
        <f t="shared" si="202"/>
        <v>556086.6389331792</v>
      </c>
      <c r="P935" s="51">
        <f t="shared" si="203"/>
        <v>307803.58185050415</v>
      </c>
      <c r="Q935" s="53">
        <f t="shared" si="204"/>
        <v>0.43585893776621942</v>
      </c>
      <c r="R935" s="29">
        <f t="shared" si="197"/>
        <v>706200</v>
      </c>
      <c r="S935" s="51">
        <f t="shared" si="198"/>
        <v>706200</v>
      </c>
      <c r="T935" s="12" t="str">
        <f t="shared" si="205"/>
        <v>MEDIANA</v>
      </c>
    </row>
    <row r="936" spans="1:20" ht="25.5">
      <c r="A936" s="57">
        <v>930</v>
      </c>
      <c r="B936" s="117" t="s">
        <v>1255</v>
      </c>
      <c r="C936" s="73">
        <v>903705</v>
      </c>
      <c r="D936" s="123" t="s">
        <v>1256</v>
      </c>
      <c r="E936" s="114" t="s">
        <v>21</v>
      </c>
      <c r="F936" s="64">
        <v>1</v>
      </c>
      <c r="G936" s="115">
        <v>0</v>
      </c>
      <c r="H936" s="116">
        <v>0</v>
      </c>
      <c r="I936" s="84">
        <v>1141500</v>
      </c>
      <c r="J936" s="85" t="s">
        <v>28</v>
      </c>
      <c r="K936" s="49"/>
      <c r="L936" s="50">
        <f t="shared" si="199"/>
        <v>1141500</v>
      </c>
      <c r="M936" s="50">
        <f t="shared" si="200"/>
        <v>1141500</v>
      </c>
      <c r="N936" s="51">
        <f t="shared" si="201"/>
        <v>1141500</v>
      </c>
      <c r="O936" s="52">
        <f t="shared" si="202"/>
        <v>1141500</v>
      </c>
      <c r="P936" s="51">
        <f t="shared" si="203"/>
        <v>0</v>
      </c>
      <c r="Q936" s="53">
        <f t="shared" si="204"/>
        <v>0</v>
      </c>
      <c r="R936" s="29">
        <f t="shared" si="197"/>
        <v>1141500</v>
      </c>
      <c r="S936" s="51">
        <f t="shared" si="198"/>
        <v>1141500</v>
      </c>
      <c r="T936" s="12" t="str">
        <f t="shared" si="205"/>
        <v>MENOR VALOR</v>
      </c>
    </row>
    <row r="937" spans="1:20" ht="38.25">
      <c r="A937" s="57">
        <v>931</v>
      </c>
      <c r="B937" s="117" t="s">
        <v>1257</v>
      </c>
      <c r="C937" s="73">
        <v>903706</v>
      </c>
      <c r="D937" s="123" t="s">
        <v>1258</v>
      </c>
      <c r="E937" s="114" t="s">
        <v>21</v>
      </c>
      <c r="F937" s="64">
        <v>1</v>
      </c>
      <c r="G937" s="115">
        <v>0</v>
      </c>
      <c r="H937" s="116">
        <v>0</v>
      </c>
      <c r="I937" s="84">
        <v>828200</v>
      </c>
      <c r="J937" s="88">
        <v>1138500</v>
      </c>
      <c r="K937" s="49"/>
      <c r="L937" s="50">
        <f t="shared" si="199"/>
        <v>828200</v>
      </c>
      <c r="M937" s="50">
        <f t="shared" si="200"/>
        <v>983350</v>
      </c>
      <c r="N937" s="51">
        <f t="shared" si="201"/>
        <v>983350</v>
      </c>
      <c r="O937" s="52">
        <f t="shared" si="202"/>
        <v>971033.31559735886</v>
      </c>
      <c r="P937" s="51">
        <f t="shared" si="203"/>
        <v>109707.61710109285</v>
      </c>
      <c r="Q937" s="53">
        <f t="shared" si="204"/>
        <v>0.11156517730319099</v>
      </c>
      <c r="R937" s="29">
        <f t="shared" si="197"/>
        <v>983350</v>
      </c>
      <c r="S937" s="51">
        <f t="shared" si="198"/>
        <v>983400</v>
      </c>
      <c r="T937" s="12" t="str">
        <f t="shared" si="205"/>
        <v>MEDIANA</v>
      </c>
    </row>
    <row r="938" spans="1:20" ht="25.5">
      <c r="A938" s="57">
        <v>932</v>
      </c>
      <c r="B938" s="117" t="s">
        <v>1259</v>
      </c>
      <c r="C938" s="73">
        <v>903707</v>
      </c>
      <c r="D938" s="123" t="s">
        <v>1260</v>
      </c>
      <c r="E938" s="114" t="s">
        <v>21</v>
      </c>
      <c r="F938" s="64">
        <v>1</v>
      </c>
      <c r="G938" s="115">
        <v>0</v>
      </c>
      <c r="H938" s="116">
        <v>0</v>
      </c>
      <c r="I938" s="84">
        <v>1620500</v>
      </c>
      <c r="J938" s="85" t="s">
        <v>28</v>
      </c>
      <c r="K938" s="49"/>
      <c r="L938" s="50">
        <f t="shared" si="199"/>
        <v>1620500</v>
      </c>
      <c r="M938" s="50">
        <f t="shared" si="200"/>
        <v>1620500</v>
      </c>
      <c r="N938" s="51">
        <f t="shared" si="201"/>
        <v>1620500</v>
      </c>
      <c r="O938" s="52">
        <f t="shared" si="202"/>
        <v>1620500</v>
      </c>
      <c r="P938" s="51">
        <f t="shared" si="203"/>
        <v>0</v>
      </c>
      <c r="Q938" s="53">
        <f t="shared" si="204"/>
        <v>0</v>
      </c>
      <c r="R938" s="29">
        <f t="shared" si="197"/>
        <v>1620500</v>
      </c>
      <c r="S938" s="51">
        <f t="shared" si="198"/>
        <v>1620500</v>
      </c>
      <c r="T938" s="12" t="str">
        <f t="shared" si="205"/>
        <v>MENOR VALOR</v>
      </c>
    </row>
    <row r="939" spans="1:20" ht="25.5">
      <c r="A939" s="89">
        <v>933</v>
      </c>
      <c r="B939" s="117" t="s">
        <v>1261</v>
      </c>
      <c r="C939" s="73">
        <v>903708</v>
      </c>
      <c r="D939" s="123" t="s">
        <v>1262</v>
      </c>
      <c r="E939" s="114" t="s">
        <v>21</v>
      </c>
      <c r="F939" s="64">
        <v>1</v>
      </c>
      <c r="G939" s="115">
        <v>0</v>
      </c>
      <c r="H939" s="116">
        <v>0</v>
      </c>
      <c r="I939" s="84">
        <v>1620500</v>
      </c>
      <c r="J939" s="85" t="s">
        <v>28</v>
      </c>
      <c r="K939" s="49"/>
      <c r="L939" s="50">
        <f t="shared" si="199"/>
        <v>1620500</v>
      </c>
      <c r="M939" s="50">
        <f t="shared" si="200"/>
        <v>1620500</v>
      </c>
      <c r="N939" s="51">
        <f t="shared" si="201"/>
        <v>1620500</v>
      </c>
      <c r="O939" s="52">
        <f t="shared" si="202"/>
        <v>1620500</v>
      </c>
      <c r="P939" s="51">
        <f t="shared" si="203"/>
        <v>0</v>
      </c>
      <c r="Q939" s="53">
        <f t="shared" si="204"/>
        <v>0</v>
      </c>
      <c r="R939" s="29">
        <f t="shared" si="197"/>
        <v>1620500</v>
      </c>
      <c r="S939" s="51">
        <f t="shared" si="198"/>
        <v>1620500</v>
      </c>
      <c r="T939" s="12" t="str">
        <f t="shared" si="205"/>
        <v>MENOR VALOR</v>
      </c>
    </row>
    <row r="940" spans="1:20" ht="16.5">
      <c r="A940" s="57">
        <v>934</v>
      </c>
      <c r="B940" s="117" t="s">
        <v>1263</v>
      </c>
      <c r="C940" s="73">
        <v>903709</v>
      </c>
      <c r="D940" s="123" t="s">
        <v>1264</v>
      </c>
      <c r="E940" s="114" t="s">
        <v>21</v>
      </c>
      <c r="F940" s="64">
        <v>1</v>
      </c>
      <c r="G940" s="115">
        <v>0</v>
      </c>
      <c r="H940" s="116">
        <v>0</v>
      </c>
      <c r="I940" s="84">
        <v>446000</v>
      </c>
      <c r="J940" s="85" t="s">
        <v>28</v>
      </c>
      <c r="K940" s="49"/>
      <c r="L940" s="50">
        <f t="shared" si="199"/>
        <v>446000</v>
      </c>
      <c r="M940" s="50">
        <f t="shared" si="200"/>
        <v>446000</v>
      </c>
      <c r="N940" s="51">
        <f t="shared" si="201"/>
        <v>446000</v>
      </c>
      <c r="O940" s="52">
        <f t="shared" si="202"/>
        <v>446000</v>
      </c>
      <c r="P940" s="51">
        <f t="shared" si="203"/>
        <v>0</v>
      </c>
      <c r="Q940" s="53">
        <f t="shared" si="204"/>
        <v>0</v>
      </c>
      <c r="R940" s="29">
        <f t="shared" si="197"/>
        <v>446000</v>
      </c>
      <c r="S940" s="51">
        <f t="shared" si="198"/>
        <v>446000</v>
      </c>
      <c r="T940" s="12" t="str">
        <f t="shared" si="205"/>
        <v>MENOR VALOR</v>
      </c>
    </row>
    <row r="941" spans="1:20" ht="16.5">
      <c r="A941" s="57">
        <v>935</v>
      </c>
      <c r="B941" s="117" t="s">
        <v>1265</v>
      </c>
      <c r="C941" s="73">
        <v>903801</v>
      </c>
      <c r="D941" s="123" t="s">
        <v>1266</v>
      </c>
      <c r="E941" s="114" t="s">
        <v>21</v>
      </c>
      <c r="F941" s="64">
        <v>1</v>
      </c>
      <c r="G941" s="115">
        <v>0</v>
      </c>
      <c r="H941" s="116">
        <v>0</v>
      </c>
      <c r="I941" s="84">
        <v>446000</v>
      </c>
      <c r="J941" s="85" t="s">
        <v>28</v>
      </c>
      <c r="K941" s="49"/>
      <c r="L941" s="50">
        <f t="shared" si="199"/>
        <v>446000</v>
      </c>
      <c r="M941" s="50">
        <f t="shared" si="200"/>
        <v>446000</v>
      </c>
      <c r="N941" s="51">
        <f t="shared" si="201"/>
        <v>446000</v>
      </c>
      <c r="O941" s="52">
        <f t="shared" si="202"/>
        <v>446000</v>
      </c>
      <c r="P941" s="51">
        <f t="shared" si="203"/>
        <v>0</v>
      </c>
      <c r="Q941" s="53">
        <f t="shared" si="204"/>
        <v>0</v>
      </c>
      <c r="R941" s="29">
        <f t="shared" ref="R941:R1004" si="206">IF(Q941&lt;=$Q$1,L941,N941)</f>
        <v>446000</v>
      </c>
      <c r="S941" s="51">
        <f t="shared" si="198"/>
        <v>446000</v>
      </c>
      <c r="T941" s="12" t="str">
        <f t="shared" si="205"/>
        <v>MENOR VALOR</v>
      </c>
    </row>
    <row r="942" spans="1:20" ht="16.5">
      <c r="A942" s="57">
        <v>936</v>
      </c>
      <c r="B942" s="117" t="s">
        <v>1267</v>
      </c>
      <c r="C942" s="73">
        <v>903802</v>
      </c>
      <c r="D942" s="123" t="s">
        <v>1268</v>
      </c>
      <c r="E942" s="114" t="s">
        <v>21</v>
      </c>
      <c r="F942" s="64">
        <v>1</v>
      </c>
      <c r="G942" s="115">
        <v>0</v>
      </c>
      <c r="H942" s="116">
        <v>0</v>
      </c>
      <c r="I942" s="84">
        <v>446000</v>
      </c>
      <c r="J942" s="85" t="s">
        <v>28</v>
      </c>
      <c r="K942" s="49"/>
      <c r="L942" s="50">
        <f t="shared" si="199"/>
        <v>446000</v>
      </c>
      <c r="M942" s="50">
        <f t="shared" si="200"/>
        <v>446000</v>
      </c>
      <c r="N942" s="51">
        <f t="shared" si="201"/>
        <v>446000</v>
      </c>
      <c r="O942" s="52">
        <f t="shared" si="202"/>
        <v>446000</v>
      </c>
      <c r="P942" s="51">
        <f t="shared" si="203"/>
        <v>0</v>
      </c>
      <c r="Q942" s="53">
        <f t="shared" si="204"/>
        <v>0</v>
      </c>
      <c r="R942" s="29">
        <f t="shared" si="206"/>
        <v>446000</v>
      </c>
      <c r="S942" s="51">
        <f t="shared" si="198"/>
        <v>446000</v>
      </c>
      <c r="T942" s="12" t="str">
        <f t="shared" si="205"/>
        <v>MENOR VALOR</v>
      </c>
    </row>
    <row r="943" spans="1:20" ht="16.5">
      <c r="A943" s="57">
        <v>937</v>
      </c>
      <c r="B943" s="117" t="s">
        <v>1269</v>
      </c>
      <c r="C943" s="73">
        <v>903803</v>
      </c>
      <c r="D943" s="123" t="s">
        <v>1270</v>
      </c>
      <c r="E943" s="114" t="s">
        <v>21</v>
      </c>
      <c r="F943" s="64">
        <v>1</v>
      </c>
      <c r="G943" s="115">
        <v>0</v>
      </c>
      <c r="H943" s="116">
        <v>0</v>
      </c>
      <c r="I943" s="84">
        <v>446000</v>
      </c>
      <c r="J943" s="85" t="s">
        <v>28</v>
      </c>
      <c r="K943" s="49"/>
      <c r="L943" s="50">
        <f t="shared" si="199"/>
        <v>446000</v>
      </c>
      <c r="M943" s="50">
        <f t="shared" si="200"/>
        <v>446000</v>
      </c>
      <c r="N943" s="51">
        <f t="shared" si="201"/>
        <v>446000</v>
      </c>
      <c r="O943" s="52">
        <f t="shared" si="202"/>
        <v>446000</v>
      </c>
      <c r="P943" s="51">
        <f t="shared" si="203"/>
        <v>0</v>
      </c>
      <c r="Q943" s="53">
        <f t="shared" si="204"/>
        <v>0</v>
      </c>
      <c r="R943" s="29">
        <f t="shared" si="206"/>
        <v>446000</v>
      </c>
      <c r="S943" s="51">
        <f t="shared" si="198"/>
        <v>446000</v>
      </c>
      <c r="T943" s="12" t="str">
        <f t="shared" si="205"/>
        <v>MENOR VALOR</v>
      </c>
    </row>
    <row r="944" spans="1:20" ht="16.5">
      <c r="A944" s="89">
        <v>938</v>
      </c>
      <c r="B944" s="117" t="s">
        <v>1271</v>
      </c>
      <c r="C944" s="73">
        <v>903804</v>
      </c>
      <c r="D944" s="123" t="s">
        <v>1272</v>
      </c>
      <c r="E944" s="114" t="s">
        <v>21</v>
      </c>
      <c r="F944" s="64">
        <v>1</v>
      </c>
      <c r="G944" s="115">
        <v>0</v>
      </c>
      <c r="H944" s="116">
        <v>0</v>
      </c>
      <c r="I944" s="84">
        <v>828200</v>
      </c>
      <c r="J944" s="88">
        <v>1138500</v>
      </c>
      <c r="K944" s="49"/>
      <c r="L944" s="50">
        <f t="shared" si="199"/>
        <v>828200</v>
      </c>
      <c r="M944" s="50">
        <f t="shared" si="200"/>
        <v>983350</v>
      </c>
      <c r="N944" s="51">
        <f t="shared" si="201"/>
        <v>983350</v>
      </c>
      <c r="O944" s="52">
        <f t="shared" si="202"/>
        <v>971033.31559735886</v>
      </c>
      <c r="P944" s="51">
        <f t="shared" si="203"/>
        <v>109707.61710109285</v>
      </c>
      <c r="Q944" s="53">
        <f t="shared" si="204"/>
        <v>0.11156517730319099</v>
      </c>
      <c r="R944" s="29">
        <f t="shared" si="206"/>
        <v>983350</v>
      </c>
      <c r="S944" s="51">
        <f t="shared" si="198"/>
        <v>983400</v>
      </c>
      <c r="T944" s="12" t="str">
        <f t="shared" si="205"/>
        <v>MEDIANA</v>
      </c>
    </row>
    <row r="945" spans="1:20" ht="16.5">
      <c r="A945" s="57">
        <v>939</v>
      </c>
      <c r="B945" s="117" t="s">
        <v>1273</v>
      </c>
      <c r="C945" s="73">
        <v>903805</v>
      </c>
      <c r="D945" s="123" t="s">
        <v>1274</v>
      </c>
      <c r="E945" s="114" t="s">
        <v>21</v>
      </c>
      <c r="F945" s="64">
        <v>1</v>
      </c>
      <c r="G945" s="115">
        <v>0</v>
      </c>
      <c r="H945" s="116">
        <v>0</v>
      </c>
      <c r="I945" s="84">
        <v>1850600</v>
      </c>
      <c r="J945" s="88">
        <v>2541800</v>
      </c>
      <c r="K945" s="49"/>
      <c r="L945" s="50">
        <f t="shared" si="199"/>
        <v>1850600</v>
      </c>
      <c r="M945" s="50">
        <f t="shared" si="200"/>
        <v>2196200</v>
      </c>
      <c r="N945" s="51">
        <f t="shared" si="201"/>
        <v>2196200</v>
      </c>
      <c r="O945" s="52">
        <f t="shared" si="202"/>
        <v>2168837.2645267788</v>
      </c>
      <c r="P945" s="51">
        <f t="shared" si="203"/>
        <v>244376.10357807082</v>
      </c>
      <c r="Q945" s="53">
        <f t="shared" si="204"/>
        <v>0.11127224459433149</v>
      </c>
      <c r="R945" s="29">
        <f t="shared" si="206"/>
        <v>2196200</v>
      </c>
      <c r="S945" s="51">
        <f t="shared" si="198"/>
        <v>2196200</v>
      </c>
      <c r="T945" s="12" t="str">
        <f t="shared" si="205"/>
        <v>MEDIANA</v>
      </c>
    </row>
    <row r="946" spans="1:20" ht="25.5">
      <c r="A946" s="57">
        <v>940</v>
      </c>
      <c r="B946" s="117" t="s">
        <v>1275</v>
      </c>
      <c r="C946" s="73">
        <v>903809</v>
      </c>
      <c r="D946" s="123" t="s">
        <v>1276</v>
      </c>
      <c r="E946" s="114" t="s">
        <v>21</v>
      </c>
      <c r="F946" s="64">
        <v>1</v>
      </c>
      <c r="G946" s="115">
        <v>0</v>
      </c>
      <c r="H946" s="116">
        <v>0</v>
      </c>
      <c r="I946" s="84">
        <v>1850600</v>
      </c>
      <c r="J946" s="85" t="s">
        <v>28</v>
      </c>
      <c r="K946" s="49"/>
      <c r="L946" s="50">
        <f t="shared" si="199"/>
        <v>1850600</v>
      </c>
      <c r="M946" s="50">
        <f t="shared" si="200"/>
        <v>1850600</v>
      </c>
      <c r="N946" s="51">
        <f t="shared" si="201"/>
        <v>1850600</v>
      </c>
      <c r="O946" s="52">
        <f t="shared" si="202"/>
        <v>1850600</v>
      </c>
      <c r="P946" s="51">
        <f t="shared" si="203"/>
        <v>0</v>
      </c>
      <c r="Q946" s="53">
        <f t="shared" si="204"/>
        <v>0</v>
      </c>
      <c r="R946" s="29">
        <f t="shared" si="206"/>
        <v>1850600</v>
      </c>
      <c r="S946" s="51">
        <f t="shared" si="198"/>
        <v>1850600</v>
      </c>
      <c r="T946" s="12" t="str">
        <f t="shared" si="205"/>
        <v>MENOR VALOR</v>
      </c>
    </row>
    <row r="947" spans="1:20" ht="16.5">
      <c r="A947" s="57">
        <v>941</v>
      </c>
      <c r="B947" s="117" t="s">
        <v>1277</v>
      </c>
      <c r="C947" s="73">
        <v>903810</v>
      </c>
      <c r="D947" s="123" t="s">
        <v>1278</v>
      </c>
      <c r="E947" s="114" t="s">
        <v>21</v>
      </c>
      <c r="F947" s="64">
        <v>1</v>
      </c>
      <c r="G947" s="115">
        <v>0</v>
      </c>
      <c r="H947" s="116">
        <v>0</v>
      </c>
      <c r="I947" s="84">
        <v>2652100</v>
      </c>
      <c r="J947" s="85" t="s">
        <v>28</v>
      </c>
      <c r="K947" s="49"/>
      <c r="L947" s="50">
        <f t="shared" si="199"/>
        <v>2652100</v>
      </c>
      <c r="M947" s="50">
        <f t="shared" si="200"/>
        <v>2652100</v>
      </c>
      <c r="N947" s="51">
        <f t="shared" si="201"/>
        <v>2652100</v>
      </c>
      <c r="O947" s="52">
        <f t="shared" si="202"/>
        <v>2652100</v>
      </c>
      <c r="P947" s="51">
        <f t="shared" si="203"/>
        <v>0</v>
      </c>
      <c r="Q947" s="53">
        <f t="shared" si="204"/>
        <v>0</v>
      </c>
      <c r="R947" s="29">
        <f t="shared" si="206"/>
        <v>2652100</v>
      </c>
      <c r="S947" s="51">
        <f t="shared" si="198"/>
        <v>2652100</v>
      </c>
      <c r="T947" s="12" t="str">
        <f t="shared" si="205"/>
        <v>MENOR VALOR</v>
      </c>
    </row>
    <row r="948" spans="1:20" ht="25.5">
      <c r="A948" s="57">
        <v>942</v>
      </c>
      <c r="B948" s="117" t="s">
        <v>1279</v>
      </c>
      <c r="C948" s="73">
        <v>903811</v>
      </c>
      <c r="D948" s="123" t="s">
        <v>1280</v>
      </c>
      <c r="E948" s="114" t="s">
        <v>21</v>
      </c>
      <c r="F948" s="64">
        <v>1</v>
      </c>
      <c r="G948" s="115">
        <v>0</v>
      </c>
      <c r="H948" s="116">
        <v>0</v>
      </c>
      <c r="I948" s="84">
        <v>828200</v>
      </c>
      <c r="J948" s="85" t="s">
        <v>28</v>
      </c>
      <c r="K948" s="49"/>
      <c r="L948" s="50">
        <f t="shared" si="199"/>
        <v>828200</v>
      </c>
      <c r="M948" s="50">
        <f t="shared" si="200"/>
        <v>828200</v>
      </c>
      <c r="N948" s="51">
        <f t="shared" si="201"/>
        <v>828200</v>
      </c>
      <c r="O948" s="52">
        <f t="shared" si="202"/>
        <v>828200</v>
      </c>
      <c r="P948" s="51">
        <f t="shared" si="203"/>
        <v>0</v>
      </c>
      <c r="Q948" s="53">
        <f t="shared" si="204"/>
        <v>0</v>
      </c>
      <c r="R948" s="29">
        <f t="shared" si="206"/>
        <v>828200</v>
      </c>
      <c r="S948" s="51">
        <f t="shared" si="198"/>
        <v>828200</v>
      </c>
      <c r="T948" s="12" t="str">
        <f t="shared" si="205"/>
        <v>MENOR VALOR</v>
      </c>
    </row>
    <row r="949" spans="1:20" ht="16.5">
      <c r="A949" s="89">
        <v>943</v>
      </c>
      <c r="B949" s="117" t="s">
        <v>1281</v>
      </c>
      <c r="C949" s="73">
        <v>903812</v>
      </c>
      <c r="D949" s="123" t="s">
        <v>1282</v>
      </c>
      <c r="E949" s="114" t="s">
        <v>21</v>
      </c>
      <c r="F949" s="64">
        <v>1</v>
      </c>
      <c r="G949" s="115">
        <v>0</v>
      </c>
      <c r="H949" s="116">
        <v>0</v>
      </c>
      <c r="I949" s="84">
        <v>2782100</v>
      </c>
      <c r="J949" s="85" t="s">
        <v>28</v>
      </c>
      <c r="K949" s="49"/>
      <c r="L949" s="50">
        <f t="shared" si="199"/>
        <v>2782100</v>
      </c>
      <c r="M949" s="50">
        <f t="shared" si="200"/>
        <v>2782100</v>
      </c>
      <c r="N949" s="51">
        <f t="shared" si="201"/>
        <v>2782100</v>
      </c>
      <c r="O949" s="52">
        <f t="shared" si="202"/>
        <v>2782100</v>
      </c>
      <c r="P949" s="51">
        <f t="shared" si="203"/>
        <v>0</v>
      </c>
      <c r="Q949" s="53">
        <f t="shared" si="204"/>
        <v>0</v>
      </c>
      <c r="R949" s="29">
        <f t="shared" si="206"/>
        <v>2782100</v>
      </c>
      <c r="S949" s="51">
        <f t="shared" si="198"/>
        <v>2782100</v>
      </c>
      <c r="T949" s="12" t="str">
        <f t="shared" si="205"/>
        <v>MENOR VALOR</v>
      </c>
    </row>
    <row r="950" spans="1:20" ht="16.5">
      <c r="A950" s="57">
        <v>944</v>
      </c>
      <c r="B950" s="117" t="s">
        <v>1283</v>
      </c>
      <c r="C950" s="73">
        <v>903813</v>
      </c>
      <c r="D950" s="123" t="s">
        <v>1284</v>
      </c>
      <c r="E950" s="114" t="s">
        <v>21</v>
      </c>
      <c r="F950" s="64">
        <v>1</v>
      </c>
      <c r="G950" s="115">
        <v>0</v>
      </c>
      <c r="H950" s="116">
        <v>0</v>
      </c>
      <c r="I950" s="84">
        <v>2782100</v>
      </c>
      <c r="J950" s="85" t="s">
        <v>28</v>
      </c>
      <c r="K950" s="49"/>
      <c r="L950" s="50">
        <f t="shared" si="199"/>
        <v>2782100</v>
      </c>
      <c r="M950" s="50">
        <f t="shared" si="200"/>
        <v>2782100</v>
      </c>
      <c r="N950" s="51">
        <f t="shared" si="201"/>
        <v>2782100</v>
      </c>
      <c r="O950" s="52">
        <f t="shared" si="202"/>
        <v>2782100</v>
      </c>
      <c r="P950" s="51">
        <f t="shared" si="203"/>
        <v>0</v>
      </c>
      <c r="Q950" s="53">
        <f t="shared" si="204"/>
        <v>0</v>
      </c>
      <c r="R950" s="29">
        <f t="shared" si="206"/>
        <v>2782100</v>
      </c>
      <c r="S950" s="51">
        <f t="shared" si="198"/>
        <v>2782100</v>
      </c>
      <c r="T950" s="12" t="str">
        <f t="shared" si="205"/>
        <v>MENOR VALOR</v>
      </c>
    </row>
    <row r="951" spans="1:20" ht="25.5">
      <c r="A951" s="57">
        <v>945</v>
      </c>
      <c r="B951" s="117" t="s">
        <v>1285</v>
      </c>
      <c r="C951" s="73">
        <v>903815</v>
      </c>
      <c r="D951" s="123" t="s">
        <v>1286</v>
      </c>
      <c r="E951" s="114" t="s">
        <v>21</v>
      </c>
      <c r="F951" s="64">
        <v>1</v>
      </c>
      <c r="G951" s="115">
        <v>0</v>
      </c>
      <c r="H951" s="116">
        <v>0</v>
      </c>
      <c r="I951" s="84">
        <v>828200</v>
      </c>
      <c r="J951" s="88">
        <v>1138500</v>
      </c>
      <c r="K951" s="49"/>
      <c r="L951" s="50">
        <f t="shared" si="199"/>
        <v>828200</v>
      </c>
      <c r="M951" s="50">
        <f t="shared" si="200"/>
        <v>983350</v>
      </c>
      <c r="N951" s="51">
        <f t="shared" si="201"/>
        <v>983350</v>
      </c>
      <c r="O951" s="52">
        <f t="shared" si="202"/>
        <v>971033.31559735886</v>
      </c>
      <c r="P951" s="51">
        <f t="shared" si="203"/>
        <v>109707.61710109285</v>
      </c>
      <c r="Q951" s="53">
        <f t="shared" si="204"/>
        <v>0.11156517730319099</v>
      </c>
      <c r="R951" s="29">
        <f t="shared" si="206"/>
        <v>983350</v>
      </c>
      <c r="S951" s="51">
        <f t="shared" si="198"/>
        <v>983400</v>
      </c>
      <c r="T951" s="12" t="str">
        <f t="shared" si="205"/>
        <v>MEDIANA</v>
      </c>
    </row>
    <row r="952" spans="1:20" ht="16.5">
      <c r="A952" s="57">
        <v>946</v>
      </c>
      <c r="B952" s="117" t="s">
        <v>1287</v>
      </c>
      <c r="C952" s="73">
        <v>903816</v>
      </c>
      <c r="D952" s="123" t="s">
        <v>1288</v>
      </c>
      <c r="E952" s="114" t="s">
        <v>21</v>
      </c>
      <c r="F952" s="64">
        <v>1</v>
      </c>
      <c r="G952" s="115">
        <v>0</v>
      </c>
      <c r="H952" s="116">
        <v>0</v>
      </c>
      <c r="I952" s="84">
        <v>2835700</v>
      </c>
      <c r="J952" s="85" t="s">
        <v>28</v>
      </c>
      <c r="K952" s="49"/>
      <c r="L952" s="50">
        <f t="shared" si="199"/>
        <v>2835700</v>
      </c>
      <c r="M952" s="50">
        <f t="shared" si="200"/>
        <v>2835700</v>
      </c>
      <c r="N952" s="51">
        <f t="shared" si="201"/>
        <v>2835700</v>
      </c>
      <c r="O952" s="52">
        <f t="shared" si="202"/>
        <v>2835700</v>
      </c>
      <c r="P952" s="51">
        <f t="shared" si="203"/>
        <v>0</v>
      </c>
      <c r="Q952" s="53">
        <f t="shared" si="204"/>
        <v>0</v>
      </c>
      <c r="R952" s="29">
        <f t="shared" si="206"/>
        <v>2835700</v>
      </c>
      <c r="S952" s="51">
        <f t="shared" si="198"/>
        <v>2835700</v>
      </c>
      <c r="T952" s="12" t="str">
        <f t="shared" si="205"/>
        <v>MENOR VALOR</v>
      </c>
    </row>
    <row r="953" spans="1:20" ht="25.5">
      <c r="A953" s="57">
        <v>947</v>
      </c>
      <c r="B953" s="117" t="s">
        <v>1289</v>
      </c>
      <c r="C953" s="73">
        <v>903817</v>
      </c>
      <c r="D953" s="123" t="s">
        <v>1290</v>
      </c>
      <c r="E953" s="114" t="s">
        <v>21</v>
      </c>
      <c r="F953" s="64">
        <v>1</v>
      </c>
      <c r="G953" s="115">
        <v>0</v>
      </c>
      <c r="H953" s="116">
        <v>0</v>
      </c>
      <c r="I953" s="84">
        <v>2835700</v>
      </c>
      <c r="J953" s="88">
        <v>3889700</v>
      </c>
      <c r="K953" s="49"/>
      <c r="L953" s="50">
        <f t="shared" si="199"/>
        <v>2835700</v>
      </c>
      <c r="M953" s="50">
        <f t="shared" si="200"/>
        <v>3362700</v>
      </c>
      <c r="N953" s="51">
        <f t="shared" si="201"/>
        <v>3362700</v>
      </c>
      <c r="O953" s="52">
        <f t="shared" si="202"/>
        <v>3321147.7368524275</v>
      </c>
      <c r="P953" s="51">
        <f t="shared" si="203"/>
        <v>372645.27368531056</v>
      </c>
      <c r="Q953" s="53">
        <f t="shared" si="204"/>
        <v>0.11081728185247289</v>
      </c>
      <c r="R953" s="29">
        <f t="shared" si="206"/>
        <v>3362700</v>
      </c>
      <c r="S953" s="51">
        <f t="shared" si="198"/>
        <v>3362700</v>
      </c>
      <c r="T953" s="12" t="str">
        <f t="shared" si="205"/>
        <v>MEDIANA</v>
      </c>
    </row>
    <row r="954" spans="1:20" ht="16.5">
      <c r="A954" s="89">
        <v>948</v>
      </c>
      <c r="B954" s="117" t="s">
        <v>1291</v>
      </c>
      <c r="C954" s="73">
        <v>903818</v>
      </c>
      <c r="D954" s="123" t="s">
        <v>1292</v>
      </c>
      <c r="E954" s="114" t="s">
        <v>21</v>
      </c>
      <c r="F954" s="64">
        <v>1</v>
      </c>
      <c r="G954" s="115">
        <v>0</v>
      </c>
      <c r="H954" s="116">
        <v>0</v>
      </c>
      <c r="I954" s="84">
        <v>2835700</v>
      </c>
      <c r="J954" s="85" t="s">
        <v>28</v>
      </c>
      <c r="K954" s="49"/>
      <c r="L954" s="50">
        <f t="shared" si="199"/>
        <v>2835700</v>
      </c>
      <c r="M954" s="50">
        <f t="shared" si="200"/>
        <v>2835700</v>
      </c>
      <c r="N954" s="51">
        <f t="shared" si="201"/>
        <v>2835700</v>
      </c>
      <c r="O954" s="52">
        <f t="shared" si="202"/>
        <v>2835700</v>
      </c>
      <c r="P954" s="51">
        <f t="shared" si="203"/>
        <v>0</v>
      </c>
      <c r="Q954" s="53">
        <f t="shared" si="204"/>
        <v>0</v>
      </c>
      <c r="R954" s="29">
        <f t="shared" si="206"/>
        <v>2835700</v>
      </c>
      <c r="S954" s="51">
        <f t="shared" si="198"/>
        <v>2835700</v>
      </c>
      <c r="T954" s="12" t="str">
        <f t="shared" si="205"/>
        <v>MENOR VALOR</v>
      </c>
    </row>
    <row r="955" spans="1:20" ht="25.5">
      <c r="A955" s="57">
        <v>949</v>
      </c>
      <c r="B955" s="117" t="s">
        <v>1293</v>
      </c>
      <c r="C955" s="73">
        <v>903819</v>
      </c>
      <c r="D955" s="123" t="s">
        <v>1294</v>
      </c>
      <c r="E955" s="114" t="s">
        <v>21</v>
      </c>
      <c r="F955" s="64">
        <v>1</v>
      </c>
      <c r="G955" s="115">
        <v>0</v>
      </c>
      <c r="H955" s="116">
        <v>0</v>
      </c>
      <c r="I955" s="84">
        <v>2835700</v>
      </c>
      <c r="J955" s="85" t="s">
        <v>28</v>
      </c>
      <c r="K955" s="49"/>
      <c r="L955" s="50">
        <f t="shared" si="199"/>
        <v>2835700</v>
      </c>
      <c r="M955" s="50">
        <f t="shared" si="200"/>
        <v>2835700</v>
      </c>
      <c r="N955" s="51">
        <f t="shared" si="201"/>
        <v>2835700</v>
      </c>
      <c r="O955" s="52">
        <f t="shared" si="202"/>
        <v>2835700</v>
      </c>
      <c r="P955" s="51">
        <f t="shared" si="203"/>
        <v>0</v>
      </c>
      <c r="Q955" s="53">
        <f t="shared" si="204"/>
        <v>0</v>
      </c>
      <c r="R955" s="29">
        <f t="shared" si="206"/>
        <v>2835700</v>
      </c>
      <c r="S955" s="51">
        <f t="shared" si="198"/>
        <v>2835700</v>
      </c>
      <c r="T955" s="12" t="str">
        <f t="shared" si="205"/>
        <v>MENOR VALOR</v>
      </c>
    </row>
    <row r="956" spans="1:20" ht="25.5">
      <c r="A956" s="57">
        <v>950</v>
      </c>
      <c r="B956" s="117" t="s">
        <v>1295</v>
      </c>
      <c r="C956" s="73">
        <v>903820</v>
      </c>
      <c r="D956" s="123" t="s">
        <v>1296</v>
      </c>
      <c r="E956" s="114" t="s">
        <v>21</v>
      </c>
      <c r="F956" s="64">
        <v>1</v>
      </c>
      <c r="G956" s="115">
        <v>0</v>
      </c>
      <c r="H956" s="116">
        <v>0</v>
      </c>
      <c r="I956" s="84">
        <v>828200</v>
      </c>
      <c r="J956" s="88">
        <v>727800</v>
      </c>
      <c r="K956" s="49"/>
      <c r="L956" s="50">
        <f t="shared" si="199"/>
        <v>727800</v>
      </c>
      <c r="M956" s="50">
        <f t="shared" si="200"/>
        <v>778000</v>
      </c>
      <c r="N956" s="51">
        <f t="shared" si="201"/>
        <v>778000</v>
      </c>
      <c r="O956" s="52">
        <f t="shared" si="202"/>
        <v>776378.74777714</v>
      </c>
      <c r="P956" s="51">
        <f t="shared" si="203"/>
        <v>35496.760415564684</v>
      </c>
      <c r="Q956" s="53">
        <f t="shared" si="204"/>
        <v>4.5625656061137124E-2</v>
      </c>
      <c r="R956" s="29">
        <f t="shared" si="206"/>
        <v>727800</v>
      </c>
      <c r="S956" s="51">
        <f t="shared" si="198"/>
        <v>727800</v>
      </c>
      <c r="T956" s="12" t="str">
        <f t="shared" si="205"/>
        <v>MENOR VALOR</v>
      </c>
    </row>
    <row r="957" spans="1:20" ht="25.5">
      <c r="A957" s="57">
        <v>951</v>
      </c>
      <c r="B957" s="117" t="s">
        <v>1297</v>
      </c>
      <c r="C957" s="73">
        <v>903821</v>
      </c>
      <c r="D957" s="123" t="s">
        <v>1298</v>
      </c>
      <c r="E957" s="114" t="s">
        <v>21</v>
      </c>
      <c r="F957" s="64">
        <v>1</v>
      </c>
      <c r="G957" s="115">
        <v>0</v>
      </c>
      <c r="H957" s="116">
        <v>0</v>
      </c>
      <c r="I957" s="84">
        <v>3349300</v>
      </c>
      <c r="J957" s="85" t="s">
        <v>28</v>
      </c>
      <c r="K957" s="49"/>
      <c r="L957" s="50">
        <f t="shared" si="199"/>
        <v>3349300</v>
      </c>
      <c r="M957" s="50">
        <f t="shared" si="200"/>
        <v>3349300</v>
      </c>
      <c r="N957" s="51">
        <f t="shared" si="201"/>
        <v>3349300</v>
      </c>
      <c r="O957" s="52">
        <f t="shared" si="202"/>
        <v>3349300</v>
      </c>
      <c r="P957" s="51">
        <f t="shared" si="203"/>
        <v>0</v>
      </c>
      <c r="Q957" s="53">
        <f t="shared" si="204"/>
        <v>0</v>
      </c>
      <c r="R957" s="29">
        <f t="shared" si="206"/>
        <v>3349300</v>
      </c>
      <c r="S957" s="51">
        <f t="shared" si="198"/>
        <v>3349300</v>
      </c>
      <c r="T957" s="12" t="str">
        <f t="shared" si="205"/>
        <v>MENOR VALOR</v>
      </c>
    </row>
    <row r="958" spans="1:20" ht="25.5">
      <c r="A958" s="57">
        <v>952</v>
      </c>
      <c r="B958" s="117" t="s">
        <v>1299</v>
      </c>
      <c r="C958" s="73">
        <v>903822</v>
      </c>
      <c r="D958" s="123" t="s">
        <v>1300</v>
      </c>
      <c r="E958" s="114" t="s">
        <v>21</v>
      </c>
      <c r="F958" s="64">
        <v>1</v>
      </c>
      <c r="G958" s="115">
        <v>0</v>
      </c>
      <c r="H958" s="116">
        <v>0</v>
      </c>
      <c r="I958" s="84">
        <v>3349300</v>
      </c>
      <c r="J958" s="85" t="s">
        <v>28</v>
      </c>
      <c r="K958" s="49"/>
      <c r="L958" s="50">
        <f t="shared" si="199"/>
        <v>3349300</v>
      </c>
      <c r="M958" s="50">
        <f t="shared" si="200"/>
        <v>3349300</v>
      </c>
      <c r="N958" s="51">
        <f t="shared" si="201"/>
        <v>3349300</v>
      </c>
      <c r="O958" s="52">
        <f t="shared" si="202"/>
        <v>3349300</v>
      </c>
      <c r="P958" s="51">
        <f t="shared" si="203"/>
        <v>0</v>
      </c>
      <c r="Q958" s="53">
        <f t="shared" si="204"/>
        <v>0</v>
      </c>
      <c r="R958" s="29">
        <f t="shared" si="206"/>
        <v>3349300</v>
      </c>
      <c r="S958" s="51">
        <f t="shared" si="198"/>
        <v>3349300</v>
      </c>
      <c r="T958" s="12" t="str">
        <f t="shared" si="205"/>
        <v>MENOR VALOR</v>
      </c>
    </row>
    <row r="959" spans="1:20" ht="25.5">
      <c r="A959" s="89">
        <v>953</v>
      </c>
      <c r="B959" s="117" t="s">
        <v>1301</v>
      </c>
      <c r="C959" s="73">
        <v>903823</v>
      </c>
      <c r="D959" s="123" t="s">
        <v>1302</v>
      </c>
      <c r="E959" s="114" t="s">
        <v>21</v>
      </c>
      <c r="F959" s="64">
        <v>1</v>
      </c>
      <c r="G959" s="115">
        <v>0</v>
      </c>
      <c r="H959" s="116">
        <v>0</v>
      </c>
      <c r="I959" s="84">
        <v>3349300</v>
      </c>
      <c r="J959" s="85" t="s">
        <v>28</v>
      </c>
      <c r="K959" s="49"/>
      <c r="L959" s="50">
        <f t="shared" si="199"/>
        <v>3349300</v>
      </c>
      <c r="M959" s="50">
        <f t="shared" si="200"/>
        <v>3349300</v>
      </c>
      <c r="N959" s="51">
        <f t="shared" si="201"/>
        <v>3349300</v>
      </c>
      <c r="O959" s="52">
        <f t="shared" si="202"/>
        <v>3349300</v>
      </c>
      <c r="P959" s="51">
        <f t="shared" si="203"/>
        <v>0</v>
      </c>
      <c r="Q959" s="53">
        <f t="shared" si="204"/>
        <v>0</v>
      </c>
      <c r="R959" s="29">
        <f t="shared" si="206"/>
        <v>3349300</v>
      </c>
      <c r="S959" s="51">
        <f t="shared" si="198"/>
        <v>3349300</v>
      </c>
      <c r="T959" s="12" t="str">
        <f t="shared" si="205"/>
        <v>MENOR VALOR</v>
      </c>
    </row>
    <row r="960" spans="1:20" ht="25.5">
      <c r="A960" s="57">
        <v>954</v>
      </c>
      <c r="B960" s="117" t="s">
        <v>1303</v>
      </c>
      <c r="C960" s="73">
        <v>903824</v>
      </c>
      <c r="D960" s="123" t="s">
        <v>1304</v>
      </c>
      <c r="E960" s="114" t="s">
        <v>21</v>
      </c>
      <c r="F960" s="64">
        <v>1</v>
      </c>
      <c r="G960" s="115">
        <v>0</v>
      </c>
      <c r="H960" s="116">
        <v>0</v>
      </c>
      <c r="I960" s="84">
        <v>3349300</v>
      </c>
      <c r="J960" s="85" t="s">
        <v>28</v>
      </c>
      <c r="K960" s="49"/>
      <c r="L960" s="50">
        <f t="shared" si="199"/>
        <v>3349300</v>
      </c>
      <c r="M960" s="50">
        <f t="shared" si="200"/>
        <v>3349300</v>
      </c>
      <c r="N960" s="51">
        <f t="shared" si="201"/>
        <v>3349300</v>
      </c>
      <c r="O960" s="52">
        <f t="shared" si="202"/>
        <v>3349300</v>
      </c>
      <c r="P960" s="51">
        <f t="shared" si="203"/>
        <v>0</v>
      </c>
      <c r="Q960" s="53">
        <f t="shared" si="204"/>
        <v>0</v>
      </c>
      <c r="R960" s="29">
        <f t="shared" si="206"/>
        <v>3349300</v>
      </c>
      <c r="S960" s="51">
        <f t="shared" si="198"/>
        <v>3349300</v>
      </c>
      <c r="T960" s="12" t="str">
        <f t="shared" si="205"/>
        <v>MENOR VALOR</v>
      </c>
    </row>
    <row r="961" spans="1:20" ht="25.5">
      <c r="A961" s="57">
        <v>955</v>
      </c>
      <c r="B961" s="117" t="s">
        <v>1305</v>
      </c>
      <c r="C961" s="73">
        <v>903828</v>
      </c>
      <c r="D961" s="123" t="s">
        <v>1306</v>
      </c>
      <c r="E961" s="114" t="s">
        <v>21</v>
      </c>
      <c r="F961" s="64">
        <v>1</v>
      </c>
      <c r="G961" s="115">
        <v>0</v>
      </c>
      <c r="H961" s="116">
        <v>0</v>
      </c>
      <c r="I961" s="84">
        <v>3349300</v>
      </c>
      <c r="J961" s="85" t="s">
        <v>28</v>
      </c>
      <c r="K961" s="49"/>
      <c r="L961" s="50">
        <f t="shared" si="199"/>
        <v>3349300</v>
      </c>
      <c r="M961" s="50">
        <f t="shared" si="200"/>
        <v>3349300</v>
      </c>
      <c r="N961" s="51">
        <f t="shared" si="201"/>
        <v>3349300</v>
      </c>
      <c r="O961" s="52">
        <f t="shared" si="202"/>
        <v>3349300</v>
      </c>
      <c r="P961" s="51">
        <f t="shared" si="203"/>
        <v>0</v>
      </c>
      <c r="Q961" s="53">
        <f t="shared" si="204"/>
        <v>0</v>
      </c>
      <c r="R961" s="29">
        <f t="shared" si="206"/>
        <v>3349300</v>
      </c>
      <c r="S961" s="51">
        <f t="shared" ref="S961:S1024" si="207">+ROUND(R961,-2)</f>
        <v>3349300</v>
      </c>
      <c r="T961" s="12" t="str">
        <f t="shared" si="205"/>
        <v>MENOR VALOR</v>
      </c>
    </row>
    <row r="962" spans="1:20" ht="25.5">
      <c r="A962" s="57">
        <v>956</v>
      </c>
      <c r="B962" s="117" t="s">
        <v>1307</v>
      </c>
      <c r="C962" s="73">
        <v>903833</v>
      </c>
      <c r="D962" s="123" t="s">
        <v>1308</v>
      </c>
      <c r="E962" s="114" t="s">
        <v>21</v>
      </c>
      <c r="F962" s="64">
        <v>1</v>
      </c>
      <c r="G962" s="115">
        <v>0</v>
      </c>
      <c r="H962" s="116">
        <v>0</v>
      </c>
      <c r="I962" s="84">
        <v>3349300</v>
      </c>
      <c r="J962" s="85" t="s">
        <v>28</v>
      </c>
      <c r="K962" s="49"/>
      <c r="L962" s="50">
        <f t="shared" si="199"/>
        <v>3349300</v>
      </c>
      <c r="M962" s="50">
        <f t="shared" si="200"/>
        <v>3349300</v>
      </c>
      <c r="N962" s="51">
        <f t="shared" si="201"/>
        <v>3349300</v>
      </c>
      <c r="O962" s="52">
        <f t="shared" si="202"/>
        <v>3349300</v>
      </c>
      <c r="P962" s="51">
        <f t="shared" si="203"/>
        <v>0</v>
      </c>
      <c r="Q962" s="53">
        <f t="shared" si="204"/>
        <v>0</v>
      </c>
      <c r="R962" s="29">
        <f t="shared" si="206"/>
        <v>3349300</v>
      </c>
      <c r="S962" s="51">
        <f t="shared" si="207"/>
        <v>3349300</v>
      </c>
      <c r="T962" s="12" t="str">
        <f t="shared" si="205"/>
        <v>MENOR VALOR</v>
      </c>
    </row>
    <row r="963" spans="1:20" ht="16.5">
      <c r="A963" s="57">
        <v>957</v>
      </c>
      <c r="B963" s="117" t="s">
        <v>1309</v>
      </c>
      <c r="C963" s="73">
        <v>903835</v>
      </c>
      <c r="D963" s="123" t="s">
        <v>1310</v>
      </c>
      <c r="E963" s="114" t="s">
        <v>21</v>
      </c>
      <c r="F963" s="64">
        <v>1</v>
      </c>
      <c r="G963" s="115">
        <v>0</v>
      </c>
      <c r="H963" s="116">
        <v>0</v>
      </c>
      <c r="I963" s="84">
        <v>1474400</v>
      </c>
      <c r="J963" s="85" t="s">
        <v>28</v>
      </c>
      <c r="K963" s="49"/>
      <c r="L963" s="50">
        <f t="shared" si="199"/>
        <v>1474400</v>
      </c>
      <c r="M963" s="50">
        <f t="shared" si="200"/>
        <v>1474400</v>
      </c>
      <c r="N963" s="51">
        <f t="shared" si="201"/>
        <v>1474400</v>
      </c>
      <c r="O963" s="52">
        <f t="shared" si="202"/>
        <v>1474400</v>
      </c>
      <c r="P963" s="51">
        <f t="shared" si="203"/>
        <v>0</v>
      </c>
      <c r="Q963" s="53">
        <f t="shared" si="204"/>
        <v>0</v>
      </c>
      <c r="R963" s="29">
        <f t="shared" si="206"/>
        <v>1474400</v>
      </c>
      <c r="S963" s="51">
        <f t="shared" si="207"/>
        <v>1474400</v>
      </c>
      <c r="T963" s="12" t="str">
        <f t="shared" si="205"/>
        <v>MENOR VALOR</v>
      </c>
    </row>
    <row r="964" spans="1:20" ht="16.5">
      <c r="A964" s="89">
        <v>958</v>
      </c>
      <c r="B964" s="124" t="s">
        <v>1311</v>
      </c>
      <c r="C964" s="73">
        <v>903836</v>
      </c>
      <c r="D964" s="125" t="s">
        <v>1312</v>
      </c>
      <c r="E964" s="114" t="s">
        <v>21</v>
      </c>
      <c r="F964" s="64">
        <v>1</v>
      </c>
      <c r="G964" s="115">
        <v>0</v>
      </c>
      <c r="H964" s="116">
        <v>0</v>
      </c>
      <c r="I964" s="84">
        <v>2835700</v>
      </c>
      <c r="J964" s="88">
        <v>463900</v>
      </c>
      <c r="K964" s="49"/>
      <c r="L964" s="50">
        <f t="shared" si="199"/>
        <v>463900</v>
      </c>
      <c r="M964" s="50">
        <f t="shared" si="200"/>
        <v>1649800</v>
      </c>
      <c r="N964" s="51">
        <f t="shared" si="201"/>
        <v>1649800</v>
      </c>
      <c r="O964" s="52">
        <f t="shared" si="202"/>
        <v>1146944.3011759552</v>
      </c>
      <c r="P964" s="51">
        <f t="shared" si="203"/>
        <v>838557.93180912675</v>
      </c>
      <c r="Q964" s="53">
        <f t="shared" si="204"/>
        <v>0.50827853788891186</v>
      </c>
      <c r="R964" s="29">
        <f t="shared" si="206"/>
        <v>1649800</v>
      </c>
      <c r="S964" s="51">
        <f t="shared" si="207"/>
        <v>1649800</v>
      </c>
      <c r="T964" s="12" t="str">
        <f t="shared" si="205"/>
        <v>MEDIANA</v>
      </c>
    </row>
    <row r="965" spans="1:20" ht="25.5">
      <c r="A965" s="57">
        <v>959</v>
      </c>
      <c r="B965" s="117" t="s">
        <v>1313</v>
      </c>
      <c r="C965" s="73">
        <v>903837</v>
      </c>
      <c r="D965" s="123" t="s">
        <v>1314</v>
      </c>
      <c r="E965" s="114" t="s">
        <v>21</v>
      </c>
      <c r="F965" s="64">
        <v>1</v>
      </c>
      <c r="G965" s="115">
        <v>0</v>
      </c>
      <c r="H965" s="116">
        <v>0</v>
      </c>
      <c r="I965" s="84">
        <v>654300</v>
      </c>
      <c r="J965" s="85" t="s">
        <v>28</v>
      </c>
      <c r="K965" s="49"/>
      <c r="L965" s="50">
        <f t="shared" si="199"/>
        <v>654300</v>
      </c>
      <c r="M965" s="50">
        <f t="shared" si="200"/>
        <v>654300</v>
      </c>
      <c r="N965" s="51">
        <f t="shared" si="201"/>
        <v>654300</v>
      </c>
      <c r="O965" s="52">
        <f t="shared" si="202"/>
        <v>654300</v>
      </c>
      <c r="P965" s="51">
        <f t="shared" si="203"/>
        <v>0</v>
      </c>
      <c r="Q965" s="53">
        <f t="shared" si="204"/>
        <v>0</v>
      </c>
      <c r="R965" s="29">
        <f t="shared" si="206"/>
        <v>654300</v>
      </c>
      <c r="S965" s="51">
        <f t="shared" si="207"/>
        <v>654300</v>
      </c>
      <c r="T965" s="12" t="str">
        <f t="shared" si="205"/>
        <v>MENOR VALOR</v>
      </c>
    </row>
    <row r="966" spans="1:20" ht="25.5">
      <c r="A966" s="57">
        <v>960</v>
      </c>
      <c r="B966" s="117" t="s">
        <v>1315</v>
      </c>
      <c r="C966" s="73">
        <v>903838</v>
      </c>
      <c r="D966" s="123" t="s">
        <v>1316</v>
      </c>
      <c r="E966" s="114" t="s">
        <v>21</v>
      </c>
      <c r="F966" s="64">
        <v>1</v>
      </c>
      <c r="G966" s="115">
        <v>0</v>
      </c>
      <c r="H966" s="116">
        <v>0</v>
      </c>
      <c r="I966" s="84">
        <v>322700</v>
      </c>
      <c r="J966" s="85" t="s">
        <v>28</v>
      </c>
      <c r="K966" s="49"/>
      <c r="L966" s="50">
        <f t="shared" ref="L966:L1029" si="208">MIN(I966,J966)</f>
        <v>322700</v>
      </c>
      <c r="M966" s="50">
        <f t="shared" ref="M966:M1029" si="209">AVERAGE(I966,J966)</f>
        <v>322700</v>
      </c>
      <c r="N966" s="51">
        <f t="shared" ref="N966:N1029" si="210">MEDIAN(J966,I966)</f>
        <v>322700</v>
      </c>
      <c r="O966" s="52">
        <f t="shared" ref="O966:O1029" si="211">GEOMEAN(I966,J966)</f>
        <v>322700</v>
      </c>
      <c r="P966" s="51">
        <f t="shared" ref="P966:P1029" si="212">STDEVA(N966,L966)</f>
        <v>0</v>
      </c>
      <c r="Q966" s="53">
        <f t="shared" ref="Q966:Q1029" si="213">P966/N966*100%</f>
        <v>0</v>
      </c>
      <c r="R966" s="29">
        <f t="shared" si="206"/>
        <v>322700</v>
      </c>
      <c r="S966" s="51">
        <f t="shared" si="207"/>
        <v>322700</v>
      </c>
      <c r="T966" s="12" t="str">
        <f t="shared" si="205"/>
        <v>MENOR VALOR</v>
      </c>
    </row>
    <row r="967" spans="1:20" ht="25.5">
      <c r="A967" s="57">
        <v>961</v>
      </c>
      <c r="B967" s="117" t="s">
        <v>1317</v>
      </c>
      <c r="C967" s="73">
        <v>903841</v>
      </c>
      <c r="D967" s="123" t="s">
        <v>1318</v>
      </c>
      <c r="E967" s="114" t="s">
        <v>21</v>
      </c>
      <c r="F967" s="64">
        <v>1</v>
      </c>
      <c r="G967" s="115">
        <v>0</v>
      </c>
      <c r="H967" s="116">
        <v>0</v>
      </c>
      <c r="I967" s="84">
        <v>322700</v>
      </c>
      <c r="J967" s="88">
        <v>564800</v>
      </c>
      <c r="K967" s="49"/>
      <c r="L967" s="50">
        <f t="shared" si="208"/>
        <v>322700</v>
      </c>
      <c r="M967" s="50">
        <f t="shared" si="209"/>
        <v>443750</v>
      </c>
      <c r="N967" s="51">
        <f t="shared" si="210"/>
        <v>443750</v>
      </c>
      <c r="O967" s="52">
        <f t="shared" si="211"/>
        <v>426920.32043462165</v>
      </c>
      <c r="P967" s="51">
        <f t="shared" si="212"/>
        <v>85595.275862631577</v>
      </c>
      <c r="Q967" s="53">
        <f t="shared" si="213"/>
        <v>0.19289076250733878</v>
      </c>
      <c r="R967" s="29">
        <f t="shared" si="206"/>
        <v>443750</v>
      </c>
      <c r="S967" s="51">
        <f t="shared" si="207"/>
        <v>443800</v>
      </c>
      <c r="T967" s="12" t="str">
        <f t="shared" si="205"/>
        <v>MEDIANA</v>
      </c>
    </row>
    <row r="968" spans="1:20" ht="38.25">
      <c r="A968" s="57">
        <v>962</v>
      </c>
      <c r="B968" s="117" t="s">
        <v>1319</v>
      </c>
      <c r="C968" s="73">
        <v>903842</v>
      </c>
      <c r="D968" s="123" t="s">
        <v>1320</v>
      </c>
      <c r="E968" s="114" t="s">
        <v>21</v>
      </c>
      <c r="F968" s="64">
        <v>1</v>
      </c>
      <c r="G968" s="115">
        <v>0</v>
      </c>
      <c r="H968" s="116">
        <v>0</v>
      </c>
      <c r="I968" s="84">
        <v>654300</v>
      </c>
      <c r="J968" s="88">
        <v>96700</v>
      </c>
      <c r="K968" s="49"/>
      <c r="L968" s="50">
        <f t="shared" si="208"/>
        <v>96700</v>
      </c>
      <c r="M968" s="50">
        <f t="shared" si="209"/>
        <v>375500</v>
      </c>
      <c r="N968" s="51">
        <f t="shared" si="210"/>
        <v>375500</v>
      </c>
      <c r="O968" s="52">
        <f t="shared" si="211"/>
        <v>251536.89590197301</v>
      </c>
      <c r="P968" s="51">
        <f t="shared" si="212"/>
        <v>197141.37059480944</v>
      </c>
      <c r="Q968" s="53">
        <f t="shared" si="213"/>
        <v>0.52501030784236868</v>
      </c>
      <c r="R968" s="29">
        <f t="shared" si="206"/>
        <v>375500</v>
      </c>
      <c r="S968" s="51">
        <f t="shared" si="207"/>
        <v>375500</v>
      </c>
      <c r="T968" s="12" t="str">
        <f t="shared" si="205"/>
        <v>MEDIANA</v>
      </c>
    </row>
    <row r="969" spans="1:20" ht="38.25">
      <c r="A969" s="89">
        <v>963</v>
      </c>
      <c r="B969" s="117" t="s">
        <v>1321</v>
      </c>
      <c r="C969" s="73">
        <v>903843</v>
      </c>
      <c r="D969" s="123" t="s">
        <v>1322</v>
      </c>
      <c r="E969" s="114" t="s">
        <v>21</v>
      </c>
      <c r="F969" s="64">
        <v>1</v>
      </c>
      <c r="G969" s="115">
        <v>0</v>
      </c>
      <c r="H969" s="116">
        <v>0</v>
      </c>
      <c r="I969" s="84">
        <v>654300</v>
      </c>
      <c r="J969" s="85" t="s">
        <v>28</v>
      </c>
      <c r="K969" s="49"/>
      <c r="L969" s="50">
        <f t="shared" si="208"/>
        <v>654300</v>
      </c>
      <c r="M969" s="50">
        <f t="shared" si="209"/>
        <v>654300</v>
      </c>
      <c r="N969" s="51">
        <f t="shared" si="210"/>
        <v>654300</v>
      </c>
      <c r="O969" s="52">
        <f t="shared" si="211"/>
        <v>654300</v>
      </c>
      <c r="P969" s="51">
        <f t="shared" si="212"/>
        <v>0</v>
      </c>
      <c r="Q969" s="53">
        <f t="shared" si="213"/>
        <v>0</v>
      </c>
      <c r="R969" s="29">
        <f t="shared" si="206"/>
        <v>654300</v>
      </c>
      <c r="S969" s="51">
        <f t="shared" si="207"/>
        <v>654300</v>
      </c>
      <c r="T969" s="12" t="str">
        <f t="shared" ref="T969:T1032" si="214">IF(Q969&lt;=$Q$1,"MENOR VALOR","MEDIANA")</f>
        <v>MENOR VALOR</v>
      </c>
    </row>
    <row r="970" spans="1:20" ht="25.5">
      <c r="A970" s="57">
        <v>964</v>
      </c>
      <c r="B970" s="117" t="s">
        <v>1323</v>
      </c>
      <c r="C970" s="77">
        <v>903844</v>
      </c>
      <c r="D970" s="123" t="s">
        <v>1324</v>
      </c>
      <c r="E970" s="114" t="s">
        <v>21</v>
      </c>
      <c r="F970" s="64">
        <v>1</v>
      </c>
      <c r="G970" s="115">
        <v>0</v>
      </c>
      <c r="H970" s="116">
        <v>0</v>
      </c>
      <c r="I970" s="84">
        <v>654300</v>
      </c>
      <c r="J970" s="88">
        <v>260700</v>
      </c>
      <c r="K970" s="49"/>
      <c r="L970" s="50">
        <f t="shared" si="208"/>
        <v>260700</v>
      </c>
      <c r="M970" s="50">
        <f t="shared" si="209"/>
        <v>457500</v>
      </c>
      <c r="N970" s="51">
        <f t="shared" si="210"/>
        <v>457500</v>
      </c>
      <c r="O970" s="52">
        <f t="shared" si="211"/>
        <v>413008.48659561464</v>
      </c>
      <c r="P970" s="51">
        <f t="shared" si="212"/>
        <v>139158.61453751256</v>
      </c>
      <c r="Q970" s="53">
        <f t="shared" si="213"/>
        <v>0.30417183505467227</v>
      </c>
      <c r="R970" s="29">
        <f t="shared" si="206"/>
        <v>457500</v>
      </c>
      <c r="S970" s="51">
        <f t="shared" si="207"/>
        <v>457500</v>
      </c>
      <c r="T970" s="12" t="str">
        <f t="shared" si="214"/>
        <v>MEDIANA</v>
      </c>
    </row>
    <row r="971" spans="1:20" ht="25.5">
      <c r="A971" s="57">
        <v>965</v>
      </c>
      <c r="B971" s="117" t="s">
        <v>1325</v>
      </c>
      <c r="C971" s="73">
        <v>903845</v>
      </c>
      <c r="D971" s="123" t="s">
        <v>1326</v>
      </c>
      <c r="E971" s="114" t="s">
        <v>21</v>
      </c>
      <c r="F971" s="64">
        <v>1</v>
      </c>
      <c r="G971" s="115">
        <v>0</v>
      </c>
      <c r="H971" s="116">
        <v>0</v>
      </c>
      <c r="I971" s="84">
        <v>654300</v>
      </c>
      <c r="J971" s="88">
        <v>891100</v>
      </c>
      <c r="K971" s="49"/>
      <c r="L971" s="50">
        <f t="shared" si="208"/>
        <v>654300</v>
      </c>
      <c r="M971" s="50">
        <f t="shared" si="209"/>
        <v>772700</v>
      </c>
      <c r="N971" s="51">
        <f t="shared" si="210"/>
        <v>772700</v>
      </c>
      <c r="O971" s="52">
        <f t="shared" si="211"/>
        <v>763574.96685001405</v>
      </c>
      <c r="P971" s="51">
        <f t="shared" si="212"/>
        <v>83721.442892487234</v>
      </c>
      <c r="Q971" s="53">
        <f t="shared" si="213"/>
        <v>0.10834922077454023</v>
      </c>
      <c r="R971" s="29">
        <f t="shared" si="206"/>
        <v>772700</v>
      </c>
      <c r="S971" s="51">
        <f t="shared" si="207"/>
        <v>772700</v>
      </c>
      <c r="T971" s="12" t="str">
        <f t="shared" si="214"/>
        <v>MEDIANA</v>
      </c>
    </row>
    <row r="972" spans="1:20" ht="38.25">
      <c r="A972" s="57">
        <v>966</v>
      </c>
      <c r="B972" s="117" t="s">
        <v>1327</v>
      </c>
      <c r="C972" s="73">
        <v>903846</v>
      </c>
      <c r="D972" s="123" t="s">
        <v>1328</v>
      </c>
      <c r="E972" s="114" t="s">
        <v>21</v>
      </c>
      <c r="F972" s="64">
        <v>1</v>
      </c>
      <c r="G972" s="115">
        <v>0</v>
      </c>
      <c r="H972" s="116">
        <v>0</v>
      </c>
      <c r="I972" s="84">
        <v>486700</v>
      </c>
      <c r="J972" s="88">
        <v>671600</v>
      </c>
      <c r="K972" s="49"/>
      <c r="L972" s="50">
        <f t="shared" si="208"/>
        <v>486700</v>
      </c>
      <c r="M972" s="50">
        <f t="shared" si="209"/>
        <v>579150</v>
      </c>
      <c r="N972" s="51">
        <f t="shared" si="210"/>
        <v>579150</v>
      </c>
      <c r="O972" s="52">
        <f t="shared" si="211"/>
        <v>571723.46462253935</v>
      </c>
      <c r="P972" s="51">
        <f t="shared" si="212"/>
        <v>65372.021920696316</v>
      </c>
      <c r="Q972" s="53">
        <f t="shared" si="213"/>
        <v>0.11287580405887303</v>
      </c>
      <c r="R972" s="29">
        <f t="shared" si="206"/>
        <v>579150</v>
      </c>
      <c r="S972" s="51">
        <f t="shared" si="207"/>
        <v>579200</v>
      </c>
      <c r="T972" s="12" t="str">
        <f t="shared" si="214"/>
        <v>MEDIANA</v>
      </c>
    </row>
    <row r="973" spans="1:20" ht="38.25">
      <c r="A973" s="57">
        <v>967</v>
      </c>
      <c r="B973" s="117" t="s">
        <v>1329</v>
      </c>
      <c r="C973" s="73">
        <v>903847</v>
      </c>
      <c r="D973" s="123" t="s">
        <v>1330</v>
      </c>
      <c r="E973" s="114" t="s">
        <v>21</v>
      </c>
      <c r="F973" s="64">
        <v>1</v>
      </c>
      <c r="G973" s="115">
        <v>0</v>
      </c>
      <c r="H973" s="116">
        <v>0</v>
      </c>
      <c r="I973" s="84">
        <v>828200</v>
      </c>
      <c r="J973" s="88">
        <v>4161800</v>
      </c>
      <c r="K973" s="49"/>
      <c r="L973" s="50">
        <f t="shared" si="208"/>
        <v>828200</v>
      </c>
      <c r="M973" s="50">
        <f t="shared" si="209"/>
        <v>2495000</v>
      </c>
      <c r="N973" s="51">
        <f t="shared" si="210"/>
        <v>2495000</v>
      </c>
      <c r="O973" s="52">
        <f t="shared" si="211"/>
        <v>1856556.6945288796</v>
      </c>
      <c r="P973" s="51">
        <f t="shared" si="212"/>
        <v>1178605.5828817375</v>
      </c>
      <c r="Q973" s="53">
        <f t="shared" si="213"/>
        <v>0.47238700716702908</v>
      </c>
      <c r="R973" s="29">
        <f t="shared" si="206"/>
        <v>2495000</v>
      </c>
      <c r="S973" s="51">
        <f t="shared" si="207"/>
        <v>2495000</v>
      </c>
      <c r="T973" s="12" t="str">
        <f t="shared" si="214"/>
        <v>MEDIANA</v>
      </c>
    </row>
    <row r="974" spans="1:20" ht="25.5">
      <c r="A974" s="89">
        <v>968</v>
      </c>
      <c r="B974" s="117" t="s">
        <v>1331</v>
      </c>
      <c r="C974" s="73">
        <v>903854</v>
      </c>
      <c r="D974" s="123" t="s">
        <v>1332</v>
      </c>
      <c r="E974" s="114" t="s">
        <v>21</v>
      </c>
      <c r="F974" s="64">
        <v>1</v>
      </c>
      <c r="G974" s="115">
        <v>0</v>
      </c>
      <c r="H974" s="116">
        <v>0</v>
      </c>
      <c r="I974" s="84">
        <v>486700</v>
      </c>
      <c r="J974" s="88">
        <v>85500</v>
      </c>
      <c r="K974" s="49"/>
      <c r="L974" s="50">
        <f t="shared" si="208"/>
        <v>85500</v>
      </c>
      <c r="M974" s="50">
        <f t="shared" si="209"/>
        <v>286100</v>
      </c>
      <c r="N974" s="51">
        <f t="shared" si="210"/>
        <v>286100</v>
      </c>
      <c r="O974" s="52">
        <f t="shared" si="211"/>
        <v>203992.27926566239</v>
      </c>
      <c r="P974" s="51">
        <f t="shared" si="212"/>
        <v>141845.62030602145</v>
      </c>
      <c r="Q974" s="53">
        <f t="shared" si="213"/>
        <v>0.49579035409304945</v>
      </c>
      <c r="R974" s="29">
        <f t="shared" si="206"/>
        <v>286100</v>
      </c>
      <c r="S974" s="51">
        <f t="shared" si="207"/>
        <v>286100</v>
      </c>
      <c r="T974" s="12" t="str">
        <f t="shared" si="214"/>
        <v>MEDIANA</v>
      </c>
    </row>
    <row r="975" spans="1:20" ht="25.5">
      <c r="A975" s="57">
        <v>969</v>
      </c>
      <c r="B975" s="117" t="s">
        <v>1333</v>
      </c>
      <c r="C975" s="73">
        <v>903856</v>
      </c>
      <c r="D975" s="123" t="s">
        <v>1334</v>
      </c>
      <c r="E975" s="114" t="s">
        <v>21</v>
      </c>
      <c r="F975" s="64">
        <v>1</v>
      </c>
      <c r="G975" s="115">
        <v>0</v>
      </c>
      <c r="H975" s="116">
        <v>0</v>
      </c>
      <c r="I975" s="84">
        <v>222700</v>
      </c>
      <c r="J975" s="85" t="s">
        <v>28</v>
      </c>
      <c r="K975" s="49"/>
      <c r="L975" s="50">
        <f t="shared" si="208"/>
        <v>222700</v>
      </c>
      <c r="M975" s="50">
        <f t="shared" si="209"/>
        <v>222700</v>
      </c>
      <c r="N975" s="51">
        <f t="shared" si="210"/>
        <v>222700</v>
      </c>
      <c r="O975" s="52">
        <f t="shared" si="211"/>
        <v>222700</v>
      </c>
      <c r="P975" s="51">
        <f t="shared" si="212"/>
        <v>0</v>
      </c>
      <c r="Q975" s="53">
        <f t="shared" si="213"/>
        <v>0</v>
      </c>
      <c r="R975" s="29">
        <f t="shared" si="206"/>
        <v>222700</v>
      </c>
      <c r="S975" s="51">
        <f t="shared" si="207"/>
        <v>222700</v>
      </c>
      <c r="T975" s="12" t="str">
        <f t="shared" si="214"/>
        <v>MENOR VALOR</v>
      </c>
    </row>
    <row r="976" spans="1:20" ht="25.5">
      <c r="A976" s="57">
        <v>970</v>
      </c>
      <c r="B976" s="117" t="s">
        <v>1335</v>
      </c>
      <c r="C976" s="73">
        <v>903857</v>
      </c>
      <c r="D976" s="123" t="s">
        <v>1336</v>
      </c>
      <c r="E976" s="114" t="s">
        <v>21</v>
      </c>
      <c r="F976" s="64">
        <v>1</v>
      </c>
      <c r="G976" s="115">
        <v>0</v>
      </c>
      <c r="H976" s="116">
        <v>0</v>
      </c>
      <c r="I976" s="84">
        <v>222700</v>
      </c>
      <c r="J976" s="85" t="s">
        <v>28</v>
      </c>
      <c r="K976" s="49"/>
      <c r="L976" s="50">
        <f t="shared" si="208"/>
        <v>222700</v>
      </c>
      <c r="M976" s="50">
        <f t="shared" si="209"/>
        <v>222700</v>
      </c>
      <c r="N976" s="51">
        <f t="shared" si="210"/>
        <v>222700</v>
      </c>
      <c r="O976" s="52">
        <f t="shared" si="211"/>
        <v>222700</v>
      </c>
      <c r="P976" s="51">
        <f t="shared" si="212"/>
        <v>0</v>
      </c>
      <c r="Q976" s="53">
        <f t="shared" si="213"/>
        <v>0</v>
      </c>
      <c r="R976" s="29">
        <f t="shared" si="206"/>
        <v>222700</v>
      </c>
      <c r="S976" s="51">
        <f t="shared" si="207"/>
        <v>222700</v>
      </c>
      <c r="T976" s="12" t="str">
        <f t="shared" si="214"/>
        <v>MENOR VALOR</v>
      </c>
    </row>
    <row r="977" spans="1:20" ht="25.5">
      <c r="A977" s="57">
        <v>971</v>
      </c>
      <c r="B977" s="117" t="s">
        <v>1337</v>
      </c>
      <c r="C977" s="73">
        <v>903859</v>
      </c>
      <c r="D977" s="123" t="s">
        <v>1338</v>
      </c>
      <c r="E977" s="114" t="s">
        <v>21</v>
      </c>
      <c r="F977" s="64">
        <v>1</v>
      </c>
      <c r="G977" s="115">
        <v>0</v>
      </c>
      <c r="H977" s="116">
        <v>0</v>
      </c>
      <c r="I977" s="84">
        <v>222700</v>
      </c>
      <c r="J977" s="85" t="s">
        <v>28</v>
      </c>
      <c r="K977" s="49"/>
      <c r="L977" s="50">
        <f t="shared" si="208"/>
        <v>222700</v>
      </c>
      <c r="M977" s="50">
        <f t="shared" si="209"/>
        <v>222700</v>
      </c>
      <c r="N977" s="51">
        <f t="shared" si="210"/>
        <v>222700</v>
      </c>
      <c r="O977" s="52">
        <f t="shared" si="211"/>
        <v>222700</v>
      </c>
      <c r="P977" s="51">
        <f t="shared" si="212"/>
        <v>0</v>
      </c>
      <c r="Q977" s="53">
        <f t="shared" si="213"/>
        <v>0</v>
      </c>
      <c r="R977" s="29">
        <f t="shared" si="206"/>
        <v>222700</v>
      </c>
      <c r="S977" s="51">
        <f t="shared" si="207"/>
        <v>222700</v>
      </c>
      <c r="T977" s="12" t="str">
        <f t="shared" si="214"/>
        <v>MENOR VALOR</v>
      </c>
    </row>
    <row r="978" spans="1:20" ht="25.5">
      <c r="A978" s="57">
        <v>972</v>
      </c>
      <c r="B978" s="117" t="s">
        <v>1339</v>
      </c>
      <c r="C978" s="73">
        <v>903860</v>
      </c>
      <c r="D978" s="123" t="s">
        <v>1340</v>
      </c>
      <c r="E978" s="114" t="s">
        <v>21</v>
      </c>
      <c r="F978" s="64">
        <v>1</v>
      </c>
      <c r="G978" s="115">
        <v>0</v>
      </c>
      <c r="H978" s="116">
        <v>0</v>
      </c>
      <c r="I978" s="84">
        <v>603900</v>
      </c>
      <c r="J978" s="85" t="s">
        <v>28</v>
      </c>
      <c r="K978" s="49"/>
      <c r="L978" s="50">
        <f t="shared" si="208"/>
        <v>603900</v>
      </c>
      <c r="M978" s="50">
        <f t="shared" si="209"/>
        <v>603900</v>
      </c>
      <c r="N978" s="51">
        <f t="shared" si="210"/>
        <v>603900</v>
      </c>
      <c r="O978" s="52">
        <f t="shared" si="211"/>
        <v>603900</v>
      </c>
      <c r="P978" s="51">
        <f t="shared" si="212"/>
        <v>0</v>
      </c>
      <c r="Q978" s="53">
        <f t="shared" si="213"/>
        <v>0</v>
      </c>
      <c r="R978" s="29">
        <f t="shared" si="206"/>
        <v>603900</v>
      </c>
      <c r="S978" s="51">
        <f t="shared" si="207"/>
        <v>603900</v>
      </c>
      <c r="T978" s="12" t="str">
        <f t="shared" si="214"/>
        <v>MENOR VALOR</v>
      </c>
    </row>
    <row r="979" spans="1:20" ht="16.5">
      <c r="A979" s="89">
        <v>973</v>
      </c>
      <c r="B979" s="117" t="s">
        <v>1341</v>
      </c>
      <c r="C979" s="73">
        <v>903861</v>
      </c>
      <c r="D979" s="123" t="s">
        <v>1342</v>
      </c>
      <c r="E979" s="114" t="s">
        <v>21</v>
      </c>
      <c r="F979" s="64">
        <v>1</v>
      </c>
      <c r="G979" s="115">
        <v>0</v>
      </c>
      <c r="H979" s="116">
        <v>0</v>
      </c>
      <c r="I979" s="84">
        <v>342300</v>
      </c>
      <c r="J979" s="88">
        <v>470800</v>
      </c>
      <c r="K979" s="49"/>
      <c r="L979" s="50">
        <f t="shared" si="208"/>
        <v>342300</v>
      </c>
      <c r="M979" s="50">
        <f t="shared" si="209"/>
        <v>406550</v>
      </c>
      <c r="N979" s="51">
        <f t="shared" si="210"/>
        <v>406550</v>
      </c>
      <c r="O979" s="52">
        <f t="shared" si="211"/>
        <v>401440.95456243621</v>
      </c>
      <c r="P979" s="51">
        <f t="shared" si="212"/>
        <v>45431.610691235677</v>
      </c>
      <c r="Q979" s="53">
        <f t="shared" si="213"/>
        <v>0.11174913464822452</v>
      </c>
      <c r="R979" s="29">
        <f t="shared" si="206"/>
        <v>406550</v>
      </c>
      <c r="S979" s="51">
        <f t="shared" si="207"/>
        <v>406600</v>
      </c>
      <c r="T979" s="12" t="str">
        <f t="shared" si="214"/>
        <v>MEDIANA</v>
      </c>
    </row>
    <row r="980" spans="1:20" ht="25.5">
      <c r="A980" s="57">
        <v>974</v>
      </c>
      <c r="B980" s="117" t="s">
        <v>1343</v>
      </c>
      <c r="C980" s="73">
        <v>903862</v>
      </c>
      <c r="D980" s="123" t="s">
        <v>1344</v>
      </c>
      <c r="E980" s="114" t="s">
        <v>21</v>
      </c>
      <c r="F980" s="64">
        <v>1</v>
      </c>
      <c r="G980" s="115">
        <v>0</v>
      </c>
      <c r="H980" s="116">
        <v>0</v>
      </c>
      <c r="I980" s="84">
        <v>1620500</v>
      </c>
      <c r="J980" s="88">
        <v>2005200</v>
      </c>
      <c r="K980" s="49"/>
      <c r="L980" s="50">
        <f t="shared" si="208"/>
        <v>1620500</v>
      </c>
      <c r="M980" s="50">
        <f t="shared" si="209"/>
        <v>1812850</v>
      </c>
      <c r="N980" s="51">
        <f t="shared" si="210"/>
        <v>1812850</v>
      </c>
      <c r="O980" s="52">
        <f t="shared" si="211"/>
        <v>1802616.5981705594</v>
      </c>
      <c r="P980" s="51">
        <f t="shared" si="212"/>
        <v>136011.98936123241</v>
      </c>
      <c r="Q980" s="53">
        <f t="shared" si="213"/>
        <v>7.5026609681569031E-2</v>
      </c>
      <c r="R980" s="29">
        <f t="shared" si="206"/>
        <v>1620500</v>
      </c>
      <c r="S980" s="51">
        <f t="shared" si="207"/>
        <v>1620500</v>
      </c>
      <c r="T980" s="12" t="str">
        <f t="shared" si="214"/>
        <v>MENOR VALOR</v>
      </c>
    </row>
    <row r="981" spans="1:20" ht="25.5">
      <c r="A981" s="57">
        <v>975</v>
      </c>
      <c r="B981" s="117" t="s">
        <v>1345</v>
      </c>
      <c r="C981" s="73">
        <v>903863</v>
      </c>
      <c r="D981" s="123" t="s">
        <v>1346</v>
      </c>
      <c r="E981" s="114" t="s">
        <v>21</v>
      </c>
      <c r="F981" s="64">
        <v>1</v>
      </c>
      <c r="G981" s="115">
        <v>0</v>
      </c>
      <c r="H981" s="116">
        <v>0</v>
      </c>
      <c r="I981" s="84">
        <v>828200</v>
      </c>
      <c r="J981" s="88">
        <v>2005200</v>
      </c>
      <c r="K981" s="49"/>
      <c r="L981" s="50">
        <f t="shared" si="208"/>
        <v>828200</v>
      </c>
      <c r="M981" s="50">
        <f t="shared" si="209"/>
        <v>1416700</v>
      </c>
      <c r="N981" s="51">
        <f t="shared" si="210"/>
        <v>1416700</v>
      </c>
      <c r="O981" s="52">
        <f t="shared" si="211"/>
        <v>1288684.0729984988</v>
      </c>
      <c r="P981" s="51">
        <f t="shared" si="212"/>
        <v>416132.34072828322</v>
      </c>
      <c r="Q981" s="53">
        <f t="shared" si="213"/>
        <v>0.29373356443021331</v>
      </c>
      <c r="R981" s="29">
        <f t="shared" si="206"/>
        <v>1416700</v>
      </c>
      <c r="S981" s="51">
        <f t="shared" si="207"/>
        <v>1416700</v>
      </c>
      <c r="T981" s="12" t="str">
        <f t="shared" si="214"/>
        <v>MEDIANA</v>
      </c>
    </row>
    <row r="982" spans="1:20" ht="25.5">
      <c r="A982" s="57">
        <v>976</v>
      </c>
      <c r="B982" s="117" t="s">
        <v>1347</v>
      </c>
      <c r="C982" s="73">
        <v>903864</v>
      </c>
      <c r="D982" s="123" t="s">
        <v>1348</v>
      </c>
      <c r="E982" s="114" t="s">
        <v>21</v>
      </c>
      <c r="F982" s="64">
        <v>1</v>
      </c>
      <c r="G982" s="115">
        <v>0</v>
      </c>
      <c r="H982" s="116">
        <v>0</v>
      </c>
      <c r="I982" s="84">
        <v>828200</v>
      </c>
      <c r="J982" s="88">
        <v>2005200</v>
      </c>
      <c r="K982" s="49"/>
      <c r="L982" s="50">
        <f t="shared" si="208"/>
        <v>828200</v>
      </c>
      <c r="M982" s="50">
        <f t="shared" si="209"/>
        <v>1416700</v>
      </c>
      <c r="N982" s="51">
        <f t="shared" si="210"/>
        <v>1416700</v>
      </c>
      <c r="O982" s="52">
        <f t="shared" si="211"/>
        <v>1288684.0729984988</v>
      </c>
      <c r="P982" s="51">
        <f t="shared" si="212"/>
        <v>416132.34072828322</v>
      </c>
      <c r="Q982" s="53">
        <f t="shared" si="213"/>
        <v>0.29373356443021331</v>
      </c>
      <c r="R982" s="29">
        <f t="shared" si="206"/>
        <v>1416700</v>
      </c>
      <c r="S982" s="51">
        <f t="shared" si="207"/>
        <v>1416700</v>
      </c>
      <c r="T982" s="12" t="str">
        <f t="shared" si="214"/>
        <v>MEDIANA</v>
      </c>
    </row>
    <row r="983" spans="1:20" ht="16.5">
      <c r="A983" s="57">
        <v>977</v>
      </c>
      <c r="B983" s="117" t="s">
        <v>1349</v>
      </c>
      <c r="C983" s="73">
        <v>903865</v>
      </c>
      <c r="D983" s="123" t="s">
        <v>1350</v>
      </c>
      <c r="E983" s="114" t="s">
        <v>21</v>
      </c>
      <c r="F983" s="64">
        <v>1</v>
      </c>
      <c r="G983" s="115">
        <v>0</v>
      </c>
      <c r="H983" s="116">
        <v>0</v>
      </c>
      <c r="I983" s="84">
        <v>654300</v>
      </c>
      <c r="J983" s="88">
        <v>891100</v>
      </c>
      <c r="K983" s="49"/>
      <c r="L983" s="50">
        <f t="shared" si="208"/>
        <v>654300</v>
      </c>
      <c r="M983" s="50">
        <f t="shared" si="209"/>
        <v>772700</v>
      </c>
      <c r="N983" s="51">
        <f t="shared" si="210"/>
        <v>772700</v>
      </c>
      <c r="O983" s="52">
        <f t="shared" si="211"/>
        <v>763574.96685001405</v>
      </c>
      <c r="P983" s="51">
        <f t="shared" si="212"/>
        <v>83721.442892487234</v>
      </c>
      <c r="Q983" s="53">
        <f t="shared" si="213"/>
        <v>0.10834922077454023</v>
      </c>
      <c r="R983" s="29">
        <f t="shared" si="206"/>
        <v>772700</v>
      </c>
      <c r="S983" s="51">
        <f t="shared" si="207"/>
        <v>772700</v>
      </c>
      <c r="T983" s="12" t="str">
        <f t="shared" si="214"/>
        <v>MEDIANA</v>
      </c>
    </row>
    <row r="984" spans="1:20" ht="16.5">
      <c r="A984" s="89">
        <v>978</v>
      </c>
      <c r="B984" s="117" t="s">
        <v>1351</v>
      </c>
      <c r="C984" s="73">
        <v>903866</v>
      </c>
      <c r="D984" s="123" t="s">
        <v>1352</v>
      </c>
      <c r="E984" s="114" t="s">
        <v>21</v>
      </c>
      <c r="F984" s="64">
        <v>1</v>
      </c>
      <c r="G984" s="115">
        <v>0</v>
      </c>
      <c r="H984" s="116">
        <v>0</v>
      </c>
      <c r="I984" s="84">
        <v>1474400</v>
      </c>
      <c r="J984" s="85" t="s">
        <v>28</v>
      </c>
      <c r="K984" s="49"/>
      <c r="L984" s="50">
        <f t="shared" si="208"/>
        <v>1474400</v>
      </c>
      <c r="M984" s="50">
        <f t="shared" si="209"/>
        <v>1474400</v>
      </c>
      <c r="N984" s="51">
        <f t="shared" si="210"/>
        <v>1474400</v>
      </c>
      <c r="O984" s="52">
        <f t="shared" si="211"/>
        <v>1474400</v>
      </c>
      <c r="P984" s="51">
        <f t="shared" si="212"/>
        <v>0</v>
      </c>
      <c r="Q984" s="53">
        <f t="shared" si="213"/>
        <v>0</v>
      </c>
      <c r="R984" s="29">
        <f t="shared" si="206"/>
        <v>1474400</v>
      </c>
      <c r="S984" s="51">
        <f t="shared" si="207"/>
        <v>1474400</v>
      </c>
      <c r="T984" s="12" t="str">
        <f t="shared" si="214"/>
        <v>MENOR VALOR</v>
      </c>
    </row>
    <row r="985" spans="1:20" ht="25.5">
      <c r="A985" s="57">
        <v>979</v>
      </c>
      <c r="B985" s="117" t="s">
        <v>1353</v>
      </c>
      <c r="C985" s="73">
        <v>903867</v>
      </c>
      <c r="D985" s="123" t="s">
        <v>1354</v>
      </c>
      <c r="E985" s="114" t="s">
        <v>21</v>
      </c>
      <c r="F985" s="64">
        <v>1</v>
      </c>
      <c r="G985" s="115">
        <v>0</v>
      </c>
      <c r="H985" s="116">
        <v>0</v>
      </c>
      <c r="I985" s="84">
        <v>1474400</v>
      </c>
      <c r="J985" s="85" t="s">
        <v>28</v>
      </c>
      <c r="K985" s="49"/>
      <c r="L985" s="50">
        <f t="shared" si="208"/>
        <v>1474400</v>
      </c>
      <c r="M985" s="50">
        <f t="shared" si="209"/>
        <v>1474400</v>
      </c>
      <c r="N985" s="51">
        <f t="shared" si="210"/>
        <v>1474400</v>
      </c>
      <c r="O985" s="52">
        <f t="shared" si="211"/>
        <v>1474400</v>
      </c>
      <c r="P985" s="51">
        <f t="shared" si="212"/>
        <v>0</v>
      </c>
      <c r="Q985" s="53">
        <f t="shared" si="213"/>
        <v>0</v>
      </c>
      <c r="R985" s="29">
        <f t="shared" si="206"/>
        <v>1474400</v>
      </c>
      <c r="S985" s="51">
        <f t="shared" si="207"/>
        <v>1474400</v>
      </c>
      <c r="T985" s="12" t="str">
        <f t="shared" si="214"/>
        <v>MENOR VALOR</v>
      </c>
    </row>
    <row r="986" spans="1:20" ht="25.5">
      <c r="A986" s="57">
        <v>980</v>
      </c>
      <c r="B986" s="117" t="s">
        <v>1355</v>
      </c>
      <c r="C986" s="73">
        <v>903868</v>
      </c>
      <c r="D986" s="123" t="s">
        <v>1356</v>
      </c>
      <c r="E986" s="114" t="s">
        <v>21</v>
      </c>
      <c r="F986" s="64">
        <v>1</v>
      </c>
      <c r="G986" s="115">
        <v>0</v>
      </c>
      <c r="H986" s="116">
        <v>0</v>
      </c>
      <c r="I986" s="84">
        <v>1474400</v>
      </c>
      <c r="J986" s="85" t="s">
        <v>28</v>
      </c>
      <c r="K986" s="49"/>
      <c r="L986" s="50">
        <f t="shared" si="208"/>
        <v>1474400</v>
      </c>
      <c r="M986" s="50">
        <f t="shared" si="209"/>
        <v>1474400</v>
      </c>
      <c r="N986" s="51">
        <f t="shared" si="210"/>
        <v>1474400</v>
      </c>
      <c r="O986" s="52">
        <f t="shared" si="211"/>
        <v>1474400</v>
      </c>
      <c r="P986" s="51">
        <f t="shared" si="212"/>
        <v>0</v>
      </c>
      <c r="Q986" s="53">
        <f t="shared" si="213"/>
        <v>0</v>
      </c>
      <c r="R986" s="29">
        <f t="shared" si="206"/>
        <v>1474400</v>
      </c>
      <c r="S986" s="51">
        <f t="shared" si="207"/>
        <v>1474400</v>
      </c>
      <c r="T986" s="12" t="str">
        <f t="shared" si="214"/>
        <v>MENOR VALOR</v>
      </c>
    </row>
    <row r="987" spans="1:20" ht="16.5">
      <c r="A987" s="57">
        <v>981</v>
      </c>
      <c r="B987" s="117" t="s">
        <v>1357</v>
      </c>
      <c r="C987" s="73">
        <v>903869</v>
      </c>
      <c r="D987" s="123" t="s">
        <v>1358</v>
      </c>
      <c r="E987" s="114" t="s">
        <v>21</v>
      </c>
      <c r="F987" s="64">
        <v>1</v>
      </c>
      <c r="G987" s="115">
        <v>0</v>
      </c>
      <c r="H987" s="116">
        <v>0</v>
      </c>
      <c r="I987" s="84">
        <v>411800</v>
      </c>
      <c r="J987" s="88">
        <v>141500</v>
      </c>
      <c r="K987" s="49"/>
      <c r="L987" s="50">
        <f t="shared" si="208"/>
        <v>141500</v>
      </c>
      <c r="M987" s="50">
        <f t="shared" si="209"/>
        <v>276650</v>
      </c>
      <c r="N987" s="51">
        <f t="shared" si="210"/>
        <v>276650</v>
      </c>
      <c r="O987" s="52">
        <f t="shared" si="211"/>
        <v>241391.17630932579</v>
      </c>
      <c r="P987" s="51">
        <f t="shared" si="212"/>
        <v>95565.4814773619</v>
      </c>
      <c r="Q987" s="53">
        <f t="shared" si="213"/>
        <v>0.34543821246109491</v>
      </c>
      <c r="R987" s="29">
        <f t="shared" si="206"/>
        <v>276650</v>
      </c>
      <c r="S987" s="51">
        <f t="shared" si="207"/>
        <v>276700</v>
      </c>
      <c r="T987" s="12" t="str">
        <f t="shared" si="214"/>
        <v>MEDIANA</v>
      </c>
    </row>
    <row r="988" spans="1:20" ht="38.25">
      <c r="A988" s="57">
        <v>982</v>
      </c>
      <c r="B988" s="117" t="s">
        <v>1359</v>
      </c>
      <c r="C988" s="73">
        <v>903873</v>
      </c>
      <c r="D988" s="119" t="s">
        <v>1360</v>
      </c>
      <c r="E988" s="114" t="s">
        <v>21</v>
      </c>
      <c r="F988" s="64">
        <v>1</v>
      </c>
      <c r="G988" s="115">
        <v>0</v>
      </c>
      <c r="H988" s="116">
        <v>0</v>
      </c>
      <c r="I988" s="84">
        <v>828200</v>
      </c>
      <c r="J988" s="85" t="s">
        <v>28</v>
      </c>
      <c r="K988" s="49"/>
      <c r="L988" s="50">
        <f t="shared" si="208"/>
        <v>828200</v>
      </c>
      <c r="M988" s="50">
        <f t="shared" si="209"/>
        <v>828200</v>
      </c>
      <c r="N988" s="51">
        <f t="shared" si="210"/>
        <v>828200</v>
      </c>
      <c r="O988" s="52">
        <f t="shared" si="211"/>
        <v>828200</v>
      </c>
      <c r="P988" s="51">
        <f t="shared" si="212"/>
        <v>0</v>
      </c>
      <c r="Q988" s="53">
        <f t="shared" si="213"/>
        <v>0</v>
      </c>
      <c r="R988" s="29">
        <f t="shared" si="206"/>
        <v>828200</v>
      </c>
      <c r="S988" s="51">
        <f t="shared" si="207"/>
        <v>828200</v>
      </c>
      <c r="T988" s="12" t="str">
        <f t="shared" si="214"/>
        <v>MENOR VALOR</v>
      </c>
    </row>
    <row r="989" spans="1:20" ht="38.25">
      <c r="A989" s="89">
        <v>983</v>
      </c>
      <c r="B989" s="117" t="s">
        <v>1361</v>
      </c>
      <c r="C989" s="73">
        <v>903874</v>
      </c>
      <c r="D989" s="119" t="s">
        <v>1362</v>
      </c>
      <c r="E989" s="114" t="s">
        <v>21</v>
      </c>
      <c r="F989" s="64">
        <v>1</v>
      </c>
      <c r="G989" s="115">
        <v>0</v>
      </c>
      <c r="H989" s="116">
        <v>0</v>
      </c>
      <c r="I989" s="84">
        <v>828200</v>
      </c>
      <c r="J989" s="88">
        <v>87200</v>
      </c>
      <c r="K989" s="49"/>
      <c r="L989" s="50">
        <f t="shared" si="208"/>
        <v>87200</v>
      </c>
      <c r="M989" s="50">
        <f t="shared" si="209"/>
        <v>457700</v>
      </c>
      <c r="N989" s="51">
        <f t="shared" si="210"/>
        <v>457700</v>
      </c>
      <c r="O989" s="52">
        <f t="shared" si="211"/>
        <v>268736.00428673491</v>
      </c>
      <c r="P989" s="51">
        <f t="shared" si="212"/>
        <v>261983.06242961585</v>
      </c>
      <c r="Q989" s="53">
        <f t="shared" si="213"/>
        <v>0.57239034832776026</v>
      </c>
      <c r="R989" s="29">
        <f t="shared" si="206"/>
        <v>457700</v>
      </c>
      <c r="S989" s="51">
        <f t="shared" si="207"/>
        <v>457700</v>
      </c>
      <c r="T989" s="12" t="str">
        <f t="shared" si="214"/>
        <v>MEDIANA</v>
      </c>
    </row>
    <row r="990" spans="1:20" ht="38.25">
      <c r="A990" s="57">
        <v>984</v>
      </c>
      <c r="B990" s="117" t="s">
        <v>1363</v>
      </c>
      <c r="C990" s="73">
        <v>903876</v>
      </c>
      <c r="D990" s="119" t="s">
        <v>1364</v>
      </c>
      <c r="E990" s="114" t="s">
        <v>21</v>
      </c>
      <c r="F990" s="64">
        <v>1</v>
      </c>
      <c r="G990" s="115">
        <v>0</v>
      </c>
      <c r="H990" s="116">
        <v>0</v>
      </c>
      <c r="I990" s="84">
        <v>654300</v>
      </c>
      <c r="J990" s="88">
        <v>891100</v>
      </c>
      <c r="K990" s="49"/>
      <c r="L990" s="50">
        <f t="shared" si="208"/>
        <v>654300</v>
      </c>
      <c r="M990" s="50">
        <f t="shared" si="209"/>
        <v>772700</v>
      </c>
      <c r="N990" s="51">
        <f t="shared" si="210"/>
        <v>772700</v>
      </c>
      <c r="O990" s="52">
        <f t="shared" si="211"/>
        <v>763574.96685001405</v>
      </c>
      <c r="P990" s="51">
        <f t="shared" si="212"/>
        <v>83721.442892487234</v>
      </c>
      <c r="Q990" s="53">
        <f t="shared" si="213"/>
        <v>0.10834922077454023</v>
      </c>
      <c r="R990" s="29">
        <f t="shared" si="206"/>
        <v>772700</v>
      </c>
      <c r="S990" s="51">
        <f t="shared" si="207"/>
        <v>772700</v>
      </c>
      <c r="T990" s="12" t="str">
        <f t="shared" si="214"/>
        <v>MEDIANA</v>
      </c>
    </row>
    <row r="991" spans="1:20" ht="38.25">
      <c r="A991" s="57">
        <v>985</v>
      </c>
      <c r="B991" s="117" t="s">
        <v>1365</v>
      </c>
      <c r="C991" s="73">
        <v>903881</v>
      </c>
      <c r="D991" s="119" t="s">
        <v>1366</v>
      </c>
      <c r="E991" s="114" t="s">
        <v>21</v>
      </c>
      <c r="F991" s="64">
        <v>1</v>
      </c>
      <c r="G991" s="115">
        <v>0</v>
      </c>
      <c r="H991" s="116">
        <v>0</v>
      </c>
      <c r="I991" s="84">
        <v>1620500</v>
      </c>
      <c r="J991" s="88">
        <v>2213600</v>
      </c>
      <c r="K991" s="49"/>
      <c r="L991" s="50">
        <f t="shared" si="208"/>
        <v>1620500</v>
      </c>
      <c r="M991" s="50">
        <f t="shared" si="209"/>
        <v>1917050</v>
      </c>
      <c r="N991" s="51">
        <f t="shared" si="210"/>
        <v>1917050</v>
      </c>
      <c r="O991" s="52">
        <f t="shared" si="211"/>
        <v>1893974.339847296</v>
      </c>
      <c r="P991" s="51">
        <f t="shared" si="212"/>
        <v>209692.51596087066</v>
      </c>
      <c r="Q991" s="53">
        <f t="shared" si="213"/>
        <v>0.10938291435323579</v>
      </c>
      <c r="R991" s="29">
        <f t="shared" si="206"/>
        <v>1917050</v>
      </c>
      <c r="S991" s="51">
        <f t="shared" si="207"/>
        <v>1917100</v>
      </c>
      <c r="T991" s="12" t="str">
        <f t="shared" si="214"/>
        <v>MEDIANA</v>
      </c>
    </row>
    <row r="992" spans="1:20" ht="38.25">
      <c r="A992" s="57">
        <v>986</v>
      </c>
      <c r="B992" s="117" t="s">
        <v>1367</v>
      </c>
      <c r="C992" s="73">
        <v>903883</v>
      </c>
      <c r="D992" s="119" t="s">
        <v>1368</v>
      </c>
      <c r="E992" s="114" t="s">
        <v>21</v>
      </c>
      <c r="F992" s="64">
        <v>1</v>
      </c>
      <c r="G992" s="115">
        <v>0</v>
      </c>
      <c r="H992" s="116">
        <v>0</v>
      </c>
      <c r="I992" s="84">
        <v>1620500</v>
      </c>
      <c r="J992" s="85" t="s">
        <v>28</v>
      </c>
      <c r="K992" s="49"/>
      <c r="L992" s="50">
        <f t="shared" si="208"/>
        <v>1620500</v>
      </c>
      <c r="M992" s="50">
        <f t="shared" si="209"/>
        <v>1620500</v>
      </c>
      <c r="N992" s="51">
        <f t="shared" si="210"/>
        <v>1620500</v>
      </c>
      <c r="O992" s="52">
        <f t="shared" si="211"/>
        <v>1620500</v>
      </c>
      <c r="P992" s="51">
        <f t="shared" si="212"/>
        <v>0</v>
      </c>
      <c r="Q992" s="53">
        <f t="shared" si="213"/>
        <v>0</v>
      </c>
      <c r="R992" s="29">
        <f t="shared" si="206"/>
        <v>1620500</v>
      </c>
      <c r="S992" s="51">
        <f t="shared" si="207"/>
        <v>1620500</v>
      </c>
      <c r="T992" s="12" t="str">
        <f t="shared" si="214"/>
        <v>MENOR VALOR</v>
      </c>
    </row>
    <row r="993" spans="1:20" ht="38.25">
      <c r="A993" s="57">
        <v>987</v>
      </c>
      <c r="B993" s="117" t="s">
        <v>1369</v>
      </c>
      <c r="C993" s="73">
        <v>903895</v>
      </c>
      <c r="D993" s="119" t="s">
        <v>1370</v>
      </c>
      <c r="E993" s="114" t="s">
        <v>21</v>
      </c>
      <c r="F993" s="64">
        <v>1</v>
      </c>
      <c r="G993" s="115">
        <v>0</v>
      </c>
      <c r="H993" s="116">
        <v>0</v>
      </c>
      <c r="I993" s="84">
        <v>828200</v>
      </c>
      <c r="J993" s="88">
        <v>1138500</v>
      </c>
      <c r="K993" s="49"/>
      <c r="L993" s="50">
        <f t="shared" si="208"/>
        <v>828200</v>
      </c>
      <c r="M993" s="50">
        <f t="shared" si="209"/>
        <v>983350</v>
      </c>
      <c r="N993" s="51">
        <f t="shared" si="210"/>
        <v>983350</v>
      </c>
      <c r="O993" s="52">
        <f t="shared" si="211"/>
        <v>971033.31559735886</v>
      </c>
      <c r="P993" s="51">
        <f t="shared" si="212"/>
        <v>109707.61710109285</v>
      </c>
      <c r="Q993" s="53">
        <f t="shared" si="213"/>
        <v>0.11156517730319099</v>
      </c>
      <c r="R993" s="29">
        <f t="shared" si="206"/>
        <v>983350</v>
      </c>
      <c r="S993" s="51">
        <f t="shared" si="207"/>
        <v>983400</v>
      </c>
      <c r="T993" s="12" t="str">
        <f t="shared" si="214"/>
        <v>MEDIANA</v>
      </c>
    </row>
    <row r="994" spans="1:20" ht="38.25">
      <c r="A994" s="89">
        <v>988</v>
      </c>
      <c r="B994" s="117" t="s">
        <v>1371</v>
      </c>
      <c r="C994" s="73">
        <v>904101</v>
      </c>
      <c r="D994" s="119" t="s">
        <v>1372</v>
      </c>
      <c r="E994" s="114" t="s">
        <v>21</v>
      </c>
      <c r="F994" s="64">
        <v>1</v>
      </c>
      <c r="G994" s="115">
        <v>0</v>
      </c>
      <c r="H994" s="116">
        <v>0</v>
      </c>
      <c r="I994" s="84">
        <v>828200</v>
      </c>
      <c r="J994" s="88">
        <v>1138500</v>
      </c>
      <c r="K994" s="49"/>
      <c r="L994" s="50">
        <f t="shared" si="208"/>
        <v>828200</v>
      </c>
      <c r="M994" s="50">
        <f t="shared" si="209"/>
        <v>983350</v>
      </c>
      <c r="N994" s="51">
        <f t="shared" si="210"/>
        <v>983350</v>
      </c>
      <c r="O994" s="52">
        <f t="shared" si="211"/>
        <v>971033.31559735886</v>
      </c>
      <c r="P994" s="51">
        <f t="shared" si="212"/>
        <v>109707.61710109285</v>
      </c>
      <c r="Q994" s="53">
        <f t="shared" si="213"/>
        <v>0.11156517730319099</v>
      </c>
      <c r="R994" s="29">
        <f t="shared" si="206"/>
        <v>983350</v>
      </c>
      <c r="S994" s="51">
        <f t="shared" si="207"/>
        <v>983400</v>
      </c>
      <c r="T994" s="12" t="str">
        <f t="shared" si="214"/>
        <v>MEDIANA</v>
      </c>
    </row>
    <row r="995" spans="1:20" ht="38.25">
      <c r="A995" s="57">
        <v>989</v>
      </c>
      <c r="B995" s="117" t="s">
        <v>1373</v>
      </c>
      <c r="C995" s="73">
        <v>904102</v>
      </c>
      <c r="D995" s="119" t="s">
        <v>1374</v>
      </c>
      <c r="E995" s="114" t="s">
        <v>21</v>
      </c>
      <c r="F995" s="64">
        <v>1</v>
      </c>
      <c r="G995" s="115">
        <v>0</v>
      </c>
      <c r="H995" s="116">
        <v>0</v>
      </c>
      <c r="I995" s="84">
        <v>828200</v>
      </c>
      <c r="J995" s="85" t="s">
        <v>28</v>
      </c>
      <c r="K995" s="49"/>
      <c r="L995" s="50">
        <f t="shared" si="208"/>
        <v>828200</v>
      </c>
      <c r="M995" s="50">
        <f t="shared" si="209"/>
        <v>828200</v>
      </c>
      <c r="N995" s="51">
        <f t="shared" si="210"/>
        <v>828200</v>
      </c>
      <c r="O995" s="52">
        <f t="shared" si="211"/>
        <v>828200</v>
      </c>
      <c r="P995" s="51">
        <f t="shared" si="212"/>
        <v>0</v>
      </c>
      <c r="Q995" s="53">
        <f t="shared" si="213"/>
        <v>0</v>
      </c>
      <c r="R995" s="29">
        <f t="shared" si="206"/>
        <v>828200</v>
      </c>
      <c r="S995" s="51">
        <f t="shared" si="207"/>
        <v>828200</v>
      </c>
      <c r="T995" s="12" t="str">
        <f t="shared" si="214"/>
        <v>MENOR VALOR</v>
      </c>
    </row>
    <row r="996" spans="1:20" ht="38.25">
      <c r="A996" s="57">
        <v>990</v>
      </c>
      <c r="B996" s="117" t="s">
        <v>1375</v>
      </c>
      <c r="C996" s="73">
        <v>904103</v>
      </c>
      <c r="D996" s="119" t="s">
        <v>1376</v>
      </c>
      <c r="E996" s="114" t="s">
        <v>21</v>
      </c>
      <c r="F996" s="64">
        <v>1</v>
      </c>
      <c r="G996" s="115">
        <v>0</v>
      </c>
      <c r="H996" s="116">
        <v>0</v>
      </c>
      <c r="I996" s="84">
        <v>828200</v>
      </c>
      <c r="J996" s="88">
        <v>1138500</v>
      </c>
      <c r="K996" s="49"/>
      <c r="L996" s="50">
        <f t="shared" si="208"/>
        <v>828200</v>
      </c>
      <c r="M996" s="50">
        <f t="shared" si="209"/>
        <v>983350</v>
      </c>
      <c r="N996" s="51">
        <f t="shared" si="210"/>
        <v>983350</v>
      </c>
      <c r="O996" s="52">
        <f t="shared" si="211"/>
        <v>971033.31559735886</v>
      </c>
      <c r="P996" s="51">
        <f t="shared" si="212"/>
        <v>109707.61710109285</v>
      </c>
      <c r="Q996" s="53">
        <f t="shared" si="213"/>
        <v>0.11156517730319099</v>
      </c>
      <c r="R996" s="29">
        <f t="shared" si="206"/>
        <v>983350</v>
      </c>
      <c r="S996" s="51">
        <f t="shared" si="207"/>
        <v>983400</v>
      </c>
      <c r="T996" s="12" t="str">
        <f t="shared" si="214"/>
        <v>MEDIANA</v>
      </c>
    </row>
    <row r="997" spans="1:20" ht="38.25">
      <c r="A997" s="57">
        <v>991</v>
      </c>
      <c r="B997" s="117" t="s">
        <v>1377</v>
      </c>
      <c r="C997" s="73">
        <v>904104</v>
      </c>
      <c r="D997" s="119" t="s">
        <v>1378</v>
      </c>
      <c r="E997" s="114" t="s">
        <v>21</v>
      </c>
      <c r="F997" s="64">
        <v>1</v>
      </c>
      <c r="G997" s="115">
        <v>0</v>
      </c>
      <c r="H997" s="116">
        <v>0</v>
      </c>
      <c r="I997" s="84">
        <v>1474400</v>
      </c>
      <c r="J997" s="88">
        <v>2005200</v>
      </c>
      <c r="K997" s="49"/>
      <c r="L997" s="50">
        <f t="shared" si="208"/>
        <v>1474400</v>
      </c>
      <c r="M997" s="50">
        <f t="shared" si="209"/>
        <v>1739800</v>
      </c>
      <c r="N997" s="51">
        <f t="shared" si="210"/>
        <v>1739800</v>
      </c>
      <c r="O997" s="52">
        <f t="shared" si="211"/>
        <v>1719437.9546817036</v>
      </c>
      <c r="P997" s="51">
        <f t="shared" si="212"/>
        <v>187666.13972690972</v>
      </c>
      <c r="Q997" s="53">
        <f t="shared" si="213"/>
        <v>0.10786650173980326</v>
      </c>
      <c r="R997" s="29">
        <f t="shared" si="206"/>
        <v>1739800</v>
      </c>
      <c r="S997" s="51">
        <f t="shared" si="207"/>
        <v>1739800</v>
      </c>
      <c r="T997" s="12" t="str">
        <f t="shared" si="214"/>
        <v>MEDIANA</v>
      </c>
    </row>
    <row r="998" spans="1:20" ht="38.25">
      <c r="A998" s="57">
        <v>992</v>
      </c>
      <c r="B998" s="117" t="s">
        <v>1379</v>
      </c>
      <c r="C998" s="73">
        <v>904105</v>
      </c>
      <c r="D998" s="119" t="s">
        <v>1380</v>
      </c>
      <c r="E998" s="114" t="s">
        <v>21</v>
      </c>
      <c r="F998" s="64">
        <v>1</v>
      </c>
      <c r="G998" s="115">
        <v>0</v>
      </c>
      <c r="H998" s="116">
        <v>0</v>
      </c>
      <c r="I998" s="84">
        <v>654300</v>
      </c>
      <c r="J998" s="85" t="s">
        <v>28</v>
      </c>
      <c r="K998" s="49"/>
      <c r="L998" s="50">
        <f t="shared" si="208"/>
        <v>654300</v>
      </c>
      <c r="M998" s="50">
        <f t="shared" si="209"/>
        <v>654300</v>
      </c>
      <c r="N998" s="51">
        <f t="shared" si="210"/>
        <v>654300</v>
      </c>
      <c r="O998" s="52">
        <f t="shared" si="211"/>
        <v>654300</v>
      </c>
      <c r="P998" s="51">
        <f t="shared" si="212"/>
        <v>0</v>
      </c>
      <c r="Q998" s="53">
        <f t="shared" si="213"/>
        <v>0</v>
      </c>
      <c r="R998" s="29">
        <f t="shared" si="206"/>
        <v>654300</v>
      </c>
      <c r="S998" s="51">
        <f t="shared" si="207"/>
        <v>654300</v>
      </c>
      <c r="T998" s="12" t="str">
        <f t="shared" si="214"/>
        <v>MENOR VALOR</v>
      </c>
    </row>
    <row r="999" spans="1:20" ht="38.25">
      <c r="A999" s="89">
        <v>993</v>
      </c>
      <c r="B999" s="117">
        <v>864202</v>
      </c>
      <c r="C999" s="73">
        <v>904107</v>
      </c>
      <c r="D999" s="119" t="s">
        <v>1381</v>
      </c>
      <c r="E999" s="114" t="s">
        <v>21</v>
      </c>
      <c r="F999" s="64">
        <v>1</v>
      </c>
      <c r="G999" s="115">
        <v>0</v>
      </c>
      <c r="H999" s="116">
        <v>0</v>
      </c>
      <c r="I999" s="84">
        <v>654300</v>
      </c>
      <c r="J999" s="88">
        <v>891100</v>
      </c>
      <c r="K999" s="49"/>
      <c r="L999" s="50">
        <f t="shared" si="208"/>
        <v>654300</v>
      </c>
      <c r="M999" s="50">
        <f t="shared" si="209"/>
        <v>772700</v>
      </c>
      <c r="N999" s="51">
        <f t="shared" si="210"/>
        <v>772700</v>
      </c>
      <c r="O999" s="52">
        <f t="shared" si="211"/>
        <v>763574.96685001405</v>
      </c>
      <c r="P999" s="51">
        <f t="shared" si="212"/>
        <v>83721.442892487234</v>
      </c>
      <c r="Q999" s="53">
        <f t="shared" si="213"/>
        <v>0.10834922077454023</v>
      </c>
      <c r="R999" s="29">
        <f t="shared" si="206"/>
        <v>772700</v>
      </c>
      <c r="S999" s="51">
        <f t="shared" si="207"/>
        <v>772700</v>
      </c>
      <c r="T999" s="12" t="str">
        <f t="shared" si="214"/>
        <v>MEDIANA</v>
      </c>
    </row>
    <row r="1000" spans="1:20" ht="38.25">
      <c r="A1000" s="57">
        <v>994</v>
      </c>
      <c r="B1000" s="117">
        <v>864203</v>
      </c>
      <c r="C1000" s="73">
        <v>904108</v>
      </c>
      <c r="D1000" s="119" t="s">
        <v>1382</v>
      </c>
      <c r="E1000" s="114" t="s">
        <v>21</v>
      </c>
      <c r="F1000" s="64">
        <v>1</v>
      </c>
      <c r="G1000" s="115">
        <v>0</v>
      </c>
      <c r="H1000" s="116">
        <v>0</v>
      </c>
      <c r="I1000" s="84">
        <v>654300</v>
      </c>
      <c r="J1000" s="88">
        <v>891100</v>
      </c>
      <c r="K1000" s="49"/>
      <c r="L1000" s="50">
        <f t="shared" si="208"/>
        <v>654300</v>
      </c>
      <c r="M1000" s="50">
        <f t="shared" si="209"/>
        <v>772700</v>
      </c>
      <c r="N1000" s="51">
        <f t="shared" si="210"/>
        <v>772700</v>
      </c>
      <c r="O1000" s="52">
        <f t="shared" si="211"/>
        <v>763574.96685001405</v>
      </c>
      <c r="P1000" s="51">
        <f t="shared" si="212"/>
        <v>83721.442892487234</v>
      </c>
      <c r="Q1000" s="53">
        <f t="shared" si="213"/>
        <v>0.10834922077454023</v>
      </c>
      <c r="R1000" s="29">
        <f t="shared" si="206"/>
        <v>772700</v>
      </c>
      <c r="S1000" s="51">
        <f t="shared" si="207"/>
        <v>772700</v>
      </c>
      <c r="T1000" s="12" t="str">
        <f t="shared" si="214"/>
        <v>MEDIANA</v>
      </c>
    </row>
    <row r="1001" spans="1:20" ht="38.25">
      <c r="A1001" s="57">
        <v>995</v>
      </c>
      <c r="B1001" s="117">
        <v>864204</v>
      </c>
      <c r="C1001" s="73">
        <v>904109</v>
      </c>
      <c r="D1001" s="119" t="s">
        <v>1383</v>
      </c>
      <c r="E1001" s="114" t="s">
        <v>21</v>
      </c>
      <c r="F1001" s="64">
        <v>1</v>
      </c>
      <c r="G1001" s="115">
        <v>0</v>
      </c>
      <c r="H1001" s="116">
        <v>0</v>
      </c>
      <c r="I1001" s="84">
        <v>654300</v>
      </c>
      <c r="J1001" s="85" t="s">
        <v>28</v>
      </c>
      <c r="K1001" s="49"/>
      <c r="L1001" s="50">
        <f t="shared" si="208"/>
        <v>654300</v>
      </c>
      <c r="M1001" s="50">
        <f t="shared" si="209"/>
        <v>654300</v>
      </c>
      <c r="N1001" s="51">
        <f t="shared" si="210"/>
        <v>654300</v>
      </c>
      <c r="O1001" s="52">
        <f t="shared" si="211"/>
        <v>654300</v>
      </c>
      <c r="P1001" s="51">
        <f t="shared" si="212"/>
        <v>0</v>
      </c>
      <c r="Q1001" s="53">
        <f t="shared" si="213"/>
        <v>0</v>
      </c>
      <c r="R1001" s="29">
        <f t="shared" si="206"/>
        <v>654300</v>
      </c>
      <c r="S1001" s="51">
        <f t="shared" si="207"/>
        <v>654300</v>
      </c>
      <c r="T1001" s="12" t="str">
        <f t="shared" si="214"/>
        <v>MENOR VALOR</v>
      </c>
    </row>
    <row r="1002" spans="1:20" ht="38.25">
      <c r="A1002" s="57">
        <v>996</v>
      </c>
      <c r="B1002" s="117">
        <v>864205</v>
      </c>
      <c r="C1002" s="73">
        <v>904207</v>
      </c>
      <c r="D1002" s="119" t="s">
        <v>1384</v>
      </c>
      <c r="E1002" s="114" t="s">
        <v>21</v>
      </c>
      <c r="F1002" s="64">
        <v>1</v>
      </c>
      <c r="G1002" s="115">
        <v>0</v>
      </c>
      <c r="H1002" s="116">
        <v>0</v>
      </c>
      <c r="I1002" s="84">
        <v>654300</v>
      </c>
      <c r="J1002" s="88">
        <v>891100</v>
      </c>
      <c r="K1002" s="49"/>
      <c r="L1002" s="50">
        <f t="shared" si="208"/>
        <v>654300</v>
      </c>
      <c r="M1002" s="50">
        <f t="shared" si="209"/>
        <v>772700</v>
      </c>
      <c r="N1002" s="51">
        <f t="shared" si="210"/>
        <v>772700</v>
      </c>
      <c r="O1002" s="52">
        <f t="shared" si="211"/>
        <v>763574.96685001405</v>
      </c>
      <c r="P1002" s="51">
        <f t="shared" si="212"/>
        <v>83721.442892487234</v>
      </c>
      <c r="Q1002" s="53">
        <f t="shared" si="213"/>
        <v>0.10834922077454023</v>
      </c>
      <c r="R1002" s="29">
        <f t="shared" si="206"/>
        <v>772700</v>
      </c>
      <c r="S1002" s="51">
        <f t="shared" si="207"/>
        <v>772700</v>
      </c>
      <c r="T1002" s="12" t="str">
        <f t="shared" si="214"/>
        <v>MEDIANA</v>
      </c>
    </row>
    <row r="1003" spans="1:20" ht="16.5">
      <c r="A1003" s="57">
        <v>997</v>
      </c>
      <c r="B1003" s="117">
        <v>865210</v>
      </c>
      <c r="C1003" s="73">
        <v>904501</v>
      </c>
      <c r="D1003" s="123" t="s">
        <v>1385</v>
      </c>
      <c r="E1003" s="114" t="s">
        <v>21</v>
      </c>
      <c r="F1003" s="64">
        <v>1</v>
      </c>
      <c r="G1003" s="115">
        <v>0</v>
      </c>
      <c r="H1003" s="116">
        <v>0</v>
      </c>
      <c r="I1003" s="84">
        <v>411800</v>
      </c>
      <c r="J1003" s="88">
        <v>671600</v>
      </c>
      <c r="K1003" s="49"/>
      <c r="L1003" s="50">
        <f t="shared" si="208"/>
        <v>411800</v>
      </c>
      <c r="M1003" s="50">
        <f t="shared" si="209"/>
        <v>541700</v>
      </c>
      <c r="N1003" s="51">
        <f t="shared" si="210"/>
        <v>541700</v>
      </c>
      <c r="O1003" s="52">
        <f t="shared" si="211"/>
        <v>525894.36201579496</v>
      </c>
      <c r="P1003" s="51">
        <f t="shared" si="212"/>
        <v>91853.170876132528</v>
      </c>
      <c r="Q1003" s="53">
        <f t="shared" si="213"/>
        <v>0.16956464994670947</v>
      </c>
      <c r="R1003" s="29">
        <f t="shared" si="206"/>
        <v>541700</v>
      </c>
      <c r="S1003" s="51">
        <f t="shared" si="207"/>
        <v>541700</v>
      </c>
      <c r="T1003" s="12" t="str">
        <f t="shared" si="214"/>
        <v>MEDIANA</v>
      </c>
    </row>
    <row r="1004" spans="1:20" ht="25.5">
      <c r="A1004" s="89">
        <v>998</v>
      </c>
      <c r="B1004" s="117">
        <v>867001</v>
      </c>
      <c r="C1004" s="73">
        <v>904503</v>
      </c>
      <c r="D1004" s="123" t="s">
        <v>1386</v>
      </c>
      <c r="E1004" s="114" t="s">
        <v>21</v>
      </c>
      <c r="F1004" s="64">
        <v>1</v>
      </c>
      <c r="G1004" s="115">
        <v>0</v>
      </c>
      <c r="H1004" s="116">
        <v>0</v>
      </c>
      <c r="I1004" s="84">
        <v>1474400</v>
      </c>
      <c r="J1004" s="88">
        <v>2005200</v>
      </c>
      <c r="K1004" s="49"/>
      <c r="L1004" s="50">
        <f t="shared" si="208"/>
        <v>1474400</v>
      </c>
      <c r="M1004" s="50">
        <f t="shared" si="209"/>
        <v>1739800</v>
      </c>
      <c r="N1004" s="51">
        <f t="shared" si="210"/>
        <v>1739800</v>
      </c>
      <c r="O1004" s="52">
        <f t="shared" si="211"/>
        <v>1719437.9546817036</v>
      </c>
      <c r="P1004" s="51">
        <f t="shared" si="212"/>
        <v>187666.13972690972</v>
      </c>
      <c r="Q1004" s="53">
        <f t="shared" si="213"/>
        <v>0.10786650173980326</v>
      </c>
      <c r="R1004" s="29">
        <f t="shared" si="206"/>
        <v>1739800</v>
      </c>
      <c r="S1004" s="51">
        <f t="shared" si="207"/>
        <v>1739800</v>
      </c>
      <c r="T1004" s="12" t="str">
        <f t="shared" si="214"/>
        <v>MEDIANA</v>
      </c>
    </row>
    <row r="1005" spans="1:20" ht="25.5">
      <c r="A1005" s="57">
        <v>999</v>
      </c>
      <c r="B1005" s="117">
        <v>867002</v>
      </c>
      <c r="C1005" s="73">
        <v>904506</v>
      </c>
      <c r="D1005" s="123" t="s">
        <v>1387</v>
      </c>
      <c r="E1005" s="114" t="s">
        <v>21</v>
      </c>
      <c r="F1005" s="64">
        <v>1</v>
      </c>
      <c r="G1005" s="115">
        <v>0</v>
      </c>
      <c r="H1005" s="116">
        <v>0</v>
      </c>
      <c r="I1005" s="84">
        <v>1474400</v>
      </c>
      <c r="J1005" s="88">
        <v>2005200</v>
      </c>
      <c r="K1005" s="49"/>
      <c r="L1005" s="50">
        <f t="shared" si="208"/>
        <v>1474400</v>
      </c>
      <c r="M1005" s="50">
        <f t="shared" si="209"/>
        <v>1739800</v>
      </c>
      <c r="N1005" s="51">
        <f t="shared" si="210"/>
        <v>1739800</v>
      </c>
      <c r="O1005" s="52">
        <f t="shared" si="211"/>
        <v>1719437.9546817036</v>
      </c>
      <c r="P1005" s="51">
        <f t="shared" si="212"/>
        <v>187666.13972690972</v>
      </c>
      <c r="Q1005" s="53">
        <f t="shared" si="213"/>
        <v>0.10786650173980326</v>
      </c>
      <c r="R1005" s="29">
        <f t="shared" ref="R1005:R1068" si="215">IF(Q1005&lt;=$Q$1,L1005,N1005)</f>
        <v>1739800</v>
      </c>
      <c r="S1005" s="51">
        <f t="shared" si="207"/>
        <v>1739800</v>
      </c>
      <c r="T1005" s="12" t="str">
        <f t="shared" si="214"/>
        <v>MEDIANA</v>
      </c>
    </row>
    <row r="1006" spans="1:20" ht="25.5">
      <c r="A1006" s="57">
        <v>1000</v>
      </c>
      <c r="B1006" s="117">
        <v>867003</v>
      </c>
      <c r="C1006" s="73">
        <v>904508</v>
      </c>
      <c r="D1006" s="123" t="s">
        <v>1388</v>
      </c>
      <c r="E1006" s="114" t="s">
        <v>21</v>
      </c>
      <c r="F1006" s="64">
        <v>1</v>
      </c>
      <c r="G1006" s="115">
        <v>0</v>
      </c>
      <c r="H1006" s="116">
        <v>0</v>
      </c>
      <c r="I1006" s="84">
        <v>1474400</v>
      </c>
      <c r="J1006" s="88">
        <v>2005200</v>
      </c>
      <c r="K1006" s="49"/>
      <c r="L1006" s="50">
        <f t="shared" si="208"/>
        <v>1474400</v>
      </c>
      <c r="M1006" s="50">
        <f t="shared" si="209"/>
        <v>1739800</v>
      </c>
      <c r="N1006" s="51">
        <f t="shared" si="210"/>
        <v>1739800</v>
      </c>
      <c r="O1006" s="52">
        <f t="shared" si="211"/>
        <v>1719437.9546817036</v>
      </c>
      <c r="P1006" s="51">
        <f t="shared" si="212"/>
        <v>187666.13972690972</v>
      </c>
      <c r="Q1006" s="53">
        <f t="shared" si="213"/>
        <v>0.10786650173980326</v>
      </c>
      <c r="R1006" s="29">
        <f t="shared" si="215"/>
        <v>1739800</v>
      </c>
      <c r="S1006" s="51">
        <f t="shared" si="207"/>
        <v>1739800</v>
      </c>
      <c r="T1006" s="12" t="str">
        <f t="shared" si="214"/>
        <v>MEDIANA</v>
      </c>
    </row>
    <row r="1007" spans="1:20" ht="33">
      <c r="A1007" s="57">
        <v>1001</v>
      </c>
      <c r="B1007" s="38" t="s">
        <v>1389</v>
      </c>
      <c r="C1007" s="73">
        <v>904509</v>
      </c>
      <c r="D1007" s="63" t="s">
        <v>1390</v>
      </c>
      <c r="E1007" s="114" t="s">
        <v>21</v>
      </c>
      <c r="F1007" s="64">
        <v>1</v>
      </c>
      <c r="G1007" s="115">
        <v>0</v>
      </c>
      <c r="H1007" s="116">
        <v>0</v>
      </c>
      <c r="I1007" s="84">
        <v>1474400</v>
      </c>
      <c r="J1007" s="85" t="s">
        <v>28</v>
      </c>
      <c r="K1007" s="49"/>
      <c r="L1007" s="50">
        <f t="shared" si="208"/>
        <v>1474400</v>
      </c>
      <c r="M1007" s="50">
        <f t="shared" si="209"/>
        <v>1474400</v>
      </c>
      <c r="N1007" s="51">
        <f t="shared" si="210"/>
        <v>1474400</v>
      </c>
      <c r="O1007" s="52">
        <f t="shared" si="211"/>
        <v>1474400</v>
      </c>
      <c r="P1007" s="51">
        <f t="shared" si="212"/>
        <v>0</v>
      </c>
      <c r="Q1007" s="53">
        <f t="shared" si="213"/>
        <v>0</v>
      </c>
      <c r="R1007" s="29">
        <f t="shared" si="215"/>
        <v>1474400</v>
      </c>
      <c r="S1007" s="51">
        <f t="shared" si="207"/>
        <v>1474400</v>
      </c>
      <c r="T1007" s="12" t="str">
        <f t="shared" si="214"/>
        <v>MENOR VALOR</v>
      </c>
    </row>
    <row r="1008" spans="1:20" ht="33">
      <c r="A1008" s="57">
        <v>1002</v>
      </c>
      <c r="B1008" s="38" t="s">
        <v>1391</v>
      </c>
      <c r="C1008" s="73">
        <v>904510</v>
      </c>
      <c r="D1008" s="63" t="s">
        <v>1392</v>
      </c>
      <c r="E1008" s="114" t="s">
        <v>21</v>
      </c>
      <c r="F1008" s="64">
        <v>1</v>
      </c>
      <c r="G1008" s="115">
        <v>0</v>
      </c>
      <c r="H1008" s="116">
        <v>0</v>
      </c>
      <c r="I1008" s="84">
        <v>3026800</v>
      </c>
      <c r="J1008" s="88">
        <v>502900</v>
      </c>
      <c r="K1008" s="49"/>
      <c r="L1008" s="50">
        <f t="shared" si="208"/>
        <v>502900</v>
      </c>
      <c r="M1008" s="50">
        <f t="shared" si="209"/>
        <v>1764850</v>
      </c>
      <c r="N1008" s="51">
        <f t="shared" si="210"/>
        <v>1764850</v>
      </c>
      <c r="O1008" s="52">
        <f t="shared" si="211"/>
        <v>1233765.6665671971</v>
      </c>
      <c r="P1008" s="51">
        <f t="shared" si="212"/>
        <v>892333.40251836367</v>
      </c>
      <c r="Q1008" s="53">
        <f t="shared" si="213"/>
        <v>0.50561430292566711</v>
      </c>
      <c r="R1008" s="29">
        <f t="shared" si="215"/>
        <v>1764850</v>
      </c>
      <c r="S1008" s="51">
        <f t="shared" si="207"/>
        <v>1764900</v>
      </c>
      <c r="T1008" s="12" t="str">
        <f t="shared" si="214"/>
        <v>MEDIANA</v>
      </c>
    </row>
    <row r="1009" spans="1:20" ht="33">
      <c r="A1009" s="89">
        <v>1003</v>
      </c>
      <c r="B1009" s="38" t="s">
        <v>1393</v>
      </c>
      <c r="C1009" s="73">
        <v>904511</v>
      </c>
      <c r="D1009" s="63" t="s">
        <v>1394</v>
      </c>
      <c r="E1009" s="114" t="s">
        <v>21</v>
      </c>
      <c r="F1009" s="64">
        <v>1</v>
      </c>
      <c r="G1009" s="115">
        <v>0</v>
      </c>
      <c r="H1009" s="116">
        <v>0</v>
      </c>
      <c r="I1009" s="84">
        <v>3026800</v>
      </c>
      <c r="J1009" s="88">
        <v>4161800</v>
      </c>
      <c r="K1009" s="49"/>
      <c r="L1009" s="50">
        <f t="shared" si="208"/>
        <v>3026800</v>
      </c>
      <c r="M1009" s="50">
        <f t="shared" si="209"/>
        <v>3594300</v>
      </c>
      <c r="N1009" s="51">
        <f t="shared" si="210"/>
        <v>3594300</v>
      </c>
      <c r="O1009" s="52">
        <f t="shared" si="211"/>
        <v>3549216.2853227188</v>
      </c>
      <c r="P1009" s="51">
        <f t="shared" si="212"/>
        <v>401283.09832336573</v>
      </c>
      <c r="Q1009" s="53">
        <f t="shared" si="213"/>
        <v>0.11164429744967469</v>
      </c>
      <c r="R1009" s="29">
        <f t="shared" si="215"/>
        <v>3594300</v>
      </c>
      <c r="S1009" s="51">
        <f t="shared" si="207"/>
        <v>3594300</v>
      </c>
      <c r="T1009" s="12" t="str">
        <f t="shared" si="214"/>
        <v>MEDIANA</v>
      </c>
    </row>
    <row r="1010" spans="1:20" ht="33">
      <c r="A1010" s="57">
        <v>1004</v>
      </c>
      <c r="B1010" s="38" t="s">
        <v>1395</v>
      </c>
      <c r="C1010" s="73">
        <v>904601</v>
      </c>
      <c r="D1010" s="63" t="s">
        <v>1396</v>
      </c>
      <c r="E1010" s="114" t="s">
        <v>21</v>
      </c>
      <c r="F1010" s="64">
        <v>1</v>
      </c>
      <c r="G1010" s="115">
        <v>0</v>
      </c>
      <c r="H1010" s="116">
        <v>0</v>
      </c>
      <c r="I1010" s="84">
        <v>1474400</v>
      </c>
      <c r="J1010" s="88">
        <v>2005200</v>
      </c>
      <c r="K1010" s="49"/>
      <c r="L1010" s="50">
        <f t="shared" si="208"/>
        <v>1474400</v>
      </c>
      <c r="M1010" s="50">
        <f t="shared" si="209"/>
        <v>1739800</v>
      </c>
      <c r="N1010" s="51">
        <f t="shared" si="210"/>
        <v>1739800</v>
      </c>
      <c r="O1010" s="52">
        <f t="shared" si="211"/>
        <v>1719437.9546817036</v>
      </c>
      <c r="P1010" s="51">
        <f t="shared" si="212"/>
        <v>187666.13972690972</v>
      </c>
      <c r="Q1010" s="53">
        <f t="shared" si="213"/>
        <v>0.10786650173980326</v>
      </c>
      <c r="R1010" s="29">
        <f t="shared" si="215"/>
        <v>1739800</v>
      </c>
      <c r="S1010" s="51">
        <f t="shared" si="207"/>
        <v>1739800</v>
      </c>
      <c r="T1010" s="12" t="str">
        <f t="shared" si="214"/>
        <v>MEDIANA</v>
      </c>
    </row>
    <row r="1011" spans="1:20" ht="33">
      <c r="A1011" s="57">
        <v>1005</v>
      </c>
      <c r="B1011" s="38" t="s">
        <v>1397</v>
      </c>
      <c r="C1011" s="73">
        <v>904602</v>
      </c>
      <c r="D1011" s="63" t="s">
        <v>1398</v>
      </c>
      <c r="E1011" s="114" t="s">
        <v>21</v>
      </c>
      <c r="F1011" s="64">
        <v>1</v>
      </c>
      <c r="G1011" s="115">
        <v>0</v>
      </c>
      <c r="H1011" s="116">
        <v>0</v>
      </c>
      <c r="I1011" s="84">
        <v>1474400</v>
      </c>
      <c r="J1011" s="88">
        <v>2005200</v>
      </c>
      <c r="K1011" s="49"/>
      <c r="L1011" s="50">
        <f t="shared" si="208"/>
        <v>1474400</v>
      </c>
      <c r="M1011" s="50">
        <f t="shared" si="209"/>
        <v>1739800</v>
      </c>
      <c r="N1011" s="51">
        <f t="shared" si="210"/>
        <v>1739800</v>
      </c>
      <c r="O1011" s="52">
        <f t="shared" si="211"/>
        <v>1719437.9546817036</v>
      </c>
      <c r="P1011" s="51">
        <f t="shared" si="212"/>
        <v>187666.13972690972</v>
      </c>
      <c r="Q1011" s="53">
        <f t="shared" si="213"/>
        <v>0.10786650173980326</v>
      </c>
      <c r="R1011" s="29">
        <f t="shared" si="215"/>
        <v>1739800</v>
      </c>
      <c r="S1011" s="51">
        <f t="shared" si="207"/>
        <v>1739800</v>
      </c>
      <c r="T1011" s="12" t="str">
        <f t="shared" si="214"/>
        <v>MEDIANA</v>
      </c>
    </row>
    <row r="1012" spans="1:20" ht="33">
      <c r="A1012" s="57">
        <v>1006</v>
      </c>
      <c r="B1012" s="38" t="s">
        <v>1399</v>
      </c>
      <c r="C1012" s="73">
        <v>904702</v>
      </c>
      <c r="D1012" s="63" t="s">
        <v>1400</v>
      </c>
      <c r="E1012" s="114" t="s">
        <v>21</v>
      </c>
      <c r="F1012" s="64">
        <v>1</v>
      </c>
      <c r="G1012" s="115">
        <v>0</v>
      </c>
      <c r="H1012" s="116">
        <v>0</v>
      </c>
      <c r="I1012" s="84">
        <v>828200</v>
      </c>
      <c r="J1012" s="88">
        <v>233500</v>
      </c>
      <c r="K1012" s="49"/>
      <c r="L1012" s="50">
        <f t="shared" si="208"/>
        <v>233500</v>
      </c>
      <c r="M1012" s="50">
        <f t="shared" si="209"/>
        <v>530850</v>
      </c>
      <c r="N1012" s="51">
        <f t="shared" si="210"/>
        <v>530850</v>
      </c>
      <c r="O1012" s="52">
        <f t="shared" si="211"/>
        <v>439755.27285070729</v>
      </c>
      <c r="P1012" s="51">
        <f t="shared" si="212"/>
        <v>210258.20138581991</v>
      </c>
      <c r="Q1012" s="53">
        <f t="shared" si="213"/>
        <v>0.39607836749707054</v>
      </c>
      <c r="R1012" s="29">
        <f t="shared" si="215"/>
        <v>530850</v>
      </c>
      <c r="S1012" s="51">
        <f t="shared" si="207"/>
        <v>530900</v>
      </c>
      <c r="T1012" s="12" t="str">
        <f t="shared" si="214"/>
        <v>MEDIANA</v>
      </c>
    </row>
    <row r="1013" spans="1:20" ht="33">
      <c r="A1013" s="57">
        <v>1007</v>
      </c>
      <c r="B1013" s="38" t="s">
        <v>1401</v>
      </c>
      <c r="C1013" s="73">
        <v>904703</v>
      </c>
      <c r="D1013" s="63" t="s">
        <v>1402</v>
      </c>
      <c r="E1013" s="114" t="s">
        <v>21</v>
      </c>
      <c r="F1013" s="64">
        <v>1</v>
      </c>
      <c r="G1013" s="115">
        <v>0</v>
      </c>
      <c r="H1013" s="116">
        <v>0</v>
      </c>
      <c r="I1013" s="84">
        <v>222700</v>
      </c>
      <c r="J1013" s="85" t="s">
        <v>28</v>
      </c>
      <c r="K1013" s="49"/>
      <c r="L1013" s="50">
        <f t="shared" si="208"/>
        <v>222700</v>
      </c>
      <c r="M1013" s="50">
        <f t="shared" si="209"/>
        <v>222700</v>
      </c>
      <c r="N1013" s="51">
        <f t="shared" si="210"/>
        <v>222700</v>
      </c>
      <c r="O1013" s="52">
        <f t="shared" si="211"/>
        <v>222700</v>
      </c>
      <c r="P1013" s="51">
        <f t="shared" si="212"/>
        <v>0</v>
      </c>
      <c r="Q1013" s="53">
        <f t="shared" si="213"/>
        <v>0</v>
      </c>
      <c r="R1013" s="29">
        <f t="shared" si="215"/>
        <v>222700</v>
      </c>
      <c r="S1013" s="51">
        <f t="shared" si="207"/>
        <v>222700</v>
      </c>
      <c r="T1013" s="12" t="str">
        <f t="shared" si="214"/>
        <v>MENOR VALOR</v>
      </c>
    </row>
    <row r="1014" spans="1:20" ht="33">
      <c r="A1014" s="89">
        <v>1008</v>
      </c>
      <c r="B1014" s="38" t="s">
        <v>1403</v>
      </c>
      <c r="C1014" s="73">
        <v>904704</v>
      </c>
      <c r="D1014" s="63" t="s">
        <v>1404</v>
      </c>
      <c r="E1014" s="114" t="s">
        <v>21</v>
      </c>
      <c r="F1014" s="64">
        <v>1</v>
      </c>
      <c r="G1014" s="115">
        <v>0</v>
      </c>
      <c r="H1014" s="116">
        <v>0</v>
      </c>
      <c r="I1014" s="84">
        <v>2782100</v>
      </c>
      <c r="J1014" s="85" t="s">
        <v>28</v>
      </c>
      <c r="K1014" s="49"/>
      <c r="L1014" s="50">
        <f t="shared" si="208"/>
        <v>2782100</v>
      </c>
      <c r="M1014" s="50">
        <f t="shared" si="209"/>
        <v>2782100</v>
      </c>
      <c r="N1014" s="51">
        <f t="shared" si="210"/>
        <v>2782100</v>
      </c>
      <c r="O1014" s="52">
        <f t="shared" si="211"/>
        <v>2782100</v>
      </c>
      <c r="P1014" s="51">
        <f t="shared" si="212"/>
        <v>0</v>
      </c>
      <c r="Q1014" s="53">
        <f t="shared" si="213"/>
        <v>0</v>
      </c>
      <c r="R1014" s="29">
        <f t="shared" si="215"/>
        <v>2782100</v>
      </c>
      <c r="S1014" s="51">
        <f t="shared" si="207"/>
        <v>2782100</v>
      </c>
      <c r="T1014" s="12" t="str">
        <f t="shared" si="214"/>
        <v>MENOR VALOR</v>
      </c>
    </row>
    <row r="1015" spans="1:20" ht="33">
      <c r="A1015" s="57">
        <v>1009</v>
      </c>
      <c r="B1015" s="38" t="s">
        <v>1405</v>
      </c>
      <c r="C1015" s="73">
        <v>904705</v>
      </c>
      <c r="D1015" s="63" t="s">
        <v>1406</v>
      </c>
      <c r="E1015" s="114" t="s">
        <v>21</v>
      </c>
      <c r="F1015" s="64">
        <v>1</v>
      </c>
      <c r="G1015" s="115">
        <v>0</v>
      </c>
      <c r="H1015" s="116">
        <v>0</v>
      </c>
      <c r="I1015" s="84">
        <v>2782100</v>
      </c>
      <c r="J1015" s="85" t="s">
        <v>28</v>
      </c>
      <c r="K1015" s="49"/>
      <c r="L1015" s="50">
        <f t="shared" si="208"/>
        <v>2782100</v>
      </c>
      <c r="M1015" s="50">
        <f t="shared" si="209"/>
        <v>2782100</v>
      </c>
      <c r="N1015" s="51">
        <f t="shared" si="210"/>
        <v>2782100</v>
      </c>
      <c r="O1015" s="52">
        <f t="shared" si="211"/>
        <v>2782100</v>
      </c>
      <c r="P1015" s="51">
        <f t="shared" si="212"/>
        <v>0</v>
      </c>
      <c r="Q1015" s="53">
        <f t="shared" si="213"/>
        <v>0</v>
      </c>
      <c r="R1015" s="29">
        <f t="shared" si="215"/>
        <v>2782100</v>
      </c>
      <c r="S1015" s="51">
        <f t="shared" si="207"/>
        <v>2782100</v>
      </c>
      <c r="T1015" s="12" t="str">
        <f t="shared" si="214"/>
        <v>MENOR VALOR</v>
      </c>
    </row>
    <row r="1016" spans="1:20" ht="33">
      <c r="A1016" s="57">
        <v>1010</v>
      </c>
      <c r="B1016" s="38" t="s">
        <v>1407</v>
      </c>
      <c r="C1016" s="73">
        <v>904706</v>
      </c>
      <c r="D1016" s="63" t="s">
        <v>1408</v>
      </c>
      <c r="E1016" s="114" t="s">
        <v>21</v>
      </c>
      <c r="F1016" s="64">
        <v>1</v>
      </c>
      <c r="G1016" s="115">
        <v>0</v>
      </c>
      <c r="H1016" s="116">
        <v>0</v>
      </c>
      <c r="I1016" s="84">
        <v>1620500</v>
      </c>
      <c r="J1016" s="88">
        <v>309500</v>
      </c>
      <c r="K1016" s="49"/>
      <c r="L1016" s="50">
        <f t="shared" si="208"/>
        <v>309500</v>
      </c>
      <c r="M1016" s="50">
        <f t="shared" si="209"/>
        <v>965000</v>
      </c>
      <c r="N1016" s="51">
        <f t="shared" si="210"/>
        <v>965000</v>
      </c>
      <c r="O1016" s="52">
        <f t="shared" si="211"/>
        <v>708198.24201984575</v>
      </c>
      <c r="P1016" s="51">
        <f t="shared" si="212"/>
        <v>463508.49506778189</v>
      </c>
      <c r="Q1016" s="53">
        <f t="shared" si="213"/>
        <v>0.48031968400806413</v>
      </c>
      <c r="R1016" s="29">
        <f t="shared" si="215"/>
        <v>965000</v>
      </c>
      <c r="S1016" s="51">
        <f t="shared" si="207"/>
        <v>965000</v>
      </c>
      <c r="T1016" s="12" t="str">
        <f t="shared" si="214"/>
        <v>MEDIANA</v>
      </c>
    </row>
    <row r="1017" spans="1:20" ht="49.5">
      <c r="A1017" s="57">
        <v>1011</v>
      </c>
      <c r="B1017" s="38" t="s">
        <v>1409</v>
      </c>
      <c r="C1017" s="73">
        <v>904711</v>
      </c>
      <c r="D1017" s="63" t="s">
        <v>1410</v>
      </c>
      <c r="E1017" s="114" t="s">
        <v>21</v>
      </c>
      <c r="F1017" s="64">
        <v>1</v>
      </c>
      <c r="G1017" s="115">
        <v>0</v>
      </c>
      <c r="H1017" s="116">
        <v>0</v>
      </c>
      <c r="I1017" s="84">
        <v>1474400</v>
      </c>
      <c r="J1017" s="85" t="s">
        <v>28</v>
      </c>
      <c r="K1017" s="49"/>
      <c r="L1017" s="50">
        <f t="shared" si="208"/>
        <v>1474400</v>
      </c>
      <c r="M1017" s="50">
        <f t="shared" si="209"/>
        <v>1474400</v>
      </c>
      <c r="N1017" s="51">
        <f t="shared" si="210"/>
        <v>1474400</v>
      </c>
      <c r="O1017" s="52">
        <f t="shared" si="211"/>
        <v>1474400</v>
      </c>
      <c r="P1017" s="51">
        <f t="shared" si="212"/>
        <v>0</v>
      </c>
      <c r="Q1017" s="53">
        <f t="shared" si="213"/>
        <v>0</v>
      </c>
      <c r="R1017" s="29">
        <f t="shared" si="215"/>
        <v>1474400</v>
      </c>
      <c r="S1017" s="51">
        <f t="shared" si="207"/>
        <v>1474400</v>
      </c>
      <c r="T1017" s="12" t="str">
        <f t="shared" si="214"/>
        <v>MENOR VALOR</v>
      </c>
    </row>
    <row r="1018" spans="1:20" ht="49.5">
      <c r="A1018" s="57">
        <v>1012</v>
      </c>
      <c r="B1018" s="38" t="s">
        <v>1411</v>
      </c>
      <c r="C1018" s="73">
        <v>904801</v>
      </c>
      <c r="D1018" s="63" t="s">
        <v>1412</v>
      </c>
      <c r="E1018" s="114" t="s">
        <v>21</v>
      </c>
      <c r="F1018" s="64">
        <v>1</v>
      </c>
      <c r="G1018" s="115">
        <v>0</v>
      </c>
      <c r="H1018" s="116">
        <v>0</v>
      </c>
      <c r="I1018" s="84">
        <v>1850600</v>
      </c>
      <c r="J1018" s="85" t="s">
        <v>28</v>
      </c>
      <c r="K1018" s="49"/>
      <c r="L1018" s="50">
        <f t="shared" si="208"/>
        <v>1850600</v>
      </c>
      <c r="M1018" s="50">
        <f t="shared" si="209"/>
        <v>1850600</v>
      </c>
      <c r="N1018" s="51">
        <f t="shared" si="210"/>
        <v>1850600</v>
      </c>
      <c r="O1018" s="52">
        <f t="shared" si="211"/>
        <v>1850600</v>
      </c>
      <c r="P1018" s="51">
        <f t="shared" si="212"/>
        <v>0</v>
      </c>
      <c r="Q1018" s="53">
        <f t="shared" si="213"/>
        <v>0</v>
      </c>
      <c r="R1018" s="29">
        <f t="shared" si="215"/>
        <v>1850600</v>
      </c>
      <c r="S1018" s="51">
        <f t="shared" si="207"/>
        <v>1850600</v>
      </c>
      <c r="T1018" s="12" t="str">
        <f t="shared" si="214"/>
        <v>MENOR VALOR</v>
      </c>
    </row>
    <row r="1019" spans="1:20" ht="16.5">
      <c r="A1019" s="89">
        <v>1013</v>
      </c>
      <c r="B1019" s="38" t="s">
        <v>1413</v>
      </c>
      <c r="C1019" s="73">
        <v>904805</v>
      </c>
      <c r="D1019" s="63" t="s">
        <v>1414</v>
      </c>
      <c r="E1019" s="114" t="s">
        <v>21</v>
      </c>
      <c r="F1019" s="64">
        <v>1</v>
      </c>
      <c r="G1019" s="115">
        <v>0</v>
      </c>
      <c r="H1019" s="116">
        <v>0</v>
      </c>
      <c r="I1019" s="84">
        <v>1474400</v>
      </c>
      <c r="J1019" s="85" t="s">
        <v>28</v>
      </c>
      <c r="K1019" s="49"/>
      <c r="L1019" s="50">
        <f t="shared" si="208"/>
        <v>1474400</v>
      </c>
      <c r="M1019" s="50">
        <f t="shared" si="209"/>
        <v>1474400</v>
      </c>
      <c r="N1019" s="51">
        <f t="shared" si="210"/>
        <v>1474400</v>
      </c>
      <c r="O1019" s="52">
        <f t="shared" si="211"/>
        <v>1474400</v>
      </c>
      <c r="P1019" s="51">
        <f t="shared" si="212"/>
        <v>0</v>
      </c>
      <c r="Q1019" s="53">
        <f t="shared" si="213"/>
        <v>0</v>
      </c>
      <c r="R1019" s="29">
        <f t="shared" si="215"/>
        <v>1474400</v>
      </c>
      <c r="S1019" s="51">
        <f t="shared" si="207"/>
        <v>1474400</v>
      </c>
      <c r="T1019" s="12" t="str">
        <f t="shared" si="214"/>
        <v>MENOR VALOR</v>
      </c>
    </row>
    <row r="1020" spans="1:20" ht="16.5">
      <c r="A1020" s="57">
        <v>1014</v>
      </c>
      <c r="B1020" s="38" t="s">
        <v>1415</v>
      </c>
      <c r="C1020" s="73">
        <v>904806</v>
      </c>
      <c r="D1020" s="63" t="s">
        <v>1416</v>
      </c>
      <c r="E1020" s="114" t="s">
        <v>21</v>
      </c>
      <c r="F1020" s="64">
        <v>1</v>
      </c>
      <c r="G1020" s="115">
        <v>0</v>
      </c>
      <c r="H1020" s="116">
        <v>0</v>
      </c>
      <c r="I1020" s="84">
        <v>1620500</v>
      </c>
      <c r="J1020" s="85" t="s">
        <v>28</v>
      </c>
      <c r="K1020" s="49"/>
      <c r="L1020" s="50">
        <f t="shared" si="208"/>
        <v>1620500</v>
      </c>
      <c r="M1020" s="50">
        <f t="shared" si="209"/>
        <v>1620500</v>
      </c>
      <c r="N1020" s="51">
        <f t="shared" si="210"/>
        <v>1620500</v>
      </c>
      <c r="O1020" s="52">
        <f t="shared" si="211"/>
        <v>1620500</v>
      </c>
      <c r="P1020" s="51">
        <f t="shared" si="212"/>
        <v>0</v>
      </c>
      <c r="Q1020" s="53">
        <f t="shared" si="213"/>
        <v>0</v>
      </c>
      <c r="R1020" s="29">
        <f t="shared" si="215"/>
        <v>1620500</v>
      </c>
      <c r="S1020" s="51">
        <f t="shared" si="207"/>
        <v>1620500</v>
      </c>
      <c r="T1020" s="12" t="str">
        <f t="shared" si="214"/>
        <v>MENOR VALOR</v>
      </c>
    </row>
    <row r="1021" spans="1:20" ht="33">
      <c r="A1021" s="57">
        <v>1015</v>
      </c>
      <c r="B1021" s="38" t="s">
        <v>1417</v>
      </c>
      <c r="C1021" s="73">
        <v>904807</v>
      </c>
      <c r="D1021" s="63" t="s">
        <v>1418</v>
      </c>
      <c r="E1021" s="114" t="s">
        <v>21</v>
      </c>
      <c r="F1021" s="64">
        <v>1</v>
      </c>
      <c r="G1021" s="115">
        <v>0</v>
      </c>
      <c r="H1021" s="116">
        <v>0</v>
      </c>
      <c r="I1021" s="84">
        <v>486700</v>
      </c>
      <c r="J1021" s="88">
        <v>75700</v>
      </c>
      <c r="K1021" s="49"/>
      <c r="L1021" s="50">
        <f t="shared" si="208"/>
        <v>75700</v>
      </c>
      <c r="M1021" s="50">
        <f t="shared" si="209"/>
        <v>281200</v>
      </c>
      <c r="N1021" s="51">
        <f t="shared" si="210"/>
        <v>281200</v>
      </c>
      <c r="O1021" s="52">
        <f t="shared" si="211"/>
        <v>191945.79964146129</v>
      </c>
      <c r="P1021" s="51">
        <f t="shared" si="212"/>
        <v>145310.44353383553</v>
      </c>
      <c r="Q1021" s="53">
        <f t="shared" si="213"/>
        <v>0.51675122167082332</v>
      </c>
      <c r="R1021" s="29">
        <f t="shared" si="215"/>
        <v>281200</v>
      </c>
      <c r="S1021" s="51">
        <f t="shared" si="207"/>
        <v>281200</v>
      </c>
      <c r="T1021" s="12" t="str">
        <f t="shared" si="214"/>
        <v>MEDIANA</v>
      </c>
    </row>
    <row r="1022" spans="1:20" ht="33">
      <c r="A1022" s="57">
        <v>1016</v>
      </c>
      <c r="B1022" s="38" t="s">
        <v>1419</v>
      </c>
      <c r="C1022" s="73">
        <v>904808</v>
      </c>
      <c r="D1022" s="63" t="s">
        <v>1420</v>
      </c>
      <c r="E1022" s="114" t="s">
        <v>21</v>
      </c>
      <c r="F1022" s="64">
        <v>1</v>
      </c>
      <c r="G1022" s="115">
        <v>0</v>
      </c>
      <c r="H1022" s="116">
        <v>0</v>
      </c>
      <c r="I1022" s="84">
        <v>65300</v>
      </c>
      <c r="J1022" s="88">
        <v>46200</v>
      </c>
      <c r="K1022" s="49"/>
      <c r="L1022" s="50">
        <f t="shared" si="208"/>
        <v>46200</v>
      </c>
      <c r="M1022" s="50">
        <f t="shared" si="209"/>
        <v>55750</v>
      </c>
      <c r="N1022" s="51">
        <f t="shared" si="210"/>
        <v>55750</v>
      </c>
      <c r="O1022" s="52">
        <f t="shared" si="211"/>
        <v>54925.950151089783</v>
      </c>
      <c r="P1022" s="51">
        <f t="shared" si="212"/>
        <v>6752.8697603315286</v>
      </c>
      <c r="Q1022" s="53">
        <f t="shared" si="213"/>
        <v>0.12112770870549827</v>
      </c>
      <c r="R1022" s="29">
        <f t="shared" si="215"/>
        <v>55750</v>
      </c>
      <c r="S1022" s="51">
        <f t="shared" si="207"/>
        <v>55800</v>
      </c>
      <c r="T1022" s="12" t="str">
        <f t="shared" si="214"/>
        <v>MEDIANA</v>
      </c>
    </row>
    <row r="1023" spans="1:20" ht="16.5">
      <c r="A1023" s="57">
        <v>1017</v>
      </c>
      <c r="B1023" s="38" t="s">
        <v>1421</v>
      </c>
      <c r="C1023" s="73">
        <v>904809</v>
      </c>
      <c r="D1023" s="63" t="s">
        <v>1422</v>
      </c>
      <c r="E1023" s="114" t="s">
        <v>21</v>
      </c>
      <c r="F1023" s="64">
        <v>1</v>
      </c>
      <c r="G1023" s="115">
        <v>0</v>
      </c>
      <c r="H1023" s="116">
        <v>0</v>
      </c>
      <c r="I1023" s="84">
        <v>215500</v>
      </c>
      <c r="J1023" s="88">
        <v>78300</v>
      </c>
      <c r="K1023" s="49"/>
      <c r="L1023" s="50">
        <f t="shared" si="208"/>
        <v>78300</v>
      </c>
      <c r="M1023" s="50">
        <f t="shared" si="209"/>
        <v>146900</v>
      </c>
      <c r="N1023" s="51">
        <f t="shared" si="210"/>
        <v>146900</v>
      </c>
      <c r="O1023" s="52">
        <f t="shared" si="211"/>
        <v>129898.61431131588</v>
      </c>
      <c r="P1023" s="51">
        <f t="shared" si="212"/>
        <v>48507.525189397158</v>
      </c>
      <c r="Q1023" s="53">
        <f t="shared" si="213"/>
        <v>0.3302077957072645</v>
      </c>
      <c r="R1023" s="29">
        <f t="shared" si="215"/>
        <v>146900</v>
      </c>
      <c r="S1023" s="51">
        <f t="shared" si="207"/>
        <v>146900</v>
      </c>
      <c r="T1023" s="12" t="str">
        <f t="shared" si="214"/>
        <v>MEDIANA</v>
      </c>
    </row>
    <row r="1024" spans="1:20" ht="16.5">
      <c r="A1024" s="89">
        <v>1018</v>
      </c>
      <c r="B1024" s="38" t="s">
        <v>1423</v>
      </c>
      <c r="C1024" s="73">
        <v>904812</v>
      </c>
      <c r="D1024" s="63" t="s">
        <v>1424</v>
      </c>
      <c r="E1024" s="114" t="s">
        <v>21</v>
      </c>
      <c r="F1024" s="64">
        <v>1</v>
      </c>
      <c r="G1024" s="115">
        <v>0</v>
      </c>
      <c r="H1024" s="116">
        <v>0</v>
      </c>
      <c r="I1024" s="84">
        <v>874500</v>
      </c>
      <c r="J1024" s="88">
        <v>917000</v>
      </c>
      <c r="K1024" s="49"/>
      <c r="L1024" s="50">
        <f t="shared" si="208"/>
        <v>874500</v>
      </c>
      <c r="M1024" s="50">
        <f t="shared" si="209"/>
        <v>895750</v>
      </c>
      <c r="N1024" s="51">
        <f t="shared" si="210"/>
        <v>895750</v>
      </c>
      <c r="O1024" s="52">
        <f t="shared" si="211"/>
        <v>895497.90619520715</v>
      </c>
      <c r="P1024" s="51">
        <f t="shared" si="212"/>
        <v>15026.019100214135</v>
      </c>
      <c r="Q1024" s="53">
        <f t="shared" si="213"/>
        <v>1.6774791069175701E-2</v>
      </c>
      <c r="R1024" s="29">
        <f t="shared" si="215"/>
        <v>874500</v>
      </c>
      <c r="S1024" s="51">
        <f t="shared" si="207"/>
        <v>874500</v>
      </c>
      <c r="T1024" s="12" t="str">
        <f t="shared" si="214"/>
        <v>MENOR VALOR</v>
      </c>
    </row>
    <row r="1025" spans="1:20" ht="33">
      <c r="A1025" s="57">
        <v>1019</v>
      </c>
      <c r="B1025" s="38" t="s">
        <v>1425</v>
      </c>
      <c r="C1025" s="73">
        <v>904902</v>
      </c>
      <c r="D1025" s="63" t="s">
        <v>1426</v>
      </c>
      <c r="E1025" s="114" t="s">
        <v>21</v>
      </c>
      <c r="F1025" s="64">
        <v>1</v>
      </c>
      <c r="G1025" s="115">
        <v>0</v>
      </c>
      <c r="H1025" s="116">
        <v>0</v>
      </c>
      <c r="I1025" s="84">
        <v>874500</v>
      </c>
      <c r="J1025" s="85" t="s">
        <v>28</v>
      </c>
      <c r="K1025" s="49"/>
      <c r="L1025" s="50">
        <f t="shared" si="208"/>
        <v>874500</v>
      </c>
      <c r="M1025" s="50">
        <f t="shared" si="209"/>
        <v>874500</v>
      </c>
      <c r="N1025" s="51">
        <f t="shared" si="210"/>
        <v>874500</v>
      </c>
      <c r="O1025" s="52">
        <f t="shared" si="211"/>
        <v>874500</v>
      </c>
      <c r="P1025" s="51">
        <f t="shared" si="212"/>
        <v>0</v>
      </c>
      <c r="Q1025" s="53">
        <f t="shared" si="213"/>
        <v>0</v>
      </c>
      <c r="R1025" s="29">
        <f t="shared" si="215"/>
        <v>874500</v>
      </c>
      <c r="S1025" s="51">
        <f t="shared" ref="S1025:S1088" si="216">+ROUND(R1025,-2)</f>
        <v>874500</v>
      </c>
      <c r="T1025" s="12" t="str">
        <f t="shared" si="214"/>
        <v>MENOR VALOR</v>
      </c>
    </row>
    <row r="1026" spans="1:20" ht="33">
      <c r="A1026" s="57">
        <v>1020</v>
      </c>
      <c r="B1026" s="38" t="s">
        <v>1427</v>
      </c>
      <c r="C1026" s="73">
        <v>904904</v>
      </c>
      <c r="D1026" s="63" t="s">
        <v>1428</v>
      </c>
      <c r="E1026" s="114" t="s">
        <v>21</v>
      </c>
      <c r="F1026" s="64">
        <v>1</v>
      </c>
      <c r="G1026" s="115">
        <v>0</v>
      </c>
      <c r="H1026" s="116">
        <v>0</v>
      </c>
      <c r="I1026" s="84">
        <v>2007400</v>
      </c>
      <c r="J1026" s="88">
        <v>1851200</v>
      </c>
      <c r="K1026" s="49"/>
      <c r="L1026" s="50">
        <f t="shared" si="208"/>
        <v>1851200</v>
      </c>
      <c r="M1026" s="50">
        <f t="shared" si="209"/>
        <v>1929300</v>
      </c>
      <c r="N1026" s="51">
        <f t="shared" si="210"/>
        <v>1929300</v>
      </c>
      <c r="O1026" s="52">
        <f t="shared" si="211"/>
        <v>1927718.5686712675</v>
      </c>
      <c r="P1026" s="51">
        <f t="shared" si="212"/>
        <v>55225.039610669359</v>
      </c>
      <c r="Q1026" s="53">
        <f t="shared" si="213"/>
        <v>2.8624392064826289E-2</v>
      </c>
      <c r="R1026" s="29">
        <f t="shared" si="215"/>
        <v>1851200</v>
      </c>
      <c r="S1026" s="51">
        <f t="shared" si="216"/>
        <v>1851200</v>
      </c>
      <c r="T1026" s="12" t="str">
        <f t="shared" si="214"/>
        <v>MENOR VALOR</v>
      </c>
    </row>
    <row r="1027" spans="1:20" ht="16.5">
      <c r="A1027" s="57">
        <v>1021</v>
      </c>
      <c r="B1027" s="38" t="s">
        <v>1429</v>
      </c>
      <c r="C1027" s="73">
        <v>904912</v>
      </c>
      <c r="D1027" s="63" t="s">
        <v>1430</v>
      </c>
      <c r="E1027" s="114" t="s">
        <v>21</v>
      </c>
      <c r="F1027" s="64">
        <v>1</v>
      </c>
      <c r="G1027" s="115">
        <v>0</v>
      </c>
      <c r="H1027" s="116">
        <v>0</v>
      </c>
      <c r="I1027" s="84">
        <v>174300</v>
      </c>
      <c r="J1027" s="88">
        <v>182700</v>
      </c>
      <c r="K1027" s="49"/>
      <c r="L1027" s="50">
        <f t="shared" si="208"/>
        <v>174300</v>
      </c>
      <c r="M1027" s="50">
        <f t="shared" si="209"/>
        <v>178500</v>
      </c>
      <c r="N1027" s="51">
        <f t="shared" si="210"/>
        <v>178500</v>
      </c>
      <c r="O1027" s="52">
        <f t="shared" si="211"/>
        <v>178450.58139440173</v>
      </c>
      <c r="P1027" s="51">
        <f t="shared" si="212"/>
        <v>2969.8484809834995</v>
      </c>
      <c r="Q1027" s="53">
        <f t="shared" si="213"/>
        <v>1.663780661615406E-2</v>
      </c>
      <c r="R1027" s="29">
        <f t="shared" si="215"/>
        <v>174300</v>
      </c>
      <c r="S1027" s="51">
        <f t="shared" si="216"/>
        <v>174300</v>
      </c>
      <c r="T1027" s="12" t="str">
        <f t="shared" si="214"/>
        <v>MENOR VALOR</v>
      </c>
    </row>
    <row r="1028" spans="1:20" ht="16.5">
      <c r="A1028" s="57">
        <v>1022</v>
      </c>
      <c r="B1028" s="38" t="s">
        <v>1431</v>
      </c>
      <c r="C1028" s="73">
        <v>904920</v>
      </c>
      <c r="D1028" s="63" t="s">
        <v>1432</v>
      </c>
      <c r="E1028" s="114" t="s">
        <v>21</v>
      </c>
      <c r="F1028" s="64">
        <v>1</v>
      </c>
      <c r="G1028" s="115">
        <v>0</v>
      </c>
      <c r="H1028" s="116">
        <v>0</v>
      </c>
      <c r="I1028" s="84">
        <v>136100</v>
      </c>
      <c r="J1028" s="88">
        <v>182700</v>
      </c>
      <c r="K1028" s="49"/>
      <c r="L1028" s="50">
        <f t="shared" si="208"/>
        <v>136100</v>
      </c>
      <c r="M1028" s="50">
        <f t="shared" si="209"/>
        <v>159400</v>
      </c>
      <c r="N1028" s="51">
        <f t="shared" si="210"/>
        <v>159400</v>
      </c>
      <c r="O1028" s="52">
        <f t="shared" si="211"/>
        <v>157687.88793055731</v>
      </c>
      <c r="P1028" s="51">
        <f t="shared" si="212"/>
        <v>16475.588001646556</v>
      </c>
      <c r="Q1028" s="53">
        <f t="shared" si="213"/>
        <v>0.1033600251044326</v>
      </c>
      <c r="R1028" s="29">
        <f t="shared" si="215"/>
        <v>159400</v>
      </c>
      <c r="S1028" s="51">
        <f t="shared" si="216"/>
        <v>159400</v>
      </c>
      <c r="T1028" s="12" t="str">
        <f t="shared" si="214"/>
        <v>MEDIANA</v>
      </c>
    </row>
    <row r="1029" spans="1:20" ht="33">
      <c r="A1029" s="89">
        <v>1023</v>
      </c>
      <c r="B1029" s="38" t="s">
        <v>1433</v>
      </c>
      <c r="C1029" s="73">
        <v>904921</v>
      </c>
      <c r="D1029" s="63" t="s">
        <v>1434</v>
      </c>
      <c r="E1029" s="114" t="s">
        <v>21</v>
      </c>
      <c r="F1029" s="64">
        <v>1</v>
      </c>
      <c r="G1029" s="115">
        <v>0</v>
      </c>
      <c r="H1029" s="116">
        <v>0</v>
      </c>
      <c r="I1029" s="84">
        <v>136100</v>
      </c>
      <c r="J1029" s="88">
        <v>142900</v>
      </c>
      <c r="K1029" s="49"/>
      <c r="L1029" s="50">
        <f t="shared" si="208"/>
        <v>136100</v>
      </c>
      <c r="M1029" s="50">
        <f t="shared" si="209"/>
        <v>139500</v>
      </c>
      <c r="N1029" s="51">
        <f t="shared" si="210"/>
        <v>139500</v>
      </c>
      <c r="O1029" s="52">
        <f t="shared" si="211"/>
        <v>139458.56015318673</v>
      </c>
      <c r="P1029" s="51">
        <f t="shared" si="212"/>
        <v>2404.1630560342614</v>
      </c>
      <c r="Q1029" s="53">
        <f t="shared" si="213"/>
        <v>1.7234143770854922E-2</v>
      </c>
      <c r="R1029" s="29">
        <f t="shared" si="215"/>
        <v>136100</v>
      </c>
      <c r="S1029" s="51">
        <f t="shared" si="216"/>
        <v>136100</v>
      </c>
      <c r="T1029" s="12" t="str">
        <f t="shared" si="214"/>
        <v>MENOR VALOR</v>
      </c>
    </row>
    <row r="1030" spans="1:20" ht="49.5">
      <c r="A1030" s="57">
        <v>1024</v>
      </c>
      <c r="B1030" s="38" t="s">
        <v>1435</v>
      </c>
      <c r="C1030" s="73">
        <v>904922</v>
      </c>
      <c r="D1030" s="63" t="s">
        <v>1436</v>
      </c>
      <c r="E1030" s="114" t="s">
        <v>21</v>
      </c>
      <c r="F1030" s="64">
        <v>1</v>
      </c>
      <c r="G1030" s="115">
        <v>0</v>
      </c>
      <c r="H1030" s="116">
        <v>0</v>
      </c>
      <c r="I1030" s="84">
        <v>179000</v>
      </c>
      <c r="J1030" s="88">
        <v>143100</v>
      </c>
      <c r="K1030" s="49"/>
      <c r="L1030" s="50">
        <f t="shared" ref="L1030:L1093" si="217">MIN(I1030,J1030)</f>
        <v>143100</v>
      </c>
      <c r="M1030" s="50">
        <f t="shared" ref="M1030:M1093" si="218">AVERAGE(I1030,J1030)</f>
        <v>161050</v>
      </c>
      <c r="N1030" s="51">
        <f t="shared" ref="N1030:N1093" si="219">MEDIAN(J1030,I1030)</f>
        <v>161050</v>
      </c>
      <c r="O1030" s="52">
        <f t="shared" ref="O1030:O1093" si="220">GEOMEAN(I1030,J1030)</f>
        <v>160046.55572676344</v>
      </c>
      <c r="P1030" s="51">
        <f t="shared" ref="P1030:P1093" si="221">STDEVA(N1030,L1030)</f>
        <v>12692.566722298528</v>
      </c>
      <c r="Q1030" s="53">
        <f t="shared" ref="Q1030:Q1093" si="222">P1030/N1030*100%</f>
        <v>7.8811342578693128E-2</v>
      </c>
      <c r="R1030" s="29">
        <f t="shared" si="215"/>
        <v>143100</v>
      </c>
      <c r="S1030" s="51">
        <f t="shared" si="216"/>
        <v>143100</v>
      </c>
      <c r="T1030" s="12" t="str">
        <f t="shared" si="214"/>
        <v>MENOR VALOR</v>
      </c>
    </row>
    <row r="1031" spans="1:20" ht="16.5">
      <c r="A1031" s="57">
        <v>1025</v>
      </c>
      <c r="B1031" s="38" t="s">
        <v>1437</v>
      </c>
      <c r="C1031" s="73">
        <v>904924</v>
      </c>
      <c r="D1031" s="63" t="s">
        <v>1438</v>
      </c>
      <c r="E1031" s="114" t="s">
        <v>21</v>
      </c>
      <c r="F1031" s="64">
        <v>1</v>
      </c>
      <c r="G1031" s="115">
        <v>0</v>
      </c>
      <c r="H1031" s="116">
        <v>0</v>
      </c>
      <c r="I1031" s="84">
        <v>111500</v>
      </c>
      <c r="J1031" s="88">
        <v>116800</v>
      </c>
      <c r="K1031" s="49"/>
      <c r="L1031" s="50">
        <f t="shared" si="217"/>
        <v>111500</v>
      </c>
      <c r="M1031" s="50">
        <f t="shared" si="218"/>
        <v>114150</v>
      </c>
      <c r="N1031" s="51">
        <f t="shared" si="219"/>
        <v>114150</v>
      </c>
      <c r="O1031" s="52">
        <f t="shared" si="220"/>
        <v>114119.23588948534</v>
      </c>
      <c r="P1031" s="51">
        <f t="shared" si="221"/>
        <v>1873.8329701443508</v>
      </c>
      <c r="Q1031" s="53">
        <f t="shared" si="222"/>
        <v>1.6415531932933429E-2</v>
      </c>
      <c r="R1031" s="29">
        <f t="shared" si="215"/>
        <v>111500</v>
      </c>
      <c r="S1031" s="51">
        <f t="shared" si="216"/>
        <v>111500</v>
      </c>
      <c r="T1031" s="12" t="str">
        <f t="shared" si="214"/>
        <v>MENOR VALOR</v>
      </c>
    </row>
    <row r="1032" spans="1:20" ht="16.5">
      <c r="A1032" s="57">
        <v>1026</v>
      </c>
      <c r="B1032" s="38" t="s">
        <v>1439</v>
      </c>
      <c r="C1032" s="73">
        <v>904925</v>
      </c>
      <c r="D1032" s="63" t="s">
        <v>1440</v>
      </c>
      <c r="E1032" s="114" t="s">
        <v>21</v>
      </c>
      <c r="F1032" s="64">
        <v>1</v>
      </c>
      <c r="G1032" s="115">
        <v>0</v>
      </c>
      <c r="H1032" s="116">
        <v>0</v>
      </c>
      <c r="I1032" s="84">
        <v>174300</v>
      </c>
      <c r="J1032" s="88">
        <v>182700</v>
      </c>
      <c r="K1032" s="49"/>
      <c r="L1032" s="50">
        <f t="shared" si="217"/>
        <v>174300</v>
      </c>
      <c r="M1032" s="50">
        <f t="shared" si="218"/>
        <v>178500</v>
      </c>
      <c r="N1032" s="51">
        <f t="shared" si="219"/>
        <v>178500</v>
      </c>
      <c r="O1032" s="52">
        <f t="shared" si="220"/>
        <v>178450.58139440173</v>
      </c>
      <c r="P1032" s="51">
        <f t="shared" si="221"/>
        <v>2969.8484809834995</v>
      </c>
      <c r="Q1032" s="53">
        <f t="shared" si="222"/>
        <v>1.663780661615406E-2</v>
      </c>
      <c r="R1032" s="29">
        <f t="shared" si="215"/>
        <v>174300</v>
      </c>
      <c r="S1032" s="51">
        <f t="shared" si="216"/>
        <v>174300</v>
      </c>
      <c r="T1032" s="12" t="str">
        <f t="shared" si="214"/>
        <v>MENOR VALOR</v>
      </c>
    </row>
    <row r="1033" spans="1:20" ht="16.5">
      <c r="A1033" s="57">
        <v>1027</v>
      </c>
      <c r="B1033" s="38" t="s">
        <v>1441</v>
      </c>
      <c r="C1033" s="73">
        <v>905201</v>
      </c>
      <c r="D1033" s="63" t="s">
        <v>1442</v>
      </c>
      <c r="E1033" s="114" t="s">
        <v>21</v>
      </c>
      <c r="F1033" s="64">
        <v>1</v>
      </c>
      <c r="G1033" s="115">
        <v>0</v>
      </c>
      <c r="H1033" s="116">
        <v>0</v>
      </c>
      <c r="I1033" s="84">
        <v>170900</v>
      </c>
      <c r="J1033" s="88">
        <v>179100</v>
      </c>
      <c r="K1033" s="49"/>
      <c r="L1033" s="50">
        <f t="shared" si="217"/>
        <v>170900</v>
      </c>
      <c r="M1033" s="50">
        <f t="shared" si="218"/>
        <v>175000</v>
      </c>
      <c r="N1033" s="51">
        <f t="shared" si="219"/>
        <v>175000</v>
      </c>
      <c r="O1033" s="52">
        <f t="shared" si="220"/>
        <v>174951.9648360658</v>
      </c>
      <c r="P1033" s="51">
        <f t="shared" si="221"/>
        <v>2899.1378028648451</v>
      </c>
      <c r="Q1033" s="53">
        <f t="shared" si="222"/>
        <v>1.6566501730656259E-2</v>
      </c>
      <c r="R1033" s="29">
        <f t="shared" si="215"/>
        <v>170900</v>
      </c>
      <c r="S1033" s="51">
        <f t="shared" si="216"/>
        <v>170900</v>
      </c>
      <c r="T1033" s="12" t="str">
        <f t="shared" ref="T1033:T1096" si="223">IF(Q1033&lt;=$Q$1,"MENOR VALOR","MEDIANA")</f>
        <v>MENOR VALOR</v>
      </c>
    </row>
    <row r="1034" spans="1:20" ht="33">
      <c r="A1034" s="89">
        <v>1028</v>
      </c>
      <c r="B1034" s="38" t="s">
        <v>1443</v>
      </c>
      <c r="C1034" s="73">
        <v>905205</v>
      </c>
      <c r="D1034" s="63" t="s">
        <v>1444</v>
      </c>
      <c r="E1034" s="114" t="s">
        <v>21</v>
      </c>
      <c r="F1034" s="64">
        <v>1</v>
      </c>
      <c r="G1034" s="115">
        <v>0</v>
      </c>
      <c r="H1034" s="116">
        <v>0</v>
      </c>
      <c r="I1034" s="84">
        <v>228200</v>
      </c>
      <c r="J1034" s="88">
        <v>239400</v>
      </c>
      <c r="K1034" s="49"/>
      <c r="L1034" s="50">
        <f t="shared" si="217"/>
        <v>228200</v>
      </c>
      <c r="M1034" s="50">
        <f t="shared" si="218"/>
        <v>233800</v>
      </c>
      <c r="N1034" s="51">
        <f t="shared" si="219"/>
        <v>233800</v>
      </c>
      <c r="O1034" s="52">
        <f t="shared" si="220"/>
        <v>233732.92451000566</v>
      </c>
      <c r="P1034" s="51">
        <f t="shared" si="221"/>
        <v>3959.7979746446663</v>
      </c>
      <c r="Q1034" s="53">
        <f t="shared" si="222"/>
        <v>1.6936689369737665E-2</v>
      </c>
      <c r="R1034" s="29">
        <f t="shared" si="215"/>
        <v>228200</v>
      </c>
      <c r="S1034" s="51">
        <f t="shared" si="216"/>
        <v>228200</v>
      </c>
      <c r="T1034" s="12" t="str">
        <f t="shared" si="223"/>
        <v>MENOR VALOR</v>
      </c>
    </row>
    <row r="1035" spans="1:20" ht="33">
      <c r="A1035" s="57">
        <v>1029</v>
      </c>
      <c r="B1035" s="38" t="s">
        <v>1445</v>
      </c>
      <c r="C1035" s="73">
        <v>905404</v>
      </c>
      <c r="D1035" s="63" t="s">
        <v>1446</v>
      </c>
      <c r="E1035" s="114" t="s">
        <v>21</v>
      </c>
      <c r="F1035" s="64">
        <v>1</v>
      </c>
      <c r="G1035" s="115">
        <v>0</v>
      </c>
      <c r="H1035" s="116">
        <v>0</v>
      </c>
      <c r="I1035" s="84">
        <v>170900</v>
      </c>
      <c r="J1035" s="88">
        <v>116900</v>
      </c>
      <c r="K1035" s="49"/>
      <c r="L1035" s="50">
        <f t="shared" si="217"/>
        <v>116900</v>
      </c>
      <c r="M1035" s="50">
        <f t="shared" si="218"/>
        <v>143900</v>
      </c>
      <c r="N1035" s="51">
        <f t="shared" si="219"/>
        <v>143900</v>
      </c>
      <c r="O1035" s="52">
        <f t="shared" si="220"/>
        <v>141344.29595848572</v>
      </c>
      <c r="P1035" s="51">
        <f t="shared" si="221"/>
        <v>19091.883092036784</v>
      </c>
      <c r="Q1035" s="53">
        <f t="shared" si="222"/>
        <v>0.13267465665070732</v>
      </c>
      <c r="R1035" s="29">
        <f t="shared" si="215"/>
        <v>143900</v>
      </c>
      <c r="S1035" s="51">
        <f t="shared" si="216"/>
        <v>143900</v>
      </c>
      <c r="T1035" s="12" t="str">
        <f t="shared" si="223"/>
        <v>MEDIANA</v>
      </c>
    </row>
    <row r="1036" spans="1:20" ht="16.5">
      <c r="A1036" s="57">
        <v>1030</v>
      </c>
      <c r="B1036" s="38" t="s">
        <v>1447</v>
      </c>
      <c r="C1036" s="73">
        <v>905503</v>
      </c>
      <c r="D1036" s="63" t="s">
        <v>1448</v>
      </c>
      <c r="E1036" s="114" t="s">
        <v>21</v>
      </c>
      <c r="F1036" s="64">
        <v>1</v>
      </c>
      <c r="G1036" s="115">
        <v>0</v>
      </c>
      <c r="H1036" s="116">
        <v>0</v>
      </c>
      <c r="I1036" s="84">
        <v>170900</v>
      </c>
      <c r="J1036" s="88">
        <v>457600</v>
      </c>
      <c r="K1036" s="49"/>
      <c r="L1036" s="50">
        <f t="shared" si="217"/>
        <v>170900</v>
      </c>
      <c r="M1036" s="50">
        <f t="shared" si="218"/>
        <v>314250</v>
      </c>
      <c r="N1036" s="51">
        <f t="shared" si="219"/>
        <v>314250</v>
      </c>
      <c r="O1036" s="52">
        <f t="shared" si="220"/>
        <v>279649.49490388855</v>
      </c>
      <c r="P1036" s="51">
        <f t="shared" si="221"/>
        <v>101363.75708309159</v>
      </c>
      <c r="Q1036" s="53">
        <f t="shared" si="222"/>
        <v>0.32255769954842195</v>
      </c>
      <c r="R1036" s="29">
        <f t="shared" si="215"/>
        <v>314250</v>
      </c>
      <c r="S1036" s="51">
        <f t="shared" si="216"/>
        <v>314300</v>
      </c>
      <c r="T1036" s="12" t="str">
        <f t="shared" si="223"/>
        <v>MEDIANA</v>
      </c>
    </row>
    <row r="1037" spans="1:20" ht="16.5">
      <c r="A1037" s="57">
        <v>1031</v>
      </c>
      <c r="B1037" s="38" t="s">
        <v>1449</v>
      </c>
      <c r="C1037" s="73">
        <v>905706</v>
      </c>
      <c r="D1037" s="63" t="s">
        <v>1450</v>
      </c>
      <c r="E1037" s="114" t="s">
        <v>21</v>
      </c>
      <c r="F1037" s="64">
        <v>1</v>
      </c>
      <c r="G1037" s="115">
        <v>0</v>
      </c>
      <c r="H1037" s="116">
        <v>0</v>
      </c>
      <c r="I1037" s="84">
        <v>143800</v>
      </c>
      <c r="J1037" s="88">
        <v>150900</v>
      </c>
      <c r="K1037" s="49"/>
      <c r="L1037" s="50">
        <f t="shared" si="217"/>
        <v>143800</v>
      </c>
      <c r="M1037" s="50">
        <f t="shared" si="218"/>
        <v>147350</v>
      </c>
      <c r="N1037" s="51">
        <f t="shared" si="219"/>
        <v>147350</v>
      </c>
      <c r="O1037" s="52">
        <f t="shared" si="220"/>
        <v>147307.22996513103</v>
      </c>
      <c r="P1037" s="51">
        <f t="shared" si="221"/>
        <v>2510.2290732122437</v>
      </c>
      <c r="Q1037" s="53">
        <f t="shared" si="222"/>
        <v>1.703582676085676E-2</v>
      </c>
      <c r="R1037" s="29">
        <f t="shared" si="215"/>
        <v>143800</v>
      </c>
      <c r="S1037" s="51">
        <f t="shared" si="216"/>
        <v>143800</v>
      </c>
      <c r="T1037" s="12" t="str">
        <f t="shared" si="223"/>
        <v>MENOR VALOR</v>
      </c>
    </row>
    <row r="1038" spans="1:20" ht="33">
      <c r="A1038" s="57">
        <v>1032</v>
      </c>
      <c r="B1038" s="38" t="s">
        <v>1451</v>
      </c>
      <c r="C1038" s="73">
        <v>905714</v>
      </c>
      <c r="D1038" s="63" t="s">
        <v>1452</v>
      </c>
      <c r="E1038" s="114" t="s">
        <v>21</v>
      </c>
      <c r="F1038" s="64">
        <v>1</v>
      </c>
      <c r="G1038" s="115">
        <v>0</v>
      </c>
      <c r="H1038" s="116">
        <v>0</v>
      </c>
      <c r="I1038" s="84">
        <v>228200</v>
      </c>
      <c r="J1038" s="88">
        <v>243000</v>
      </c>
      <c r="K1038" s="49"/>
      <c r="L1038" s="50">
        <f t="shared" si="217"/>
        <v>228200</v>
      </c>
      <c r="M1038" s="50">
        <f t="shared" si="218"/>
        <v>235600</v>
      </c>
      <c r="N1038" s="51">
        <f t="shared" si="219"/>
        <v>235600</v>
      </c>
      <c r="O1038" s="52">
        <f t="shared" si="220"/>
        <v>235483.75740165179</v>
      </c>
      <c r="P1038" s="51">
        <f t="shared" si="221"/>
        <v>5232.5901807804521</v>
      </c>
      <c r="Q1038" s="53">
        <f t="shared" si="222"/>
        <v>2.2209635741852512E-2</v>
      </c>
      <c r="R1038" s="29">
        <f t="shared" si="215"/>
        <v>228200</v>
      </c>
      <c r="S1038" s="51">
        <f t="shared" si="216"/>
        <v>228200</v>
      </c>
      <c r="T1038" s="12" t="str">
        <f t="shared" si="223"/>
        <v>MENOR VALOR</v>
      </c>
    </row>
    <row r="1039" spans="1:20" ht="33">
      <c r="A1039" s="89">
        <v>1033</v>
      </c>
      <c r="B1039" s="38" t="s">
        <v>1453</v>
      </c>
      <c r="C1039" s="77">
        <v>905717</v>
      </c>
      <c r="D1039" s="63" t="s">
        <v>1454</v>
      </c>
      <c r="E1039" s="114" t="s">
        <v>21</v>
      </c>
      <c r="F1039" s="64">
        <v>1</v>
      </c>
      <c r="G1039" s="115">
        <v>0</v>
      </c>
      <c r="H1039" s="116">
        <v>0</v>
      </c>
      <c r="I1039" s="84">
        <v>64500</v>
      </c>
      <c r="J1039" s="88">
        <v>83500</v>
      </c>
      <c r="K1039" s="49"/>
      <c r="L1039" s="50">
        <f t="shared" si="217"/>
        <v>64500</v>
      </c>
      <c r="M1039" s="50">
        <f t="shared" si="218"/>
        <v>74000</v>
      </c>
      <c r="N1039" s="51">
        <f t="shared" si="219"/>
        <v>74000</v>
      </c>
      <c r="O1039" s="52">
        <f t="shared" si="220"/>
        <v>73387.669263984673</v>
      </c>
      <c r="P1039" s="51">
        <f t="shared" si="221"/>
        <v>6717.5144212722016</v>
      </c>
      <c r="Q1039" s="53">
        <f t="shared" si="222"/>
        <v>9.07772219090838E-2</v>
      </c>
      <c r="R1039" s="29">
        <f t="shared" si="215"/>
        <v>64500</v>
      </c>
      <c r="S1039" s="51">
        <f t="shared" si="216"/>
        <v>64500</v>
      </c>
      <c r="T1039" s="12" t="str">
        <f t="shared" si="223"/>
        <v>MENOR VALOR</v>
      </c>
    </row>
    <row r="1040" spans="1:20" ht="33">
      <c r="A1040" s="57">
        <v>1034</v>
      </c>
      <c r="B1040" s="38" t="s">
        <v>1455</v>
      </c>
      <c r="C1040" s="73">
        <v>905726</v>
      </c>
      <c r="D1040" s="63" t="s">
        <v>1456</v>
      </c>
      <c r="E1040" s="114" t="s">
        <v>21</v>
      </c>
      <c r="F1040" s="64">
        <v>1</v>
      </c>
      <c r="G1040" s="115">
        <v>0</v>
      </c>
      <c r="H1040" s="116">
        <v>0</v>
      </c>
      <c r="I1040" s="84">
        <v>36900</v>
      </c>
      <c r="J1040" s="88">
        <v>38900</v>
      </c>
      <c r="K1040" s="49"/>
      <c r="L1040" s="50">
        <f t="shared" si="217"/>
        <v>36900</v>
      </c>
      <c r="M1040" s="50">
        <f t="shared" si="218"/>
        <v>37900</v>
      </c>
      <c r="N1040" s="51">
        <f t="shared" si="219"/>
        <v>37900</v>
      </c>
      <c r="O1040" s="52">
        <f t="shared" si="220"/>
        <v>37886.805090954818</v>
      </c>
      <c r="P1040" s="51">
        <f t="shared" si="221"/>
        <v>707.10678118654755</v>
      </c>
      <c r="Q1040" s="53">
        <f t="shared" si="222"/>
        <v>1.8657171007560622E-2</v>
      </c>
      <c r="R1040" s="29">
        <f t="shared" si="215"/>
        <v>36900</v>
      </c>
      <c r="S1040" s="51">
        <f t="shared" si="216"/>
        <v>36900</v>
      </c>
      <c r="T1040" s="12" t="str">
        <f t="shared" si="223"/>
        <v>MENOR VALOR</v>
      </c>
    </row>
    <row r="1041" spans="1:20" ht="16.5">
      <c r="A1041" s="57">
        <v>1035</v>
      </c>
      <c r="B1041" s="38" t="s">
        <v>1457</v>
      </c>
      <c r="C1041" s="77">
        <v>905727</v>
      </c>
      <c r="D1041" s="63" t="s">
        <v>1458</v>
      </c>
      <c r="E1041" s="114" t="s">
        <v>21</v>
      </c>
      <c r="F1041" s="64">
        <v>1</v>
      </c>
      <c r="G1041" s="115">
        <v>0</v>
      </c>
      <c r="H1041" s="116">
        <v>0</v>
      </c>
      <c r="I1041" s="84">
        <v>34800</v>
      </c>
      <c r="J1041" s="88">
        <v>36700</v>
      </c>
      <c r="K1041" s="49"/>
      <c r="L1041" s="50">
        <f t="shared" si="217"/>
        <v>34800</v>
      </c>
      <c r="M1041" s="50">
        <f t="shared" si="218"/>
        <v>35750</v>
      </c>
      <c r="N1041" s="51">
        <f t="shared" si="219"/>
        <v>35750</v>
      </c>
      <c r="O1041" s="52">
        <f t="shared" si="220"/>
        <v>35737.375393276991</v>
      </c>
      <c r="P1041" s="51">
        <f t="shared" si="221"/>
        <v>671.75144212722012</v>
      </c>
      <c r="Q1041" s="53">
        <f t="shared" si="222"/>
        <v>1.879025012943273E-2</v>
      </c>
      <c r="R1041" s="29">
        <f t="shared" si="215"/>
        <v>34800</v>
      </c>
      <c r="S1041" s="51">
        <f t="shared" si="216"/>
        <v>34800</v>
      </c>
      <c r="T1041" s="12" t="str">
        <f t="shared" si="223"/>
        <v>MENOR VALOR</v>
      </c>
    </row>
    <row r="1042" spans="1:20" ht="16.5">
      <c r="A1042" s="57">
        <v>1036</v>
      </c>
      <c r="B1042" s="38" t="s">
        <v>1459</v>
      </c>
      <c r="C1042" s="77">
        <v>905759</v>
      </c>
      <c r="D1042" s="63" t="s">
        <v>1460</v>
      </c>
      <c r="E1042" s="114" t="s">
        <v>21</v>
      </c>
      <c r="F1042" s="64">
        <v>1</v>
      </c>
      <c r="G1042" s="115">
        <v>0</v>
      </c>
      <c r="H1042" s="116">
        <v>0</v>
      </c>
      <c r="I1042" s="84">
        <v>32700</v>
      </c>
      <c r="J1042" s="88">
        <v>58000</v>
      </c>
      <c r="K1042" s="49"/>
      <c r="L1042" s="50">
        <f t="shared" si="217"/>
        <v>32700</v>
      </c>
      <c r="M1042" s="50">
        <f t="shared" si="218"/>
        <v>45350</v>
      </c>
      <c r="N1042" s="51">
        <f t="shared" si="219"/>
        <v>45350</v>
      </c>
      <c r="O1042" s="52">
        <f t="shared" si="220"/>
        <v>43549.971297349897</v>
      </c>
      <c r="P1042" s="51">
        <f t="shared" si="221"/>
        <v>8944.9007820098268</v>
      </c>
      <c r="Q1042" s="53">
        <f t="shared" si="222"/>
        <v>0.19724147259117589</v>
      </c>
      <c r="R1042" s="29">
        <f t="shared" si="215"/>
        <v>45350</v>
      </c>
      <c r="S1042" s="51">
        <f t="shared" si="216"/>
        <v>45400</v>
      </c>
      <c r="T1042" s="12" t="str">
        <f t="shared" si="223"/>
        <v>MEDIANA</v>
      </c>
    </row>
    <row r="1043" spans="1:20" ht="16.5">
      <c r="A1043" s="57">
        <v>1037</v>
      </c>
      <c r="B1043" s="38" t="s">
        <v>1461</v>
      </c>
      <c r="C1043" s="73">
        <v>906001</v>
      </c>
      <c r="D1043" s="63" t="s">
        <v>1462</v>
      </c>
      <c r="E1043" s="114" t="s">
        <v>21</v>
      </c>
      <c r="F1043" s="64">
        <v>1</v>
      </c>
      <c r="G1043" s="115">
        <v>0</v>
      </c>
      <c r="H1043" s="116">
        <v>0</v>
      </c>
      <c r="I1043" s="84">
        <v>32700</v>
      </c>
      <c r="J1043" s="88">
        <v>58200</v>
      </c>
      <c r="K1043" s="49"/>
      <c r="L1043" s="50">
        <f t="shared" si="217"/>
        <v>32700</v>
      </c>
      <c r="M1043" s="50">
        <f t="shared" si="218"/>
        <v>45450</v>
      </c>
      <c r="N1043" s="51">
        <f t="shared" si="219"/>
        <v>45450</v>
      </c>
      <c r="O1043" s="52">
        <f t="shared" si="220"/>
        <v>43624.992836675628</v>
      </c>
      <c r="P1043" s="51">
        <f t="shared" si="221"/>
        <v>9015.6114601284808</v>
      </c>
      <c r="Q1043" s="53">
        <f t="shared" si="222"/>
        <v>0.19836328845167175</v>
      </c>
      <c r="R1043" s="29">
        <f t="shared" si="215"/>
        <v>45450</v>
      </c>
      <c r="S1043" s="51">
        <f t="shared" si="216"/>
        <v>45500</v>
      </c>
      <c r="T1043" s="12" t="str">
        <f t="shared" si="223"/>
        <v>MEDIANA</v>
      </c>
    </row>
    <row r="1044" spans="1:20" ht="33">
      <c r="A1044" s="89">
        <v>1038</v>
      </c>
      <c r="B1044" s="38" t="s">
        <v>1463</v>
      </c>
      <c r="C1044" s="73">
        <v>906002</v>
      </c>
      <c r="D1044" s="63" t="s">
        <v>1464</v>
      </c>
      <c r="E1044" s="114" t="s">
        <v>21</v>
      </c>
      <c r="F1044" s="64">
        <v>1</v>
      </c>
      <c r="G1044" s="115">
        <v>0</v>
      </c>
      <c r="H1044" s="116">
        <v>0</v>
      </c>
      <c r="I1044" s="84">
        <v>32700</v>
      </c>
      <c r="J1044" s="88">
        <v>34200</v>
      </c>
      <c r="K1044" s="49"/>
      <c r="L1044" s="50">
        <f t="shared" si="217"/>
        <v>32700</v>
      </c>
      <c r="M1044" s="50">
        <f t="shared" si="218"/>
        <v>33450</v>
      </c>
      <c r="N1044" s="51">
        <f t="shared" si="219"/>
        <v>33450</v>
      </c>
      <c r="O1044" s="52">
        <f t="shared" si="220"/>
        <v>33441.590871248933</v>
      </c>
      <c r="P1044" s="51">
        <f t="shared" si="221"/>
        <v>530.33008588991061</v>
      </c>
      <c r="Q1044" s="53">
        <f t="shared" si="222"/>
        <v>1.5854412134227523E-2</v>
      </c>
      <c r="R1044" s="29">
        <f t="shared" si="215"/>
        <v>32700</v>
      </c>
      <c r="S1044" s="51">
        <f t="shared" si="216"/>
        <v>32700</v>
      </c>
      <c r="T1044" s="12" t="str">
        <f t="shared" si="223"/>
        <v>MENOR VALOR</v>
      </c>
    </row>
    <row r="1045" spans="1:20" ht="33">
      <c r="A1045" s="57">
        <v>1039</v>
      </c>
      <c r="B1045" s="38" t="s">
        <v>1465</v>
      </c>
      <c r="C1045" s="73">
        <v>906019</v>
      </c>
      <c r="D1045" s="63" t="s">
        <v>1466</v>
      </c>
      <c r="E1045" s="114" t="s">
        <v>21</v>
      </c>
      <c r="F1045" s="64">
        <v>1</v>
      </c>
      <c r="G1045" s="115">
        <v>0</v>
      </c>
      <c r="H1045" s="116">
        <v>0</v>
      </c>
      <c r="I1045" s="84">
        <v>62800</v>
      </c>
      <c r="J1045" s="88">
        <v>75300</v>
      </c>
      <c r="K1045" s="49"/>
      <c r="L1045" s="50">
        <f t="shared" si="217"/>
        <v>62800</v>
      </c>
      <c r="M1045" s="50">
        <f t="shared" si="218"/>
        <v>69050</v>
      </c>
      <c r="N1045" s="51">
        <f t="shared" si="219"/>
        <v>69050</v>
      </c>
      <c r="O1045" s="52">
        <f t="shared" si="220"/>
        <v>68766.561641542037</v>
      </c>
      <c r="P1045" s="51">
        <f t="shared" si="221"/>
        <v>4419.4173824159225</v>
      </c>
      <c r="Q1045" s="53">
        <f t="shared" si="222"/>
        <v>6.4003148188499961E-2</v>
      </c>
      <c r="R1045" s="29">
        <f t="shared" si="215"/>
        <v>62800</v>
      </c>
      <c r="S1045" s="51">
        <f t="shared" si="216"/>
        <v>62800</v>
      </c>
      <c r="T1045" s="12" t="str">
        <f t="shared" si="223"/>
        <v>MENOR VALOR</v>
      </c>
    </row>
    <row r="1046" spans="1:20" ht="33">
      <c r="A1046" s="57">
        <v>1040</v>
      </c>
      <c r="B1046" s="38" t="s">
        <v>1467</v>
      </c>
      <c r="C1046" s="73">
        <v>906020</v>
      </c>
      <c r="D1046" s="63" t="s">
        <v>1468</v>
      </c>
      <c r="E1046" s="114" t="s">
        <v>21</v>
      </c>
      <c r="F1046" s="64">
        <v>1</v>
      </c>
      <c r="G1046" s="115">
        <v>0</v>
      </c>
      <c r="H1046" s="116">
        <v>0</v>
      </c>
      <c r="I1046" s="84">
        <v>73400</v>
      </c>
      <c r="J1046" s="88">
        <v>57200</v>
      </c>
      <c r="K1046" s="49"/>
      <c r="L1046" s="50">
        <f t="shared" si="217"/>
        <v>57200</v>
      </c>
      <c r="M1046" s="50">
        <f t="shared" si="218"/>
        <v>65300</v>
      </c>
      <c r="N1046" s="51">
        <f t="shared" si="219"/>
        <v>65300</v>
      </c>
      <c r="O1046" s="52">
        <f t="shared" si="220"/>
        <v>64795.678868270217</v>
      </c>
      <c r="P1046" s="51">
        <f t="shared" si="221"/>
        <v>5727.5649276110353</v>
      </c>
      <c r="Q1046" s="53">
        <f t="shared" si="222"/>
        <v>8.7711560912879558E-2</v>
      </c>
      <c r="R1046" s="29">
        <f t="shared" si="215"/>
        <v>57200</v>
      </c>
      <c r="S1046" s="51">
        <f t="shared" si="216"/>
        <v>57200</v>
      </c>
      <c r="T1046" s="12" t="str">
        <f t="shared" si="223"/>
        <v>MENOR VALOR</v>
      </c>
    </row>
    <row r="1047" spans="1:20" ht="33">
      <c r="A1047" s="57">
        <v>1041</v>
      </c>
      <c r="B1047" s="38" t="s">
        <v>1469</v>
      </c>
      <c r="C1047" s="73">
        <v>906039</v>
      </c>
      <c r="D1047" s="63" t="s">
        <v>1470</v>
      </c>
      <c r="E1047" s="114" t="s">
        <v>21</v>
      </c>
      <c r="F1047" s="64">
        <v>1</v>
      </c>
      <c r="G1047" s="115">
        <v>0</v>
      </c>
      <c r="H1047" s="116">
        <v>0</v>
      </c>
      <c r="I1047" s="84">
        <v>73400</v>
      </c>
      <c r="J1047" s="88">
        <v>83800</v>
      </c>
      <c r="K1047" s="49"/>
      <c r="L1047" s="50">
        <f t="shared" si="217"/>
        <v>73400</v>
      </c>
      <c r="M1047" s="50">
        <f t="shared" si="218"/>
        <v>78600</v>
      </c>
      <c r="N1047" s="51">
        <f t="shared" si="219"/>
        <v>78600</v>
      </c>
      <c r="O1047" s="52">
        <f t="shared" si="220"/>
        <v>78427.801193199339</v>
      </c>
      <c r="P1047" s="51">
        <f t="shared" si="221"/>
        <v>3676.9552621700473</v>
      </c>
      <c r="Q1047" s="53">
        <f t="shared" si="222"/>
        <v>4.6780601299873374E-2</v>
      </c>
      <c r="R1047" s="29">
        <f t="shared" si="215"/>
        <v>73400</v>
      </c>
      <c r="S1047" s="51">
        <f t="shared" si="216"/>
        <v>73400</v>
      </c>
      <c r="T1047" s="12" t="str">
        <f t="shared" si="223"/>
        <v>MENOR VALOR</v>
      </c>
    </row>
    <row r="1048" spans="1:20" ht="33">
      <c r="A1048" s="57">
        <v>1042</v>
      </c>
      <c r="B1048" s="38" t="s">
        <v>1471</v>
      </c>
      <c r="C1048" s="73">
        <v>906040</v>
      </c>
      <c r="D1048" s="63" t="s">
        <v>1472</v>
      </c>
      <c r="E1048" s="114" t="s">
        <v>21</v>
      </c>
      <c r="F1048" s="64">
        <v>1</v>
      </c>
      <c r="G1048" s="115">
        <v>0</v>
      </c>
      <c r="H1048" s="116">
        <v>0</v>
      </c>
      <c r="I1048" s="84">
        <v>73400</v>
      </c>
      <c r="J1048" s="88">
        <v>75300</v>
      </c>
      <c r="K1048" s="49"/>
      <c r="L1048" s="50">
        <f t="shared" si="217"/>
        <v>73400</v>
      </c>
      <c r="M1048" s="50">
        <f t="shared" si="218"/>
        <v>74350</v>
      </c>
      <c r="N1048" s="51">
        <f t="shared" si="219"/>
        <v>74350</v>
      </c>
      <c r="O1048" s="52">
        <f t="shared" si="220"/>
        <v>74343.930485279023</v>
      </c>
      <c r="P1048" s="51">
        <f t="shared" si="221"/>
        <v>671.75144212722012</v>
      </c>
      <c r="Q1048" s="53">
        <f t="shared" si="222"/>
        <v>9.0349891341926034E-3</v>
      </c>
      <c r="R1048" s="29">
        <f t="shared" si="215"/>
        <v>73400</v>
      </c>
      <c r="S1048" s="51">
        <f t="shared" si="216"/>
        <v>73400</v>
      </c>
      <c r="T1048" s="12" t="str">
        <f t="shared" si="223"/>
        <v>MENOR VALOR</v>
      </c>
    </row>
    <row r="1049" spans="1:20" ht="33">
      <c r="A1049" s="89">
        <v>1043</v>
      </c>
      <c r="B1049" s="38" t="s">
        <v>1473</v>
      </c>
      <c r="C1049" s="73">
        <v>906041</v>
      </c>
      <c r="D1049" s="63" t="s">
        <v>1474</v>
      </c>
      <c r="E1049" s="114" t="s">
        <v>21</v>
      </c>
      <c r="F1049" s="64">
        <v>1</v>
      </c>
      <c r="G1049" s="115">
        <v>0</v>
      </c>
      <c r="H1049" s="116">
        <v>0</v>
      </c>
      <c r="I1049" s="84">
        <v>73400</v>
      </c>
      <c r="J1049" s="88">
        <v>75300</v>
      </c>
      <c r="K1049" s="49"/>
      <c r="L1049" s="50">
        <f t="shared" si="217"/>
        <v>73400</v>
      </c>
      <c r="M1049" s="50">
        <f t="shared" si="218"/>
        <v>74350</v>
      </c>
      <c r="N1049" s="51">
        <f t="shared" si="219"/>
        <v>74350</v>
      </c>
      <c r="O1049" s="52">
        <f t="shared" si="220"/>
        <v>74343.930485279023</v>
      </c>
      <c r="P1049" s="51">
        <f t="shared" si="221"/>
        <v>671.75144212722012</v>
      </c>
      <c r="Q1049" s="53">
        <f t="shared" si="222"/>
        <v>9.0349891341926034E-3</v>
      </c>
      <c r="R1049" s="29">
        <f t="shared" si="215"/>
        <v>73400</v>
      </c>
      <c r="S1049" s="51">
        <f t="shared" si="216"/>
        <v>73400</v>
      </c>
      <c r="T1049" s="12" t="str">
        <f t="shared" si="223"/>
        <v>MENOR VALOR</v>
      </c>
    </row>
    <row r="1050" spans="1:20" ht="33">
      <c r="A1050" s="57">
        <v>1044</v>
      </c>
      <c r="B1050" s="38" t="s">
        <v>1475</v>
      </c>
      <c r="C1050" s="73">
        <v>906126</v>
      </c>
      <c r="D1050" s="63" t="s">
        <v>1476</v>
      </c>
      <c r="E1050" s="114" t="s">
        <v>21</v>
      </c>
      <c r="F1050" s="64">
        <v>1</v>
      </c>
      <c r="G1050" s="115">
        <v>0</v>
      </c>
      <c r="H1050" s="116">
        <v>0</v>
      </c>
      <c r="I1050" s="84">
        <v>73400</v>
      </c>
      <c r="J1050" s="88">
        <v>83800</v>
      </c>
      <c r="K1050" s="49"/>
      <c r="L1050" s="50">
        <f t="shared" si="217"/>
        <v>73400</v>
      </c>
      <c r="M1050" s="50">
        <f t="shared" si="218"/>
        <v>78600</v>
      </c>
      <c r="N1050" s="51">
        <f t="shared" si="219"/>
        <v>78600</v>
      </c>
      <c r="O1050" s="52">
        <f t="shared" si="220"/>
        <v>78427.801193199339</v>
      </c>
      <c r="P1050" s="51">
        <f t="shared" si="221"/>
        <v>3676.9552621700473</v>
      </c>
      <c r="Q1050" s="53">
        <f t="shared" si="222"/>
        <v>4.6780601299873374E-2</v>
      </c>
      <c r="R1050" s="29">
        <f t="shared" si="215"/>
        <v>73400</v>
      </c>
      <c r="S1050" s="51">
        <f t="shared" si="216"/>
        <v>73400</v>
      </c>
      <c r="T1050" s="12" t="str">
        <f t="shared" si="223"/>
        <v>MENOR VALOR</v>
      </c>
    </row>
    <row r="1051" spans="1:20" ht="33">
      <c r="A1051" s="57">
        <v>1045</v>
      </c>
      <c r="B1051" s="38" t="s">
        <v>1477</v>
      </c>
      <c r="C1051" s="73">
        <v>906127</v>
      </c>
      <c r="D1051" s="63" t="s">
        <v>1478</v>
      </c>
      <c r="E1051" s="114" t="s">
        <v>21</v>
      </c>
      <c r="F1051" s="64">
        <v>1</v>
      </c>
      <c r="G1051" s="115">
        <v>0</v>
      </c>
      <c r="H1051" s="116">
        <v>0</v>
      </c>
      <c r="I1051" s="84">
        <v>73400</v>
      </c>
      <c r="J1051" s="88">
        <v>83800</v>
      </c>
      <c r="K1051" s="49"/>
      <c r="L1051" s="50">
        <f t="shared" si="217"/>
        <v>73400</v>
      </c>
      <c r="M1051" s="50">
        <f t="shared" si="218"/>
        <v>78600</v>
      </c>
      <c r="N1051" s="51">
        <f t="shared" si="219"/>
        <v>78600</v>
      </c>
      <c r="O1051" s="52">
        <f t="shared" si="220"/>
        <v>78427.801193199339</v>
      </c>
      <c r="P1051" s="51">
        <f t="shared" si="221"/>
        <v>3676.9552621700473</v>
      </c>
      <c r="Q1051" s="53">
        <f t="shared" si="222"/>
        <v>4.6780601299873374E-2</v>
      </c>
      <c r="R1051" s="29">
        <f t="shared" si="215"/>
        <v>73400</v>
      </c>
      <c r="S1051" s="51">
        <f t="shared" si="216"/>
        <v>73400</v>
      </c>
      <c r="T1051" s="12" t="str">
        <f t="shared" si="223"/>
        <v>MENOR VALOR</v>
      </c>
    </row>
    <row r="1052" spans="1:20" ht="33">
      <c r="A1052" s="57">
        <v>1046</v>
      </c>
      <c r="B1052" s="38" t="s">
        <v>1479</v>
      </c>
      <c r="C1052" s="73">
        <v>906128</v>
      </c>
      <c r="D1052" s="63" t="s">
        <v>1480</v>
      </c>
      <c r="E1052" s="114" t="s">
        <v>21</v>
      </c>
      <c r="F1052" s="64">
        <v>1</v>
      </c>
      <c r="G1052" s="115">
        <v>0</v>
      </c>
      <c r="H1052" s="116">
        <v>0</v>
      </c>
      <c r="I1052" s="84">
        <v>73400</v>
      </c>
      <c r="J1052" s="88">
        <v>75300</v>
      </c>
      <c r="K1052" s="49"/>
      <c r="L1052" s="50">
        <f t="shared" si="217"/>
        <v>73400</v>
      </c>
      <c r="M1052" s="50">
        <f t="shared" si="218"/>
        <v>74350</v>
      </c>
      <c r="N1052" s="51">
        <f t="shared" si="219"/>
        <v>74350</v>
      </c>
      <c r="O1052" s="52">
        <f t="shared" si="220"/>
        <v>74343.930485279023</v>
      </c>
      <c r="P1052" s="51">
        <f t="shared" si="221"/>
        <v>671.75144212722012</v>
      </c>
      <c r="Q1052" s="53">
        <f t="shared" si="222"/>
        <v>9.0349891341926034E-3</v>
      </c>
      <c r="R1052" s="29">
        <f t="shared" si="215"/>
        <v>73400</v>
      </c>
      <c r="S1052" s="51">
        <f t="shared" si="216"/>
        <v>73400</v>
      </c>
      <c r="T1052" s="12" t="str">
        <f t="shared" si="223"/>
        <v>MENOR VALOR</v>
      </c>
    </row>
    <row r="1053" spans="1:20" ht="33">
      <c r="A1053" s="57">
        <v>1047</v>
      </c>
      <c r="B1053" s="38" t="s">
        <v>1481</v>
      </c>
      <c r="C1053" s="73">
        <v>906129</v>
      </c>
      <c r="D1053" s="63" t="s">
        <v>1482</v>
      </c>
      <c r="E1053" s="114" t="s">
        <v>21</v>
      </c>
      <c r="F1053" s="64">
        <v>1</v>
      </c>
      <c r="G1053" s="115">
        <v>0</v>
      </c>
      <c r="H1053" s="116">
        <v>0</v>
      </c>
      <c r="I1053" s="84">
        <v>73400</v>
      </c>
      <c r="J1053" s="88">
        <v>83800</v>
      </c>
      <c r="K1053" s="49"/>
      <c r="L1053" s="50">
        <f t="shared" si="217"/>
        <v>73400</v>
      </c>
      <c r="M1053" s="50">
        <f t="shared" si="218"/>
        <v>78600</v>
      </c>
      <c r="N1053" s="51">
        <f t="shared" si="219"/>
        <v>78600</v>
      </c>
      <c r="O1053" s="52">
        <f t="shared" si="220"/>
        <v>78427.801193199339</v>
      </c>
      <c r="P1053" s="51">
        <f t="shared" si="221"/>
        <v>3676.9552621700473</v>
      </c>
      <c r="Q1053" s="53">
        <f t="shared" si="222"/>
        <v>4.6780601299873374E-2</v>
      </c>
      <c r="R1053" s="29">
        <f t="shared" si="215"/>
        <v>73400</v>
      </c>
      <c r="S1053" s="51">
        <f t="shared" si="216"/>
        <v>73400</v>
      </c>
      <c r="T1053" s="12" t="str">
        <f t="shared" si="223"/>
        <v>MENOR VALOR</v>
      </c>
    </row>
    <row r="1054" spans="1:20" ht="33">
      <c r="A1054" s="89">
        <v>1048</v>
      </c>
      <c r="B1054" s="38" t="s">
        <v>1483</v>
      </c>
      <c r="C1054" s="73">
        <v>906130</v>
      </c>
      <c r="D1054" s="63" t="s">
        <v>1484</v>
      </c>
      <c r="E1054" s="114" t="s">
        <v>21</v>
      </c>
      <c r="F1054" s="64">
        <v>1</v>
      </c>
      <c r="G1054" s="115">
        <v>0</v>
      </c>
      <c r="H1054" s="116">
        <v>0</v>
      </c>
      <c r="I1054" s="84">
        <v>73400</v>
      </c>
      <c r="J1054" s="88">
        <v>83500</v>
      </c>
      <c r="K1054" s="49"/>
      <c r="L1054" s="50">
        <f t="shared" si="217"/>
        <v>73400</v>
      </c>
      <c r="M1054" s="50">
        <f t="shared" si="218"/>
        <v>78450</v>
      </c>
      <c r="N1054" s="51">
        <f t="shared" si="219"/>
        <v>78450</v>
      </c>
      <c r="O1054" s="52">
        <f t="shared" si="220"/>
        <v>78287.291433539838</v>
      </c>
      <c r="P1054" s="51">
        <f t="shared" si="221"/>
        <v>3570.889244992065</v>
      </c>
      <c r="Q1054" s="53">
        <f t="shared" si="222"/>
        <v>4.5518027342155064E-2</v>
      </c>
      <c r="R1054" s="29">
        <f t="shared" si="215"/>
        <v>73400</v>
      </c>
      <c r="S1054" s="51">
        <f t="shared" si="216"/>
        <v>73400</v>
      </c>
      <c r="T1054" s="12" t="str">
        <f t="shared" si="223"/>
        <v>MENOR VALOR</v>
      </c>
    </row>
    <row r="1055" spans="1:20" ht="33">
      <c r="A1055" s="57">
        <v>1049</v>
      </c>
      <c r="B1055" s="38" t="s">
        <v>1485</v>
      </c>
      <c r="C1055" s="73">
        <v>906131</v>
      </c>
      <c r="D1055" s="63" t="s">
        <v>1486</v>
      </c>
      <c r="E1055" s="114" t="s">
        <v>21</v>
      </c>
      <c r="F1055" s="64">
        <v>1</v>
      </c>
      <c r="G1055" s="115">
        <v>0</v>
      </c>
      <c r="H1055" s="116">
        <v>0</v>
      </c>
      <c r="I1055" s="84">
        <v>73400</v>
      </c>
      <c r="J1055" s="88">
        <v>83800</v>
      </c>
      <c r="K1055" s="49"/>
      <c r="L1055" s="50">
        <f t="shared" si="217"/>
        <v>73400</v>
      </c>
      <c r="M1055" s="50">
        <f t="shared" si="218"/>
        <v>78600</v>
      </c>
      <c r="N1055" s="51">
        <f t="shared" si="219"/>
        <v>78600</v>
      </c>
      <c r="O1055" s="52">
        <f t="shared" si="220"/>
        <v>78427.801193199339</v>
      </c>
      <c r="P1055" s="51">
        <f t="shared" si="221"/>
        <v>3676.9552621700473</v>
      </c>
      <c r="Q1055" s="53">
        <f t="shared" si="222"/>
        <v>4.6780601299873374E-2</v>
      </c>
      <c r="R1055" s="29">
        <f t="shared" si="215"/>
        <v>73400</v>
      </c>
      <c r="S1055" s="51">
        <f t="shared" si="216"/>
        <v>73400</v>
      </c>
      <c r="T1055" s="12" t="str">
        <f t="shared" si="223"/>
        <v>MENOR VALOR</v>
      </c>
    </row>
    <row r="1056" spans="1:20" ht="33">
      <c r="A1056" s="57">
        <v>1050</v>
      </c>
      <c r="B1056" s="38" t="s">
        <v>1487</v>
      </c>
      <c r="C1056" s="73">
        <v>906132</v>
      </c>
      <c r="D1056" s="63" t="s">
        <v>1488</v>
      </c>
      <c r="E1056" s="114" t="s">
        <v>21</v>
      </c>
      <c r="F1056" s="64">
        <v>1</v>
      </c>
      <c r="G1056" s="115">
        <v>0</v>
      </c>
      <c r="H1056" s="116">
        <v>0</v>
      </c>
      <c r="I1056" s="84">
        <v>73400</v>
      </c>
      <c r="J1056" s="88">
        <v>83500</v>
      </c>
      <c r="K1056" s="49"/>
      <c r="L1056" s="50">
        <f t="shared" si="217"/>
        <v>73400</v>
      </c>
      <c r="M1056" s="50">
        <f t="shared" si="218"/>
        <v>78450</v>
      </c>
      <c r="N1056" s="51">
        <f t="shared" si="219"/>
        <v>78450</v>
      </c>
      <c r="O1056" s="52">
        <f t="shared" si="220"/>
        <v>78287.291433539838</v>
      </c>
      <c r="P1056" s="51">
        <f t="shared" si="221"/>
        <v>3570.889244992065</v>
      </c>
      <c r="Q1056" s="53">
        <f t="shared" si="222"/>
        <v>4.5518027342155064E-2</v>
      </c>
      <c r="R1056" s="29">
        <f t="shared" si="215"/>
        <v>73400</v>
      </c>
      <c r="S1056" s="51">
        <f t="shared" si="216"/>
        <v>73400</v>
      </c>
      <c r="T1056" s="12" t="str">
        <f t="shared" si="223"/>
        <v>MENOR VALOR</v>
      </c>
    </row>
    <row r="1057" spans="1:20" ht="33">
      <c r="A1057" s="57">
        <v>1051</v>
      </c>
      <c r="B1057" s="38" t="s">
        <v>1489</v>
      </c>
      <c r="C1057" s="73">
        <v>906133</v>
      </c>
      <c r="D1057" s="63" t="s">
        <v>1490</v>
      </c>
      <c r="E1057" s="114" t="s">
        <v>21</v>
      </c>
      <c r="F1057" s="64">
        <v>1</v>
      </c>
      <c r="G1057" s="115">
        <v>0</v>
      </c>
      <c r="H1057" s="116">
        <v>0</v>
      </c>
      <c r="I1057" s="84">
        <v>73400</v>
      </c>
      <c r="J1057" s="88">
        <v>83500</v>
      </c>
      <c r="K1057" s="49"/>
      <c r="L1057" s="50">
        <f t="shared" si="217"/>
        <v>73400</v>
      </c>
      <c r="M1057" s="50">
        <f t="shared" si="218"/>
        <v>78450</v>
      </c>
      <c r="N1057" s="51">
        <f t="shared" si="219"/>
        <v>78450</v>
      </c>
      <c r="O1057" s="52">
        <f t="shared" si="220"/>
        <v>78287.291433539838</v>
      </c>
      <c r="P1057" s="51">
        <f t="shared" si="221"/>
        <v>3570.889244992065</v>
      </c>
      <c r="Q1057" s="53">
        <f t="shared" si="222"/>
        <v>4.5518027342155064E-2</v>
      </c>
      <c r="R1057" s="29">
        <f t="shared" si="215"/>
        <v>73400</v>
      </c>
      <c r="S1057" s="51">
        <f t="shared" si="216"/>
        <v>73400</v>
      </c>
      <c r="T1057" s="12" t="str">
        <f t="shared" si="223"/>
        <v>MENOR VALOR</v>
      </c>
    </row>
    <row r="1058" spans="1:20" ht="33">
      <c r="A1058" s="57">
        <v>1052</v>
      </c>
      <c r="B1058" s="38" t="s">
        <v>1491</v>
      </c>
      <c r="C1058" s="73">
        <v>906134</v>
      </c>
      <c r="D1058" s="63" t="s">
        <v>1492</v>
      </c>
      <c r="E1058" s="114" t="s">
        <v>21</v>
      </c>
      <c r="F1058" s="64">
        <v>1</v>
      </c>
      <c r="G1058" s="115">
        <v>0</v>
      </c>
      <c r="H1058" s="116">
        <v>0</v>
      </c>
      <c r="I1058" s="84">
        <v>36900</v>
      </c>
      <c r="J1058" s="88">
        <v>37600</v>
      </c>
      <c r="K1058" s="49"/>
      <c r="L1058" s="50">
        <f t="shared" si="217"/>
        <v>36900</v>
      </c>
      <c r="M1058" s="50">
        <f t="shared" si="218"/>
        <v>37250</v>
      </c>
      <c r="N1058" s="51">
        <f t="shared" si="219"/>
        <v>37250</v>
      </c>
      <c r="O1058" s="52">
        <f t="shared" si="220"/>
        <v>37248.355668405013</v>
      </c>
      <c r="P1058" s="51">
        <f t="shared" si="221"/>
        <v>247.48737341529164</v>
      </c>
      <c r="Q1058" s="53">
        <f t="shared" si="222"/>
        <v>6.6439563332964203E-3</v>
      </c>
      <c r="R1058" s="29">
        <f t="shared" si="215"/>
        <v>36900</v>
      </c>
      <c r="S1058" s="51">
        <f t="shared" si="216"/>
        <v>36900</v>
      </c>
      <c r="T1058" s="12" t="str">
        <f t="shared" si="223"/>
        <v>MENOR VALOR</v>
      </c>
    </row>
    <row r="1059" spans="1:20" ht="33">
      <c r="A1059" s="89">
        <v>1053</v>
      </c>
      <c r="B1059" s="38" t="s">
        <v>1493</v>
      </c>
      <c r="C1059" s="73">
        <v>906205</v>
      </c>
      <c r="D1059" s="63" t="s">
        <v>1494</v>
      </c>
      <c r="E1059" s="114" t="s">
        <v>21</v>
      </c>
      <c r="F1059" s="64">
        <v>1</v>
      </c>
      <c r="G1059" s="115">
        <v>0</v>
      </c>
      <c r="H1059" s="116">
        <v>0</v>
      </c>
      <c r="I1059" s="84">
        <v>34800</v>
      </c>
      <c r="J1059" s="88">
        <v>36700</v>
      </c>
      <c r="K1059" s="49"/>
      <c r="L1059" s="50">
        <f t="shared" si="217"/>
        <v>34800</v>
      </c>
      <c r="M1059" s="50">
        <f t="shared" si="218"/>
        <v>35750</v>
      </c>
      <c r="N1059" s="51">
        <f t="shared" si="219"/>
        <v>35750</v>
      </c>
      <c r="O1059" s="52">
        <f t="shared" si="220"/>
        <v>35737.375393276991</v>
      </c>
      <c r="P1059" s="51">
        <f t="shared" si="221"/>
        <v>671.75144212722012</v>
      </c>
      <c r="Q1059" s="53">
        <f t="shared" si="222"/>
        <v>1.879025012943273E-2</v>
      </c>
      <c r="R1059" s="29">
        <f t="shared" si="215"/>
        <v>34800</v>
      </c>
      <c r="S1059" s="51">
        <f t="shared" si="216"/>
        <v>34800</v>
      </c>
      <c r="T1059" s="12" t="str">
        <f t="shared" si="223"/>
        <v>MENOR VALOR</v>
      </c>
    </row>
    <row r="1060" spans="1:20" ht="33">
      <c r="A1060" s="57">
        <v>1054</v>
      </c>
      <c r="B1060" s="38" t="s">
        <v>1495</v>
      </c>
      <c r="C1060" s="73">
        <v>906206</v>
      </c>
      <c r="D1060" s="63" t="s">
        <v>1496</v>
      </c>
      <c r="E1060" s="114" t="s">
        <v>21</v>
      </c>
      <c r="F1060" s="64">
        <v>1</v>
      </c>
      <c r="G1060" s="115">
        <v>0</v>
      </c>
      <c r="H1060" s="116">
        <v>0</v>
      </c>
      <c r="I1060" s="84">
        <v>32700</v>
      </c>
      <c r="J1060" s="88">
        <v>75300</v>
      </c>
      <c r="K1060" s="49"/>
      <c r="L1060" s="50">
        <f t="shared" si="217"/>
        <v>32700</v>
      </c>
      <c r="M1060" s="50">
        <f t="shared" si="218"/>
        <v>54000</v>
      </c>
      <c r="N1060" s="51">
        <f t="shared" si="219"/>
        <v>54000</v>
      </c>
      <c r="O1060" s="52">
        <f t="shared" si="220"/>
        <v>49621.668653925779</v>
      </c>
      <c r="P1060" s="51">
        <f t="shared" si="221"/>
        <v>15061.374439273462</v>
      </c>
      <c r="Q1060" s="53">
        <f t="shared" si="222"/>
        <v>0.27891434146802707</v>
      </c>
      <c r="R1060" s="29">
        <f t="shared" si="215"/>
        <v>54000</v>
      </c>
      <c r="S1060" s="51">
        <f t="shared" si="216"/>
        <v>54000</v>
      </c>
      <c r="T1060" s="12" t="str">
        <f t="shared" si="223"/>
        <v>MEDIANA</v>
      </c>
    </row>
    <row r="1061" spans="1:20" ht="33">
      <c r="A1061" s="57">
        <v>1055</v>
      </c>
      <c r="B1061" s="38" t="s">
        <v>1497</v>
      </c>
      <c r="C1061" s="73">
        <v>906207</v>
      </c>
      <c r="D1061" s="63" t="s">
        <v>1498</v>
      </c>
      <c r="E1061" s="114" t="s">
        <v>21</v>
      </c>
      <c r="F1061" s="64">
        <v>1</v>
      </c>
      <c r="G1061" s="115">
        <v>0</v>
      </c>
      <c r="H1061" s="116">
        <v>0</v>
      </c>
      <c r="I1061" s="84">
        <v>32700</v>
      </c>
      <c r="J1061" s="88">
        <v>75300</v>
      </c>
      <c r="K1061" s="49"/>
      <c r="L1061" s="50">
        <f t="shared" si="217"/>
        <v>32700</v>
      </c>
      <c r="M1061" s="50">
        <f t="shared" si="218"/>
        <v>54000</v>
      </c>
      <c r="N1061" s="51">
        <f t="shared" si="219"/>
        <v>54000</v>
      </c>
      <c r="O1061" s="52">
        <f t="shared" si="220"/>
        <v>49621.668653925779</v>
      </c>
      <c r="P1061" s="51">
        <f t="shared" si="221"/>
        <v>15061.374439273462</v>
      </c>
      <c r="Q1061" s="53">
        <f t="shared" si="222"/>
        <v>0.27891434146802707</v>
      </c>
      <c r="R1061" s="29">
        <f t="shared" si="215"/>
        <v>54000</v>
      </c>
      <c r="S1061" s="51">
        <f t="shared" si="216"/>
        <v>54000</v>
      </c>
      <c r="T1061" s="12" t="str">
        <f t="shared" si="223"/>
        <v>MEDIANA</v>
      </c>
    </row>
    <row r="1062" spans="1:20" ht="33">
      <c r="A1062" s="57">
        <v>1056</v>
      </c>
      <c r="B1062" s="38" t="s">
        <v>1499</v>
      </c>
      <c r="C1062" s="73">
        <v>906208</v>
      </c>
      <c r="D1062" s="63" t="s">
        <v>1500</v>
      </c>
      <c r="E1062" s="114" t="s">
        <v>21</v>
      </c>
      <c r="F1062" s="64">
        <v>1</v>
      </c>
      <c r="G1062" s="115">
        <v>0</v>
      </c>
      <c r="H1062" s="116">
        <v>0</v>
      </c>
      <c r="I1062" s="84">
        <v>62800</v>
      </c>
      <c r="J1062" s="88">
        <v>83500</v>
      </c>
      <c r="K1062" s="49"/>
      <c r="L1062" s="50">
        <f t="shared" si="217"/>
        <v>62800</v>
      </c>
      <c r="M1062" s="50">
        <f t="shared" si="218"/>
        <v>73150</v>
      </c>
      <c r="N1062" s="51">
        <f t="shared" si="219"/>
        <v>73150</v>
      </c>
      <c r="O1062" s="52">
        <f t="shared" si="220"/>
        <v>72414.087027318106</v>
      </c>
      <c r="P1062" s="51">
        <f t="shared" si="221"/>
        <v>7318.5551852807666</v>
      </c>
      <c r="Q1062" s="53">
        <f t="shared" si="222"/>
        <v>0.10004860130253954</v>
      </c>
      <c r="R1062" s="29">
        <f t="shared" si="215"/>
        <v>73150</v>
      </c>
      <c r="S1062" s="51">
        <f t="shared" si="216"/>
        <v>73200</v>
      </c>
      <c r="T1062" s="12" t="str">
        <f t="shared" si="223"/>
        <v>MEDIANA</v>
      </c>
    </row>
    <row r="1063" spans="1:20" ht="33">
      <c r="A1063" s="57">
        <v>1057</v>
      </c>
      <c r="B1063" s="38" t="s">
        <v>1501</v>
      </c>
      <c r="C1063" s="73">
        <v>906211</v>
      </c>
      <c r="D1063" s="63" t="s">
        <v>1502</v>
      </c>
      <c r="E1063" s="114" t="s">
        <v>21</v>
      </c>
      <c r="F1063" s="64">
        <v>1</v>
      </c>
      <c r="G1063" s="115">
        <v>0</v>
      </c>
      <c r="H1063" s="116">
        <v>0</v>
      </c>
      <c r="I1063" s="84">
        <v>73400</v>
      </c>
      <c r="J1063" s="88">
        <v>57200</v>
      </c>
      <c r="K1063" s="49"/>
      <c r="L1063" s="50">
        <f t="shared" si="217"/>
        <v>57200</v>
      </c>
      <c r="M1063" s="50">
        <f t="shared" si="218"/>
        <v>65300</v>
      </c>
      <c r="N1063" s="51">
        <f t="shared" si="219"/>
        <v>65300</v>
      </c>
      <c r="O1063" s="52">
        <f t="shared" si="220"/>
        <v>64795.678868270217</v>
      </c>
      <c r="P1063" s="51">
        <f t="shared" si="221"/>
        <v>5727.5649276110353</v>
      </c>
      <c r="Q1063" s="53">
        <f t="shared" si="222"/>
        <v>8.7711560912879558E-2</v>
      </c>
      <c r="R1063" s="29">
        <f t="shared" si="215"/>
        <v>57200</v>
      </c>
      <c r="S1063" s="51">
        <f t="shared" si="216"/>
        <v>57200</v>
      </c>
      <c r="T1063" s="12" t="str">
        <f t="shared" si="223"/>
        <v>MENOR VALOR</v>
      </c>
    </row>
    <row r="1064" spans="1:20" ht="33">
      <c r="A1064" s="89">
        <v>1058</v>
      </c>
      <c r="B1064" s="38" t="s">
        <v>1503</v>
      </c>
      <c r="C1064" s="73">
        <v>906213</v>
      </c>
      <c r="D1064" s="63" t="s">
        <v>1504</v>
      </c>
      <c r="E1064" s="114" t="s">
        <v>21</v>
      </c>
      <c r="F1064" s="64">
        <v>1</v>
      </c>
      <c r="G1064" s="115">
        <v>0</v>
      </c>
      <c r="H1064" s="116">
        <v>0</v>
      </c>
      <c r="I1064" s="84">
        <v>73400</v>
      </c>
      <c r="J1064" s="88">
        <v>83800</v>
      </c>
      <c r="K1064" s="49"/>
      <c r="L1064" s="50">
        <f t="shared" si="217"/>
        <v>73400</v>
      </c>
      <c r="M1064" s="50">
        <f t="shared" si="218"/>
        <v>78600</v>
      </c>
      <c r="N1064" s="51">
        <f t="shared" si="219"/>
        <v>78600</v>
      </c>
      <c r="O1064" s="52">
        <f t="shared" si="220"/>
        <v>78427.801193199339</v>
      </c>
      <c r="P1064" s="51">
        <f t="shared" si="221"/>
        <v>3676.9552621700473</v>
      </c>
      <c r="Q1064" s="53">
        <f t="shared" si="222"/>
        <v>4.6780601299873374E-2</v>
      </c>
      <c r="R1064" s="29">
        <f t="shared" si="215"/>
        <v>73400</v>
      </c>
      <c r="S1064" s="51">
        <f t="shared" si="216"/>
        <v>73400</v>
      </c>
      <c r="T1064" s="12" t="str">
        <f t="shared" si="223"/>
        <v>MENOR VALOR</v>
      </c>
    </row>
    <row r="1065" spans="1:20" ht="49.5">
      <c r="A1065" s="57">
        <v>1059</v>
      </c>
      <c r="B1065" s="38" t="s">
        <v>1505</v>
      </c>
      <c r="C1065" s="73">
        <v>906214</v>
      </c>
      <c r="D1065" s="63" t="s">
        <v>1506</v>
      </c>
      <c r="E1065" s="114" t="s">
        <v>21</v>
      </c>
      <c r="F1065" s="64">
        <v>1</v>
      </c>
      <c r="G1065" s="115">
        <v>0</v>
      </c>
      <c r="H1065" s="116">
        <v>0</v>
      </c>
      <c r="I1065" s="84">
        <v>73400</v>
      </c>
      <c r="J1065" s="85" t="s">
        <v>28</v>
      </c>
      <c r="K1065" s="49"/>
      <c r="L1065" s="50">
        <f t="shared" si="217"/>
        <v>73400</v>
      </c>
      <c r="M1065" s="50">
        <f t="shared" si="218"/>
        <v>73400</v>
      </c>
      <c r="N1065" s="51">
        <f t="shared" si="219"/>
        <v>73400</v>
      </c>
      <c r="O1065" s="52">
        <f t="shared" si="220"/>
        <v>73400</v>
      </c>
      <c r="P1065" s="51">
        <f t="shared" si="221"/>
        <v>0</v>
      </c>
      <c r="Q1065" s="53">
        <f t="shared" si="222"/>
        <v>0</v>
      </c>
      <c r="R1065" s="29">
        <f t="shared" si="215"/>
        <v>73400</v>
      </c>
      <c r="S1065" s="51">
        <f t="shared" si="216"/>
        <v>73400</v>
      </c>
      <c r="T1065" s="12" t="str">
        <f t="shared" si="223"/>
        <v>MENOR VALOR</v>
      </c>
    </row>
    <row r="1066" spans="1:20" ht="33">
      <c r="A1066" s="57">
        <v>1060</v>
      </c>
      <c r="B1066" s="38" t="s">
        <v>1507</v>
      </c>
      <c r="C1066" s="73">
        <v>906215</v>
      </c>
      <c r="D1066" s="63" t="s">
        <v>1508</v>
      </c>
      <c r="E1066" s="114" t="s">
        <v>21</v>
      </c>
      <c r="F1066" s="64">
        <v>1</v>
      </c>
      <c r="G1066" s="115">
        <v>0</v>
      </c>
      <c r="H1066" s="116">
        <v>0</v>
      </c>
      <c r="I1066" s="84">
        <v>73400</v>
      </c>
      <c r="J1066" s="88">
        <v>83500</v>
      </c>
      <c r="K1066" s="49"/>
      <c r="L1066" s="50">
        <f t="shared" si="217"/>
        <v>73400</v>
      </c>
      <c r="M1066" s="50">
        <f t="shared" si="218"/>
        <v>78450</v>
      </c>
      <c r="N1066" s="51">
        <f t="shared" si="219"/>
        <v>78450</v>
      </c>
      <c r="O1066" s="52">
        <f t="shared" si="220"/>
        <v>78287.291433539838</v>
      </c>
      <c r="P1066" s="51">
        <f t="shared" si="221"/>
        <v>3570.889244992065</v>
      </c>
      <c r="Q1066" s="53">
        <f t="shared" si="222"/>
        <v>4.5518027342155064E-2</v>
      </c>
      <c r="R1066" s="29">
        <f t="shared" si="215"/>
        <v>73400</v>
      </c>
      <c r="S1066" s="51">
        <f t="shared" si="216"/>
        <v>73400</v>
      </c>
      <c r="T1066" s="12" t="str">
        <f t="shared" si="223"/>
        <v>MENOR VALOR</v>
      </c>
    </row>
    <row r="1067" spans="1:20" ht="33">
      <c r="A1067" s="57">
        <v>1061</v>
      </c>
      <c r="B1067" s="38" t="s">
        <v>1509</v>
      </c>
      <c r="C1067" s="73">
        <v>906217</v>
      </c>
      <c r="D1067" s="63" t="s">
        <v>1510</v>
      </c>
      <c r="E1067" s="114" t="s">
        <v>21</v>
      </c>
      <c r="F1067" s="64">
        <v>1</v>
      </c>
      <c r="G1067" s="115">
        <v>0</v>
      </c>
      <c r="H1067" s="116">
        <v>0</v>
      </c>
      <c r="I1067" s="84">
        <v>73400</v>
      </c>
      <c r="J1067" s="88">
        <v>83800</v>
      </c>
      <c r="K1067" s="49"/>
      <c r="L1067" s="50">
        <f t="shared" si="217"/>
        <v>73400</v>
      </c>
      <c r="M1067" s="50">
        <f t="shared" si="218"/>
        <v>78600</v>
      </c>
      <c r="N1067" s="51">
        <f t="shared" si="219"/>
        <v>78600</v>
      </c>
      <c r="O1067" s="52">
        <f t="shared" si="220"/>
        <v>78427.801193199339</v>
      </c>
      <c r="P1067" s="51">
        <f t="shared" si="221"/>
        <v>3676.9552621700473</v>
      </c>
      <c r="Q1067" s="53">
        <f t="shared" si="222"/>
        <v>4.6780601299873374E-2</v>
      </c>
      <c r="R1067" s="29">
        <f t="shared" si="215"/>
        <v>73400</v>
      </c>
      <c r="S1067" s="51">
        <f t="shared" si="216"/>
        <v>73400</v>
      </c>
      <c r="T1067" s="12" t="str">
        <f t="shared" si="223"/>
        <v>MENOR VALOR</v>
      </c>
    </row>
    <row r="1068" spans="1:20" ht="33">
      <c r="A1068" s="57">
        <v>1062</v>
      </c>
      <c r="B1068" s="38" t="s">
        <v>1511</v>
      </c>
      <c r="C1068" s="73">
        <v>906218</v>
      </c>
      <c r="D1068" s="63" t="s">
        <v>1512</v>
      </c>
      <c r="E1068" s="114" t="s">
        <v>21</v>
      </c>
      <c r="F1068" s="64">
        <v>1</v>
      </c>
      <c r="G1068" s="115">
        <v>0</v>
      </c>
      <c r="H1068" s="116">
        <v>0</v>
      </c>
      <c r="I1068" s="84">
        <v>73400</v>
      </c>
      <c r="J1068" s="88">
        <v>83800</v>
      </c>
      <c r="K1068" s="49"/>
      <c r="L1068" s="50">
        <f t="shared" si="217"/>
        <v>73400</v>
      </c>
      <c r="M1068" s="50">
        <f t="shared" si="218"/>
        <v>78600</v>
      </c>
      <c r="N1068" s="51">
        <f t="shared" si="219"/>
        <v>78600</v>
      </c>
      <c r="O1068" s="52">
        <f t="shared" si="220"/>
        <v>78427.801193199339</v>
      </c>
      <c r="P1068" s="51">
        <f t="shared" si="221"/>
        <v>3676.9552621700473</v>
      </c>
      <c r="Q1068" s="53">
        <f t="shared" si="222"/>
        <v>4.6780601299873374E-2</v>
      </c>
      <c r="R1068" s="29">
        <f t="shared" si="215"/>
        <v>73400</v>
      </c>
      <c r="S1068" s="51">
        <f t="shared" si="216"/>
        <v>73400</v>
      </c>
      <c r="T1068" s="12" t="str">
        <f t="shared" si="223"/>
        <v>MENOR VALOR</v>
      </c>
    </row>
    <row r="1069" spans="1:20" ht="33">
      <c r="A1069" s="89">
        <v>1063</v>
      </c>
      <c r="B1069" s="38" t="s">
        <v>1513</v>
      </c>
      <c r="C1069" s="73">
        <v>906219</v>
      </c>
      <c r="D1069" s="63" t="s">
        <v>1514</v>
      </c>
      <c r="E1069" s="114" t="s">
        <v>21</v>
      </c>
      <c r="F1069" s="64">
        <v>1</v>
      </c>
      <c r="G1069" s="115">
        <v>0</v>
      </c>
      <c r="H1069" s="116">
        <v>0</v>
      </c>
      <c r="I1069" s="84">
        <v>73400</v>
      </c>
      <c r="J1069" s="88">
        <v>83500</v>
      </c>
      <c r="K1069" s="49"/>
      <c r="L1069" s="50">
        <f t="shared" si="217"/>
        <v>73400</v>
      </c>
      <c r="M1069" s="50">
        <f t="shared" si="218"/>
        <v>78450</v>
      </c>
      <c r="N1069" s="51">
        <f t="shared" si="219"/>
        <v>78450</v>
      </c>
      <c r="O1069" s="52">
        <f t="shared" si="220"/>
        <v>78287.291433539838</v>
      </c>
      <c r="P1069" s="51">
        <f t="shared" si="221"/>
        <v>3570.889244992065</v>
      </c>
      <c r="Q1069" s="53">
        <f t="shared" si="222"/>
        <v>4.5518027342155064E-2</v>
      </c>
      <c r="R1069" s="29">
        <f t="shared" ref="R1069:R1132" si="224">IF(Q1069&lt;=$Q$1,L1069,N1069)</f>
        <v>73400</v>
      </c>
      <c r="S1069" s="51">
        <f t="shared" si="216"/>
        <v>73400</v>
      </c>
      <c r="T1069" s="12" t="str">
        <f t="shared" si="223"/>
        <v>MENOR VALOR</v>
      </c>
    </row>
    <row r="1070" spans="1:20" ht="33">
      <c r="A1070" s="57">
        <v>1064</v>
      </c>
      <c r="B1070" s="38" t="s">
        <v>1515</v>
      </c>
      <c r="C1070" s="73">
        <v>906220</v>
      </c>
      <c r="D1070" s="63" t="s">
        <v>1516</v>
      </c>
      <c r="E1070" s="114" t="s">
        <v>21</v>
      </c>
      <c r="F1070" s="64">
        <v>1</v>
      </c>
      <c r="G1070" s="115">
        <v>0</v>
      </c>
      <c r="H1070" s="116">
        <v>0</v>
      </c>
      <c r="I1070" s="84">
        <v>73400</v>
      </c>
      <c r="J1070" s="88">
        <v>83800</v>
      </c>
      <c r="K1070" s="49"/>
      <c r="L1070" s="50">
        <f t="shared" si="217"/>
        <v>73400</v>
      </c>
      <c r="M1070" s="50">
        <f t="shared" si="218"/>
        <v>78600</v>
      </c>
      <c r="N1070" s="51">
        <f t="shared" si="219"/>
        <v>78600</v>
      </c>
      <c r="O1070" s="52">
        <f t="shared" si="220"/>
        <v>78427.801193199339</v>
      </c>
      <c r="P1070" s="51">
        <f t="shared" si="221"/>
        <v>3676.9552621700473</v>
      </c>
      <c r="Q1070" s="53">
        <f t="shared" si="222"/>
        <v>4.6780601299873374E-2</v>
      </c>
      <c r="R1070" s="29">
        <f t="shared" si="224"/>
        <v>73400</v>
      </c>
      <c r="S1070" s="51">
        <f t="shared" si="216"/>
        <v>73400</v>
      </c>
      <c r="T1070" s="12" t="str">
        <f t="shared" si="223"/>
        <v>MENOR VALOR</v>
      </c>
    </row>
    <row r="1071" spans="1:20" ht="33">
      <c r="A1071" s="57">
        <v>1065</v>
      </c>
      <c r="B1071" s="38" t="s">
        <v>1517</v>
      </c>
      <c r="C1071" s="73">
        <v>906221</v>
      </c>
      <c r="D1071" s="63" t="s">
        <v>1518</v>
      </c>
      <c r="E1071" s="114" t="s">
        <v>21</v>
      </c>
      <c r="F1071" s="64">
        <v>1</v>
      </c>
      <c r="G1071" s="115">
        <v>0</v>
      </c>
      <c r="H1071" s="116">
        <v>0</v>
      </c>
      <c r="I1071" s="84">
        <v>73400</v>
      </c>
      <c r="J1071" s="88">
        <v>83500</v>
      </c>
      <c r="K1071" s="49"/>
      <c r="L1071" s="50">
        <f t="shared" si="217"/>
        <v>73400</v>
      </c>
      <c r="M1071" s="50">
        <f t="shared" si="218"/>
        <v>78450</v>
      </c>
      <c r="N1071" s="51">
        <f t="shared" si="219"/>
        <v>78450</v>
      </c>
      <c r="O1071" s="52">
        <f t="shared" si="220"/>
        <v>78287.291433539838</v>
      </c>
      <c r="P1071" s="51">
        <f t="shared" si="221"/>
        <v>3570.889244992065</v>
      </c>
      <c r="Q1071" s="53">
        <f t="shared" si="222"/>
        <v>4.5518027342155064E-2</v>
      </c>
      <c r="R1071" s="29">
        <f t="shared" si="224"/>
        <v>73400</v>
      </c>
      <c r="S1071" s="51">
        <f t="shared" si="216"/>
        <v>73400</v>
      </c>
      <c r="T1071" s="12" t="str">
        <f t="shared" si="223"/>
        <v>MENOR VALOR</v>
      </c>
    </row>
    <row r="1072" spans="1:20" ht="33">
      <c r="A1072" s="57">
        <v>1066</v>
      </c>
      <c r="B1072" s="38" t="s">
        <v>1519</v>
      </c>
      <c r="C1072" s="73">
        <v>906222</v>
      </c>
      <c r="D1072" s="63" t="s">
        <v>1520</v>
      </c>
      <c r="E1072" s="114" t="s">
        <v>21</v>
      </c>
      <c r="F1072" s="64">
        <v>1</v>
      </c>
      <c r="G1072" s="115">
        <v>0</v>
      </c>
      <c r="H1072" s="116">
        <v>0</v>
      </c>
      <c r="I1072" s="84">
        <v>73400</v>
      </c>
      <c r="J1072" s="88">
        <v>83800</v>
      </c>
      <c r="K1072" s="49"/>
      <c r="L1072" s="50">
        <f t="shared" si="217"/>
        <v>73400</v>
      </c>
      <c r="M1072" s="50">
        <f t="shared" si="218"/>
        <v>78600</v>
      </c>
      <c r="N1072" s="51">
        <f t="shared" si="219"/>
        <v>78600</v>
      </c>
      <c r="O1072" s="52">
        <f t="shared" si="220"/>
        <v>78427.801193199339</v>
      </c>
      <c r="P1072" s="51">
        <f t="shared" si="221"/>
        <v>3676.9552621700473</v>
      </c>
      <c r="Q1072" s="53">
        <f t="shared" si="222"/>
        <v>4.6780601299873374E-2</v>
      </c>
      <c r="R1072" s="29">
        <f t="shared" si="224"/>
        <v>73400</v>
      </c>
      <c r="S1072" s="51">
        <f t="shared" si="216"/>
        <v>73400</v>
      </c>
      <c r="T1072" s="12" t="str">
        <f t="shared" si="223"/>
        <v>MENOR VALOR</v>
      </c>
    </row>
    <row r="1073" spans="1:20" ht="33">
      <c r="A1073" s="57">
        <v>1067</v>
      </c>
      <c r="B1073" s="38" t="s">
        <v>1521</v>
      </c>
      <c r="C1073" s="73">
        <v>906223</v>
      </c>
      <c r="D1073" s="63" t="s">
        <v>1522</v>
      </c>
      <c r="E1073" s="114" t="s">
        <v>21</v>
      </c>
      <c r="F1073" s="64">
        <v>1</v>
      </c>
      <c r="G1073" s="115">
        <v>0</v>
      </c>
      <c r="H1073" s="116">
        <v>0</v>
      </c>
      <c r="I1073" s="84">
        <v>73400</v>
      </c>
      <c r="J1073" s="88">
        <v>83500</v>
      </c>
      <c r="K1073" s="49"/>
      <c r="L1073" s="50">
        <f t="shared" si="217"/>
        <v>73400</v>
      </c>
      <c r="M1073" s="50">
        <f t="shared" si="218"/>
        <v>78450</v>
      </c>
      <c r="N1073" s="51">
        <f t="shared" si="219"/>
        <v>78450</v>
      </c>
      <c r="O1073" s="52">
        <f t="shared" si="220"/>
        <v>78287.291433539838</v>
      </c>
      <c r="P1073" s="51">
        <f t="shared" si="221"/>
        <v>3570.889244992065</v>
      </c>
      <c r="Q1073" s="53">
        <f t="shared" si="222"/>
        <v>4.5518027342155064E-2</v>
      </c>
      <c r="R1073" s="29">
        <f t="shared" si="224"/>
        <v>73400</v>
      </c>
      <c r="S1073" s="51">
        <f t="shared" si="216"/>
        <v>73400</v>
      </c>
      <c r="T1073" s="12" t="str">
        <f t="shared" si="223"/>
        <v>MENOR VALOR</v>
      </c>
    </row>
    <row r="1074" spans="1:20" ht="33">
      <c r="A1074" s="89">
        <v>1068</v>
      </c>
      <c r="B1074" s="38" t="s">
        <v>1523</v>
      </c>
      <c r="C1074" s="73">
        <v>906224</v>
      </c>
      <c r="D1074" s="63" t="s">
        <v>1524</v>
      </c>
      <c r="E1074" s="114" t="s">
        <v>21</v>
      </c>
      <c r="F1074" s="64">
        <v>1</v>
      </c>
      <c r="G1074" s="115">
        <v>0</v>
      </c>
      <c r="H1074" s="116">
        <v>0</v>
      </c>
      <c r="I1074" s="84">
        <v>71300</v>
      </c>
      <c r="J1074" s="85" t="s">
        <v>28</v>
      </c>
      <c r="K1074" s="49"/>
      <c r="L1074" s="50">
        <f t="shared" si="217"/>
        <v>71300</v>
      </c>
      <c r="M1074" s="50">
        <f t="shared" si="218"/>
        <v>71300</v>
      </c>
      <c r="N1074" s="51">
        <f t="shared" si="219"/>
        <v>71300</v>
      </c>
      <c r="O1074" s="52">
        <f t="shared" si="220"/>
        <v>71300</v>
      </c>
      <c r="P1074" s="51">
        <f t="shared" si="221"/>
        <v>0</v>
      </c>
      <c r="Q1074" s="53">
        <f t="shared" si="222"/>
        <v>0</v>
      </c>
      <c r="R1074" s="29">
        <f t="shared" si="224"/>
        <v>71300</v>
      </c>
      <c r="S1074" s="51">
        <f t="shared" si="216"/>
        <v>71300</v>
      </c>
      <c r="T1074" s="12" t="str">
        <f t="shared" si="223"/>
        <v>MENOR VALOR</v>
      </c>
    </row>
    <row r="1075" spans="1:20" ht="33">
      <c r="A1075" s="57">
        <v>1069</v>
      </c>
      <c r="B1075" s="38" t="s">
        <v>1525</v>
      </c>
      <c r="C1075" s="73">
        <v>906225</v>
      </c>
      <c r="D1075" s="63" t="s">
        <v>1526</v>
      </c>
      <c r="E1075" s="114" t="s">
        <v>21</v>
      </c>
      <c r="F1075" s="64">
        <v>1</v>
      </c>
      <c r="G1075" s="115">
        <v>0</v>
      </c>
      <c r="H1075" s="116">
        <v>0</v>
      </c>
      <c r="I1075" s="84">
        <v>81000</v>
      </c>
      <c r="J1075" s="88">
        <v>82900</v>
      </c>
      <c r="K1075" s="49"/>
      <c r="L1075" s="50">
        <f t="shared" si="217"/>
        <v>81000</v>
      </c>
      <c r="M1075" s="50">
        <f t="shared" si="218"/>
        <v>81950</v>
      </c>
      <c r="N1075" s="51">
        <f t="shared" si="219"/>
        <v>81950</v>
      </c>
      <c r="O1075" s="52">
        <f t="shared" si="220"/>
        <v>81944.493408648268</v>
      </c>
      <c r="P1075" s="51">
        <f t="shared" si="221"/>
        <v>671.75144212722012</v>
      </c>
      <c r="Q1075" s="53">
        <f t="shared" si="222"/>
        <v>8.1970889826384393E-3</v>
      </c>
      <c r="R1075" s="29">
        <f t="shared" si="224"/>
        <v>81000</v>
      </c>
      <c r="S1075" s="51">
        <f t="shared" si="216"/>
        <v>81000</v>
      </c>
      <c r="T1075" s="12" t="str">
        <f t="shared" si="223"/>
        <v>MENOR VALOR</v>
      </c>
    </row>
    <row r="1076" spans="1:20" ht="33">
      <c r="A1076" s="57">
        <v>1070</v>
      </c>
      <c r="B1076" s="38" t="s">
        <v>1527</v>
      </c>
      <c r="C1076" s="73">
        <v>906228</v>
      </c>
      <c r="D1076" s="63" t="s">
        <v>1528</v>
      </c>
      <c r="E1076" s="114" t="s">
        <v>21</v>
      </c>
      <c r="F1076" s="64">
        <v>1</v>
      </c>
      <c r="G1076" s="115">
        <v>0</v>
      </c>
      <c r="H1076" s="116">
        <v>0</v>
      </c>
      <c r="I1076" s="84">
        <v>81000</v>
      </c>
      <c r="J1076" s="88">
        <v>92300</v>
      </c>
      <c r="K1076" s="49"/>
      <c r="L1076" s="50">
        <f t="shared" si="217"/>
        <v>81000</v>
      </c>
      <c r="M1076" s="50">
        <f t="shared" si="218"/>
        <v>86650</v>
      </c>
      <c r="N1076" s="51">
        <f t="shared" si="219"/>
        <v>86650</v>
      </c>
      <c r="O1076" s="52">
        <f t="shared" si="220"/>
        <v>86465.600096223236</v>
      </c>
      <c r="P1076" s="51">
        <f t="shared" si="221"/>
        <v>3995.1533137039937</v>
      </c>
      <c r="Q1076" s="53">
        <f t="shared" si="222"/>
        <v>4.6106789540726993E-2</v>
      </c>
      <c r="R1076" s="29">
        <f t="shared" si="224"/>
        <v>81000</v>
      </c>
      <c r="S1076" s="51">
        <f t="shared" si="216"/>
        <v>81000</v>
      </c>
      <c r="T1076" s="12" t="str">
        <f t="shared" si="223"/>
        <v>MENOR VALOR</v>
      </c>
    </row>
    <row r="1077" spans="1:20" ht="33">
      <c r="A1077" s="57">
        <v>1071</v>
      </c>
      <c r="B1077" s="38" t="s">
        <v>1529</v>
      </c>
      <c r="C1077" s="73">
        <v>906229</v>
      </c>
      <c r="D1077" s="63" t="s">
        <v>1530</v>
      </c>
      <c r="E1077" s="114" t="s">
        <v>21</v>
      </c>
      <c r="F1077" s="64">
        <v>1</v>
      </c>
      <c r="G1077" s="115">
        <v>0</v>
      </c>
      <c r="H1077" s="116">
        <v>0</v>
      </c>
      <c r="I1077" s="84">
        <v>81000</v>
      </c>
      <c r="J1077" s="88">
        <v>82900</v>
      </c>
      <c r="K1077" s="49"/>
      <c r="L1077" s="50">
        <f t="shared" si="217"/>
        <v>81000</v>
      </c>
      <c r="M1077" s="50">
        <f t="shared" si="218"/>
        <v>81950</v>
      </c>
      <c r="N1077" s="51">
        <f t="shared" si="219"/>
        <v>81950</v>
      </c>
      <c r="O1077" s="52">
        <f t="shared" si="220"/>
        <v>81944.493408648268</v>
      </c>
      <c r="P1077" s="51">
        <f t="shared" si="221"/>
        <v>671.75144212722012</v>
      </c>
      <c r="Q1077" s="53">
        <f t="shared" si="222"/>
        <v>8.1970889826384393E-3</v>
      </c>
      <c r="R1077" s="29">
        <f t="shared" si="224"/>
        <v>81000</v>
      </c>
      <c r="S1077" s="51">
        <f t="shared" si="216"/>
        <v>81000</v>
      </c>
      <c r="T1077" s="12" t="str">
        <f t="shared" si="223"/>
        <v>MENOR VALOR</v>
      </c>
    </row>
    <row r="1078" spans="1:20" ht="33">
      <c r="A1078" s="57">
        <v>1072</v>
      </c>
      <c r="B1078" s="38" t="s">
        <v>1531</v>
      </c>
      <c r="C1078" s="73">
        <v>906230</v>
      </c>
      <c r="D1078" s="63" t="s">
        <v>1532</v>
      </c>
      <c r="E1078" s="114" t="s">
        <v>21</v>
      </c>
      <c r="F1078" s="64">
        <v>1</v>
      </c>
      <c r="G1078" s="115">
        <v>0</v>
      </c>
      <c r="H1078" s="116">
        <v>0</v>
      </c>
      <c r="I1078" s="84">
        <v>81000</v>
      </c>
      <c r="J1078" s="88">
        <v>92300</v>
      </c>
      <c r="K1078" s="49"/>
      <c r="L1078" s="50">
        <f t="shared" si="217"/>
        <v>81000</v>
      </c>
      <c r="M1078" s="50">
        <f t="shared" si="218"/>
        <v>86650</v>
      </c>
      <c r="N1078" s="51">
        <f t="shared" si="219"/>
        <v>86650</v>
      </c>
      <c r="O1078" s="52">
        <f t="shared" si="220"/>
        <v>86465.600096223236</v>
      </c>
      <c r="P1078" s="51">
        <f t="shared" si="221"/>
        <v>3995.1533137039937</v>
      </c>
      <c r="Q1078" s="53">
        <f t="shared" si="222"/>
        <v>4.6106789540726993E-2</v>
      </c>
      <c r="R1078" s="29">
        <f t="shared" si="224"/>
        <v>81000</v>
      </c>
      <c r="S1078" s="51">
        <f t="shared" si="216"/>
        <v>81000</v>
      </c>
      <c r="T1078" s="12" t="str">
        <f t="shared" si="223"/>
        <v>MENOR VALOR</v>
      </c>
    </row>
    <row r="1079" spans="1:20" ht="33">
      <c r="A1079" s="89">
        <v>1073</v>
      </c>
      <c r="B1079" s="38" t="s">
        <v>1533</v>
      </c>
      <c r="C1079" s="73">
        <v>906241</v>
      </c>
      <c r="D1079" s="63" t="s">
        <v>1534</v>
      </c>
      <c r="E1079" s="114" t="s">
        <v>21</v>
      </c>
      <c r="F1079" s="64">
        <v>1</v>
      </c>
      <c r="G1079" s="115">
        <v>0</v>
      </c>
      <c r="H1079" s="116">
        <v>0</v>
      </c>
      <c r="I1079" s="84">
        <v>81000</v>
      </c>
      <c r="J1079" s="88">
        <v>92300</v>
      </c>
      <c r="K1079" s="49"/>
      <c r="L1079" s="50">
        <f t="shared" si="217"/>
        <v>81000</v>
      </c>
      <c r="M1079" s="50">
        <f t="shared" si="218"/>
        <v>86650</v>
      </c>
      <c r="N1079" s="51">
        <f t="shared" si="219"/>
        <v>86650</v>
      </c>
      <c r="O1079" s="52">
        <f t="shared" si="220"/>
        <v>86465.600096223236</v>
      </c>
      <c r="P1079" s="51">
        <f t="shared" si="221"/>
        <v>3995.1533137039937</v>
      </c>
      <c r="Q1079" s="53">
        <f t="shared" si="222"/>
        <v>4.6106789540726993E-2</v>
      </c>
      <c r="R1079" s="29">
        <f t="shared" si="224"/>
        <v>81000</v>
      </c>
      <c r="S1079" s="51">
        <f t="shared" si="216"/>
        <v>81000</v>
      </c>
      <c r="T1079" s="12" t="str">
        <f t="shared" si="223"/>
        <v>MENOR VALOR</v>
      </c>
    </row>
    <row r="1080" spans="1:20" ht="33">
      <c r="A1080" s="57">
        <v>1074</v>
      </c>
      <c r="B1080" s="38" t="s">
        <v>1535</v>
      </c>
      <c r="C1080" s="73">
        <v>906242</v>
      </c>
      <c r="D1080" s="63" t="s">
        <v>1536</v>
      </c>
      <c r="E1080" s="114" t="s">
        <v>21</v>
      </c>
      <c r="F1080" s="64">
        <v>1</v>
      </c>
      <c r="G1080" s="115">
        <v>0</v>
      </c>
      <c r="H1080" s="116">
        <v>0</v>
      </c>
      <c r="I1080" s="84">
        <v>81000</v>
      </c>
      <c r="J1080" s="88">
        <v>82900</v>
      </c>
      <c r="K1080" s="49"/>
      <c r="L1080" s="50">
        <f t="shared" si="217"/>
        <v>81000</v>
      </c>
      <c r="M1080" s="50">
        <f t="shared" si="218"/>
        <v>81950</v>
      </c>
      <c r="N1080" s="51">
        <f t="shared" si="219"/>
        <v>81950</v>
      </c>
      <c r="O1080" s="52">
        <f t="shared" si="220"/>
        <v>81944.493408648268</v>
      </c>
      <c r="P1080" s="51">
        <f t="shared" si="221"/>
        <v>671.75144212722012</v>
      </c>
      <c r="Q1080" s="53">
        <f t="shared" si="222"/>
        <v>8.1970889826384393E-3</v>
      </c>
      <c r="R1080" s="29">
        <f t="shared" si="224"/>
        <v>81000</v>
      </c>
      <c r="S1080" s="51">
        <f t="shared" si="216"/>
        <v>81000</v>
      </c>
      <c r="T1080" s="12" t="str">
        <f t="shared" si="223"/>
        <v>MENOR VALOR</v>
      </c>
    </row>
    <row r="1081" spans="1:20" ht="33">
      <c r="A1081" s="57">
        <v>1075</v>
      </c>
      <c r="B1081" s="38" t="s">
        <v>1537</v>
      </c>
      <c r="C1081" s="73">
        <v>906243</v>
      </c>
      <c r="D1081" s="63" t="s">
        <v>1538</v>
      </c>
      <c r="E1081" s="114" t="s">
        <v>21</v>
      </c>
      <c r="F1081" s="64">
        <v>1</v>
      </c>
      <c r="G1081" s="115">
        <v>0</v>
      </c>
      <c r="H1081" s="116">
        <v>0</v>
      </c>
      <c r="I1081" s="84">
        <v>81000</v>
      </c>
      <c r="J1081" s="88">
        <v>92300</v>
      </c>
      <c r="K1081" s="49"/>
      <c r="L1081" s="50">
        <f t="shared" si="217"/>
        <v>81000</v>
      </c>
      <c r="M1081" s="50">
        <f t="shared" si="218"/>
        <v>86650</v>
      </c>
      <c r="N1081" s="51">
        <f t="shared" si="219"/>
        <v>86650</v>
      </c>
      <c r="O1081" s="52">
        <f t="shared" si="220"/>
        <v>86465.600096223236</v>
      </c>
      <c r="P1081" s="51">
        <f t="shared" si="221"/>
        <v>3995.1533137039937</v>
      </c>
      <c r="Q1081" s="53">
        <f t="shared" si="222"/>
        <v>4.6106789540726993E-2</v>
      </c>
      <c r="R1081" s="29">
        <f t="shared" si="224"/>
        <v>81000</v>
      </c>
      <c r="S1081" s="51">
        <f t="shared" si="216"/>
        <v>81000</v>
      </c>
      <c r="T1081" s="12" t="str">
        <f t="shared" si="223"/>
        <v>MENOR VALOR</v>
      </c>
    </row>
    <row r="1082" spans="1:20" ht="33">
      <c r="A1082" s="57">
        <v>1076</v>
      </c>
      <c r="B1082" s="38" t="s">
        <v>1539</v>
      </c>
      <c r="C1082" s="73">
        <v>906244</v>
      </c>
      <c r="D1082" s="63" t="s">
        <v>1540</v>
      </c>
      <c r="E1082" s="114" t="s">
        <v>21</v>
      </c>
      <c r="F1082" s="64">
        <v>1</v>
      </c>
      <c r="G1082" s="115">
        <v>0</v>
      </c>
      <c r="H1082" s="116">
        <v>0</v>
      </c>
      <c r="I1082" s="84">
        <v>81000</v>
      </c>
      <c r="J1082" s="88">
        <v>83500</v>
      </c>
      <c r="K1082" s="49"/>
      <c r="L1082" s="50">
        <f t="shared" si="217"/>
        <v>81000</v>
      </c>
      <c r="M1082" s="50">
        <f t="shared" si="218"/>
        <v>82250</v>
      </c>
      <c r="N1082" s="51">
        <f t="shared" si="219"/>
        <v>82250</v>
      </c>
      <c r="O1082" s="52">
        <f t="shared" si="220"/>
        <v>82240.50097123679</v>
      </c>
      <c r="P1082" s="51">
        <f t="shared" si="221"/>
        <v>883.88347648318438</v>
      </c>
      <c r="Q1082" s="53">
        <f t="shared" si="222"/>
        <v>1.074630366544905E-2</v>
      </c>
      <c r="R1082" s="29">
        <f t="shared" si="224"/>
        <v>81000</v>
      </c>
      <c r="S1082" s="51">
        <f t="shared" si="216"/>
        <v>81000</v>
      </c>
      <c r="T1082" s="12" t="str">
        <f t="shared" si="223"/>
        <v>MENOR VALOR</v>
      </c>
    </row>
    <row r="1083" spans="1:20" ht="16.5">
      <c r="A1083" s="57">
        <v>1077</v>
      </c>
      <c r="B1083" s="38" t="s">
        <v>1541</v>
      </c>
      <c r="C1083" s="73">
        <v>906247</v>
      </c>
      <c r="D1083" s="63" t="s">
        <v>1542</v>
      </c>
      <c r="E1083" s="114" t="s">
        <v>21</v>
      </c>
      <c r="F1083" s="64">
        <v>1</v>
      </c>
      <c r="G1083" s="115">
        <v>0</v>
      </c>
      <c r="H1083" s="116">
        <v>0</v>
      </c>
      <c r="I1083" s="84">
        <v>81000</v>
      </c>
      <c r="J1083" s="88">
        <v>92300</v>
      </c>
      <c r="K1083" s="49"/>
      <c r="L1083" s="50">
        <f t="shared" si="217"/>
        <v>81000</v>
      </c>
      <c r="M1083" s="50">
        <f t="shared" si="218"/>
        <v>86650</v>
      </c>
      <c r="N1083" s="51">
        <f t="shared" si="219"/>
        <v>86650</v>
      </c>
      <c r="O1083" s="52">
        <f t="shared" si="220"/>
        <v>86465.600096223236</v>
      </c>
      <c r="P1083" s="51">
        <f t="shared" si="221"/>
        <v>3995.1533137039937</v>
      </c>
      <c r="Q1083" s="53">
        <f t="shared" si="222"/>
        <v>4.6106789540726993E-2</v>
      </c>
      <c r="R1083" s="29">
        <f t="shared" si="224"/>
        <v>81000</v>
      </c>
      <c r="S1083" s="51">
        <f t="shared" si="216"/>
        <v>81000</v>
      </c>
      <c r="T1083" s="12" t="str">
        <f t="shared" si="223"/>
        <v>MENOR VALOR</v>
      </c>
    </row>
    <row r="1084" spans="1:20" ht="16.5">
      <c r="A1084" s="89">
        <v>1078</v>
      </c>
      <c r="B1084" s="38" t="s">
        <v>1543</v>
      </c>
      <c r="C1084" s="73">
        <v>906248</v>
      </c>
      <c r="D1084" s="63" t="s">
        <v>1544</v>
      </c>
      <c r="E1084" s="114" t="s">
        <v>21</v>
      </c>
      <c r="F1084" s="64">
        <v>1</v>
      </c>
      <c r="G1084" s="115">
        <v>0</v>
      </c>
      <c r="H1084" s="116">
        <v>0</v>
      </c>
      <c r="I1084" s="84">
        <v>81000</v>
      </c>
      <c r="J1084" s="88">
        <v>87300</v>
      </c>
      <c r="K1084" s="49"/>
      <c r="L1084" s="50">
        <f t="shared" si="217"/>
        <v>81000</v>
      </c>
      <c r="M1084" s="50">
        <f t="shared" si="218"/>
        <v>84150</v>
      </c>
      <c r="N1084" s="51">
        <f t="shared" si="219"/>
        <v>84150</v>
      </c>
      <c r="O1084" s="52">
        <f t="shared" si="220"/>
        <v>84091.022112946157</v>
      </c>
      <c r="P1084" s="51">
        <f t="shared" si="221"/>
        <v>2227.3863607376247</v>
      </c>
      <c r="Q1084" s="53">
        <f t="shared" si="222"/>
        <v>2.6469237798426914E-2</v>
      </c>
      <c r="R1084" s="29">
        <f t="shared" si="224"/>
        <v>81000</v>
      </c>
      <c r="S1084" s="51">
        <f t="shared" si="216"/>
        <v>81000</v>
      </c>
      <c r="T1084" s="12" t="str">
        <f t="shared" si="223"/>
        <v>MENOR VALOR</v>
      </c>
    </row>
    <row r="1085" spans="1:20" ht="33">
      <c r="A1085" s="57">
        <v>1079</v>
      </c>
      <c r="B1085" s="38" t="s">
        <v>1545</v>
      </c>
      <c r="C1085" s="73">
        <v>906249</v>
      </c>
      <c r="D1085" s="63" t="s">
        <v>1546</v>
      </c>
      <c r="E1085" s="114" t="s">
        <v>21</v>
      </c>
      <c r="F1085" s="64">
        <v>1</v>
      </c>
      <c r="G1085" s="115">
        <v>0</v>
      </c>
      <c r="H1085" s="116">
        <v>0</v>
      </c>
      <c r="I1085" s="84">
        <v>85200</v>
      </c>
      <c r="J1085" s="88">
        <v>97200</v>
      </c>
      <c r="K1085" s="49"/>
      <c r="L1085" s="50">
        <f t="shared" si="217"/>
        <v>85200</v>
      </c>
      <c r="M1085" s="50">
        <f t="shared" si="218"/>
        <v>91200</v>
      </c>
      <c r="N1085" s="51">
        <f t="shared" si="219"/>
        <v>91200</v>
      </c>
      <c r="O1085" s="52">
        <f t="shared" si="220"/>
        <v>91002.417550304672</v>
      </c>
      <c r="P1085" s="51">
        <f t="shared" si="221"/>
        <v>4242.6406871192848</v>
      </c>
      <c r="Q1085" s="53">
        <f t="shared" si="222"/>
        <v>4.6520182972799175E-2</v>
      </c>
      <c r="R1085" s="29">
        <f t="shared" si="224"/>
        <v>85200</v>
      </c>
      <c r="S1085" s="51">
        <f t="shared" si="216"/>
        <v>85200</v>
      </c>
      <c r="T1085" s="12" t="str">
        <f t="shared" si="223"/>
        <v>MENOR VALOR</v>
      </c>
    </row>
    <row r="1086" spans="1:20" ht="16.5">
      <c r="A1086" s="57">
        <v>1080</v>
      </c>
      <c r="B1086" s="38" t="s">
        <v>1547</v>
      </c>
      <c r="C1086" s="73">
        <v>906250</v>
      </c>
      <c r="D1086" s="63" t="s">
        <v>1548</v>
      </c>
      <c r="E1086" s="114" t="s">
        <v>21</v>
      </c>
      <c r="F1086" s="64">
        <v>1</v>
      </c>
      <c r="G1086" s="115">
        <v>0</v>
      </c>
      <c r="H1086" s="116">
        <v>0</v>
      </c>
      <c r="I1086" s="84">
        <v>65300</v>
      </c>
      <c r="J1086" s="85" t="s">
        <v>28</v>
      </c>
      <c r="K1086" s="49"/>
      <c r="L1086" s="50">
        <f t="shared" si="217"/>
        <v>65300</v>
      </c>
      <c r="M1086" s="50">
        <f t="shared" si="218"/>
        <v>65300</v>
      </c>
      <c r="N1086" s="51">
        <f t="shared" si="219"/>
        <v>65300</v>
      </c>
      <c r="O1086" s="52">
        <f t="shared" si="220"/>
        <v>65300</v>
      </c>
      <c r="P1086" s="51">
        <f t="shared" si="221"/>
        <v>0</v>
      </c>
      <c r="Q1086" s="53">
        <f t="shared" si="222"/>
        <v>0</v>
      </c>
      <c r="R1086" s="29">
        <f t="shared" si="224"/>
        <v>65300</v>
      </c>
      <c r="S1086" s="51">
        <f t="shared" si="216"/>
        <v>65300</v>
      </c>
      <c r="T1086" s="12" t="str">
        <f t="shared" si="223"/>
        <v>MENOR VALOR</v>
      </c>
    </row>
    <row r="1087" spans="1:20" ht="16.5">
      <c r="A1087" s="57">
        <v>1081</v>
      </c>
      <c r="B1087" s="38" t="s">
        <v>1549</v>
      </c>
      <c r="C1087" s="73">
        <v>906256</v>
      </c>
      <c r="D1087" s="63" t="s">
        <v>1550</v>
      </c>
      <c r="E1087" s="114" t="s">
        <v>21</v>
      </c>
      <c r="F1087" s="64">
        <v>1</v>
      </c>
      <c r="G1087" s="115">
        <v>0</v>
      </c>
      <c r="H1087" s="116">
        <v>0</v>
      </c>
      <c r="I1087" s="84">
        <v>45400</v>
      </c>
      <c r="J1087" s="85" t="s">
        <v>28</v>
      </c>
      <c r="K1087" s="49"/>
      <c r="L1087" s="50">
        <f t="shared" si="217"/>
        <v>45400</v>
      </c>
      <c r="M1087" s="50">
        <f t="shared" si="218"/>
        <v>45400</v>
      </c>
      <c r="N1087" s="51">
        <f t="shared" si="219"/>
        <v>45400</v>
      </c>
      <c r="O1087" s="52">
        <f t="shared" si="220"/>
        <v>45400</v>
      </c>
      <c r="P1087" s="51">
        <f t="shared" si="221"/>
        <v>0</v>
      </c>
      <c r="Q1087" s="53">
        <f t="shared" si="222"/>
        <v>0</v>
      </c>
      <c r="R1087" s="29">
        <f t="shared" si="224"/>
        <v>45400</v>
      </c>
      <c r="S1087" s="51">
        <f t="shared" si="216"/>
        <v>45400</v>
      </c>
      <c r="T1087" s="12" t="str">
        <f t="shared" si="223"/>
        <v>MENOR VALOR</v>
      </c>
    </row>
    <row r="1088" spans="1:20" ht="16.5">
      <c r="A1088" s="57">
        <v>1082</v>
      </c>
      <c r="B1088" s="38" t="s">
        <v>1551</v>
      </c>
      <c r="C1088" s="73">
        <v>906260</v>
      </c>
      <c r="D1088" s="63" t="s">
        <v>1552</v>
      </c>
      <c r="E1088" s="114" t="s">
        <v>21</v>
      </c>
      <c r="F1088" s="64">
        <v>1</v>
      </c>
      <c r="G1088" s="115">
        <v>0</v>
      </c>
      <c r="H1088" s="116">
        <v>0</v>
      </c>
      <c r="I1088" s="84">
        <v>81900</v>
      </c>
      <c r="J1088" s="88">
        <v>86000</v>
      </c>
      <c r="K1088" s="49"/>
      <c r="L1088" s="50">
        <f t="shared" si="217"/>
        <v>81900</v>
      </c>
      <c r="M1088" s="50">
        <f t="shared" si="218"/>
        <v>83950</v>
      </c>
      <c r="N1088" s="51">
        <f t="shared" si="219"/>
        <v>83950</v>
      </c>
      <c r="O1088" s="52">
        <f t="shared" si="220"/>
        <v>83924.966487928963</v>
      </c>
      <c r="P1088" s="51">
        <f t="shared" si="221"/>
        <v>1449.5689014324225</v>
      </c>
      <c r="Q1088" s="53">
        <f t="shared" si="222"/>
        <v>1.7267050642435052E-2</v>
      </c>
      <c r="R1088" s="29">
        <f t="shared" si="224"/>
        <v>81900</v>
      </c>
      <c r="S1088" s="51">
        <f t="shared" si="216"/>
        <v>81900</v>
      </c>
      <c r="T1088" s="12" t="str">
        <f t="shared" si="223"/>
        <v>MENOR VALOR</v>
      </c>
    </row>
    <row r="1089" spans="1:20" ht="33">
      <c r="A1089" s="89">
        <v>1083</v>
      </c>
      <c r="B1089" s="38" t="s">
        <v>1553</v>
      </c>
      <c r="C1089" s="73">
        <v>906261</v>
      </c>
      <c r="D1089" s="63" t="s">
        <v>1554</v>
      </c>
      <c r="E1089" s="114" t="s">
        <v>21</v>
      </c>
      <c r="F1089" s="64">
        <v>1</v>
      </c>
      <c r="G1089" s="115">
        <v>0</v>
      </c>
      <c r="H1089" s="116">
        <v>0</v>
      </c>
      <c r="I1089" s="84">
        <v>165000</v>
      </c>
      <c r="J1089" s="85" t="s">
        <v>28</v>
      </c>
      <c r="K1089" s="49"/>
      <c r="L1089" s="50">
        <f t="shared" si="217"/>
        <v>165000</v>
      </c>
      <c r="M1089" s="50">
        <f t="shared" si="218"/>
        <v>165000</v>
      </c>
      <c r="N1089" s="51">
        <f t="shared" si="219"/>
        <v>165000</v>
      </c>
      <c r="O1089" s="52">
        <f t="shared" si="220"/>
        <v>165000</v>
      </c>
      <c r="P1089" s="51">
        <f t="shared" si="221"/>
        <v>0</v>
      </c>
      <c r="Q1089" s="53">
        <f t="shared" si="222"/>
        <v>0</v>
      </c>
      <c r="R1089" s="29">
        <f t="shared" si="224"/>
        <v>165000</v>
      </c>
      <c r="S1089" s="51">
        <f t="shared" ref="S1089:S1152" si="225">+ROUND(R1089,-2)</f>
        <v>165000</v>
      </c>
      <c r="T1089" s="12" t="str">
        <f t="shared" si="223"/>
        <v>MENOR VALOR</v>
      </c>
    </row>
    <row r="1090" spans="1:20" ht="16.5">
      <c r="A1090" s="57">
        <v>1084</v>
      </c>
      <c r="B1090" s="38" t="s">
        <v>1555</v>
      </c>
      <c r="C1090" s="73">
        <v>906263</v>
      </c>
      <c r="D1090" s="63" t="s">
        <v>1556</v>
      </c>
      <c r="E1090" s="114" t="s">
        <v>21</v>
      </c>
      <c r="F1090" s="64">
        <v>1</v>
      </c>
      <c r="G1090" s="115">
        <v>0</v>
      </c>
      <c r="H1090" s="116">
        <v>0</v>
      </c>
      <c r="I1090" s="84">
        <v>81900</v>
      </c>
      <c r="J1090" s="88">
        <v>102800</v>
      </c>
      <c r="K1090" s="49"/>
      <c r="L1090" s="50">
        <f t="shared" si="217"/>
        <v>81900</v>
      </c>
      <c r="M1090" s="50">
        <f t="shared" si="218"/>
        <v>92350</v>
      </c>
      <c r="N1090" s="51">
        <f t="shared" si="219"/>
        <v>92350</v>
      </c>
      <c r="O1090" s="52">
        <f t="shared" si="220"/>
        <v>91756.852605132444</v>
      </c>
      <c r="P1090" s="51">
        <f t="shared" si="221"/>
        <v>7389.2658633994215</v>
      </c>
      <c r="Q1090" s="53">
        <f t="shared" si="222"/>
        <v>8.0013707237676465E-2</v>
      </c>
      <c r="R1090" s="29">
        <f t="shared" si="224"/>
        <v>81900</v>
      </c>
      <c r="S1090" s="51">
        <f t="shared" si="225"/>
        <v>81900</v>
      </c>
      <c r="T1090" s="12" t="str">
        <f t="shared" si="223"/>
        <v>MENOR VALOR</v>
      </c>
    </row>
    <row r="1091" spans="1:20" ht="33">
      <c r="A1091" s="57">
        <v>1085</v>
      </c>
      <c r="B1091" s="38" t="s">
        <v>1557</v>
      </c>
      <c r="C1091" s="73">
        <v>906302</v>
      </c>
      <c r="D1091" s="63" t="s">
        <v>1558</v>
      </c>
      <c r="E1091" s="114" t="s">
        <v>21</v>
      </c>
      <c r="F1091" s="64">
        <v>1</v>
      </c>
      <c r="G1091" s="115">
        <v>0</v>
      </c>
      <c r="H1091" s="116">
        <v>0</v>
      </c>
      <c r="I1091" s="84">
        <v>672700</v>
      </c>
      <c r="J1091" s="88">
        <v>705300</v>
      </c>
      <c r="K1091" s="49"/>
      <c r="L1091" s="50">
        <f t="shared" si="217"/>
        <v>672700</v>
      </c>
      <c r="M1091" s="50">
        <f t="shared" si="218"/>
        <v>689000</v>
      </c>
      <c r="N1091" s="51">
        <f t="shared" si="219"/>
        <v>689000</v>
      </c>
      <c r="O1091" s="52">
        <f t="shared" si="220"/>
        <v>688807.16459688486</v>
      </c>
      <c r="P1091" s="51">
        <f t="shared" si="221"/>
        <v>11525.840533340725</v>
      </c>
      <c r="Q1091" s="53">
        <f t="shared" si="222"/>
        <v>1.6728360716024272E-2</v>
      </c>
      <c r="R1091" s="29">
        <f t="shared" si="224"/>
        <v>672700</v>
      </c>
      <c r="S1091" s="51">
        <f t="shared" si="225"/>
        <v>672700</v>
      </c>
      <c r="T1091" s="12" t="str">
        <f t="shared" si="223"/>
        <v>MENOR VALOR</v>
      </c>
    </row>
    <row r="1092" spans="1:20" ht="33">
      <c r="A1092" s="57">
        <v>1086</v>
      </c>
      <c r="B1092" s="38" t="s">
        <v>1559</v>
      </c>
      <c r="C1092" s="77">
        <v>906304</v>
      </c>
      <c r="D1092" s="63" t="s">
        <v>1560</v>
      </c>
      <c r="E1092" s="114" t="s">
        <v>21</v>
      </c>
      <c r="F1092" s="64">
        <v>1</v>
      </c>
      <c r="G1092" s="115">
        <v>0</v>
      </c>
      <c r="H1092" s="116">
        <v>0</v>
      </c>
      <c r="I1092" s="84">
        <v>672700</v>
      </c>
      <c r="J1092" s="88">
        <v>634900</v>
      </c>
      <c r="K1092" s="49"/>
      <c r="L1092" s="50">
        <f t="shared" si="217"/>
        <v>634900</v>
      </c>
      <c r="M1092" s="50">
        <f t="shared" si="218"/>
        <v>653800</v>
      </c>
      <c r="N1092" s="51">
        <f t="shared" si="219"/>
        <v>653800</v>
      </c>
      <c r="O1092" s="52">
        <f t="shared" si="220"/>
        <v>653526.76303270087</v>
      </c>
      <c r="P1092" s="51">
        <f t="shared" si="221"/>
        <v>13364.318164425747</v>
      </c>
      <c r="Q1092" s="53">
        <f t="shared" si="222"/>
        <v>2.0440988321238526E-2</v>
      </c>
      <c r="R1092" s="29">
        <f t="shared" si="224"/>
        <v>634900</v>
      </c>
      <c r="S1092" s="51">
        <f t="shared" si="225"/>
        <v>634900</v>
      </c>
      <c r="T1092" s="12" t="str">
        <f t="shared" si="223"/>
        <v>MENOR VALOR</v>
      </c>
    </row>
    <row r="1093" spans="1:20" ht="33">
      <c r="A1093" s="57">
        <v>1087</v>
      </c>
      <c r="B1093" s="38" t="s">
        <v>1561</v>
      </c>
      <c r="C1093" s="73">
        <v>906317</v>
      </c>
      <c r="D1093" s="63" t="s">
        <v>1562</v>
      </c>
      <c r="E1093" s="114" t="s">
        <v>21</v>
      </c>
      <c r="F1093" s="64">
        <v>1</v>
      </c>
      <c r="G1093" s="115">
        <v>0</v>
      </c>
      <c r="H1093" s="116">
        <v>0</v>
      </c>
      <c r="I1093" s="84">
        <v>69600</v>
      </c>
      <c r="J1093" s="88">
        <v>72800</v>
      </c>
      <c r="K1093" s="49"/>
      <c r="L1093" s="50">
        <f t="shared" si="217"/>
        <v>69600</v>
      </c>
      <c r="M1093" s="50">
        <f t="shared" si="218"/>
        <v>71200</v>
      </c>
      <c r="N1093" s="51">
        <f t="shared" si="219"/>
        <v>71200</v>
      </c>
      <c r="O1093" s="52">
        <f t="shared" si="220"/>
        <v>71182.020201733525</v>
      </c>
      <c r="P1093" s="51">
        <f t="shared" si="221"/>
        <v>1131.3708498984761</v>
      </c>
      <c r="Q1093" s="53">
        <f t="shared" si="222"/>
        <v>1.5890040026663992E-2</v>
      </c>
      <c r="R1093" s="29">
        <f t="shared" si="224"/>
        <v>69600</v>
      </c>
      <c r="S1093" s="51">
        <f t="shared" si="225"/>
        <v>69600</v>
      </c>
      <c r="T1093" s="12" t="str">
        <f t="shared" si="223"/>
        <v>MENOR VALOR</v>
      </c>
    </row>
    <row r="1094" spans="1:20" ht="16.5">
      <c r="A1094" s="89">
        <v>1088</v>
      </c>
      <c r="B1094" s="38" t="s">
        <v>1563</v>
      </c>
      <c r="C1094" s="73">
        <v>906332</v>
      </c>
      <c r="D1094" s="63" t="s">
        <v>1564</v>
      </c>
      <c r="E1094" s="114" t="s">
        <v>21</v>
      </c>
      <c r="F1094" s="64">
        <v>1</v>
      </c>
      <c r="G1094" s="115">
        <v>0</v>
      </c>
      <c r="H1094" s="116">
        <v>0</v>
      </c>
      <c r="I1094" s="84">
        <v>38200</v>
      </c>
      <c r="J1094" s="88">
        <v>40000</v>
      </c>
      <c r="K1094" s="49"/>
      <c r="L1094" s="50">
        <f t="shared" ref="L1094:L1157" si="226">MIN(I1094,J1094)</f>
        <v>38200</v>
      </c>
      <c r="M1094" s="50">
        <f t="shared" ref="M1094:M1157" si="227">AVERAGE(I1094,J1094)</f>
        <v>39100</v>
      </c>
      <c r="N1094" s="51">
        <f t="shared" ref="N1094:N1157" si="228">MEDIAN(J1094,I1094)</f>
        <v>39100</v>
      </c>
      <c r="O1094" s="52">
        <f t="shared" ref="O1094:O1157" si="229">GEOMEAN(I1094,J1094)</f>
        <v>39089.64057138413</v>
      </c>
      <c r="P1094" s="51">
        <f t="shared" ref="P1094:P1157" si="230">STDEVA(N1094,L1094)</f>
        <v>636.3961030678928</v>
      </c>
      <c r="Q1094" s="53">
        <f t="shared" ref="Q1094:Q1157" si="231">P1094/N1094*100%</f>
        <v>1.6276115167976796E-2</v>
      </c>
      <c r="R1094" s="29">
        <f t="shared" si="224"/>
        <v>38200</v>
      </c>
      <c r="S1094" s="51">
        <f t="shared" si="225"/>
        <v>38200</v>
      </c>
      <c r="T1094" s="12" t="str">
        <f t="shared" si="223"/>
        <v>MENOR VALOR</v>
      </c>
    </row>
    <row r="1095" spans="1:20" ht="49.5">
      <c r="A1095" s="57">
        <v>1089</v>
      </c>
      <c r="B1095" s="38" t="s">
        <v>1565</v>
      </c>
      <c r="C1095" s="73">
        <v>906406</v>
      </c>
      <c r="D1095" s="63" t="s">
        <v>1566</v>
      </c>
      <c r="E1095" s="114" t="s">
        <v>21</v>
      </c>
      <c r="F1095" s="64">
        <v>1</v>
      </c>
      <c r="G1095" s="115">
        <v>0</v>
      </c>
      <c r="H1095" s="116">
        <v>0</v>
      </c>
      <c r="I1095" s="110">
        <v>0</v>
      </c>
      <c r="J1095" s="88">
        <v>26700</v>
      </c>
      <c r="K1095" s="49"/>
      <c r="L1095" s="50">
        <f t="shared" si="226"/>
        <v>0</v>
      </c>
      <c r="M1095" s="50">
        <f t="shared" si="227"/>
        <v>13350</v>
      </c>
      <c r="N1095" s="51">
        <f t="shared" si="228"/>
        <v>13350</v>
      </c>
      <c r="O1095" s="52" t="e">
        <f t="shared" si="229"/>
        <v>#NUM!</v>
      </c>
      <c r="P1095" s="51">
        <f t="shared" si="230"/>
        <v>9439.87552884041</v>
      </c>
      <c r="Q1095" s="53">
        <f t="shared" si="231"/>
        <v>0.70710678118654757</v>
      </c>
      <c r="R1095" s="29">
        <f t="shared" si="224"/>
        <v>13350</v>
      </c>
      <c r="S1095" s="51">
        <f t="shared" si="225"/>
        <v>13400</v>
      </c>
      <c r="T1095" s="12" t="str">
        <f t="shared" si="223"/>
        <v>MEDIANA</v>
      </c>
    </row>
    <row r="1096" spans="1:20" ht="16.5">
      <c r="A1096" s="57">
        <v>1090</v>
      </c>
      <c r="B1096" s="38" t="s">
        <v>1567</v>
      </c>
      <c r="C1096" s="73">
        <v>906407</v>
      </c>
      <c r="D1096" s="63" t="s">
        <v>1568</v>
      </c>
      <c r="E1096" s="114" t="s">
        <v>21</v>
      </c>
      <c r="F1096" s="64">
        <v>1</v>
      </c>
      <c r="G1096" s="115">
        <v>0</v>
      </c>
      <c r="H1096" s="116">
        <v>0</v>
      </c>
      <c r="I1096" s="84">
        <v>194200</v>
      </c>
      <c r="J1096" s="88">
        <v>158100</v>
      </c>
      <c r="K1096" s="49"/>
      <c r="L1096" s="50">
        <f t="shared" si="226"/>
        <v>158100</v>
      </c>
      <c r="M1096" s="50">
        <f t="shared" si="227"/>
        <v>176150</v>
      </c>
      <c r="N1096" s="51">
        <f t="shared" si="228"/>
        <v>176150</v>
      </c>
      <c r="O1096" s="52">
        <f t="shared" si="229"/>
        <v>175222.77249261868</v>
      </c>
      <c r="P1096" s="51">
        <f t="shared" si="230"/>
        <v>12763.277400417182</v>
      </c>
      <c r="Q1096" s="53">
        <f t="shared" si="231"/>
        <v>7.2456868580284883E-2</v>
      </c>
      <c r="R1096" s="29">
        <f t="shared" si="224"/>
        <v>158100</v>
      </c>
      <c r="S1096" s="51">
        <f t="shared" si="225"/>
        <v>158100</v>
      </c>
      <c r="T1096" s="12" t="str">
        <f t="shared" si="223"/>
        <v>MENOR VALOR</v>
      </c>
    </row>
    <row r="1097" spans="1:20" ht="16.5">
      <c r="A1097" s="57">
        <v>1091</v>
      </c>
      <c r="B1097" s="38" t="s">
        <v>1569</v>
      </c>
      <c r="C1097" s="73">
        <v>906408</v>
      </c>
      <c r="D1097" s="63" t="s">
        <v>1570</v>
      </c>
      <c r="E1097" s="114" t="s">
        <v>21</v>
      </c>
      <c r="F1097" s="64">
        <v>1</v>
      </c>
      <c r="G1097" s="115">
        <v>0</v>
      </c>
      <c r="H1097" s="116">
        <v>0</v>
      </c>
      <c r="I1097" s="84">
        <v>263000</v>
      </c>
      <c r="J1097" s="88">
        <v>209600</v>
      </c>
      <c r="K1097" s="49"/>
      <c r="L1097" s="50">
        <f t="shared" si="226"/>
        <v>209600</v>
      </c>
      <c r="M1097" s="50">
        <f t="shared" si="227"/>
        <v>236300</v>
      </c>
      <c r="N1097" s="51">
        <f t="shared" si="228"/>
        <v>236300</v>
      </c>
      <c r="O1097" s="52">
        <f t="shared" si="229"/>
        <v>234786.71171938159</v>
      </c>
      <c r="P1097" s="51">
        <f t="shared" si="230"/>
        <v>18879.75105768082</v>
      </c>
      <c r="Q1097" s="53">
        <f t="shared" si="231"/>
        <v>7.9897380692682263E-2</v>
      </c>
      <c r="R1097" s="29">
        <f t="shared" si="224"/>
        <v>209600</v>
      </c>
      <c r="S1097" s="51">
        <f t="shared" si="225"/>
        <v>209600</v>
      </c>
      <c r="T1097" s="12" t="str">
        <f t="shared" ref="T1097:T1160" si="232">IF(Q1097&lt;=$Q$1,"MENOR VALOR","MEDIANA")</f>
        <v>MENOR VALOR</v>
      </c>
    </row>
    <row r="1098" spans="1:20" ht="33">
      <c r="A1098" s="57">
        <v>1092</v>
      </c>
      <c r="B1098" s="38" t="s">
        <v>1571</v>
      </c>
      <c r="C1098" s="73">
        <v>906409</v>
      </c>
      <c r="D1098" s="63" t="s">
        <v>1572</v>
      </c>
      <c r="E1098" s="114" t="s">
        <v>21</v>
      </c>
      <c r="F1098" s="64">
        <v>1</v>
      </c>
      <c r="G1098" s="115">
        <v>0</v>
      </c>
      <c r="H1098" s="116">
        <v>0</v>
      </c>
      <c r="I1098" s="84">
        <v>263000</v>
      </c>
      <c r="J1098" s="85" t="s">
        <v>28</v>
      </c>
      <c r="K1098" s="49"/>
      <c r="L1098" s="50">
        <f t="shared" si="226"/>
        <v>263000</v>
      </c>
      <c r="M1098" s="50">
        <f t="shared" si="227"/>
        <v>263000</v>
      </c>
      <c r="N1098" s="51">
        <f t="shared" si="228"/>
        <v>263000</v>
      </c>
      <c r="O1098" s="52">
        <f t="shared" si="229"/>
        <v>263000</v>
      </c>
      <c r="P1098" s="51">
        <f t="shared" si="230"/>
        <v>0</v>
      </c>
      <c r="Q1098" s="53">
        <f t="shared" si="231"/>
        <v>0</v>
      </c>
      <c r="R1098" s="29">
        <f t="shared" si="224"/>
        <v>263000</v>
      </c>
      <c r="S1098" s="51">
        <f t="shared" si="225"/>
        <v>263000</v>
      </c>
      <c r="T1098" s="12" t="str">
        <f t="shared" si="232"/>
        <v>MENOR VALOR</v>
      </c>
    </row>
    <row r="1099" spans="1:20" ht="33">
      <c r="A1099" s="89">
        <v>1093</v>
      </c>
      <c r="B1099" s="38" t="s">
        <v>1573</v>
      </c>
      <c r="C1099" s="73">
        <v>906411</v>
      </c>
      <c r="D1099" s="63" t="s">
        <v>1574</v>
      </c>
      <c r="E1099" s="114" t="s">
        <v>21</v>
      </c>
      <c r="F1099" s="64">
        <v>1</v>
      </c>
      <c r="G1099" s="115">
        <v>0</v>
      </c>
      <c r="H1099" s="116">
        <v>0</v>
      </c>
      <c r="I1099" s="84">
        <v>273600</v>
      </c>
      <c r="J1099" s="88">
        <v>182100</v>
      </c>
      <c r="K1099" s="49"/>
      <c r="L1099" s="50">
        <f t="shared" si="226"/>
        <v>182100</v>
      </c>
      <c r="M1099" s="50">
        <f t="shared" si="227"/>
        <v>227850</v>
      </c>
      <c r="N1099" s="51">
        <f t="shared" si="228"/>
        <v>227850</v>
      </c>
      <c r="O1099" s="52">
        <f t="shared" si="229"/>
        <v>223209.67720956902</v>
      </c>
      <c r="P1099" s="51">
        <f t="shared" si="230"/>
        <v>32350.135239284547</v>
      </c>
      <c r="Q1099" s="53">
        <f t="shared" si="231"/>
        <v>0.14197996593936602</v>
      </c>
      <c r="R1099" s="29">
        <f t="shared" si="224"/>
        <v>227850</v>
      </c>
      <c r="S1099" s="51">
        <f t="shared" si="225"/>
        <v>227900</v>
      </c>
      <c r="T1099" s="12" t="str">
        <f t="shared" si="232"/>
        <v>MEDIANA</v>
      </c>
    </row>
    <row r="1100" spans="1:20" ht="33">
      <c r="A1100" s="57">
        <v>1094</v>
      </c>
      <c r="B1100" s="38" t="s">
        <v>1575</v>
      </c>
      <c r="C1100" s="73">
        <v>906413</v>
      </c>
      <c r="D1100" s="63" t="s">
        <v>1576</v>
      </c>
      <c r="E1100" s="114" t="s">
        <v>21</v>
      </c>
      <c r="F1100" s="64">
        <v>1</v>
      </c>
      <c r="G1100" s="115">
        <v>0</v>
      </c>
      <c r="H1100" s="116">
        <v>0</v>
      </c>
      <c r="I1100" s="84">
        <v>113700</v>
      </c>
      <c r="J1100" s="88">
        <v>396400</v>
      </c>
      <c r="K1100" s="49"/>
      <c r="L1100" s="50">
        <f t="shared" si="226"/>
        <v>113700</v>
      </c>
      <c r="M1100" s="50">
        <f t="shared" si="227"/>
        <v>255050</v>
      </c>
      <c r="N1100" s="51">
        <f t="shared" si="228"/>
        <v>255050</v>
      </c>
      <c r="O1100" s="52">
        <f t="shared" si="229"/>
        <v>212298.56334888373</v>
      </c>
      <c r="P1100" s="51">
        <f t="shared" si="230"/>
        <v>99949.543520718493</v>
      </c>
      <c r="Q1100" s="53">
        <f t="shared" si="231"/>
        <v>0.39188215456074688</v>
      </c>
      <c r="R1100" s="29">
        <f t="shared" si="224"/>
        <v>255050</v>
      </c>
      <c r="S1100" s="51">
        <f t="shared" si="225"/>
        <v>255100</v>
      </c>
      <c r="T1100" s="12" t="str">
        <f t="shared" si="232"/>
        <v>MEDIANA</v>
      </c>
    </row>
    <row r="1101" spans="1:20" ht="33">
      <c r="A1101" s="57">
        <v>1095</v>
      </c>
      <c r="B1101" s="38" t="s">
        <v>1577</v>
      </c>
      <c r="C1101" s="73">
        <v>906414</v>
      </c>
      <c r="D1101" s="63" t="s">
        <v>1578</v>
      </c>
      <c r="E1101" s="114" t="s">
        <v>21</v>
      </c>
      <c r="F1101" s="64">
        <v>1</v>
      </c>
      <c r="G1101" s="115">
        <v>0</v>
      </c>
      <c r="H1101" s="116">
        <v>0</v>
      </c>
      <c r="I1101" s="84">
        <v>152300</v>
      </c>
      <c r="J1101" s="88">
        <v>286900</v>
      </c>
      <c r="K1101" s="49"/>
      <c r="L1101" s="50">
        <f t="shared" si="226"/>
        <v>152300</v>
      </c>
      <c r="M1101" s="50">
        <f t="shared" si="227"/>
        <v>219600</v>
      </c>
      <c r="N1101" s="51">
        <f t="shared" si="228"/>
        <v>219600</v>
      </c>
      <c r="O1101" s="52">
        <f t="shared" si="229"/>
        <v>209033.17918454955</v>
      </c>
      <c r="P1101" s="51">
        <f t="shared" si="230"/>
        <v>47588.286373854651</v>
      </c>
      <c r="Q1101" s="53">
        <f t="shared" si="231"/>
        <v>0.21670440060953849</v>
      </c>
      <c r="R1101" s="29">
        <f t="shared" si="224"/>
        <v>219600</v>
      </c>
      <c r="S1101" s="51">
        <f t="shared" si="225"/>
        <v>219600</v>
      </c>
      <c r="T1101" s="12" t="str">
        <f t="shared" si="232"/>
        <v>MEDIANA</v>
      </c>
    </row>
    <row r="1102" spans="1:20" ht="16.5">
      <c r="A1102" s="57">
        <v>1096</v>
      </c>
      <c r="B1102" s="38">
        <v>901001</v>
      </c>
      <c r="C1102" s="73">
        <v>906415</v>
      </c>
      <c r="D1102" s="63" t="s">
        <v>1579</v>
      </c>
      <c r="E1102" s="114" t="s">
        <v>21</v>
      </c>
      <c r="F1102" s="64">
        <v>1</v>
      </c>
      <c r="G1102" s="115">
        <v>0</v>
      </c>
      <c r="H1102" s="116">
        <v>0</v>
      </c>
      <c r="I1102" s="84">
        <v>44100</v>
      </c>
      <c r="J1102" s="88">
        <v>46100</v>
      </c>
      <c r="K1102" s="49"/>
      <c r="L1102" s="50">
        <f t="shared" si="226"/>
        <v>44100</v>
      </c>
      <c r="M1102" s="50">
        <f t="shared" si="227"/>
        <v>45100</v>
      </c>
      <c r="N1102" s="51">
        <f t="shared" si="228"/>
        <v>45100</v>
      </c>
      <c r="O1102" s="52">
        <f t="shared" si="229"/>
        <v>45088.912162526169</v>
      </c>
      <c r="P1102" s="51">
        <f t="shared" si="230"/>
        <v>707.10678118654755</v>
      </c>
      <c r="Q1102" s="53">
        <f t="shared" si="231"/>
        <v>1.5678642598371342E-2</v>
      </c>
      <c r="R1102" s="29">
        <f t="shared" si="224"/>
        <v>44100</v>
      </c>
      <c r="S1102" s="51">
        <f t="shared" si="225"/>
        <v>44100</v>
      </c>
      <c r="T1102" s="12" t="str">
        <f t="shared" si="232"/>
        <v>MENOR VALOR</v>
      </c>
    </row>
    <row r="1103" spans="1:20" ht="16.5">
      <c r="A1103" s="57">
        <v>1097</v>
      </c>
      <c r="B1103" s="38">
        <v>901004</v>
      </c>
      <c r="C1103" s="73">
        <v>906417</v>
      </c>
      <c r="D1103" s="63" t="s">
        <v>1580</v>
      </c>
      <c r="E1103" s="114" t="s">
        <v>21</v>
      </c>
      <c r="F1103" s="64">
        <v>1</v>
      </c>
      <c r="G1103" s="115">
        <v>0</v>
      </c>
      <c r="H1103" s="116">
        <v>0</v>
      </c>
      <c r="I1103" s="110">
        <v>0</v>
      </c>
      <c r="J1103" s="85" t="s">
        <v>28</v>
      </c>
      <c r="K1103" s="49"/>
      <c r="L1103" s="50">
        <f t="shared" si="226"/>
        <v>0</v>
      </c>
      <c r="M1103" s="50">
        <f t="shared" si="227"/>
        <v>0</v>
      </c>
      <c r="N1103" s="51">
        <f t="shared" si="228"/>
        <v>0</v>
      </c>
      <c r="O1103" s="52" t="e">
        <f t="shared" si="229"/>
        <v>#NUM!</v>
      </c>
      <c r="P1103" s="51">
        <f t="shared" si="230"/>
        <v>0</v>
      </c>
      <c r="Q1103" s="53" t="e">
        <f t="shared" si="231"/>
        <v>#DIV/0!</v>
      </c>
      <c r="R1103" s="29" t="e">
        <f t="shared" si="224"/>
        <v>#DIV/0!</v>
      </c>
      <c r="S1103" s="51" t="e">
        <f t="shared" si="225"/>
        <v>#DIV/0!</v>
      </c>
      <c r="T1103" s="12" t="e">
        <f t="shared" si="232"/>
        <v>#DIV/0!</v>
      </c>
    </row>
    <row r="1104" spans="1:20" ht="33">
      <c r="A1104" s="89">
        <v>1098</v>
      </c>
      <c r="B1104" s="38">
        <v>901101</v>
      </c>
      <c r="C1104" s="73">
        <v>906418</v>
      </c>
      <c r="D1104" s="63" t="s">
        <v>1581</v>
      </c>
      <c r="E1104" s="114" t="s">
        <v>21</v>
      </c>
      <c r="F1104" s="64">
        <v>1</v>
      </c>
      <c r="G1104" s="115">
        <v>0</v>
      </c>
      <c r="H1104" s="116">
        <v>0</v>
      </c>
      <c r="I1104" s="84">
        <v>22500</v>
      </c>
      <c r="J1104" s="88">
        <v>23700</v>
      </c>
      <c r="K1104" s="49"/>
      <c r="L1104" s="50">
        <f t="shared" si="226"/>
        <v>22500</v>
      </c>
      <c r="M1104" s="50">
        <f t="shared" si="227"/>
        <v>23100</v>
      </c>
      <c r="N1104" s="51">
        <f t="shared" si="228"/>
        <v>23100</v>
      </c>
      <c r="O1104" s="52">
        <f t="shared" si="229"/>
        <v>23092.206477510979</v>
      </c>
      <c r="P1104" s="51">
        <f t="shared" si="230"/>
        <v>424.26406871192853</v>
      </c>
      <c r="Q1104" s="53">
        <f t="shared" si="231"/>
        <v>1.8366409900949288E-2</v>
      </c>
      <c r="R1104" s="29">
        <f t="shared" si="224"/>
        <v>22500</v>
      </c>
      <c r="S1104" s="51">
        <f t="shared" si="225"/>
        <v>22500</v>
      </c>
      <c r="T1104" s="12" t="str">
        <f t="shared" si="232"/>
        <v>MENOR VALOR</v>
      </c>
    </row>
    <row r="1105" spans="1:20" ht="16.5">
      <c r="A1105" s="57">
        <v>1099</v>
      </c>
      <c r="B1105" s="38">
        <v>901106</v>
      </c>
      <c r="C1105" s="77">
        <v>906422</v>
      </c>
      <c r="D1105" s="63" t="s">
        <v>1582</v>
      </c>
      <c r="E1105" s="114" t="s">
        <v>21</v>
      </c>
      <c r="F1105" s="64">
        <v>1</v>
      </c>
      <c r="G1105" s="115">
        <v>0</v>
      </c>
      <c r="H1105" s="116">
        <v>0</v>
      </c>
      <c r="I1105" s="84">
        <v>43700</v>
      </c>
      <c r="J1105" s="88">
        <v>45600</v>
      </c>
      <c r="K1105" s="49"/>
      <c r="L1105" s="50">
        <f t="shared" si="226"/>
        <v>43700</v>
      </c>
      <c r="M1105" s="50">
        <f t="shared" si="227"/>
        <v>44650</v>
      </c>
      <c r="N1105" s="51">
        <f t="shared" si="228"/>
        <v>44650</v>
      </c>
      <c r="O1105" s="52">
        <f t="shared" si="229"/>
        <v>44639.892472988773</v>
      </c>
      <c r="P1105" s="51">
        <f t="shared" si="230"/>
        <v>671.75144212722012</v>
      </c>
      <c r="Q1105" s="53">
        <f t="shared" si="231"/>
        <v>1.5044825131628669E-2</v>
      </c>
      <c r="R1105" s="29">
        <f t="shared" si="224"/>
        <v>43700</v>
      </c>
      <c r="S1105" s="51">
        <f t="shared" si="225"/>
        <v>43700</v>
      </c>
      <c r="T1105" s="12" t="str">
        <f t="shared" si="232"/>
        <v>MENOR VALOR</v>
      </c>
    </row>
    <row r="1106" spans="1:20" ht="33">
      <c r="A1106" s="57">
        <v>1100</v>
      </c>
      <c r="B1106" s="38">
        <v>901107</v>
      </c>
      <c r="C1106" s="77">
        <v>906423</v>
      </c>
      <c r="D1106" s="63" t="s">
        <v>1583</v>
      </c>
      <c r="E1106" s="114" t="s">
        <v>21</v>
      </c>
      <c r="F1106" s="64">
        <v>1</v>
      </c>
      <c r="G1106" s="115">
        <v>0</v>
      </c>
      <c r="H1106" s="116">
        <v>0</v>
      </c>
      <c r="I1106" s="84">
        <v>35400</v>
      </c>
      <c r="J1106" s="88">
        <v>19000</v>
      </c>
      <c r="K1106" s="49"/>
      <c r="L1106" s="50">
        <f t="shared" si="226"/>
        <v>19000</v>
      </c>
      <c r="M1106" s="50">
        <f t="shared" si="227"/>
        <v>27200</v>
      </c>
      <c r="N1106" s="51">
        <f t="shared" si="228"/>
        <v>27200</v>
      </c>
      <c r="O1106" s="52">
        <f t="shared" si="229"/>
        <v>25934.532962827765</v>
      </c>
      <c r="P1106" s="51">
        <f t="shared" si="230"/>
        <v>5798.2756057296901</v>
      </c>
      <c r="Q1106" s="53">
        <f t="shared" si="231"/>
        <v>0.21317189726947391</v>
      </c>
      <c r="R1106" s="29">
        <f t="shared" si="224"/>
        <v>27200</v>
      </c>
      <c r="S1106" s="51">
        <f t="shared" si="225"/>
        <v>27200</v>
      </c>
      <c r="T1106" s="12" t="str">
        <f t="shared" si="232"/>
        <v>MEDIANA</v>
      </c>
    </row>
    <row r="1107" spans="1:20" ht="49.5">
      <c r="A1107" s="57">
        <v>1101</v>
      </c>
      <c r="B1107" s="38">
        <v>901111</v>
      </c>
      <c r="C1107" s="73">
        <v>906425</v>
      </c>
      <c r="D1107" s="63" t="s">
        <v>1584</v>
      </c>
      <c r="E1107" s="114" t="s">
        <v>21</v>
      </c>
      <c r="F1107" s="64">
        <v>1</v>
      </c>
      <c r="G1107" s="115">
        <v>0</v>
      </c>
      <c r="H1107" s="116">
        <v>0</v>
      </c>
      <c r="I1107" s="84">
        <v>70400</v>
      </c>
      <c r="J1107" s="88">
        <v>22000</v>
      </c>
      <c r="K1107" s="49"/>
      <c r="L1107" s="50">
        <f t="shared" si="226"/>
        <v>22000</v>
      </c>
      <c r="M1107" s="50">
        <f t="shared" si="227"/>
        <v>46200</v>
      </c>
      <c r="N1107" s="51">
        <f t="shared" si="228"/>
        <v>46200</v>
      </c>
      <c r="O1107" s="52">
        <f t="shared" si="229"/>
        <v>39354.796403996297</v>
      </c>
      <c r="P1107" s="51">
        <f t="shared" si="230"/>
        <v>17111.984104714451</v>
      </c>
      <c r="Q1107" s="53">
        <f t="shared" si="231"/>
        <v>0.37038926633581065</v>
      </c>
      <c r="R1107" s="29">
        <f t="shared" si="224"/>
        <v>46200</v>
      </c>
      <c r="S1107" s="51">
        <f t="shared" si="225"/>
        <v>46200</v>
      </c>
      <c r="T1107" s="12" t="str">
        <f t="shared" si="232"/>
        <v>MEDIANA</v>
      </c>
    </row>
    <row r="1108" spans="1:20" ht="16.5">
      <c r="A1108" s="57">
        <v>1102</v>
      </c>
      <c r="B1108" s="38">
        <v>901206</v>
      </c>
      <c r="C1108" s="73">
        <v>906426</v>
      </c>
      <c r="D1108" s="63" t="s">
        <v>1585</v>
      </c>
      <c r="E1108" s="114" t="s">
        <v>21</v>
      </c>
      <c r="F1108" s="64">
        <v>1</v>
      </c>
      <c r="G1108" s="115">
        <v>0</v>
      </c>
      <c r="H1108" s="116">
        <v>0</v>
      </c>
      <c r="I1108" s="84">
        <v>112400</v>
      </c>
      <c r="J1108" s="88">
        <v>118000</v>
      </c>
      <c r="K1108" s="49"/>
      <c r="L1108" s="50">
        <f t="shared" si="226"/>
        <v>112400</v>
      </c>
      <c r="M1108" s="50">
        <f t="shared" si="227"/>
        <v>115200</v>
      </c>
      <c r="N1108" s="51">
        <f t="shared" si="228"/>
        <v>115200</v>
      </c>
      <c r="O1108" s="52">
        <f t="shared" si="229"/>
        <v>115165.96719517445</v>
      </c>
      <c r="P1108" s="51">
        <f t="shared" si="230"/>
        <v>1979.8989873223331</v>
      </c>
      <c r="Q1108" s="53">
        <f t="shared" si="231"/>
        <v>1.7186623153839696E-2</v>
      </c>
      <c r="R1108" s="29">
        <f t="shared" si="224"/>
        <v>112400</v>
      </c>
      <c r="S1108" s="51">
        <f t="shared" si="225"/>
        <v>112400</v>
      </c>
      <c r="T1108" s="12" t="str">
        <f t="shared" si="232"/>
        <v>MENOR VALOR</v>
      </c>
    </row>
    <row r="1109" spans="1:20" ht="33">
      <c r="A1109" s="89">
        <v>1103</v>
      </c>
      <c r="B1109" s="38">
        <v>901210</v>
      </c>
      <c r="C1109" s="73">
        <v>906429</v>
      </c>
      <c r="D1109" s="63" t="s">
        <v>1586</v>
      </c>
      <c r="E1109" s="114" t="s">
        <v>21</v>
      </c>
      <c r="F1109" s="64">
        <v>1</v>
      </c>
      <c r="G1109" s="115">
        <v>0</v>
      </c>
      <c r="H1109" s="116">
        <v>0</v>
      </c>
      <c r="I1109" s="84">
        <v>57300</v>
      </c>
      <c r="J1109" s="88">
        <v>78500</v>
      </c>
      <c r="K1109" s="49"/>
      <c r="L1109" s="50">
        <f t="shared" si="226"/>
        <v>57300</v>
      </c>
      <c r="M1109" s="50">
        <f t="shared" si="227"/>
        <v>67900</v>
      </c>
      <c r="N1109" s="51">
        <f t="shared" si="228"/>
        <v>67900</v>
      </c>
      <c r="O1109" s="52">
        <f t="shared" si="229"/>
        <v>67067.503308234154</v>
      </c>
      <c r="P1109" s="51">
        <f t="shared" si="230"/>
        <v>7495.3318805774034</v>
      </c>
      <c r="Q1109" s="53">
        <f t="shared" si="231"/>
        <v>0.11038780383766426</v>
      </c>
      <c r="R1109" s="29">
        <f t="shared" si="224"/>
        <v>67900</v>
      </c>
      <c r="S1109" s="51">
        <f t="shared" si="225"/>
        <v>67900</v>
      </c>
      <c r="T1109" s="12" t="str">
        <f t="shared" si="232"/>
        <v>MEDIANA</v>
      </c>
    </row>
    <row r="1110" spans="1:20" ht="16.5">
      <c r="A1110" s="57">
        <v>1104</v>
      </c>
      <c r="B1110" s="38">
        <v>901212</v>
      </c>
      <c r="C1110" s="73">
        <v>906430</v>
      </c>
      <c r="D1110" s="63" t="s">
        <v>1587</v>
      </c>
      <c r="E1110" s="114" t="s">
        <v>21</v>
      </c>
      <c r="F1110" s="64">
        <v>1</v>
      </c>
      <c r="G1110" s="115">
        <v>0</v>
      </c>
      <c r="H1110" s="116">
        <v>0</v>
      </c>
      <c r="I1110" s="84">
        <v>43700</v>
      </c>
      <c r="J1110" s="85" t="s">
        <v>28</v>
      </c>
      <c r="K1110" s="49"/>
      <c r="L1110" s="50">
        <f t="shared" si="226"/>
        <v>43700</v>
      </c>
      <c r="M1110" s="50">
        <f t="shared" si="227"/>
        <v>43700</v>
      </c>
      <c r="N1110" s="51">
        <f t="shared" si="228"/>
        <v>43700</v>
      </c>
      <c r="O1110" s="52">
        <f t="shared" si="229"/>
        <v>43700</v>
      </c>
      <c r="P1110" s="51">
        <f t="shared" si="230"/>
        <v>0</v>
      </c>
      <c r="Q1110" s="53">
        <f t="shared" si="231"/>
        <v>0</v>
      </c>
      <c r="R1110" s="29">
        <f t="shared" si="224"/>
        <v>43700</v>
      </c>
      <c r="S1110" s="51">
        <f t="shared" si="225"/>
        <v>43700</v>
      </c>
      <c r="T1110" s="12" t="str">
        <f t="shared" si="232"/>
        <v>MENOR VALOR</v>
      </c>
    </row>
    <row r="1111" spans="1:20" ht="16.5">
      <c r="A1111" s="57">
        <v>1105</v>
      </c>
      <c r="B1111" s="38">
        <v>901213</v>
      </c>
      <c r="C1111" s="73">
        <v>906432</v>
      </c>
      <c r="D1111" s="63" t="s">
        <v>1588</v>
      </c>
      <c r="E1111" s="114" t="s">
        <v>21</v>
      </c>
      <c r="F1111" s="64">
        <v>1</v>
      </c>
      <c r="G1111" s="115">
        <v>0</v>
      </c>
      <c r="H1111" s="116">
        <v>0</v>
      </c>
      <c r="I1111" s="84">
        <v>50000</v>
      </c>
      <c r="J1111" s="85" t="s">
        <v>28</v>
      </c>
      <c r="K1111" s="49"/>
      <c r="L1111" s="50">
        <f t="shared" si="226"/>
        <v>50000</v>
      </c>
      <c r="M1111" s="50">
        <f t="shared" si="227"/>
        <v>50000</v>
      </c>
      <c r="N1111" s="51">
        <f t="shared" si="228"/>
        <v>50000</v>
      </c>
      <c r="O1111" s="52">
        <f t="shared" si="229"/>
        <v>50000</v>
      </c>
      <c r="P1111" s="51">
        <f t="shared" si="230"/>
        <v>0</v>
      </c>
      <c r="Q1111" s="53">
        <f t="shared" si="231"/>
        <v>0</v>
      </c>
      <c r="R1111" s="29">
        <f t="shared" si="224"/>
        <v>50000</v>
      </c>
      <c r="S1111" s="51">
        <f t="shared" si="225"/>
        <v>50000</v>
      </c>
      <c r="T1111" s="12" t="str">
        <f t="shared" si="232"/>
        <v>MENOR VALOR</v>
      </c>
    </row>
    <row r="1112" spans="1:20" ht="49.5">
      <c r="A1112" s="57">
        <v>1106</v>
      </c>
      <c r="B1112" s="38">
        <v>901217</v>
      </c>
      <c r="C1112" s="73">
        <v>906433</v>
      </c>
      <c r="D1112" s="63" t="s">
        <v>1589</v>
      </c>
      <c r="E1112" s="114" t="s">
        <v>21</v>
      </c>
      <c r="F1112" s="64">
        <v>1</v>
      </c>
      <c r="G1112" s="115">
        <v>0</v>
      </c>
      <c r="H1112" s="116">
        <v>0</v>
      </c>
      <c r="I1112" s="84">
        <v>57300</v>
      </c>
      <c r="J1112" s="88">
        <v>87100</v>
      </c>
      <c r="K1112" s="49"/>
      <c r="L1112" s="50">
        <f t="shared" si="226"/>
        <v>57300</v>
      </c>
      <c r="M1112" s="50">
        <f t="shared" si="227"/>
        <v>72200</v>
      </c>
      <c r="N1112" s="51">
        <f t="shared" si="228"/>
        <v>72200</v>
      </c>
      <c r="O1112" s="52">
        <f t="shared" si="229"/>
        <v>70645.806669610611</v>
      </c>
      <c r="P1112" s="51">
        <f t="shared" si="230"/>
        <v>10535.891039679558</v>
      </c>
      <c r="Q1112" s="53">
        <f t="shared" si="231"/>
        <v>0.14592646869362269</v>
      </c>
      <c r="R1112" s="29">
        <f t="shared" si="224"/>
        <v>72200</v>
      </c>
      <c r="S1112" s="51">
        <f t="shared" si="225"/>
        <v>72200</v>
      </c>
      <c r="T1112" s="12" t="str">
        <f t="shared" si="232"/>
        <v>MEDIANA</v>
      </c>
    </row>
    <row r="1113" spans="1:20" ht="16.5">
      <c r="A1113" s="57">
        <v>1107</v>
      </c>
      <c r="B1113" s="38">
        <v>901230</v>
      </c>
      <c r="C1113" s="73">
        <v>906440</v>
      </c>
      <c r="D1113" s="63" t="s">
        <v>1590</v>
      </c>
      <c r="E1113" s="114" t="s">
        <v>21</v>
      </c>
      <c r="F1113" s="64">
        <v>1</v>
      </c>
      <c r="G1113" s="115">
        <v>0</v>
      </c>
      <c r="H1113" s="116">
        <v>0</v>
      </c>
      <c r="I1113" s="84">
        <v>89500</v>
      </c>
      <c r="J1113" s="88">
        <v>106500</v>
      </c>
      <c r="K1113" s="49"/>
      <c r="L1113" s="50">
        <f t="shared" si="226"/>
        <v>89500</v>
      </c>
      <c r="M1113" s="50">
        <f t="shared" si="227"/>
        <v>98000</v>
      </c>
      <c r="N1113" s="51">
        <f t="shared" si="228"/>
        <v>98000</v>
      </c>
      <c r="O1113" s="52">
        <f t="shared" si="229"/>
        <v>97630.681652849278</v>
      </c>
      <c r="P1113" s="51">
        <f t="shared" si="230"/>
        <v>6010.4076400856538</v>
      </c>
      <c r="Q1113" s="53">
        <f t="shared" si="231"/>
        <v>6.133069020495565E-2</v>
      </c>
      <c r="R1113" s="29">
        <f t="shared" si="224"/>
        <v>89500</v>
      </c>
      <c r="S1113" s="51">
        <f t="shared" si="225"/>
        <v>89500</v>
      </c>
      <c r="T1113" s="12" t="str">
        <f t="shared" si="232"/>
        <v>MENOR VALOR</v>
      </c>
    </row>
    <row r="1114" spans="1:20" ht="16.5">
      <c r="A1114" s="89">
        <v>1108</v>
      </c>
      <c r="B1114" s="38">
        <v>901232</v>
      </c>
      <c r="C1114" s="73">
        <v>906441</v>
      </c>
      <c r="D1114" s="63" t="s">
        <v>1591</v>
      </c>
      <c r="E1114" s="114" t="s">
        <v>21</v>
      </c>
      <c r="F1114" s="64">
        <v>1</v>
      </c>
      <c r="G1114" s="115">
        <v>0</v>
      </c>
      <c r="H1114" s="116">
        <v>0</v>
      </c>
      <c r="I1114" s="84">
        <v>75500</v>
      </c>
      <c r="J1114" s="85" t="s">
        <v>28</v>
      </c>
      <c r="K1114" s="49"/>
      <c r="L1114" s="50">
        <f t="shared" si="226"/>
        <v>75500</v>
      </c>
      <c r="M1114" s="50">
        <f t="shared" si="227"/>
        <v>75500</v>
      </c>
      <c r="N1114" s="51">
        <f t="shared" si="228"/>
        <v>75500</v>
      </c>
      <c r="O1114" s="52">
        <f t="shared" si="229"/>
        <v>75500</v>
      </c>
      <c r="P1114" s="51">
        <f t="shared" si="230"/>
        <v>0</v>
      </c>
      <c r="Q1114" s="53">
        <f t="shared" si="231"/>
        <v>0</v>
      </c>
      <c r="R1114" s="29">
        <f t="shared" si="224"/>
        <v>75500</v>
      </c>
      <c r="S1114" s="51">
        <f t="shared" si="225"/>
        <v>75500</v>
      </c>
      <c r="T1114" s="12" t="str">
        <f t="shared" si="232"/>
        <v>MENOR VALOR</v>
      </c>
    </row>
    <row r="1115" spans="1:20" ht="16.5">
      <c r="A1115" s="57">
        <v>1109</v>
      </c>
      <c r="B1115" s="38">
        <v>901235</v>
      </c>
      <c r="C1115" s="73">
        <v>906442</v>
      </c>
      <c r="D1115" s="63" t="s">
        <v>1592</v>
      </c>
      <c r="E1115" s="114" t="s">
        <v>21</v>
      </c>
      <c r="F1115" s="64">
        <v>1</v>
      </c>
      <c r="G1115" s="115">
        <v>0</v>
      </c>
      <c r="H1115" s="116">
        <v>0</v>
      </c>
      <c r="I1115" s="84">
        <v>92900</v>
      </c>
      <c r="J1115" s="88">
        <v>97600</v>
      </c>
      <c r="K1115" s="49"/>
      <c r="L1115" s="50">
        <f t="shared" si="226"/>
        <v>92900</v>
      </c>
      <c r="M1115" s="50">
        <f t="shared" si="227"/>
        <v>95250</v>
      </c>
      <c r="N1115" s="51">
        <f t="shared" si="228"/>
        <v>95250</v>
      </c>
      <c r="O1115" s="52">
        <f t="shared" si="229"/>
        <v>95221.006085842208</v>
      </c>
      <c r="P1115" s="51">
        <f t="shared" si="230"/>
        <v>1661.7009357883867</v>
      </c>
      <c r="Q1115" s="53">
        <f t="shared" si="231"/>
        <v>1.7445679115888575E-2</v>
      </c>
      <c r="R1115" s="29">
        <f t="shared" si="224"/>
        <v>92900</v>
      </c>
      <c r="S1115" s="51">
        <f t="shared" si="225"/>
        <v>92900</v>
      </c>
      <c r="T1115" s="12" t="str">
        <f t="shared" si="232"/>
        <v>MENOR VALOR</v>
      </c>
    </row>
    <row r="1116" spans="1:20" ht="33">
      <c r="A1116" s="57">
        <v>1110</v>
      </c>
      <c r="B1116" s="38">
        <v>901236</v>
      </c>
      <c r="C1116" s="73">
        <v>906453</v>
      </c>
      <c r="D1116" s="63" t="s">
        <v>1593</v>
      </c>
      <c r="E1116" s="114" t="s">
        <v>21</v>
      </c>
      <c r="F1116" s="64">
        <v>1</v>
      </c>
      <c r="G1116" s="115">
        <v>0</v>
      </c>
      <c r="H1116" s="116">
        <v>0</v>
      </c>
      <c r="I1116" s="84">
        <v>81400</v>
      </c>
      <c r="J1116" s="85" t="s">
        <v>28</v>
      </c>
      <c r="K1116" s="49"/>
      <c r="L1116" s="50">
        <f t="shared" si="226"/>
        <v>81400</v>
      </c>
      <c r="M1116" s="50">
        <f t="shared" si="227"/>
        <v>81400</v>
      </c>
      <c r="N1116" s="51">
        <f t="shared" si="228"/>
        <v>81400</v>
      </c>
      <c r="O1116" s="52">
        <f t="shared" si="229"/>
        <v>81400</v>
      </c>
      <c r="P1116" s="51">
        <f t="shared" si="230"/>
        <v>0</v>
      </c>
      <c r="Q1116" s="53">
        <f t="shared" si="231"/>
        <v>0</v>
      </c>
      <c r="R1116" s="29">
        <f t="shared" si="224"/>
        <v>81400</v>
      </c>
      <c r="S1116" s="51">
        <f t="shared" si="225"/>
        <v>81400</v>
      </c>
      <c r="T1116" s="12" t="str">
        <f t="shared" si="232"/>
        <v>MENOR VALOR</v>
      </c>
    </row>
    <row r="1117" spans="1:20" ht="33">
      <c r="A1117" s="57">
        <v>1111</v>
      </c>
      <c r="B1117" s="38">
        <v>901237</v>
      </c>
      <c r="C1117" s="73">
        <v>906454</v>
      </c>
      <c r="D1117" s="63" t="s">
        <v>1594</v>
      </c>
      <c r="E1117" s="114" t="s">
        <v>21</v>
      </c>
      <c r="F1117" s="64">
        <v>1</v>
      </c>
      <c r="G1117" s="115">
        <v>0</v>
      </c>
      <c r="H1117" s="116">
        <v>0</v>
      </c>
      <c r="I1117" s="84">
        <v>81400</v>
      </c>
      <c r="J1117" s="85" t="s">
        <v>28</v>
      </c>
      <c r="K1117" s="49"/>
      <c r="L1117" s="50">
        <f t="shared" si="226"/>
        <v>81400</v>
      </c>
      <c r="M1117" s="50">
        <f t="shared" si="227"/>
        <v>81400</v>
      </c>
      <c r="N1117" s="51">
        <f t="shared" si="228"/>
        <v>81400</v>
      </c>
      <c r="O1117" s="52">
        <f t="shared" si="229"/>
        <v>81400</v>
      </c>
      <c r="P1117" s="51">
        <f t="shared" si="230"/>
        <v>0</v>
      </c>
      <c r="Q1117" s="53">
        <f t="shared" si="231"/>
        <v>0</v>
      </c>
      <c r="R1117" s="29">
        <f t="shared" si="224"/>
        <v>81400</v>
      </c>
      <c r="S1117" s="51">
        <f t="shared" si="225"/>
        <v>81400</v>
      </c>
      <c r="T1117" s="12" t="str">
        <f t="shared" si="232"/>
        <v>MENOR VALOR</v>
      </c>
    </row>
    <row r="1118" spans="1:20" ht="16.5">
      <c r="A1118" s="57">
        <v>1112</v>
      </c>
      <c r="B1118" s="38">
        <v>901304</v>
      </c>
      <c r="C1118" s="73">
        <v>906455</v>
      </c>
      <c r="D1118" s="63" t="s">
        <v>1595</v>
      </c>
      <c r="E1118" s="114" t="s">
        <v>21</v>
      </c>
      <c r="F1118" s="64">
        <v>1</v>
      </c>
      <c r="G1118" s="115">
        <v>0</v>
      </c>
      <c r="H1118" s="116">
        <v>0</v>
      </c>
      <c r="I1118" s="84">
        <v>75500</v>
      </c>
      <c r="J1118" s="88">
        <v>37500</v>
      </c>
      <c r="K1118" s="49"/>
      <c r="L1118" s="50">
        <f t="shared" si="226"/>
        <v>37500</v>
      </c>
      <c r="M1118" s="50">
        <f t="shared" si="227"/>
        <v>56500</v>
      </c>
      <c r="N1118" s="51">
        <f t="shared" si="228"/>
        <v>56500</v>
      </c>
      <c r="O1118" s="52">
        <f t="shared" si="229"/>
        <v>53209.491634481907</v>
      </c>
      <c r="P1118" s="51">
        <f t="shared" si="230"/>
        <v>13435.028842544403</v>
      </c>
      <c r="Q1118" s="53">
        <f t="shared" si="231"/>
        <v>0.23778812110698058</v>
      </c>
      <c r="R1118" s="29">
        <f t="shared" si="224"/>
        <v>56500</v>
      </c>
      <c r="S1118" s="51">
        <f t="shared" si="225"/>
        <v>56500</v>
      </c>
      <c r="T1118" s="12" t="str">
        <f t="shared" si="232"/>
        <v>MEDIANA</v>
      </c>
    </row>
    <row r="1119" spans="1:20" ht="16.5">
      <c r="A1119" s="89">
        <v>1113</v>
      </c>
      <c r="B1119" s="38">
        <v>901305</v>
      </c>
      <c r="C1119" s="73">
        <v>906456</v>
      </c>
      <c r="D1119" s="63" t="s">
        <v>1596</v>
      </c>
      <c r="E1119" s="114" t="s">
        <v>21</v>
      </c>
      <c r="F1119" s="64">
        <v>1</v>
      </c>
      <c r="G1119" s="115">
        <v>0</v>
      </c>
      <c r="H1119" s="116">
        <v>0</v>
      </c>
      <c r="I1119" s="84">
        <v>20400</v>
      </c>
      <c r="J1119" s="88">
        <v>21500</v>
      </c>
      <c r="K1119" s="49"/>
      <c r="L1119" s="50">
        <f t="shared" si="226"/>
        <v>20400</v>
      </c>
      <c r="M1119" s="50">
        <f t="shared" si="227"/>
        <v>20950</v>
      </c>
      <c r="N1119" s="51">
        <f t="shared" si="228"/>
        <v>20950</v>
      </c>
      <c r="O1119" s="52">
        <f t="shared" si="229"/>
        <v>20942.779185198891</v>
      </c>
      <c r="P1119" s="51">
        <f t="shared" si="230"/>
        <v>388.90872965260115</v>
      </c>
      <c r="Q1119" s="53">
        <f t="shared" si="231"/>
        <v>1.8563662513250652E-2</v>
      </c>
      <c r="R1119" s="29">
        <f t="shared" si="224"/>
        <v>20400</v>
      </c>
      <c r="S1119" s="51">
        <f t="shared" si="225"/>
        <v>20400</v>
      </c>
      <c r="T1119" s="12" t="str">
        <f t="shared" si="232"/>
        <v>MENOR VALOR</v>
      </c>
    </row>
    <row r="1120" spans="1:20" ht="16.5">
      <c r="A1120" s="57">
        <v>1114</v>
      </c>
      <c r="B1120" s="38">
        <v>901325</v>
      </c>
      <c r="C1120" s="73">
        <v>906457</v>
      </c>
      <c r="D1120" s="63" t="s">
        <v>1597</v>
      </c>
      <c r="E1120" s="114" t="s">
        <v>21</v>
      </c>
      <c r="F1120" s="64">
        <v>1</v>
      </c>
      <c r="G1120" s="115">
        <v>0</v>
      </c>
      <c r="H1120" s="116">
        <v>0</v>
      </c>
      <c r="I1120" s="84">
        <v>35600</v>
      </c>
      <c r="J1120" s="88">
        <v>32700</v>
      </c>
      <c r="K1120" s="49"/>
      <c r="L1120" s="50">
        <f t="shared" si="226"/>
        <v>32700</v>
      </c>
      <c r="M1120" s="50">
        <f t="shared" si="227"/>
        <v>34150</v>
      </c>
      <c r="N1120" s="51">
        <f t="shared" si="228"/>
        <v>34150</v>
      </c>
      <c r="O1120" s="52">
        <f t="shared" si="229"/>
        <v>34119.202804286033</v>
      </c>
      <c r="P1120" s="51">
        <f t="shared" si="230"/>
        <v>1025.304832720494</v>
      </c>
      <c r="Q1120" s="53">
        <f t="shared" si="231"/>
        <v>3.0023567576002753E-2</v>
      </c>
      <c r="R1120" s="29">
        <f t="shared" si="224"/>
        <v>32700</v>
      </c>
      <c r="S1120" s="51">
        <f t="shared" si="225"/>
        <v>32700</v>
      </c>
      <c r="T1120" s="12" t="str">
        <f t="shared" si="232"/>
        <v>MENOR VALOR</v>
      </c>
    </row>
    <row r="1121" spans="1:20" ht="16.5">
      <c r="A1121" s="57">
        <v>1115</v>
      </c>
      <c r="B1121" s="38">
        <v>902004</v>
      </c>
      <c r="C1121" s="73">
        <v>906458</v>
      </c>
      <c r="D1121" s="63" t="s">
        <v>1598</v>
      </c>
      <c r="E1121" s="114" t="s">
        <v>21</v>
      </c>
      <c r="F1121" s="64">
        <v>1</v>
      </c>
      <c r="G1121" s="115">
        <v>0</v>
      </c>
      <c r="H1121" s="116">
        <v>0</v>
      </c>
      <c r="I1121" s="84">
        <v>86100</v>
      </c>
      <c r="J1121" s="88">
        <v>103100</v>
      </c>
      <c r="K1121" s="49"/>
      <c r="L1121" s="50">
        <f t="shared" si="226"/>
        <v>86100</v>
      </c>
      <c r="M1121" s="50">
        <f t="shared" si="227"/>
        <v>94600</v>
      </c>
      <c r="N1121" s="51">
        <f t="shared" si="228"/>
        <v>94600</v>
      </c>
      <c r="O1121" s="52">
        <f t="shared" si="229"/>
        <v>94217.35508917665</v>
      </c>
      <c r="P1121" s="51">
        <f t="shared" si="230"/>
        <v>6010.4076400856538</v>
      </c>
      <c r="Q1121" s="53">
        <f t="shared" si="231"/>
        <v>6.3534964482935025E-2</v>
      </c>
      <c r="R1121" s="29">
        <f t="shared" si="224"/>
        <v>86100</v>
      </c>
      <c r="S1121" s="51">
        <f t="shared" si="225"/>
        <v>86100</v>
      </c>
      <c r="T1121" s="12" t="str">
        <f t="shared" si="232"/>
        <v>MENOR VALOR</v>
      </c>
    </row>
    <row r="1122" spans="1:20" ht="33">
      <c r="A1122" s="57">
        <v>1116</v>
      </c>
      <c r="B1122" s="38">
        <v>902005</v>
      </c>
      <c r="C1122" s="73">
        <v>906463</v>
      </c>
      <c r="D1122" s="63" t="s">
        <v>1599</v>
      </c>
      <c r="E1122" s="114" t="s">
        <v>21</v>
      </c>
      <c r="F1122" s="64">
        <v>1</v>
      </c>
      <c r="G1122" s="115">
        <v>0</v>
      </c>
      <c r="H1122" s="116">
        <v>0</v>
      </c>
      <c r="I1122" s="84">
        <v>132300</v>
      </c>
      <c r="J1122" s="85" t="s">
        <v>28</v>
      </c>
      <c r="K1122" s="49"/>
      <c r="L1122" s="50">
        <f t="shared" si="226"/>
        <v>132300</v>
      </c>
      <c r="M1122" s="50">
        <f t="shared" si="227"/>
        <v>132300</v>
      </c>
      <c r="N1122" s="51">
        <f t="shared" si="228"/>
        <v>132300</v>
      </c>
      <c r="O1122" s="52">
        <f t="shared" si="229"/>
        <v>132300</v>
      </c>
      <c r="P1122" s="51">
        <f t="shared" si="230"/>
        <v>0</v>
      </c>
      <c r="Q1122" s="53">
        <f t="shared" si="231"/>
        <v>0</v>
      </c>
      <c r="R1122" s="29">
        <f t="shared" si="224"/>
        <v>132300</v>
      </c>
      <c r="S1122" s="51">
        <f t="shared" si="225"/>
        <v>132300</v>
      </c>
      <c r="T1122" s="12" t="str">
        <f t="shared" si="232"/>
        <v>MENOR VALOR</v>
      </c>
    </row>
    <row r="1123" spans="1:20" ht="33">
      <c r="A1123" s="57">
        <v>1117</v>
      </c>
      <c r="B1123" s="38">
        <v>902006</v>
      </c>
      <c r="C1123" s="73">
        <v>906465</v>
      </c>
      <c r="D1123" s="63" t="s">
        <v>1600</v>
      </c>
      <c r="E1123" s="114" t="s">
        <v>21</v>
      </c>
      <c r="F1123" s="64">
        <v>1</v>
      </c>
      <c r="G1123" s="115">
        <v>0</v>
      </c>
      <c r="H1123" s="116">
        <v>0</v>
      </c>
      <c r="I1123" s="84">
        <v>91600</v>
      </c>
      <c r="J1123" s="85" t="s">
        <v>28</v>
      </c>
      <c r="K1123" s="49"/>
      <c r="L1123" s="50">
        <f t="shared" si="226"/>
        <v>91600</v>
      </c>
      <c r="M1123" s="50">
        <f t="shared" si="227"/>
        <v>91600</v>
      </c>
      <c r="N1123" s="51">
        <f t="shared" si="228"/>
        <v>91600</v>
      </c>
      <c r="O1123" s="52">
        <f t="shared" si="229"/>
        <v>91600</v>
      </c>
      <c r="P1123" s="51">
        <f t="shared" si="230"/>
        <v>0</v>
      </c>
      <c r="Q1123" s="53">
        <f t="shared" si="231"/>
        <v>0</v>
      </c>
      <c r="R1123" s="29">
        <f t="shared" si="224"/>
        <v>91600</v>
      </c>
      <c r="S1123" s="51">
        <f t="shared" si="225"/>
        <v>91600</v>
      </c>
      <c r="T1123" s="12" t="str">
        <f t="shared" si="232"/>
        <v>MENOR VALOR</v>
      </c>
    </row>
    <row r="1124" spans="1:20" ht="33">
      <c r="A1124" s="89">
        <v>1118</v>
      </c>
      <c r="B1124" s="38">
        <v>902008</v>
      </c>
      <c r="C1124" s="73">
        <v>906466</v>
      </c>
      <c r="D1124" s="63" t="s">
        <v>1601</v>
      </c>
      <c r="E1124" s="114" t="s">
        <v>21</v>
      </c>
      <c r="F1124" s="64">
        <v>1</v>
      </c>
      <c r="G1124" s="115">
        <v>0</v>
      </c>
      <c r="H1124" s="116">
        <v>0</v>
      </c>
      <c r="I1124" s="84">
        <v>91600</v>
      </c>
      <c r="J1124" s="85" t="s">
        <v>28</v>
      </c>
      <c r="K1124" s="49"/>
      <c r="L1124" s="50">
        <f t="shared" si="226"/>
        <v>91600</v>
      </c>
      <c r="M1124" s="50">
        <f t="shared" si="227"/>
        <v>91600</v>
      </c>
      <c r="N1124" s="51">
        <f t="shared" si="228"/>
        <v>91600</v>
      </c>
      <c r="O1124" s="52">
        <f t="shared" si="229"/>
        <v>91600</v>
      </c>
      <c r="P1124" s="51">
        <f t="shared" si="230"/>
        <v>0</v>
      </c>
      <c r="Q1124" s="53">
        <f t="shared" si="231"/>
        <v>0</v>
      </c>
      <c r="R1124" s="29">
        <f t="shared" si="224"/>
        <v>91600</v>
      </c>
      <c r="S1124" s="51">
        <f t="shared" si="225"/>
        <v>91600</v>
      </c>
      <c r="T1124" s="12" t="str">
        <f t="shared" si="232"/>
        <v>MENOR VALOR</v>
      </c>
    </row>
    <row r="1125" spans="1:20" ht="16.5">
      <c r="A1125" s="57">
        <v>1119</v>
      </c>
      <c r="B1125" s="38">
        <v>902009</v>
      </c>
      <c r="C1125" s="73">
        <v>906467</v>
      </c>
      <c r="D1125" s="63" t="s">
        <v>1602</v>
      </c>
      <c r="E1125" s="114" t="s">
        <v>21</v>
      </c>
      <c r="F1125" s="64">
        <v>1</v>
      </c>
      <c r="G1125" s="115">
        <v>0</v>
      </c>
      <c r="H1125" s="116">
        <v>0</v>
      </c>
      <c r="I1125" s="84">
        <v>91600</v>
      </c>
      <c r="J1125" s="85" t="s">
        <v>28</v>
      </c>
      <c r="K1125" s="49"/>
      <c r="L1125" s="50">
        <f t="shared" si="226"/>
        <v>91600</v>
      </c>
      <c r="M1125" s="50">
        <f t="shared" si="227"/>
        <v>91600</v>
      </c>
      <c r="N1125" s="51">
        <f t="shared" si="228"/>
        <v>91600</v>
      </c>
      <c r="O1125" s="52">
        <f t="shared" si="229"/>
        <v>91600</v>
      </c>
      <c r="P1125" s="51">
        <f t="shared" si="230"/>
        <v>0</v>
      </c>
      <c r="Q1125" s="53">
        <f t="shared" si="231"/>
        <v>0</v>
      </c>
      <c r="R1125" s="29">
        <f t="shared" si="224"/>
        <v>91600</v>
      </c>
      <c r="S1125" s="51">
        <f t="shared" si="225"/>
        <v>91600</v>
      </c>
      <c r="T1125" s="12" t="str">
        <f t="shared" si="232"/>
        <v>MENOR VALOR</v>
      </c>
    </row>
    <row r="1126" spans="1:20" ht="49.5">
      <c r="A1126" s="57">
        <v>1120</v>
      </c>
      <c r="B1126" s="38">
        <v>902011</v>
      </c>
      <c r="C1126" s="73">
        <v>906482</v>
      </c>
      <c r="D1126" s="63" t="s">
        <v>1603</v>
      </c>
      <c r="E1126" s="114" t="s">
        <v>21</v>
      </c>
      <c r="F1126" s="64">
        <v>1</v>
      </c>
      <c r="G1126" s="115">
        <v>0</v>
      </c>
      <c r="H1126" s="116">
        <v>0</v>
      </c>
      <c r="I1126" s="84">
        <v>43700</v>
      </c>
      <c r="J1126" s="88">
        <v>81700</v>
      </c>
      <c r="K1126" s="49"/>
      <c r="L1126" s="50">
        <f t="shared" si="226"/>
        <v>43700</v>
      </c>
      <c r="M1126" s="50">
        <f t="shared" si="227"/>
        <v>62700</v>
      </c>
      <c r="N1126" s="51">
        <f t="shared" si="228"/>
        <v>62700</v>
      </c>
      <c r="O1126" s="52">
        <f t="shared" si="229"/>
        <v>59751.903735362277</v>
      </c>
      <c r="P1126" s="51">
        <f t="shared" si="230"/>
        <v>13435.028842544403</v>
      </c>
      <c r="Q1126" s="53">
        <f t="shared" si="231"/>
        <v>0.21427478217774168</v>
      </c>
      <c r="R1126" s="29">
        <f t="shared" si="224"/>
        <v>62700</v>
      </c>
      <c r="S1126" s="51">
        <f t="shared" si="225"/>
        <v>62700</v>
      </c>
      <c r="T1126" s="12" t="str">
        <f t="shared" si="232"/>
        <v>MEDIANA</v>
      </c>
    </row>
    <row r="1127" spans="1:20" ht="33">
      <c r="A1127" s="57">
        <v>1121</v>
      </c>
      <c r="B1127" s="38">
        <v>902012</v>
      </c>
      <c r="C1127" s="73">
        <v>906484</v>
      </c>
      <c r="D1127" s="63" t="s">
        <v>1604</v>
      </c>
      <c r="E1127" s="114" t="s">
        <v>21</v>
      </c>
      <c r="F1127" s="64">
        <v>1</v>
      </c>
      <c r="G1127" s="115">
        <v>0</v>
      </c>
      <c r="H1127" s="116">
        <v>0</v>
      </c>
      <c r="I1127" s="84">
        <v>128000</v>
      </c>
      <c r="J1127" s="85" t="s">
        <v>28</v>
      </c>
      <c r="K1127" s="49"/>
      <c r="L1127" s="50">
        <f t="shared" si="226"/>
        <v>128000</v>
      </c>
      <c r="M1127" s="50">
        <f t="shared" si="227"/>
        <v>128000</v>
      </c>
      <c r="N1127" s="51">
        <f t="shared" si="228"/>
        <v>128000</v>
      </c>
      <c r="O1127" s="52">
        <f t="shared" si="229"/>
        <v>128000</v>
      </c>
      <c r="P1127" s="51">
        <f t="shared" si="230"/>
        <v>0</v>
      </c>
      <c r="Q1127" s="53">
        <f t="shared" si="231"/>
        <v>0</v>
      </c>
      <c r="R1127" s="29">
        <f t="shared" si="224"/>
        <v>128000</v>
      </c>
      <c r="S1127" s="51">
        <f t="shared" si="225"/>
        <v>128000</v>
      </c>
      <c r="T1127" s="12" t="str">
        <f t="shared" si="232"/>
        <v>MENOR VALOR</v>
      </c>
    </row>
    <row r="1128" spans="1:20" ht="16.5">
      <c r="A1128" s="57">
        <v>1122</v>
      </c>
      <c r="B1128" s="38">
        <v>902014</v>
      </c>
      <c r="C1128" s="73">
        <v>906488</v>
      </c>
      <c r="D1128" s="63" t="s">
        <v>1605</v>
      </c>
      <c r="E1128" s="114" t="s">
        <v>21</v>
      </c>
      <c r="F1128" s="64">
        <v>1</v>
      </c>
      <c r="G1128" s="115">
        <v>0</v>
      </c>
      <c r="H1128" s="116">
        <v>0</v>
      </c>
      <c r="I1128" s="84">
        <v>86400</v>
      </c>
      <c r="J1128" s="85" t="s">
        <v>28</v>
      </c>
      <c r="K1128" s="49"/>
      <c r="L1128" s="50">
        <f t="shared" si="226"/>
        <v>86400</v>
      </c>
      <c r="M1128" s="50">
        <f t="shared" si="227"/>
        <v>86400</v>
      </c>
      <c r="N1128" s="51">
        <f t="shared" si="228"/>
        <v>86400</v>
      </c>
      <c r="O1128" s="52">
        <f t="shared" si="229"/>
        <v>86400</v>
      </c>
      <c r="P1128" s="51">
        <f t="shared" si="230"/>
        <v>0</v>
      </c>
      <c r="Q1128" s="53">
        <f t="shared" si="231"/>
        <v>0</v>
      </c>
      <c r="R1128" s="29">
        <f t="shared" si="224"/>
        <v>86400</v>
      </c>
      <c r="S1128" s="51">
        <f t="shared" si="225"/>
        <v>86400</v>
      </c>
      <c r="T1128" s="12" t="str">
        <f t="shared" si="232"/>
        <v>MENOR VALOR</v>
      </c>
    </row>
    <row r="1129" spans="1:20" ht="33">
      <c r="A1129" s="89">
        <v>1123</v>
      </c>
      <c r="B1129" s="38">
        <v>902016</v>
      </c>
      <c r="C1129" s="73">
        <v>906491</v>
      </c>
      <c r="D1129" s="63" t="s">
        <v>1606</v>
      </c>
      <c r="E1129" s="114" t="s">
        <v>21</v>
      </c>
      <c r="F1129" s="64">
        <v>1</v>
      </c>
      <c r="G1129" s="115">
        <v>0</v>
      </c>
      <c r="H1129" s="116">
        <v>0</v>
      </c>
      <c r="I1129" s="84">
        <v>91200</v>
      </c>
      <c r="J1129" s="85" t="s">
        <v>28</v>
      </c>
      <c r="K1129" s="49"/>
      <c r="L1129" s="50">
        <f t="shared" si="226"/>
        <v>91200</v>
      </c>
      <c r="M1129" s="50">
        <f t="shared" si="227"/>
        <v>91200</v>
      </c>
      <c r="N1129" s="51">
        <f t="shared" si="228"/>
        <v>91200</v>
      </c>
      <c r="O1129" s="52">
        <f t="shared" si="229"/>
        <v>91200</v>
      </c>
      <c r="P1129" s="51">
        <f t="shared" si="230"/>
        <v>0</v>
      </c>
      <c r="Q1129" s="53">
        <f t="shared" si="231"/>
        <v>0</v>
      </c>
      <c r="R1129" s="29">
        <f t="shared" si="224"/>
        <v>91200</v>
      </c>
      <c r="S1129" s="51">
        <f t="shared" si="225"/>
        <v>91200</v>
      </c>
      <c r="T1129" s="12" t="str">
        <f t="shared" si="232"/>
        <v>MENOR VALOR</v>
      </c>
    </row>
    <row r="1130" spans="1:20" ht="33">
      <c r="A1130" s="57">
        <v>1124</v>
      </c>
      <c r="B1130" s="38">
        <v>902017</v>
      </c>
      <c r="C1130" s="73">
        <v>906492</v>
      </c>
      <c r="D1130" s="63" t="s">
        <v>1607</v>
      </c>
      <c r="E1130" s="114" t="s">
        <v>21</v>
      </c>
      <c r="F1130" s="64">
        <v>1</v>
      </c>
      <c r="G1130" s="115">
        <v>0</v>
      </c>
      <c r="H1130" s="116">
        <v>0</v>
      </c>
      <c r="I1130" s="84">
        <v>132800</v>
      </c>
      <c r="J1130" s="85" t="s">
        <v>28</v>
      </c>
      <c r="K1130" s="49"/>
      <c r="L1130" s="50">
        <f t="shared" si="226"/>
        <v>132800</v>
      </c>
      <c r="M1130" s="50">
        <f t="shared" si="227"/>
        <v>132800</v>
      </c>
      <c r="N1130" s="51">
        <f t="shared" si="228"/>
        <v>132800</v>
      </c>
      <c r="O1130" s="52">
        <f t="shared" si="229"/>
        <v>132800</v>
      </c>
      <c r="P1130" s="51">
        <f t="shared" si="230"/>
        <v>0</v>
      </c>
      <c r="Q1130" s="53">
        <f t="shared" si="231"/>
        <v>0</v>
      </c>
      <c r="R1130" s="29">
        <f t="shared" si="224"/>
        <v>132800</v>
      </c>
      <c r="S1130" s="51">
        <f t="shared" si="225"/>
        <v>132800</v>
      </c>
      <c r="T1130" s="12" t="str">
        <f t="shared" si="232"/>
        <v>MENOR VALOR</v>
      </c>
    </row>
    <row r="1131" spans="1:20" ht="16.5">
      <c r="A1131" s="57">
        <v>1125</v>
      </c>
      <c r="B1131" s="38">
        <v>902018</v>
      </c>
      <c r="C1131" s="73">
        <v>906602</v>
      </c>
      <c r="D1131" s="63" t="s">
        <v>1608</v>
      </c>
      <c r="E1131" s="114" t="s">
        <v>21</v>
      </c>
      <c r="F1131" s="64">
        <v>1</v>
      </c>
      <c r="G1131" s="115">
        <v>0</v>
      </c>
      <c r="H1131" s="116">
        <v>0</v>
      </c>
      <c r="I1131" s="84">
        <v>35300</v>
      </c>
      <c r="J1131" s="85" t="s">
        <v>28</v>
      </c>
      <c r="K1131" s="49"/>
      <c r="L1131" s="50">
        <f t="shared" si="226"/>
        <v>35300</v>
      </c>
      <c r="M1131" s="50">
        <f t="shared" si="227"/>
        <v>35300</v>
      </c>
      <c r="N1131" s="51">
        <f t="shared" si="228"/>
        <v>35300</v>
      </c>
      <c r="O1131" s="52">
        <f t="shared" si="229"/>
        <v>35300</v>
      </c>
      <c r="P1131" s="51">
        <f t="shared" si="230"/>
        <v>0</v>
      </c>
      <c r="Q1131" s="53">
        <f t="shared" si="231"/>
        <v>0</v>
      </c>
      <c r="R1131" s="29">
        <f t="shared" si="224"/>
        <v>35300</v>
      </c>
      <c r="S1131" s="51">
        <f t="shared" si="225"/>
        <v>35300</v>
      </c>
      <c r="T1131" s="12" t="str">
        <f t="shared" si="232"/>
        <v>MENOR VALOR</v>
      </c>
    </row>
    <row r="1132" spans="1:20" ht="16.5">
      <c r="A1132" s="57">
        <v>1126</v>
      </c>
      <c r="B1132" s="38">
        <v>902019</v>
      </c>
      <c r="C1132" s="73">
        <v>906603</v>
      </c>
      <c r="D1132" s="63" t="s">
        <v>1609</v>
      </c>
      <c r="E1132" s="114" t="s">
        <v>21</v>
      </c>
      <c r="F1132" s="64">
        <v>1</v>
      </c>
      <c r="G1132" s="115">
        <v>0</v>
      </c>
      <c r="H1132" s="116">
        <v>0</v>
      </c>
      <c r="I1132" s="84">
        <v>112000</v>
      </c>
      <c r="J1132" s="88">
        <v>42200</v>
      </c>
      <c r="K1132" s="49"/>
      <c r="L1132" s="50">
        <f t="shared" si="226"/>
        <v>42200</v>
      </c>
      <c r="M1132" s="50">
        <f t="shared" si="227"/>
        <v>77100</v>
      </c>
      <c r="N1132" s="51">
        <f t="shared" si="228"/>
        <v>77100</v>
      </c>
      <c r="O1132" s="52">
        <f t="shared" si="229"/>
        <v>68748.818171660227</v>
      </c>
      <c r="P1132" s="51">
        <f t="shared" si="230"/>
        <v>24678.02666341051</v>
      </c>
      <c r="Q1132" s="53">
        <f t="shared" si="231"/>
        <v>0.32007816684060325</v>
      </c>
      <c r="R1132" s="29">
        <f t="shared" si="224"/>
        <v>77100</v>
      </c>
      <c r="S1132" s="51">
        <f t="shared" si="225"/>
        <v>77100</v>
      </c>
      <c r="T1132" s="12" t="str">
        <f t="shared" si="232"/>
        <v>MEDIANA</v>
      </c>
    </row>
    <row r="1133" spans="1:20" ht="16.5">
      <c r="A1133" s="57">
        <v>1127</v>
      </c>
      <c r="B1133" s="38">
        <v>902020</v>
      </c>
      <c r="C1133" s="73">
        <v>906604</v>
      </c>
      <c r="D1133" s="63" t="s">
        <v>1610</v>
      </c>
      <c r="E1133" s="114" t="s">
        <v>21</v>
      </c>
      <c r="F1133" s="64">
        <v>1</v>
      </c>
      <c r="G1133" s="115">
        <v>0</v>
      </c>
      <c r="H1133" s="116">
        <v>0</v>
      </c>
      <c r="I1133" s="84">
        <v>140800</v>
      </c>
      <c r="J1133" s="85" t="s">
        <v>28</v>
      </c>
      <c r="K1133" s="49"/>
      <c r="L1133" s="50">
        <f t="shared" si="226"/>
        <v>140800</v>
      </c>
      <c r="M1133" s="50">
        <f t="shared" si="227"/>
        <v>140800</v>
      </c>
      <c r="N1133" s="51">
        <f t="shared" si="228"/>
        <v>140800</v>
      </c>
      <c r="O1133" s="52">
        <f t="shared" si="229"/>
        <v>140800</v>
      </c>
      <c r="P1133" s="51">
        <f t="shared" si="230"/>
        <v>0</v>
      </c>
      <c r="Q1133" s="53">
        <f t="shared" si="231"/>
        <v>0</v>
      </c>
      <c r="R1133" s="29">
        <f t="shared" ref="R1133:R1196" si="233">IF(Q1133&lt;=$Q$1,L1133,N1133)</f>
        <v>140800</v>
      </c>
      <c r="S1133" s="51">
        <f t="shared" si="225"/>
        <v>140800</v>
      </c>
      <c r="T1133" s="12" t="str">
        <f t="shared" si="232"/>
        <v>MENOR VALOR</v>
      </c>
    </row>
    <row r="1134" spans="1:20" ht="16.5">
      <c r="A1134" s="89">
        <v>1128</v>
      </c>
      <c r="B1134" s="38">
        <v>902021</v>
      </c>
      <c r="C1134" s="73">
        <v>906605</v>
      </c>
      <c r="D1134" s="63" t="s">
        <v>1611</v>
      </c>
      <c r="E1134" s="114" t="s">
        <v>21</v>
      </c>
      <c r="F1134" s="64">
        <v>1</v>
      </c>
      <c r="G1134" s="115">
        <v>0</v>
      </c>
      <c r="H1134" s="116">
        <v>0</v>
      </c>
      <c r="I1134" s="84">
        <v>131200</v>
      </c>
      <c r="J1134" s="85" t="s">
        <v>28</v>
      </c>
      <c r="K1134" s="49"/>
      <c r="L1134" s="50">
        <f t="shared" si="226"/>
        <v>131200</v>
      </c>
      <c r="M1134" s="50">
        <f t="shared" si="227"/>
        <v>131200</v>
      </c>
      <c r="N1134" s="51">
        <f t="shared" si="228"/>
        <v>131200</v>
      </c>
      <c r="O1134" s="52">
        <f t="shared" si="229"/>
        <v>131200</v>
      </c>
      <c r="P1134" s="51">
        <f t="shared" si="230"/>
        <v>0</v>
      </c>
      <c r="Q1134" s="53">
        <f t="shared" si="231"/>
        <v>0</v>
      </c>
      <c r="R1134" s="29">
        <f t="shared" si="233"/>
        <v>131200</v>
      </c>
      <c r="S1134" s="51">
        <f t="shared" si="225"/>
        <v>131200</v>
      </c>
      <c r="T1134" s="12" t="str">
        <f t="shared" si="232"/>
        <v>MENOR VALOR</v>
      </c>
    </row>
    <row r="1135" spans="1:20" ht="16.5">
      <c r="A1135" s="57">
        <v>1129</v>
      </c>
      <c r="B1135" s="38">
        <v>902022</v>
      </c>
      <c r="C1135" s="73">
        <v>906606</v>
      </c>
      <c r="D1135" s="63" t="s">
        <v>1612</v>
      </c>
      <c r="E1135" s="114" t="s">
        <v>21</v>
      </c>
      <c r="F1135" s="64">
        <v>1</v>
      </c>
      <c r="G1135" s="115">
        <v>0</v>
      </c>
      <c r="H1135" s="116">
        <v>0</v>
      </c>
      <c r="I1135" s="84">
        <v>139200</v>
      </c>
      <c r="J1135" s="85" t="s">
        <v>28</v>
      </c>
      <c r="K1135" s="49"/>
      <c r="L1135" s="50">
        <f t="shared" si="226"/>
        <v>139200</v>
      </c>
      <c r="M1135" s="50">
        <f t="shared" si="227"/>
        <v>139200</v>
      </c>
      <c r="N1135" s="51">
        <f t="shared" si="228"/>
        <v>139200</v>
      </c>
      <c r="O1135" s="52">
        <f t="shared" si="229"/>
        <v>139200</v>
      </c>
      <c r="P1135" s="51">
        <f t="shared" si="230"/>
        <v>0</v>
      </c>
      <c r="Q1135" s="53">
        <f t="shared" si="231"/>
        <v>0</v>
      </c>
      <c r="R1135" s="29">
        <f t="shared" si="233"/>
        <v>139200</v>
      </c>
      <c r="S1135" s="51">
        <f t="shared" si="225"/>
        <v>139200</v>
      </c>
      <c r="T1135" s="12" t="str">
        <f t="shared" si="232"/>
        <v>MENOR VALOR</v>
      </c>
    </row>
    <row r="1136" spans="1:20" ht="33">
      <c r="A1136" s="57">
        <v>1130</v>
      </c>
      <c r="B1136" s="38">
        <v>902023</v>
      </c>
      <c r="C1136" s="73">
        <v>906610</v>
      </c>
      <c r="D1136" s="63" t="s">
        <v>1613</v>
      </c>
      <c r="E1136" s="114" t="s">
        <v>21</v>
      </c>
      <c r="F1136" s="64">
        <v>1</v>
      </c>
      <c r="G1136" s="115">
        <v>0</v>
      </c>
      <c r="H1136" s="116">
        <v>0</v>
      </c>
      <c r="I1136" s="84">
        <v>211200</v>
      </c>
      <c r="J1136" s="85" t="s">
        <v>28</v>
      </c>
      <c r="K1136" s="49"/>
      <c r="L1136" s="50">
        <f t="shared" si="226"/>
        <v>211200</v>
      </c>
      <c r="M1136" s="50">
        <f t="shared" si="227"/>
        <v>211200</v>
      </c>
      <c r="N1136" s="51">
        <f t="shared" si="228"/>
        <v>211200</v>
      </c>
      <c r="O1136" s="52">
        <f t="shared" si="229"/>
        <v>211200</v>
      </c>
      <c r="P1136" s="51">
        <f t="shared" si="230"/>
        <v>0</v>
      </c>
      <c r="Q1136" s="53">
        <f t="shared" si="231"/>
        <v>0</v>
      </c>
      <c r="R1136" s="29">
        <f t="shared" si="233"/>
        <v>211200</v>
      </c>
      <c r="S1136" s="51">
        <f t="shared" si="225"/>
        <v>211200</v>
      </c>
      <c r="T1136" s="12" t="str">
        <f t="shared" si="232"/>
        <v>MENOR VALOR</v>
      </c>
    </row>
    <row r="1137" spans="1:20" ht="16.5">
      <c r="A1137" s="57">
        <v>1131</v>
      </c>
      <c r="B1137" s="38">
        <v>902024</v>
      </c>
      <c r="C1137" s="73">
        <v>906611</v>
      </c>
      <c r="D1137" s="63" t="s">
        <v>1614</v>
      </c>
      <c r="E1137" s="114" t="s">
        <v>21</v>
      </c>
      <c r="F1137" s="64">
        <v>1</v>
      </c>
      <c r="G1137" s="115">
        <v>0</v>
      </c>
      <c r="H1137" s="116">
        <v>0</v>
      </c>
      <c r="I1137" s="84">
        <v>28300</v>
      </c>
      <c r="J1137" s="88">
        <v>34100</v>
      </c>
      <c r="K1137" s="49"/>
      <c r="L1137" s="50">
        <f t="shared" si="226"/>
        <v>28300</v>
      </c>
      <c r="M1137" s="50">
        <f t="shared" si="227"/>
        <v>31200</v>
      </c>
      <c r="N1137" s="51">
        <f t="shared" si="228"/>
        <v>31200</v>
      </c>
      <c r="O1137" s="52">
        <f t="shared" si="229"/>
        <v>31064.931997350322</v>
      </c>
      <c r="P1137" s="51">
        <f t="shared" si="230"/>
        <v>2050.609665440988</v>
      </c>
      <c r="Q1137" s="53">
        <f t="shared" si="231"/>
        <v>6.5724668764134228E-2</v>
      </c>
      <c r="R1137" s="29">
        <f t="shared" si="233"/>
        <v>28300</v>
      </c>
      <c r="S1137" s="51">
        <f t="shared" si="225"/>
        <v>28300</v>
      </c>
      <c r="T1137" s="12" t="str">
        <f t="shared" si="232"/>
        <v>MENOR VALOR</v>
      </c>
    </row>
    <row r="1138" spans="1:20" ht="16.5">
      <c r="A1138" s="57">
        <v>1132</v>
      </c>
      <c r="B1138" s="38">
        <v>902029</v>
      </c>
      <c r="C1138" s="73">
        <v>906620</v>
      </c>
      <c r="D1138" s="63" t="s">
        <v>1615</v>
      </c>
      <c r="E1138" s="114" t="s">
        <v>21</v>
      </c>
      <c r="F1138" s="64">
        <v>1</v>
      </c>
      <c r="G1138" s="115">
        <v>0</v>
      </c>
      <c r="H1138" s="116">
        <v>0</v>
      </c>
      <c r="I1138" s="84">
        <v>156800</v>
      </c>
      <c r="J1138" s="85" t="s">
        <v>28</v>
      </c>
      <c r="K1138" s="49"/>
      <c r="L1138" s="50">
        <f t="shared" si="226"/>
        <v>156800</v>
      </c>
      <c r="M1138" s="50">
        <f t="shared" si="227"/>
        <v>156800</v>
      </c>
      <c r="N1138" s="51">
        <f t="shared" si="228"/>
        <v>156800</v>
      </c>
      <c r="O1138" s="52">
        <f t="shared" si="229"/>
        <v>156800</v>
      </c>
      <c r="P1138" s="51">
        <f t="shared" si="230"/>
        <v>0</v>
      </c>
      <c r="Q1138" s="53">
        <f t="shared" si="231"/>
        <v>0</v>
      </c>
      <c r="R1138" s="29">
        <f t="shared" si="233"/>
        <v>156800</v>
      </c>
      <c r="S1138" s="51">
        <f t="shared" si="225"/>
        <v>156800</v>
      </c>
      <c r="T1138" s="12" t="str">
        <f t="shared" si="232"/>
        <v>MENOR VALOR</v>
      </c>
    </row>
    <row r="1139" spans="1:20" ht="16.5">
      <c r="A1139" s="89">
        <v>1133</v>
      </c>
      <c r="B1139" s="38">
        <v>902033</v>
      </c>
      <c r="C1139" s="73">
        <v>906621</v>
      </c>
      <c r="D1139" s="63" t="s">
        <v>1616</v>
      </c>
      <c r="E1139" s="114" t="s">
        <v>21</v>
      </c>
      <c r="F1139" s="64">
        <v>1</v>
      </c>
      <c r="G1139" s="115">
        <v>0</v>
      </c>
      <c r="H1139" s="116">
        <v>0</v>
      </c>
      <c r="I1139" s="84">
        <v>105600</v>
      </c>
      <c r="J1139" s="85" t="s">
        <v>28</v>
      </c>
      <c r="K1139" s="49"/>
      <c r="L1139" s="50">
        <f t="shared" si="226"/>
        <v>105600</v>
      </c>
      <c r="M1139" s="50">
        <f t="shared" si="227"/>
        <v>105600</v>
      </c>
      <c r="N1139" s="51">
        <f t="shared" si="228"/>
        <v>105600</v>
      </c>
      <c r="O1139" s="52">
        <f t="shared" si="229"/>
        <v>105600</v>
      </c>
      <c r="P1139" s="51">
        <f t="shared" si="230"/>
        <v>0</v>
      </c>
      <c r="Q1139" s="53">
        <f t="shared" si="231"/>
        <v>0</v>
      </c>
      <c r="R1139" s="29">
        <f t="shared" si="233"/>
        <v>105600</v>
      </c>
      <c r="S1139" s="51">
        <f t="shared" si="225"/>
        <v>105600</v>
      </c>
      <c r="T1139" s="12" t="str">
        <f t="shared" si="232"/>
        <v>MENOR VALOR</v>
      </c>
    </row>
    <row r="1140" spans="1:20" ht="16.5">
      <c r="A1140" s="57">
        <v>1134</v>
      </c>
      <c r="B1140" s="38">
        <v>902034</v>
      </c>
      <c r="C1140" s="73">
        <v>906625</v>
      </c>
      <c r="D1140" s="63" t="s">
        <v>1617</v>
      </c>
      <c r="E1140" s="114" t="s">
        <v>21</v>
      </c>
      <c r="F1140" s="64">
        <v>1</v>
      </c>
      <c r="G1140" s="115">
        <v>0</v>
      </c>
      <c r="H1140" s="116">
        <v>0</v>
      </c>
      <c r="I1140" s="84">
        <v>164800</v>
      </c>
      <c r="J1140" s="85" t="s">
        <v>28</v>
      </c>
      <c r="K1140" s="49"/>
      <c r="L1140" s="50">
        <f t="shared" si="226"/>
        <v>164800</v>
      </c>
      <c r="M1140" s="50">
        <f t="shared" si="227"/>
        <v>164800</v>
      </c>
      <c r="N1140" s="51">
        <f t="shared" si="228"/>
        <v>164800</v>
      </c>
      <c r="O1140" s="52">
        <f t="shared" si="229"/>
        <v>164800</v>
      </c>
      <c r="P1140" s="51">
        <f t="shared" si="230"/>
        <v>0</v>
      </c>
      <c r="Q1140" s="53">
        <f t="shared" si="231"/>
        <v>0</v>
      </c>
      <c r="R1140" s="29">
        <f t="shared" si="233"/>
        <v>164800</v>
      </c>
      <c r="S1140" s="51">
        <f t="shared" si="225"/>
        <v>164800</v>
      </c>
      <c r="T1140" s="12" t="str">
        <f t="shared" si="232"/>
        <v>MENOR VALOR</v>
      </c>
    </row>
    <row r="1141" spans="1:20" ht="16.5">
      <c r="A1141" s="57">
        <v>1135</v>
      </c>
      <c r="B1141" s="38">
        <v>902035</v>
      </c>
      <c r="C1141" s="73">
        <v>906711</v>
      </c>
      <c r="D1141" s="63" t="s">
        <v>1618</v>
      </c>
      <c r="E1141" s="114" t="s">
        <v>21</v>
      </c>
      <c r="F1141" s="64">
        <v>1</v>
      </c>
      <c r="G1141" s="115">
        <v>0</v>
      </c>
      <c r="H1141" s="116">
        <v>0</v>
      </c>
      <c r="I1141" s="84">
        <v>108800</v>
      </c>
      <c r="J1141" s="85" t="s">
        <v>28</v>
      </c>
      <c r="K1141" s="49"/>
      <c r="L1141" s="50">
        <f t="shared" si="226"/>
        <v>108800</v>
      </c>
      <c r="M1141" s="50">
        <f t="shared" si="227"/>
        <v>108800</v>
      </c>
      <c r="N1141" s="51">
        <f t="shared" si="228"/>
        <v>108800</v>
      </c>
      <c r="O1141" s="52">
        <f t="shared" si="229"/>
        <v>108800</v>
      </c>
      <c r="P1141" s="51">
        <f t="shared" si="230"/>
        <v>0</v>
      </c>
      <c r="Q1141" s="53">
        <f t="shared" si="231"/>
        <v>0</v>
      </c>
      <c r="R1141" s="29">
        <f t="shared" si="233"/>
        <v>108800</v>
      </c>
      <c r="S1141" s="51">
        <f t="shared" si="225"/>
        <v>108800</v>
      </c>
      <c r="T1141" s="12" t="str">
        <f t="shared" si="232"/>
        <v>MENOR VALOR</v>
      </c>
    </row>
    <row r="1142" spans="1:20" ht="16.5">
      <c r="A1142" s="57">
        <v>1136</v>
      </c>
      <c r="B1142" s="38">
        <v>902036</v>
      </c>
      <c r="C1142" s="73">
        <v>906712</v>
      </c>
      <c r="D1142" s="63" t="s">
        <v>1619</v>
      </c>
      <c r="E1142" s="114" t="s">
        <v>21</v>
      </c>
      <c r="F1142" s="64">
        <v>1</v>
      </c>
      <c r="G1142" s="115">
        <v>0</v>
      </c>
      <c r="H1142" s="116">
        <v>0</v>
      </c>
      <c r="I1142" s="84">
        <v>200000</v>
      </c>
      <c r="J1142" s="85" t="s">
        <v>28</v>
      </c>
      <c r="K1142" s="49"/>
      <c r="L1142" s="50">
        <f t="shared" si="226"/>
        <v>200000</v>
      </c>
      <c r="M1142" s="50">
        <f t="shared" si="227"/>
        <v>200000</v>
      </c>
      <c r="N1142" s="51">
        <f t="shared" si="228"/>
        <v>200000</v>
      </c>
      <c r="O1142" s="52">
        <f t="shared" si="229"/>
        <v>200000</v>
      </c>
      <c r="P1142" s="51">
        <f t="shared" si="230"/>
        <v>0</v>
      </c>
      <c r="Q1142" s="53">
        <f t="shared" si="231"/>
        <v>0</v>
      </c>
      <c r="R1142" s="29">
        <f t="shared" si="233"/>
        <v>200000</v>
      </c>
      <c r="S1142" s="51">
        <f t="shared" si="225"/>
        <v>200000</v>
      </c>
      <c r="T1142" s="12" t="str">
        <f t="shared" si="232"/>
        <v>MENOR VALOR</v>
      </c>
    </row>
    <row r="1143" spans="1:20" ht="16.5">
      <c r="A1143" s="57">
        <v>1137</v>
      </c>
      <c r="B1143" s="38">
        <v>902037</v>
      </c>
      <c r="C1143" s="73">
        <v>906714</v>
      </c>
      <c r="D1143" s="63" t="s">
        <v>1620</v>
      </c>
      <c r="E1143" s="114" t="s">
        <v>21</v>
      </c>
      <c r="F1143" s="64">
        <v>1</v>
      </c>
      <c r="G1143" s="115">
        <v>0</v>
      </c>
      <c r="H1143" s="116">
        <v>0</v>
      </c>
      <c r="I1143" s="84">
        <v>140800</v>
      </c>
      <c r="J1143" s="85" t="s">
        <v>28</v>
      </c>
      <c r="K1143" s="49"/>
      <c r="L1143" s="50">
        <f t="shared" si="226"/>
        <v>140800</v>
      </c>
      <c r="M1143" s="50">
        <f t="shared" si="227"/>
        <v>140800</v>
      </c>
      <c r="N1143" s="51">
        <f t="shared" si="228"/>
        <v>140800</v>
      </c>
      <c r="O1143" s="52">
        <f t="shared" si="229"/>
        <v>140800</v>
      </c>
      <c r="P1143" s="51">
        <f t="shared" si="230"/>
        <v>0</v>
      </c>
      <c r="Q1143" s="53">
        <f t="shared" si="231"/>
        <v>0</v>
      </c>
      <c r="R1143" s="29">
        <f t="shared" si="233"/>
        <v>140800</v>
      </c>
      <c r="S1143" s="51">
        <f t="shared" si="225"/>
        <v>140800</v>
      </c>
      <c r="T1143" s="12" t="str">
        <f t="shared" si="232"/>
        <v>MENOR VALOR</v>
      </c>
    </row>
    <row r="1144" spans="1:20" ht="16.5">
      <c r="A1144" s="89">
        <v>1138</v>
      </c>
      <c r="B1144" s="38">
        <v>902041</v>
      </c>
      <c r="C1144" s="73">
        <v>906720</v>
      </c>
      <c r="D1144" s="63" t="s">
        <v>1621</v>
      </c>
      <c r="E1144" s="114" t="s">
        <v>21</v>
      </c>
      <c r="F1144" s="64">
        <v>1</v>
      </c>
      <c r="G1144" s="115">
        <v>0</v>
      </c>
      <c r="H1144" s="116">
        <v>0</v>
      </c>
      <c r="I1144" s="84">
        <v>19700</v>
      </c>
      <c r="J1144" s="85" t="s">
        <v>28</v>
      </c>
      <c r="K1144" s="49"/>
      <c r="L1144" s="50">
        <f t="shared" si="226"/>
        <v>19700</v>
      </c>
      <c r="M1144" s="50">
        <f t="shared" si="227"/>
        <v>19700</v>
      </c>
      <c r="N1144" s="51">
        <f t="shared" si="228"/>
        <v>19700</v>
      </c>
      <c r="O1144" s="52">
        <f t="shared" si="229"/>
        <v>19700</v>
      </c>
      <c r="P1144" s="51">
        <f t="shared" si="230"/>
        <v>0</v>
      </c>
      <c r="Q1144" s="53">
        <f t="shared" si="231"/>
        <v>0</v>
      </c>
      <c r="R1144" s="29">
        <f t="shared" si="233"/>
        <v>19700</v>
      </c>
      <c r="S1144" s="51">
        <f t="shared" si="225"/>
        <v>19700</v>
      </c>
      <c r="T1144" s="12" t="str">
        <f t="shared" si="232"/>
        <v>MENOR VALOR</v>
      </c>
    </row>
    <row r="1145" spans="1:20" ht="16.5">
      <c r="A1145" s="57">
        <v>1139</v>
      </c>
      <c r="B1145" s="38">
        <v>902043</v>
      </c>
      <c r="C1145" s="73">
        <v>906744</v>
      </c>
      <c r="D1145" s="63" t="s">
        <v>1622</v>
      </c>
      <c r="E1145" s="114" t="s">
        <v>21</v>
      </c>
      <c r="F1145" s="64">
        <v>1</v>
      </c>
      <c r="G1145" s="115">
        <v>0</v>
      </c>
      <c r="H1145" s="116">
        <v>0</v>
      </c>
      <c r="I1145" s="84">
        <v>88000</v>
      </c>
      <c r="J1145" s="85" t="s">
        <v>28</v>
      </c>
      <c r="K1145" s="49"/>
      <c r="L1145" s="50">
        <f t="shared" si="226"/>
        <v>88000</v>
      </c>
      <c r="M1145" s="50">
        <f t="shared" si="227"/>
        <v>88000</v>
      </c>
      <c r="N1145" s="51">
        <f t="shared" si="228"/>
        <v>88000</v>
      </c>
      <c r="O1145" s="52">
        <f t="shared" si="229"/>
        <v>88000</v>
      </c>
      <c r="P1145" s="51">
        <f t="shared" si="230"/>
        <v>0</v>
      </c>
      <c r="Q1145" s="53">
        <f t="shared" si="231"/>
        <v>0</v>
      </c>
      <c r="R1145" s="29">
        <f t="shared" si="233"/>
        <v>88000</v>
      </c>
      <c r="S1145" s="51">
        <f t="shared" si="225"/>
        <v>88000</v>
      </c>
      <c r="T1145" s="12" t="str">
        <f t="shared" si="232"/>
        <v>MENOR VALOR</v>
      </c>
    </row>
    <row r="1146" spans="1:20" ht="16.5">
      <c r="A1146" s="57">
        <v>1140</v>
      </c>
      <c r="B1146" s="38">
        <v>902045</v>
      </c>
      <c r="C1146" s="73">
        <v>906801</v>
      </c>
      <c r="D1146" s="63" t="s">
        <v>1623</v>
      </c>
      <c r="E1146" s="114" t="s">
        <v>21</v>
      </c>
      <c r="F1146" s="64">
        <v>1</v>
      </c>
      <c r="G1146" s="115">
        <v>0</v>
      </c>
      <c r="H1146" s="116">
        <v>0</v>
      </c>
      <c r="I1146" s="84">
        <v>51300</v>
      </c>
      <c r="J1146" s="88">
        <v>53700</v>
      </c>
      <c r="K1146" s="49"/>
      <c r="L1146" s="50">
        <f t="shared" si="226"/>
        <v>51300</v>
      </c>
      <c r="M1146" s="50">
        <f t="shared" si="227"/>
        <v>52500</v>
      </c>
      <c r="N1146" s="51">
        <f t="shared" si="228"/>
        <v>52500</v>
      </c>
      <c r="O1146" s="52">
        <f t="shared" si="229"/>
        <v>52486.283922563998</v>
      </c>
      <c r="P1146" s="51">
        <f t="shared" si="230"/>
        <v>848.52813742385706</v>
      </c>
      <c r="Q1146" s="53">
        <f t="shared" si="231"/>
        <v>1.6162440712835374E-2</v>
      </c>
      <c r="R1146" s="29">
        <f t="shared" si="233"/>
        <v>51300</v>
      </c>
      <c r="S1146" s="51">
        <f t="shared" si="225"/>
        <v>51300</v>
      </c>
      <c r="T1146" s="12" t="str">
        <f t="shared" si="232"/>
        <v>MENOR VALOR</v>
      </c>
    </row>
    <row r="1147" spans="1:20" ht="16.5">
      <c r="A1147" s="57">
        <v>1141</v>
      </c>
      <c r="B1147" s="38">
        <v>902047</v>
      </c>
      <c r="C1147" s="73">
        <v>906812</v>
      </c>
      <c r="D1147" s="63" t="s">
        <v>1624</v>
      </c>
      <c r="E1147" s="114" t="s">
        <v>21</v>
      </c>
      <c r="F1147" s="64">
        <v>1</v>
      </c>
      <c r="G1147" s="115">
        <v>0</v>
      </c>
      <c r="H1147" s="116">
        <v>0</v>
      </c>
      <c r="I1147" s="84">
        <v>78400</v>
      </c>
      <c r="J1147" s="85" t="s">
        <v>28</v>
      </c>
      <c r="K1147" s="49"/>
      <c r="L1147" s="50">
        <f t="shared" si="226"/>
        <v>78400</v>
      </c>
      <c r="M1147" s="50">
        <f t="shared" si="227"/>
        <v>78400</v>
      </c>
      <c r="N1147" s="51">
        <f t="shared" si="228"/>
        <v>78400</v>
      </c>
      <c r="O1147" s="52">
        <f t="shared" si="229"/>
        <v>78400</v>
      </c>
      <c r="P1147" s="51">
        <f t="shared" si="230"/>
        <v>0</v>
      </c>
      <c r="Q1147" s="53">
        <f t="shared" si="231"/>
        <v>0</v>
      </c>
      <c r="R1147" s="29">
        <f t="shared" si="233"/>
        <v>78400</v>
      </c>
      <c r="S1147" s="51">
        <f t="shared" si="225"/>
        <v>78400</v>
      </c>
      <c r="T1147" s="12" t="str">
        <f t="shared" si="232"/>
        <v>MENOR VALOR</v>
      </c>
    </row>
    <row r="1148" spans="1:20" ht="16.5">
      <c r="A1148" s="57">
        <v>1142</v>
      </c>
      <c r="B1148" s="38">
        <v>902048</v>
      </c>
      <c r="C1148" s="73">
        <v>906826</v>
      </c>
      <c r="D1148" s="63" t="s">
        <v>1625</v>
      </c>
      <c r="E1148" s="114" t="s">
        <v>21</v>
      </c>
      <c r="F1148" s="64">
        <v>1</v>
      </c>
      <c r="G1148" s="115">
        <v>0</v>
      </c>
      <c r="H1148" s="116">
        <v>0</v>
      </c>
      <c r="I1148" s="84">
        <v>48000</v>
      </c>
      <c r="J1148" s="85" t="s">
        <v>28</v>
      </c>
      <c r="K1148" s="49"/>
      <c r="L1148" s="50">
        <f t="shared" si="226"/>
        <v>48000</v>
      </c>
      <c r="M1148" s="50">
        <f t="shared" si="227"/>
        <v>48000</v>
      </c>
      <c r="N1148" s="51">
        <f t="shared" si="228"/>
        <v>48000</v>
      </c>
      <c r="O1148" s="52">
        <f t="shared" si="229"/>
        <v>48000</v>
      </c>
      <c r="P1148" s="51">
        <f t="shared" si="230"/>
        <v>0</v>
      </c>
      <c r="Q1148" s="53">
        <f t="shared" si="231"/>
        <v>0</v>
      </c>
      <c r="R1148" s="29">
        <f t="shared" si="233"/>
        <v>48000</v>
      </c>
      <c r="S1148" s="51">
        <f t="shared" si="225"/>
        <v>48000</v>
      </c>
      <c r="T1148" s="12" t="str">
        <f t="shared" si="232"/>
        <v>MENOR VALOR</v>
      </c>
    </row>
    <row r="1149" spans="1:20" ht="16.5">
      <c r="A1149" s="89">
        <v>1143</v>
      </c>
      <c r="B1149" s="38">
        <v>902049</v>
      </c>
      <c r="C1149" s="73">
        <v>906827</v>
      </c>
      <c r="D1149" s="63" t="s">
        <v>1626</v>
      </c>
      <c r="E1149" s="114" t="s">
        <v>21</v>
      </c>
      <c r="F1149" s="64">
        <v>1</v>
      </c>
      <c r="G1149" s="115">
        <v>0</v>
      </c>
      <c r="H1149" s="116">
        <v>0</v>
      </c>
      <c r="I1149" s="84">
        <v>50000</v>
      </c>
      <c r="J1149" s="88">
        <v>52300</v>
      </c>
      <c r="K1149" s="49"/>
      <c r="L1149" s="50">
        <f t="shared" si="226"/>
        <v>50000</v>
      </c>
      <c r="M1149" s="50">
        <f t="shared" si="227"/>
        <v>51150</v>
      </c>
      <c r="N1149" s="51">
        <f t="shared" si="228"/>
        <v>51150</v>
      </c>
      <c r="O1149" s="52">
        <f t="shared" si="229"/>
        <v>51137.070702182384</v>
      </c>
      <c r="P1149" s="51">
        <f t="shared" si="230"/>
        <v>813.17279836452963</v>
      </c>
      <c r="Q1149" s="53">
        <f t="shared" si="231"/>
        <v>1.5897806419638897E-2</v>
      </c>
      <c r="R1149" s="29">
        <f t="shared" si="233"/>
        <v>50000</v>
      </c>
      <c r="S1149" s="51">
        <f t="shared" si="225"/>
        <v>50000</v>
      </c>
      <c r="T1149" s="12" t="str">
        <f t="shared" si="232"/>
        <v>MENOR VALOR</v>
      </c>
    </row>
    <row r="1150" spans="1:20" ht="16.5">
      <c r="A1150" s="57">
        <v>1144</v>
      </c>
      <c r="B1150" s="38">
        <v>902101</v>
      </c>
      <c r="C1150" s="73">
        <v>906828</v>
      </c>
      <c r="D1150" s="63" t="s">
        <v>1627</v>
      </c>
      <c r="E1150" s="114" t="s">
        <v>21</v>
      </c>
      <c r="F1150" s="64">
        <v>1</v>
      </c>
      <c r="G1150" s="115">
        <v>0</v>
      </c>
      <c r="H1150" s="116">
        <v>0</v>
      </c>
      <c r="I1150" s="84">
        <v>18400</v>
      </c>
      <c r="J1150" s="85" t="s">
        <v>28</v>
      </c>
      <c r="K1150" s="49"/>
      <c r="L1150" s="50">
        <f t="shared" si="226"/>
        <v>18400</v>
      </c>
      <c r="M1150" s="50">
        <f t="shared" si="227"/>
        <v>18400</v>
      </c>
      <c r="N1150" s="51">
        <f t="shared" si="228"/>
        <v>18400</v>
      </c>
      <c r="O1150" s="52">
        <f t="shared" si="229"/>
        <v>18400</v>
      </c>
      <c r="P1150" s="51">
        <f t="shared" si="230"/>
        <v>0</v>
      </c>
      <c r="Q1150" s="53">
        <f t="shared" si="231"/>
        <v>0</v>
      </c>
      <c r="R1150" s="29">
        <f t="shared" si="233"/>
        <v>18400</v>
      </c>
      <c r="S1150" s="51">
        <f t="shared" si="225"/>
        <v>18400</v>
      </c>
      <c r="T1150" s="12" t="str">
        <f t="shared" si="232"/>
        <v>MENOR VALOR</v>
      </c>
    </row>
    <row r="1151" spans="1:20" ht="16.5">
      <c r="A1151" s="57">
        <v>1145</v>
      </c>
      <c r="B1151" s="38">
        <v>902104</v>
      </c>
      <c r="C1151" s="73">
        <v>906829</v>
      </c>
      <c r="D1151" s="63" t="s">
        <v>1628</v>
      </c>
      <c r="E1151" s="114" t="s">
        <v>21</v>
      </c>
      <c r="F1151" s="64">
        <v>1</v>
      </c>
      <c r="G1151" s="115">
        <v>0</v>
      </c>
      <c r="H1151" s="116">
        <v>0</v>
      </c>
      <c r="I1151" s="84">
        <v>108800</v>
      </c>
      <c r="J1151" s="88">
        <v>66900</v>
      </c>
      <c r="K1151" s="49"/>
      <c r="L1151" s="50">
        <f t="shared" si="226"/>
        <v>66900</v>
      </c>
      <c r="M1151" s="50">
        <f t="shared" si="227"/>
        <v>87850</v>
      </c>
      <c r="N1151" s="51">
        <f t="shared" si="228"/>
        <v>87850</v>
      </c>
      <c r="O1151" s="52">
        <f t="shared" si="229"/>
        <v>85315.414785371584</v>
      </c>
      <c r="P1151" s="51">
        <f t="shared" si="230"/>
        <v>14813.887065858171</v>
      </c>
      <c r="Q1151" s="53">
        <f t="shared" si="231"/>
        <v>0.16862705823401447</v>
      </c>
      <c r="R1151" s="29">
        <f t="shared" si="233"/>
        <v>87850</v>
      </c>
      <c r="S1151" s="51">
        <f t="shared" si="225"/>
        <v>87900</v>
      </c>
      <c r="T1151" s="12" t="str">
        <f t="shared" si="232"/>
        <v>MEDIANA</v>
      </c>
    </row>
    <row r="1152" spans="1:20" ht="16.5">
      <c r="A1152" s="57">
        <v>1146</v>
      </c>
      <c r="B1152" s="38">
        <v>902106</v>
      </c>
      <c r="C1152" s="73">
        <v>906831</v>
      </c>
      <c r="D1152" s="63" t="s">
        <v>1629</v>
      </c>
      <c r="E1152" s="114" t="s">
        <v>21</v>
      </c>
      <c r="F1152" s="64">
        <v>1</v>
      </c>
      <c r="G1152" s="115">
        <v>0</v>
      </c>
      <c r="H1152" s="116">
        <v>0</v>
      </c>
      <c r="I1152" s="84">
        <v>103900</v>
      </c>
      <c r="J1152" s="85" t="s">
        <v>28</v>
      </c>
      <c r="K1152" s="49"/>
      <c r="L1152" s="50">
        <f t="shared" si="226"/>
        <v>103900</v>
      </c>
      <c r="M1152" s="50">
        <f t="shared" si="227"/>
        <v>103900</v>
      </c>
      <c r="N1152" s="51">
        <f t="shared" si="228"/>
        <v>103900</v>
      </c>
      <c r="O1152" s="52">
        <f t="shared" si="229"/>
        <v>103900</v>
      </c>
      <c r="P1152" s="51">
        <f t="shared" si="230"/>
        <v>0</v>
      </c>
      <c r="Q1152" s="53">
        <f t="shared" si="231"/>
        <v>0</v>
      </c>
      <c r="R1152" s="29">
        <f t="shared" si="233"/>
        <v>103900</v>
      </c>
      <c r="S1152" s="51">
        <f t="shared" si="225"/>
        <v>103900</v>
      </c>
      <c r="T1152" s="12" t="str">
        <f t="shared" si="232"/>
        <v>MENOR VALOR</v>
      </c>
    </row>
    <row r="1153" spans="1:20" ht="33">
      <c r="A1153" s="57">
        <v>1147</v>
      </c>
      <c r="B1153" s="38">
        <v>902108</v>
      </c>
      <c r="C1153" s="73">
        <v>906832</v>
      </c>
      <c r="D1153" s="63" t="s">
        <v>1630</v>
      </c>
      <c r="E1153" s="114" t="s">
        <v>21</v>
      </c>
      <c r="F1153" s="64">
        <v>1</v>
      </c>
      <c r="G1153" s="115">
        <v>0</v>
      </c>
      <c r="H1153" s="116">
        <v>0</v>
      </c>
      <c r="I1153" s="84">
        <v>67400</v>
      </c>
      <c r="J1153" s="85" t="s">
        <v>28</v>
      </c>
      <c r="K1153" s="49"/>
      <c r="L1153" s="50">
        <f t="shared" si="226"/>
        <v>67400</v>
      </c>
      <c r="M1153" s="50">
        <f t="shared" si="227"/>
        <v>67400</v>
      </c>
      <c r="N1153" s="51">
        <f t="shared" si="228"/>
        <v>67400</v>
      </c>
      <c r="O1153" s="52">
        <f t="shared" si="229"/>
        <v>67400</v>
      </c>
      <c r="P1153" s="51">
        <f t="shared" si="230"/>
        <v>0</v>
      </c>
      <c r="Q1153" s="53">
        <f t="shared" si="231"/>
        <v>0</v>
      </c>
      <c r="R1153" s="29">
        <f t="shared" si="233"/>
        <v>67400</v>
      </c>
      <c r="S1153" s="51">
        <f t="shared" ref="S1153:S1216" si="234">+ROUND(R1153,-2)</f>
        <v>67400</v>
      </c>
      <c r="T1153" s="12" t="str">
        <f t="shared" si="232"/>
        <v>MENOR VALOR</v>
      </c>
    </row>
    <row r="1154" spans="1:20" ht="33">
      <c r="A1154" s="89">
        <v>1148</v>
      </c>
      <c r="B1154" s="38">
        <v>902109</v>
      </c>
      <c r="C1154" s="73">
        <v>906834</v>
      </c>
      <c r="D1154" s="63" t="s">
        <v>1631</v>
      </c>
      <c r="E1154" s="114" t="s">
        <v>21</v>
      </c>
      <c r="F1154" s="64">
        <v>1</v>
      </c>
      <c r="G1154" s="115">
        <v>0</v>
      </c>
      <c r="H1154" s="116">
        <v>0</v>
      </c>
      <c r="I1154" s="84">
        <v>76800</v>
      </c>
      <c r="J1154" s="85" t="s">
        <v>28</v>
      </c>
      <c r="K1154" s="49"/>
      <c r="L1154" s="50">
        <f t="shared" si="226"/>
        <v>76800</v>
      </c>
      <c r="M1154" s="50">
        <f t="shared" si="227"/>
        <v>76800</v>
      </c>
      <c r="N1154" s="51">
        <f t="shared" si="228"/>
        <v>76800</v>
      </c>
      <c r="O1154" s="52">
        <f t="shared" si="229"/>
        <v>76800</v>
      </c>
      <c r="P1154" s="51">
        <f t="shared" si="230"/>
        <v>0</v>
      </c>
      <c r="Q1154" s="53">
        <f t="shared" si="231"/>
        <v>0</v>
      </c>
      <c r="R1154" s="29">
        <f t="shared" si="233"/>
        <v>76800</v>
      </c>
      <c r="S1154" s="51">
        <f t="shared" si="234"/>
        <v>76800</v>
      </c>
      <c r="T1154" s="12" t="str">
        <f t="shared" si="232"/>
        <v>MENOR VALOR</v>
      </c>
    </row>
    <row r="1155" spans="1:20" ht="16.5">
      <c r="A1155" s="57">
        <v>1149</v>
      </c>
      <c r="B1155" s="38">
        <v>902110</v>
      </c>
      <c r="C1155" s="73">
        <v>906835</v>
      </c>
      <c r="D1155" s="63" t="s">
        <v>1632</v>
      </c>
      <c r="E1155" s="114" t="s">
        <v>21</v>
      </c>
      <c r="F1155" s="64">
        <v>1</v>
      </c>
      <c r="G1155" s="115">
        <v>0</v>
      </c>
      <c r="H1155" s="116">
        <v>0</v>
      </c>
      <c r="I1155" s="84">
        <v>108800</v>
      </c>
      <c r="J1155" s="85" t="s">
        <v>28</v>
      </c>
      <c r="K1155" s="49"/>
      <c r="L1155" s="50">
        <f t="shared" si="226"/>
        <v>108800</v>
      </c>
      <c r="M1155" s="50">
        <f t="shared" si="227"/>
        <v>108800</v>
      </c>
      <c r="N1155" s="51">
        <f t="shared" si="228"/>
        <v>108800</v>
      </c>
      <c r="O1155" s="52">
        <f t="shared" si="229"/>
        <v>108800</v>
      </c>
      <c r="P1155" s="51">
        <f t="shared" si="230"/>
        <v>0</v>
      </c>
      <c r="Q1155" s="53">
        <f t="shared" si="231"/>
        <v>0</v>
      </c>
      <c r="R1155" s="29">
        <f t="shared" si="233"/>
        <v>108800</v>
      </c>
      <c r="S1155" s="51">
        <f t="shared" si="234"/>
        <v>108800</v>
      </c>
      <c r="T1155" s="12" t="str">
        <f t="shared" si="232"/>
        <v>MENOR VALOR</v>
      </c>
    </row>
    <row r="1156" spans="1:20" ht="16.5">
      <c r="A1156" s="57">
        <v>1150</v>
      </c>
      <c r="B1156" s="38">
        <v>902118</v>
      </c>
      <c r="C1156" s="73">
        <v>906836</v>
      </c>
      <c r="D1156" s="63" t="s">
        <v>1633</v>
      </c>
      <c r="E1156" s="114" t="s">
        <v>21</v>
      </c>
      <c r="F1156" s="64">
        <v>1</v>
      </c>
      <c r="G1156" s="115">
        <v>0</v>
      </c>
      <c r="H1156" s="116">
        <v>0</v>
      </c>
      <c r="I1156" s="84">
        <v>84800</v>
      </c>
      <c r="J1156" s="88">
        <v>19300</v>
      </c>
      <c r="K1156" s="49"/>
      <c r="L1156" s="50">
        <f t="shared" si="226"/>
        <v>19300</v>
      </c>
      <c r="M1156" s="50">
        <f t="shared" si="227"/>
        <v>52050</v>
      </c>
      <c r="N1156" s="51">
        <f t="shared" si="228"/>
        <v>52050</v>
      </c>
      <c r="O1156" s="52">
        <f t="shared" si="229"/>
        <v>40455.407549547686</v>
      </c>
      <c r="P1156" s="51">
        <f t="shared" si="230"/>
        <v>23157.747083859431</v>
      </c>
      <c r="Q1156" s="53">
        <f t="shared" si="231"/>
        <v>0.44491348864283248</v>
      </c>
      <c r="R1156" s="29">
        <f t="shared" si="233"/>
        <v>52050</v>
      </c>
      <c r="S1156" s="51">
        <f t="shared" si="234"/>
        <v>52100</v>
      </c>
      <c r="T1156" s="12" t="str">
        <f t="shared" si="232"/>
        <v>MEDIANA</v>
      </c>
    </row>
    <row r="1157" spans="1:20" ht="33">
      <c r="A1157" s="57">
        <v>1151</v>
      </c>
      <c r="B1157" s="38">
        <v>902204</v>
      </c>
      <c r="C1157" s="73">
        <v>906858</v>
      </c>
      <c r="D1157" s="63" t="s">
        <v>1634</v>
      </c>
      <c r="E1157" s="114" t="s">
        <v>21</v>
      </c>
      <c r="F1157" s="64">
        <v>1</v>
      </c>
      <c r="G1157" s="115">
        <v>0</v>
      </c>
      <c r="H1157" s="116">
        <v>0</v>
      </c>
      <c r="I1157" s="84">
        <v>8100</v>
      </c>
      <c r="J1157" s="88">
        <v>8500</v>
      </c>
      <c r="K1157" s="49"/>
      <c r="L1157" s="50">
        <f t="shared" si="226"/>
        <v>8100</v>
      </c>
      <c r="M1157" s="50">
        <f t="shared" si="227"/>
        <v>8300</v>
      </c>
      <c r="N1157" s="51">
        <f t="shared" si="228"/>
        <v>8300</v>
      </c>
      <c r="O1157" s="52">
        <f t="shared" si="229"/>
        <v>8297.5900115635977</v>
      </c>
      <c r="P1157" s="51">
        <f t="shared" si="230"/>
        <v>141.42135623730951</v>
      </c>
      <c r="Q1157" s="53">
        <f t="shared" si="231"/>
        <v>1.7038717618952953E-2</v>
      </c>
      <c r="R1157" s="29">
        <f t="shared" si="233"/>
        <v>8100</v>
      </c>
      <c r="S1157" s="51">
        <f t="shared" si="234"/>
        <v>8100</v>
      </c>
      <c r="T1157" s="12" t="str">
        <f t="shared" si="232"/>
        <v>MENOR VALOR</v>
      </c>
    </row>
    <row r="1158" spans="1:20" ht="33">
      <c r="A1158" s="57">
        <v>1152</v>
      </c>
      <c r="B1158" s="38">
        <v>902205</v>
      </c>
      <c r="C1158" s="73">
        <v>906905</v>
      </c>
      <c r="D1158" s="63" t="s">
        <v>1635</v>
      </c>
      <c r="E1158" s="114" t="s">
        <v>21</v>
      </c>
      <c r="F1158" s="64">
        <v>1</v>
      </c>
      <c r="G1158" s="115">
        <v>0</v>
      </c>
      <c r="H1158" s="116">
        <v>0</v>
      </c>
      <c r="I1158" s="84">
        <v>7100</v>
      </c>
      <c r="J1158" s="85" t="s">
        <v>28</v>
      </c>
      <c r="K1158" s="49"/>
      <c r="L1158" s="50">
        <f t="shared" ref="L1158:L1221" si="235">MIN(I1158,J1158)</f>
        <v>7100</v>
      </c>
      <c r="M1158" s="50">
        <f t="shared" ref="M1158:M1221" si="236">AVERAGE(I1158,J1158)</f>
        <v>7100</v>
      </c>
      <c r="N1158" s="51">
        <f t="shared" ref="N1158:N1221" si="237">MEDIAN(J1158,I1158)</f>
        <v>7100</v>
      </c>
      <c r="O1158" s="52">
        <f t="shared" ref="O1158:O1221" si="238">GEOMEAN(I1158,J1158)</f>
        <v>7100</v>
      </c>
      <c r="P1158" s="51">
        <f t="shared" ref="P1158:P1221" si="239">STDEVA(N1158,L1158)</f>
        <v>0</v>
      </c>
      <c r="Q1158" s="53">
        <f t="shared" ref="Q1158:Q1221" si="240">P1158/N1158*100%</f>
        <v>0</v>
      </c>
      <c r="R1158" s="29">
        <f t="shared" si="233"/>
        <v>7100</v>
      </c>
      <c r="S1158" s="51">
        <f t="shared" si="234"/>
        <v>7100</v>
      </c>
      <c r="T1158" s="12" t="str">
        <f t="shared" si="232"/>
        <v>MENOR VALOR</v>
      </c>
    </row>
    <row r="1159" spans="1:20" ht="33">
      <c r="A1159" s="89">
        <v>1153</v>
      </c>
      <c r="B1159" s="38">
        <v>902206</v>
      </c>
      <c r="C1159" s="73">
        <v>906906</v>
      </c>
      <c r="D1159" s="63" t="s">
        <v>1636</v>
      </c>
      <c r="E1159" s="114" t="s">
        <v>21</v>
      </c>
      <c r="F1159" s="64">
        <v>1</v>
      </c>
      <c r="G1159" s="115">
        <v>0</v>
      </c>
      <c r="H1159" s="116">
        <v>0</v>
      </c>
      <c r="I1159" s="84">
        <v>16000</v>
      </c>
      <c r="J1159" s="88">
        <v>13500</v>
      </c>
      <c r="K1159" s="49"/>
      <c r="L1159" s="50">
        <f t="shared" si="235"/>
        <v>13500</v>
      </c>
      <c r="M1159" s="50">
        <f t="shared" si="236"/>
        <v>14750</v>
      </c>
      <c r="N1159" s="51">
        <f t="shared" si="237"/>
        <v>14750</v>
      </c>
      <c r="O1159" s="52">
        <f t="shared" si="238"/>
        <v>14696.938456699068</v>
      </c>
      <c r="P1159" s="51">
        <f t="shared" si="239"/>
        <v>883.88347648318438</v>
      </c>
      <c r="Q1159" s="53">
        <f t="shared" si="240"/>
        <v>5.9924303490385383E-2</v>
      </c>
      <c r="R1159" s="29">
        <f t="shared" si="233"/>
        <v>13500</v>
      </c>
      <c r="S1159" s="51">
        <f t="shared" si="234"/>
        <v>13500</v>
      </c>
      <c r="T1159" s="12" t="str">
        <f t="shared" si="232"/>
        <v>MENOR VALOR</v>
      </c>
    </row>
    <row r="1160" spans="1:20" ht="33">
      <c r="A1160" s="57">
        <v>1154</v>
      </c>
      <c r="B1160" s="38">
        <v>902207</v>
      </c>
      <c r="C1160" s="73">
        <v>906907</v>
      </c>
      <c r="D1160" s="63" t="s">
        <v>1637</v>
      </c>
      <c r="E1160" s="114" t="s">
        <v>21</v>
      </c>
      <c r="F1160" s="64">
        <v>1</v>
      </c>
      <c r="G1160" s="115">
        <v>0</v>
      </c>
      <c r="H1160" s="116">
        <v>0</v>
      </c>
      <c r="I1160" s="84">
        <v>35200</v>
      </c>
      <c r="J1160" s="85" t="s">
        <v>28</v>
      </c>
      <c r="K1160" s="49"/>
      <c r="L1160" s="50">
        <f t="shared" si="235"/>
        <v>35200</v>
      </c>
      <c r="M1160" s="50">
        <f t="shared" si="236"/>
        <v>35200</v>
      </c>
      <c r="N1160" s="51">
        <f t="shared" si="237"/>
        <v>35200</v>
      </c>
      <c r="O1160" s="52">
        <f t="shared" si="238"/>
        <v>35200</v>
      </c>
      <c r="P1160" s="51">
        <f t="shared" si="239"/>
        <v>0</v>
      </c>
      <c r="Q1160" s="53">
        <f t="shared" si="240"/>
        <v>0</v>
      </c>
      <c r="R1160" s="29">
        <f t="shared" si="233"/>
        <v>35200</v>
      </c>
      <c r="S1160" s="51">
        <f t="shared" si="234"/>
        <v>35200</v>
      </c>
      <c r="T1160" s="12" t="str">
        <f t="shared" si="232"/>
        <v>MENOR VALOR</v>
      </c>
    </row>
    <row r="1161" spans="1:20" ht="82.5">
      <c r="A1161" s="57">
        <v>1155</v>
      </c>
      <c r="B1161" s="38">
        <v>902208</v>
      </c>
      <c r="C1161" s="73">
        <v>906908</v>
      </c>
      <c r="D1161" s="63" t="s">
        <v>1638</v>
      </c>
      <c r="E1161" s="114" t="s">
        <v>21</v>
      </c>
      <c r="F1161" s="64">
        <v>1</v>
      </c>
      <c r="G1161" s="115">
        <v>0</v>
      </c>
      <c r="H1161" s="116">
        <v>0</v>
      </c>
      <c r="I1161" s="84">
        <v>35200</v>
      </c>
      <c r="J1161" s="88">
        <v>51600</v>
      </c>
      <c r="K1161" s="49"/>
      <c r="L1161" s="50">
        <f t="shared" si="235"/>
        <v>35200</v>
      </c>
      <c r="M1161" s="50">
        <f t="shared" si="236"/>
        <v>43400</v>
      </c>
      <c r="N1161" s="51">
        <f t="shared" si="237"/>
        <v>43400</v>
      </c>
      <c r="O1161" s="52">
        <f t="shared" si="238"/>
        <v>42618.305925975052</v>
      </c>
      <c r="P1161" s="51">
        <f t="shared" si="239"/>
        <v>5798.2756057296901</v>
      </c>
      <c r="Q1161" s="53">
        <f t="shared" si="240"/>
        <v>0.1336008204085182</v>
      </c>
      <c r="R1161" s="29">
        <f t="shared" si="233"/>
        <v>43400</v>
      </c>
      <c r="S1161" s="51">
        <f t="shared" si="234"/>
        <v>43400</v>
      </c>
      <c r="T1161" s="12" t="str">
        <f t="shared" ref="T1161:T1224" si="241">IF(Q1161&lt;=$Q$1,"MENOR VALOR","MEDIANA")</f>
        <v>MEDIANA</v>
      </c>
    </row>
    <row r="1162" spans="1:20" ht="82.5">
      <c r="A1162" s="57">
        <v>1156</v>
      </c>
      <c r="B1162" s="38">
        <v>902209</v>
      </c>
      <c r="C1162" s="73">
        <v>906910</v>
      </c>
      <c r="D1162" s="63" t="s">
        <v>1639</v>
      </c>
      <c r="E1162" s="114" t="s">
        <v>21</v>
      </c>
      <c r="F1162" s="64">
        <v>1</v>
      </c>
      <c r="G1162" s="115">
        <v>0</v>
      </c>
      <c r="H1162" s="116">
        <v>0</v>
      </c>
      <c r="I1162" s="84">
        <v>30900</v>
      </c>
      <c r="J1162" s="88">
        <v>36800</v>
      </c>
      <c r="K1162" s="49"/>
      <c r="L1162" s="50">
        <f t="shared" si="235"/>
        <v>30900</v>
      </c>
      <c r="M1162" s="50">
        <f t="shared" si="236"/>
        <v>33850</v>
      </c>
      <c r="N1162" s="51">
        <f t="shared" si="237"/>
        <v>33850</v>
      </c>
      <c r="O1162" s="52">
        <f t="shared" si="238"/>
        <v>33721.209942705202</v>
      </c>
      <c r="P1162" s="51">
        <f t="shared" si="239"/>
        <v>2085.965004500315</v>
      </c>
      <c r="Q1162" s="53">
        <f t="shared" si="240"/>
        <v>6.1623781521427327E-2</v>
      </c>
      <c r="R1162" s="29">
        <f t="shared" si="233"/>
        <v>30900</v>
      </c>
      <c r="S1162" s="51">
        <f t="shared" si="234"/>
        <v>30900</v>
      </c>
      <c r="T1162" s="12" t="str">
        <f t="shared" si="241"/>
        <v>MENOR VALOR</v>
      </c>
    </row>
    <row r="1163" spans="1:20" ht="82.5">
      <c r="A1163" s="57">
        <v>1157</v>
      </c>
      <c r="B1163" s="38">
        <v>902210</v>
      </c>
      <c r="C1163" s="73">
        <v>906911</v>
      </c>
      <c r="D1163" s="63" t="s">
        <v>1640</v>
      </c>
      <c r="E1163" s="114" t="s">
        <v>21</v>
      </c>
      <c r="F1163" s="64">
        <v>1</v>
      </c>
      <c r="G1163" s="115">
        <v>0</v>
      </c>
      <c r="H1163" s="116">
        <v>0</v>
      </c>
      <c r="I1163" s="84">
        <v>35200</v>
      </c>
      <c r="J1163" s="88">
        <v>36900</v>
      </c>
      <c r="K1163" s="49"/>
      <c r="L1163" s="50">
        <f t="shared" si="235"/>
        <v>35200</v>
      </c>
      <c r="M1163" s="50">
        <f t="shared" si="236"/>
        <v>36050</v>
      </c>
      <c r="N1163" s="51">
        <f t="shared" si="237"/>
        <v>36050</v>
      </c>
      <c r="O1163" s="52">
        <f t="shared" si="238"/>
        <v>36039.977802434893</v>
      </c>
      <c r="P1163" s="51">
        <f t="shared" si="239"/>
        <v>601.04076400856536</v>
      </c>
      <c r="Q1163" s="53">
        <f t="shared" si="240"/>
        <v>1.6672420638240371E-2</v>
      </c>
      <c r="R1163" s="29">
        <f t="shared" si="233"/>
        <v>35200</v>
      </c>
      <c r="S1163" s="51">
        <f t="shared" si="234"/>
        <v>35200</v>
      </c>
      <c r="T1163" s="12" t="str">
        <f t="shared" si="241"/>
        <v>MENOR VALOR</v>
      </c>
    </row>
    <row r="1164" spans="1:20" ht="16.5">
      <c r="A1164" s="89">
        <v>1158</v>
      </c>
      <c r="B1164" s="38">
        <v>902211</v>
      </c>
      <c r="C1164" s="73">
        <v>906913</v>
      </c>
      <c r="D1164" s="63" t="s">
        <v>1641</v>
      </c>
      <c r="E1164" s="114" t="s">
        <v>21</v>
      </c>
      <c r="F1164" s="64">
        <v>1</v>
      </c>
      <c r="G1164" s="115">
        <v>0</v>
      </c>
      <c r="H1164" s="116">
        <v>0</v>
      </c>
      <c r="I1164" s="84">
        <v>11200</v>
      </c>
      <c r="J1164" s="88">
        <v>7400</v>
      </c>
      <c r="K1164" s="49"/>
      <c r="L1164" s="50">
        <f t="shared" si="235"/>
        <v>7400</v>
      </c>
      <c r="M1164" s="50">
        <f t="shared" si="236"/>
        <v>9300</v>
      </c>
      <c r="N1164" s="51">
        <f t="shared" si="237"/>
        <v>9300</v>
      </c>
      <c r="O1164" s="52">
        <f t="shared" si="238"/>
        <v>9103.8453413928328</v>
      </c>
      <c r="P1164" s="51">
        <f t="shared" si="239"/>
        <v>1343.5028842544402</v>
      </c>
      <c r="Q1164" s="53">
        <f t="shared" si="240"/>
        <v>0.14446267572628391</v>
      </c>
      <c r="R1164" s="29">
        <f t="shared" si="233"/>
        <v>9300</v>
      </c>
      <c r="S1164" s="51">
        <f t="shared" si="234"/>
        <v>9300</v>
      </c>
      <c r="T1164" s="12" t="str">
        <f t="shared" si="241"/>
        <v>MEDIANA</v>
      </c>
    </row>
    <row r="1165" spans="1:20" ht="16.5">
      <c r="A1165" s="57">
        <v>1159</v>
      </c>
      <c r="B1165" s="38">
        <v>902213</v>
      </c>
      <c r="C1165" s="73">
        <v>906914</v>
      </c>
      <c r="D1165" s="63" t="s">
        <v>1642</v>
      </c>
      <c r="E1165" s="114" t="s">
        <v>21</v>
      </c>
      <c r="F1165" s="64">
        <v>1</v>
      </c>
      <c r="G1165" s="115">
        <v>0</v>
      </c>
      <c r="H1165" s="116">
        <v>0</v>
      </c>
      <c r="I1165" s="84">
        <v>11500</v>
      </c>
      <c r="J1165" s="88">
        <v>13800</v>
      </c>
      <c r="K1165" s="49"/>
      <c r="L1165" s="50">
        <f t="shared" si="235"/>
        <v>11500</v>
      </c>
      <c r="M1165" s="50">
        <f t="shared" si="236"/>
        <v>12650</v>
      </c>
      <c r="N1165" s="51">
        <f t="shared" si="237"/>
        <v>12650</v>
      </c>
      <c r="O1165" s="52">
        <f t="shared" si="238"/>
        <v>12597.618822618821</v>
      </c>
      <c r="P1165" s="51">
        <f t="shared" si="239"/>
        <v>813.17279836452963</v>
      </c>
      <c r="Q1165" s="53">
        <f t="shared" si="240"/>
        <v>6.4282434653322507E-2</v>
      </c>
      <c r="R1165" s="29">
        <f t="shared" si="233"/>
        <v>11500</v>
      </c>
      <c r="S1165" s="51">
        <f t="shared" si="234"/>
        <v>11500</v>
      </c>
      <c r="T1165" s="12" t="str">
        <f t="shared" si="241"/>
        <v>MENOR VALOR</v>
      </c>
    </row>
    <row r="1166" spans="1:20" ht="16.5">
      <c r="A1166" s="57">
        <v>1160</v>
      </c>
      <c r="B1166" s="38">
        <v>902214</v>
      </c>
      <c r="C1166" s="73">
        <v>906915</v>
      </c>
      <c r="D1166" s="63" t="s">
        <v>1643</v>
      </c>
      <c r="E1166" s="114" t="s">
        <v>21</v>
      </c>
      <c r="F1166" s="64">
        <v>1</v>
      </c>
      <c r="G1166" s="115">
        <v>0</v>
      </c>
      <c r="H1166" s="116">
        <v>0</v>
      </c>
      <c r="I1166" s="84">
        <v>18200</v>
      </c>
      <c r="J1166" s="88">
        <v>19000</v>
      </c>
      <c r="K1166" s="49"/>
      <c r="L1166" s="50">
        <f t="shared" si="235"/>
        <v>18200</v>
      </c>
      <c r="M1166" s="50">
        <f t="shared" si="236"/>
        <v>18600</v>
      </c>
      <c r="N1166" s="51">
        <f t="shared" si="237"/>
        <v>18600</v>
      </c>
      <c r="O1166" s="52">
        <f t="shared" si="238"/>
        <v>18595.698427324529</v>
      </c>
      <c r="P1166" s="51">
        <f t="shared" si="239"/>
        <v>282.84271247461902</v>
      </c>
      <c r="Q1166" s="53">
        <f t="shared" si="240"/>
        <v>1.520659744487199E-2</v>
      </c>
      <c r="R1166" s="29">
        <f t="shared" si="233"/>
        <v>18200</v>
      </c>
      <c r="S1166" s="51">
        <f t="shared" si="234"/>
        <v>18200</v>
      </c>
      <c r="T1166" s="12" t="str">
        <f t="shared" si="241"/>
        <v>MENOR VALOR</v>
      </c>
    </row>
    <row r="1167" spans="1:20" ht="33">
      <c r="A1167" s="57">
        <v>1161</v>
      </c>
      <c r="B1167" s="38">
        <v>902215</v>
      </c>
      <c r="C1167" s="73">
        <v>907002</v>
      </c>
      <c r="D1167" s="63" t="s">
        <v>1644</v>
      </c>
      <c r="E1167" s="114" t="s">
        <v>21</v>
      </c>
      <c r="F1167" s="64">
        <v>1</v>
      </c>
      <c r="G1167" s="115">
        <v>0</v>
      </c>
      <c r="H1167" s="116">
        <v>0</v>
      </c>
      <c r="I1167" s="84">
        <v>16000</v>
      </c>
      <c r="J1167" s="85" t="s">
        <v>28</v>
      </c>
      <c r="K1167" s="49"/>
      <c r="L1167" s="50">
        <f t="shared" si="235"/>
        <v>16000</v>
      </c>
      <c r="M1167" s="50">
        <f t="shared" si="236"/>
        <v>16000</v>
      </c>
      <c r="N1167" s="51">
        <f t="shared" si="237"/>
        <v>16000</v>
      </c>
      <c r="O1167" s="52">
        <f t="shared" si="238"/>
        <v>16000</v>
      </c>
      <c r="P1167" s="51">
        <f t="shared" si="239"/>
        <v>0</v>
      </c>
      <c r="Q1167" s="53">
        <f t="shared" si="240"/>
        <v>0</v>
      </c>
      <c r="R1167" s="29">
        <f t="shared" si="233"/>
        <v>16000</v>
      </c>
      <c r="S1167" s="51">
        <f t="shared" si="234"/>
        <v>16000</v>
      </c>
      <c r="T1167" s="12" t="str">
        <f t="shared" si="241"/>
        <v>MENOR VALOR</v>
      </c>
    </row>
    <row r="1168" spans="1:20" ht="16.5">
      <c r="A1168" s="57">
        <v>1162</v>
      </c>
      <c r="B1168" s="38">
        <v>902218</v>
      </c>
      <c r="C1168" s="77">
        <v>907004</v>
      </c>
      <c r="D1168" s="63" t="s">
        <v>1645</v>
      </c>
      <c r="E1168" s="114" t="s">
        <v>21</v>
      </c>
      <c r="F1168" s="64">
        <v>1</v>
      </c>
      <c r="G1168" s="115">
        <v>0</v>
      </c>
      <c r="H1168" s="116">
        <v>0</v>
      </c>
      <c r="I1168" s="84">
        <v>19700</v>
      </c>
      <c r="J1168" s="88">
        <v>23700</v>
      </c>
      <c r="K1168" s="49"/>
      <c r="L1168" s="50">
        <f t="shared" si="235"/>
        <v>19700</v>
      </c>
      <c r="M1168" s="50">
        <f t="shared" si="236"/>
        <v>21700</v>
      </c>
      <c r="N1168" s="51">
        <f t="shared" si="237"/>
        <v>21700</v>
      </c>
      <c r="O1168" s="52">
        <f t="shared" si="238"/>
        <v>21607.637538611205</v>
      </c>
      <c r="P1168" s="51">
        <f t="shared" si="239"/>
        <v>1414.2135623730951</v>
      </c>
      <c r="Q1168" s="53">
        <f t="shared" si="240"/>
        <v>6.5171131906594237E-2</v>
      </c>
      <c r="R1168" s="29">
        <f t="shared" si="233"/>
        <v>19700</v>
      </c>
      <c r="S1168" s="51">
        <f t="shared" si="234"/>
        <v>19700</v>
      </c>
      <c r="T1168" s="12" t="str">
        <f t="shared" si="241"/>
        <v>MENOR VALOR</v>
      </c>
    </row>
    <row r="1169" spans="1:20" ht="16.5">
      <c r="A1169" s="89">
        <v>1163</v>
      </c>
      <c r="B1169" s="38">
        <v>902220</v>
      </c>
      <c r="C1169" s="73">
        <v>907005</v>
      </c>
      <c r="D1169" s="63" t="s">
        <v>1646</v>
      </c>
      <c r="E1169" s="114" t="s">
        <v>21</v>
      </c>
      <c r="F1169" s="64">
        <v>1</v>
      </c>
      <c r="G1169" s="115">
        <v>0</v>
      </c>
      <c r="H1169" s="116">
        <v>0</v>
      </c>
      <c r="I1169" s="84">
        <v>14400</v>
      </c>
      <c r="J1169" s="88">
        <v>15100</v>
      </c>
      <c r="K1169" s="49"/>
      <c r="L1169" s="50">
        <f t="shared" si="235"/>
        <v>14400</v>
      </c>
      <c r="M1169" s="50">
        <f t="shared" si="236"/>
        <v>14750</v>
      </c>
      <c r="N1169" s="51">
        <f t="shared" si="237"/>
        <v>14750</v>
      </c>
      <c r="O1169" s="52">
        <f t="shared" si="238"/>
        <v>14745.846872933409</v>
      </c>
      <c r="P1169" s="51">
        <f t="shared" si="239"/>
        <v>247.48737341529164</v>
      </c>
      <c r="Q1169" s="53">
        <f t="shared" si="240"/>
        <v>1.677880497730791E-2</v>
      </c>
      <c r="R1169" s="29">
        <f t="shared" si="233"/>
        <v>14400</v>
      </c>
      <c r="S1169" s="51">
        <f t="shared" si="234"/>
        <v>14400</v>
      </c>
      <c r="T1169" s="12" t="str">
        <f t="shared" si="241"/>
        <v>MENOR VALOR</v>
      </c>
    </row>
    <row r="1170" spans="1:20" ht="16.5">
      <c r="A1170" s="57">
        <v>1164</v>
      </c>
      <c r="B1170" s="38">
        <v>902221</v>
      </c>
      <c r="C1170" s="73">
        <v>907006</v>
      </c>
      <c r="D1170" s="63" t="s">
        <v>1647</v>
      </c>
      <c r="E1170" s="114" t="s">
        <v>21</v>
      </c>
      <c r="F1170" s="64">
        <v>1</v>
      </c>
      <c r="G1170" s="115">
        <v>0</v>
      </c>
      <c r="H1170" s="116">
        <v>0</v>
      </c>
      <c r="I1170" s="84">
        <v>14400</v>
      </c>
      <c r="J1170" s="88">
        <v>15100</v>
      </c>
      <c r="K1170" s="49"/>
      <c r="L1170" s="50">
        <f t="shared" si="235"/>
        <v>14400</v>
      </c>
      <c r="M1170" s="50">
        <f t="shared" si="236"/>
        <v>14750</v>
      </c>
      <c r="N1170" s="51">
        <f t="shared" si="237"/>
        <v>14750</v>
      </c>
      <c r="O1170" s="52">
        <f t="shared" si="238"/>
        <v>14745.846872933409</v>
      </c>
      <c r="P1170" s="51">
        <f t="shared" si="239"/>
        <v>247.48737341529164</v>
      </c>
      <c r="Q1170" s="53">
        <f t="shared" si="240"/>
        <v>1.677880497730791E-2</v>
      </c>
      <c r="R1170" s="29">
        <f t="shared" si="233"/>
        <v>14400</v>
      </c>
      <c r="S1170" s="51">
        <f t="shared" si="234"/>
        <v>14400</v>
      </c>
      <c r="T1170" s="12" t="str">
        <f t="shared" si="241"/>
        <v>MENOR VALOR</v>
      </c>
    </row>
    <row r="1171" spans="1:20" ht="16.5">
      <c r="A1171" s="57">
        <v>1165</v>
      </c>
      <c r="B1171" s="38">
        <v>902223</v>
      </c>
      <c r="C1171" s="73">
        <v>907008</v>
      </c>
      <c r="D1171" s="63" t="s">
        <v>1648</v>
      </c>
      <c r="E1171" s="114" t="s">
        <v>21</v>
      </c>
      <c r="F1171" s="64">
        <v>1</v>
      </c>
      <c r="G1171" s="115">
        <v>0</v>
      </c>
      <c r="H1171" s="116">
        <v>0</v>
      </c>
      <c r="I1171" s="84">
        <v>22500</v>
      </c>
      <c r="J1171" s="88">
        <v>23700</v>
      </c>
      <c r="K1171" s="49"/>
      <c r="L1171" s="50">
        <f t="shared" si="235"/>
        <v>22500</v>
      </c>
      <c r="M1171" s="50">
        <f t="shared" si="236"/>
        <v>23100</v>
      </c>
      <c r="N1171" s="51">
        <f t="shared" si="237"/>
        <v>23100</v>
      </c>
      <c r="O1171" s="52">
        <f t="shared" si="238"/>
        <v>23092.206477510979</v>
      </c>
      <c r="P1171" s="51">
        <f t="shared" si="239"/>
        <v>424.26406871192853</v>
      </c>
      <c r="Q1171" s="53">
        <f t="shared" si="240"/>
        <v>1.8366409900949288E-2</v>
      </c>
      <c r="R1171" s="29">
        <f t="shared" si="233"/>
        <v>22500</v>
      </c>
      <c r="S1171" s="51">
        <f t="shared" si="234"/>
        <v>22500</v>
      </c>
      <c r="T1171" s="12" t="str">
        <f t="shared" si="241"/>
        <v>MENOR VALOR</v>
      </c>
    </row>
    <row r="1172" spans="1:20" ht="16.5">
      <c r="A1172" s="57">
        <v>1166</v>
      </c>
      <c r="B1172" s="38">
        <v>902224</v>
      </c>
      <c r="C1172" s="73">
        <v>907009</v>
      </c>
      <c r="D1172" s="63" t="s">
        <v>1649</v>
      </c>
      <c r="E1172" s="114" t="s">
        <v>21</v>
      </c>
      <c r="F1172" s="64">
        <v>1</v>
      </c>
      <c r="G1172" s="115">
        <v>0</v>
      </c>
      <c r="H1172" s="116">
        <v>0</v>
      </c>
      <c r="I1172" s="84">
        <v>28800</v>
      </c>
      <c r="J1172" s="85" t="s">
        <v>28</v>
      </c>
      <c r="K1172" s="49"/>
      <c r="L1172" s="50">
        <f t="shared" si="235"/>
        <v>28800</v>
      </c>
      <c r="M1172" s="50">
        <f t="shared" si="236"/>
        <v>28800</v>
      </c>
      <c r="N1172" s="51">
        <f t="shared" si="237"/>
        <v>28800</v>
      </c>
      <c r="O1172" s="52">
        <f t="shared" si="238"/>
        <v>28800</v>
      </c>
      <c r="P1172" s="51">
        <f t="shared" si="239"/>
        <v>0</v>
      </c>
      <c r="Q1172" s="53">
        <f t="shared" si="240"/>
        <v>0</v>
      </c>
      <c r="R1172" s="29">
        <f t="shared" si="233"/>
        <v>28800</v>
      </c>
      <c r="S1172" s="51">
        <f t="shared" si="234"/>
        <v>28800</v>
      </c>
      <c r="T1172" s="12" t="str">
        <f t="shared" si="241"/>
        <v>MENOR VALOR</v>
      </c>
    </row>
    <row r="1173" spans="1:20" ht="16.5">
      <c r="A1173" s="57">
        <v>1167</v>
      </c>
      <c r="B1173" s="38">
        <v>903006</v>
      </c>
      <c r="C1173" s="73">
        <v>907106</v>
      </c>
      <c r="D1173" s="63" t="s">
        <v>1650</v>
      </c>
      <c r="E1173" s="114" t="s">
        <v>21</v>
      </c>
      <c r="F1173" s="64">
        <v>1</v>
      </c>
      <c r="G1173" s="115">
        <v>0</v>
      </c>
      <c r="H1173" s="116">
        <v>0</v>
      </c>
      <c r="I1173" s="84">
        <v>34200</v>
      </c>
      <c r="J1173" s="85" t="s">
        <v>28</v>
      </c>
      <c r="K1173" s="49"/>
      <c r="L1173" s="50">
        <f t="shared" si="235"/>
        <v>34200</v>
      </c>
      <c r="M1173" s="50">
        <f t="shared" si="236"/>
        <v>34200</v>
      </c>
      <c r="N1173" s="51">
        <f t="shared" si="237"/>
        <v>34200</v>
      </c>
      <c r="O1173" s="52">
        <f t="shared" si="238"/>
        <v>34200</v>
      </c>
      <c r="P1173" s="51">
        <f t="shared" si="239"/>
        <v>0</v>
      </c>
      <c r="Q1173" s="53">
        <f t="shared" si="240"/>
        <v>0</v>
      </c>
      <c r="R1173" s="29">
        <f t="shared" si="233"/>
        <v>34200</v>
      </c>
      <c r="S1173" s="51">
        <f t="shared" si="234"/>
        <v>34200</v>
      </c>
      <c r="T1173" s="12" t="str">
        <f t="shared" si="241"/>
        <v>MENOR VALOR</v>
      </c>
    </row>
    <row r="1174" spans="1:20" ht="49.5">
      <c r="A1174" s="89">
        <v>1168</v>
      </c>
      <c r="B1174" s="38">
        <v>903007</v>
      </c>
      <c r="C1174" s="73">
        <v>907107</v>
      </c>
      <c r="D1174" s="63" t="s">
        <v>1651</v>
      </c>
      <c r="E1174" s="114" t="s">
        <v>21</v>
      </c>
      <c r="F1174" s="64">
        <v>1</v>
      </c>
      <c r="G1174" s="115">
        <v>0</v>
      </c>
      <c r="H1174" s="116">
        <v>0</v>
      </c>
      <c r="I1174" s="84">
        <v>108800</v>
      </c>
      <c r="J1174" s="85" t="s">
        <v>28</v>
      </c>
      <c r="K1174" s="49"/>
      <c r="L1174" s="50">
        <f t="shared" si="235"/>
        <v>108800</v>
      </c>
      <c r="M1174" s="50">
        <f t="shared" si="236"/>
        <v>108800</v>
      </c>
      <c r="N1174" s="51">
        <f t="shared" si="237"/>
        <v>108800</v>
      </c>
      <c r="O1174" s="52">
        <f t="shared" si="238"/>
        <v>108800</v>
      </c>
      <c r="P1174" s="51">
        <f t="shared" si="239"/>
        <v>0</v>
      </c>
      <c r="Q1174" s="53">
        <f t="shared" si="240"/>
        <v>0</v>
      </c>
      <c r="R1174" s="29">
        <f t="shared" si="233"/>
        <v>108800</v>
      </c>
      <c r="S1174" s="51">
        <f t="shared" si="234"/>
        <v>108800</v>
      </c>
      <c r="T1174" s="12" t="str">
        <f t="shared" si="241"/>
        <v>MENOR VALOR</v>
      </c>
    </row>
    <row r="1175" spans="1:20" ht="49.5">
      <c r="A1175" s="57">
        <v>1169</v>
      </c>
      <c r="B1175" s="38">
        <v>903008</v>
      </c>
      <c r="C1175" s="73">
        <v>907108</v>
      </c>
      <c r="D1175" s="63" t="s">
        <v>1652</v>
      </c>
      <c r="E1175" s="114" t="s">
        <v>21</v>
      </c>
      <c r="F1175" s="64">
        <v>1</v>
      </c>
      <c r="G1175" s="115">
        <v>0</v>
      </c>
      <c r="H1175" s="116">
        <v>0</v>
      </c>
      <c r="I1175" s="84">
        <v>112000</v>
      </c>
      <c r="J1175" s="85" t="s">
        <v>28</v>
      </c>
      <c r="K1175" s="49"/>
      <c r="L1175" s="50">
        <f t="shared" si="235"/>
        <v>112000</v>
      </c>
      <c r="M1175" s="50">
        <f t="shared" si="236"/>
        <v>112000</v>
      </c>
      <c r="N1175" s="51">
        <f t="shared" si="237"/>
        <v>112000</v>
      </c>
      <c r="O1175" s="52">
        <f t="shared" si="238"/>
        <v>112000</v>
      </c>
      <c r="P1175" s="51">
        <f t="shared" si="239"/>
        <v>0</v>
      </c>
      <c r="Q1175" s="53">
        <f t="shared" si="240"/>
        <v>0</v>
      </c>
      <c r="R1175" s="29">
        <f t="shared" si="233"/>
        <v>112000</v>
      </c>
      <c r="S1175" s="51">
        <f t="shared" si="234"/>
        <v>112000</v>
      </c>
      <c r="T1175" s="12" t="str">
        <f t="shared" si="241"/>
        <v>MENOR VALOR</v>
      </c>
    </row>
    <row r="1176" spans="1:20" ht="16.5">
      <c r="A1176" s="57">
        <v>1170</v>
      </c>
      <c r="B1176" s="38">
        <v>903010</v>
      </c>
      <c r="C1176" s="73">
        <v>908404</v>
      </c>
      <c r="D1176" s="63" t="s">
        <v>1653</v>
      </c>
      <c r="E1176" s="114" t="s">
        <v>21</v>
      </c>
      <c r="F1176" s="64">
        <v>1</v>
      </c>
      <c r="G1176" s="115">
        <v>0</v>
      </c>
      <c r="H1176" s="116">
        <v>0</v>
      </c>
      <c r="I1176" s="84">
        <v>240000</v>
      </c>
      <c r="J1176" s="85" t="s">
        <v>28</v>
      </c>
      <c r="K1176" s="49"/>
      <c r="L1176" s="50">
        <f t="shared" si="235"/>
        <v>240000</v>
      </c>
      <c r="M1176" s="50">
        <f t="shared" si="236"/>
        <v>240000</v>
      </c>
      <c r="N1176" s="51">
        <f t="shared" si="237"/>
        <v>240000</v>
      </c>
      <c r="O1176" s="52">
        <f t="shared" si="238"/>
        <v>240000</v>
      </c>
      <c r="P1176" s="51">
        <f t="shared" si="239"/>
        <v>0</v>
      </c>
      <c r="Q1176" s="53">
        <f t="shared" si="240"/>
        <v>0</v>
      </c>
      <c r="R1176" s="29">
        <f t="shared" si="233"/>
        <v>240000</v>
      </c>
      <c r="S1176" s="51">
        <f t="shared" si="234"/>
        <v>240000</v>
      </c>
      <c r="T1176" s="12" t="str">
        <f t="shared" si="241"/>
        <v>MENOR VALOR</v>
      </c>
    </row>
    <row r="1177" spans="1:20" ht="16.5">
      <c r="A1177" s="57">
        <v>1171</v>
      </c>
      <c r="B1177" s="38">
        <v>903011</v>
      </c>
      <c r="C1177" s="73">
        <v>908805</v>
      </c>
      <c r="D1177" s="63" t="s">
        <v>1654</v>
      </c>
      <c r="E1177" s="114" t="s">
        <v>21</v>
      </c>
      <c r="F1177" s="64">
        <v>1</v>
      </c>
      <c r="G1177" s="115">
        <v>0</v>
      </c>
      <c r="H1177" s="116">
        <v>0</v>
      </c>
      <c r="I1177" s="84">
        <v>128000</v>
      </c>
      <c r="J1177" s="85" t="s">
        <v>28</v>
      </c>
      <c r="K1177" s="49"/>
      <c r="L1177" s="50">
        <f t="shared" si="235"/>
        <v>128000</v>
      </c>
      <c r="M1177" s="50">
        <f t="shared" si="236"/>
        <v>128000</v>
      </c>
      <c r="N1177" s="51">
        <f t="shared" si="237"/>
        <v>128000</v>
      </c>
      <c r="O1177" s="52">
        <f t="shared" si="238"/>
        <v>128000</v>
      </c>
      <c r="P1177" s="51">
        <f t="shared" si="239"/>
        <v>0</v>
      </c>
      <c r="Q1177" s="53">
        <f t="shared" si="240"/>
        <v>0</v>
      </c>
      <c r="R1177" s="29">
        <f t="shared" si="233"/>
        <v>128000</v>
      </c>
      <c r="S1177" s="51">
        <f t="shared" si="234"/>
        <v>128000</v>
      </c>
      <c r="T1177" s="12" t="str">
        <f t="shared" si="241"/>
        <v>MENOR VALOR</v>
      </c>
    </row>
    <row r="1178" spans="1:20" ht="16.5">
      <c r="A1178" s="57">
        <v>1172</v>
      </c>
      <c r="B1178" s="38">
        <v>903016</v>
      </c>
      <c r="C1178" s="73">
        <v>908885</v>
      </c>
      <c r="D1178" s="63" t="s">
        <v>1655</v>
      </c>
      <c r="E1178" s="114" t="s">
        <v>21</v>
      </c>
      <c r="F1178" s="64">
        <v>1</v>
      </c>
      <c r="G1178" s="115">
        <v>0</v>
      </c>
      <c r="H1178" s="116">
        <v>0</v>
      </c>
      <c r="I1178" s="84">
        <v>81000</v>
      </c>
      <c r="J1178" s="88">
        <v>84800</v>
      </c>
      <c r="K1178" s="49"/>
      <c r="L1178" s="50">
        <f t="shared" si="235"/>
        <v>81000</v>
      </c>
      <c r="M1178" s="50">
        <f t="shared" si="236"/>
        <v>82900</v>
      </c>
      <c r="N1178" s="51">
        <f t="shared" si="237"/>
        <v>82900</v>
      </c>
      <c r="O1178" s="52">
        <f t="shared" si="238"/>
        <v>82878.223919193639</v>
      </c>
      <c r="P1178" s="51">
        <f t="shared" si="239"/>
        <v>1343.5028842544402</v>
      </c>
      <c r="Q1178" s="53">
        <f t="shared" si="240"/>
        <v>1.6206307409583114E-2</v>
      </c>
      <c r="R1178" s="29">
        <f t="shared" si="233"/>
        <v>81000</v>
      </c>
      <c r="S1178" s="51">
        <f t="shared" si="234"/>
        <v>81000</v>
      </c>
      <c r="T1178" s="12" t="str">
        <f t="shared" si="241"/>
        <v>MENOR VALOR</v>
      </c>
    </row>
    <row r="1179" spans="1:20" ht="16.5">
      <c r="A1179" s="89">
        <v>1173</v>
      </c>
      <c r="B1179" s="38">
        <v>903022</v>
      </c>
      <c r="C1179" s="73">
        <v>908890</v>
      </c>
      <c r="D1179" s="63" t="s">
        <v>1656</v>
      </c>
      <c r="E1179" s="114" t="s">
        <v>21</v>
      </c>
      <c r="F1179" s="64">
        <v>1</v>
      </c>
      <c r="G1179" s="115">
        <v>0</v>
      </c>
      <c r="H1179" s="116">
        <v>0</v>
      </c>
      <c r="I1179" s="110">
        <v>123200</v>
      </c>
      <c r="J1179" s="85" t="s">
        <v>28</v>
      </c>
      <c r="K1179" s="49"/>
      <c r="L1179" s="50">
        <f t="shared" si="235"/>
        <v>123200</v>
      </c>
      <c r="M1179" s="50">
        <f t="shared" si="236"/>
        <v>123200</v>
      </c>
      <c r="N1179" s="51">
        <f t="shared" si="237"/>
        <v>123200</v>
      </c>
      <c r="O1179" s="52">
        <f t="shared" si="238"/>
        <v>123200</v>
      </c>
      <c r="P1179" s="51">
        <f t="shared" si="239"/>
        <v>0</v>
      </c>
      <c r="Q1179" s="53">
        <f t="shared" si="240"/>
        <v>0</v>
      </c>
      <c r="R1179" s="29">
        <f t="shared" si="233"/>
        <v>123200</v>
      </c>
      <c r="S1179" s="51">
        <f t="shared" si="234"/>
        <v>123200</v>
      </c>
      <c r="T1179" s="12" t="str">
        <f t="shared" si="241"/>
        <v>MENOR VALOR</v>
      </c>
    </row>
    <row r="1180" spans="1:20" ht="16.5">
      <c r="A1180" s="57">
        <v>1174</v>
      </c>
      <c r="B1180" s="38">
        <v>903025</v>
      </c>
      <c r="C1180" s="73">
        <v>911003</v>
      </c>
      <c r="D1180" s="63" t="s">
        <v>1657</v>
      </c>
      <c r="E1180" s="114" t="s">
        <v>21</v>
      </c>
      <c r="F1180" s="64">
        <v>1</v>
      </c>
      <c r="G1180" s="115">
        <v>0</v>
      </c>
      <c r="H1180" s="116">
        <v>0</v>
      </c>
      <c r="I1180" s="84">
        <v>108800</v>
      </c>
      <c r="J1180" s="85" t="s">
        <v>28</v>
      </c>
      <c r="K1180" s="49"/>
      <c r="L1180" s="50">
        <f t="shared" si="235"/>
        <v>108800</v>
      </c>
      <c r="M1180" s="50">
        <f t="shared" si="236"/>
        <v>108800</v>
      </c>
      <c r="N1180" s="51">
        <f t="shared" si="237"/>
        <v>108800</v>
      </c>
      <c r="O1180" s="52">
        <f t="shared" si="238"/>
        <v>108800</v>
      </c>
      <c r="P1180" s="51">
        <f t="shared" si="239"/>
        <v>0</v>
      </c>
      <c r="Q1180" s="53">
        <f t="shared" si="240"/>
        <v>0</v>
      </c>
      <c r="R1180" s="29">
        <f t="shared" si="233"/>
        <v>108800</v>
      </c>
      <c r="S1180" s="51">
        <f t="shared" si="234"/>
        <v>108800</v>
      </c>
      <c r="T1180" s="12" t="str">
        <f t="shared" si="241"/>
        <v>MENOR VALOR</v>
      </c>
    </row>
    <row r="1181" spans="1:20" ht="33">
      <c r="A1181" s="57">
        <v>1175</v>
      </c>
      <c r="B1181" s="38">
        <v>903026</v>
      </c>
      <c r="C1181" s="73">
        <v>911009</v>
      </c>
      <c r="D1181" s="63" t="s">
        <v>1658</v>
      </c>
      <c r="E1181" s="114" t="s">
        <v>21</v>
      </c>
      <c r="F1181" s="64">
        <v>1</v>
      </c>
      <c r="G1181" s="115">
        <v>0</v>
      </c>
      <c r="H1181" s="116">
        <v>0</v>
      </c>
      <c r="I1181" s="84">
        <v>64500</v>
      </c>
      <c r="J1181" s="88">
        <v>67300</v>
      </c>
      <c r="K1181" s="49"/>
      <c r="L1181" s="50">
        <f t="shared" si="235"/>
        <v>64500</v>
      </c>
      <c r="M1181" s="50">
        <f t="shared" si="236"/>
        <v>65900</v>
      </c>
      <c r="N1181" s="51">
        <f t="shared" si="237"/>
        <v>65900</v>
      </c>
      <c r="O1181" s="52">
        <f t="shared" si="238"/>
        <v>65885.127305029921</v>
      </c>
      <c r="P1181" s="51">
        <f t="shared" si="239"/>
        <v>989.94949366116657</v>
      </c>
      <c r="Q1181" s="53">
        <f t="shared" si="240"/>
        <v>1.502199535145928E-2</v>
      </c>
      <c r="R1181" s="29">
        <f t="shared" si="233"/>
        <v>64500</v>
      </c>
      <c r="S1181" s="51">
        <f t="shared" si="234"/>
        <v>64500</v>
      </c>
      <c r="T1181" s="12" t="str">
        <f t="shared" si="241"/>
        <v>MENOR VALOR</v>
      </c>
    </row>
    <row r="1182" spans="1:20" ht="33">
      <c r="A1182" s="57">
        <v>1176</v>
      </c>
      <c r="B1182" s="38">
        <v>903027</v>
      </c>
      <c r="C1182" s="73">
        <v>911010</v>
      </c>
      <c r="D1182" s="63" t="s">
        <v>1659</v>
      </c>
      <c r="E1182" s="114" t="s">
        <v>21</v>
      </c>
      <c r="F1182" s="64">
        <v>1</v>
      </c>
      <c r="G1182" s="115">
        <v>0</v>
      </c>
      <c r="H1182" s="116">
        <v>0</v>
      </c>
      <c r="I1182" s="84">
        <v>56400</v>
      </c>
      <c r="J1182" s="85" t="s">
        <v>28</v>
      </c>
      <c r="K1182" s="49"/>
      <c r="L1182" s="50">
        <f t="shared" si="235"/>
        <v>56400</v>
      </c>
      <c r="M1182" s="50">
        <f t="shared" si="236"/>
        <v>56400</v>
      </c>
      <c r="N1182" s="51">
        <f t="shared" si="237"/>
        <v>56400</v>
      </c>
      <c r="O1182" s="52">
        <f t="shared" si="238"/>
        <v>56400</v>
      </c>
      <c r="P1182" s="51">
        <f t="shared" si="239"/>
        <v>0</v>
      </c>
      <c r="Q1182" s="53">
        <f t="shared" si="240"/>
        <v>0</v>
      </c>
      <c r="R1182" s="29">
        <f t="shared" si="233"/>
        <v>56400</v>
      </c>
      <c r="S1182" s="51">
        <f t="shared" si="234"/>
        <v>56400</v>
      </c>
      <c r="T1182" s="12" t="str">
        <f t="shared" si="241"/>
        <v>MENOR VALOR</v>
      </c>
    </row>
    <row r="1183" spans="1:20" ht="16.5">
      <c r="A1183" s="57">
        <v>1177</v>
      </c>
      <c r="B1183" s="38">
        <v>903028</v>
      </c>
      <c r="C1183" s="73">
        <v>911015</v>
      </c>
      <c r="D1183" s="63" t="s">
        <v>1660</v>
      </c>
      <c r="E1183" s="114" t="s">
        <v>21</v>
      </c>
      <c r="F1183" s="64">
        <v>1</v>
      </c>
      <c r="G1183" s="115">
        <v>0</v>
      </c>
      <c r="H1183" s="116">
        <v>0</v>
      </c>
      <c r="I1183" s="84">
        <v>64500</v>
      </c>
      <c r="J1183" s="85" t="s">
        <v>28</v>
      </c>
      <c r="K1183" s="49"/>
      <c r="L1183" s="50">
        <f t="shared" si="235"/>
        <v>64500</v>
      </c>
      <c r="M1183" s="50">
        <f t="shared" si="236"/>
        <v>64500</v>
      </c>
      <c r="N1183" s="51">
        <f t="shared" si="237"/>
        <v>64500</v>
      </c>
      <c r="O1183" s="52">
        <f t="shared" si="238"/>
        <v>64500</v>
      </c>
      <c r="P1183" s="51">
        <f t="shared" si="239"/>
        <v>0</v>
      </c>
      <c r="Q1183" s="53">
        <f t="shared" si="240"/>
        <v>0</v>
      </c>
      <c r="R1183" s="29">
        <f t="shared" si="233"/>
        <v>64500</v>
      </c>
      <c r="S1183" s="51">
        <f t="shared" si="234"/>
        <v>64500</v>
      </c>
      <c r="T1183" s="12" t="str">
        <f t="shared" si="241"/>
        <v>MENOR VALOR</v>
      </c>
    </row>
    <row r="1184" spans="1:20" ht="16.5">
      <c r="A1184" s="89">
        <v>1178</v>
      </c>
      <c r="B1184" s="38">
        <v>903031</v>
      </c>
      <c r="C1184" s="73">
        <v>911019</v>
      </c>
      <c r="D1184" s="63" t="s">
        <v>1661</v>
      </c>
      <c r="E1184" s="114" t="s">
        <v>21</v>
      </c>
      <c r="F1184" s="64">
        <v>1</v>
      </c>
      <c r="G1184" s="115">
        <v>0</v>
      </c>
      <c r="H1184" s="116">
        <v>0</v>
      </c>
      <c r="I1184" s="84">
        <v>40200</v>
      </c>
      <c r="J1184" s="85" t="s">
        <v>28</v>
      </c>
      <c r="K1184" s="49"/>
      <c r="L1184" s="50">
        <f t="shared" si="235"/>
        <v>40200</v>
      </c>
      <c r="M1184" s="50">
        <f t="shared" si="236"/>
        <v>40200</v>
      </c>
      <c r="N1184" s="51">
        <f t="shared" si="237"/>
        <v>40200</v>
      </c>
      <c r="O1184" s="52">
        <f t="shared" si="238"/>
        <v>40200</v>
      </c>
      <c r="P1184" s="51">
        <f t="shared" si="239"/>
        <v>0</v>
      </c>
      <c r="Q1184" s="53">
        <f t="shared" si="240"/>
        <v>0</v>
      </c>
      <c r="R1184" s="29">
        <f t="shared" si="233"/>
        <v>40200</v>
      </c>
      <c r="S1184" s="51">
        <f t="shared" si="234"/>
        <v>40200</v>
      </c>
      <c r="T1184" s="12" t="str">
        <f t="shared" si="241"/>
        <v>MENOR VALOR</v>
      </c>
    </row>
    <row r="1185" spans="1:20" ht="16.5">
      <c r="A1185" s="57">
        <v>1179</v>
      </c>
      <c r="B1185" s="38">
        <v>903033</v>
      </c>
      <c r="C1185" s="73">
        <v>911021</v>
      </c>
      <c r="D1185" s="63" t="s">
        <v>1662</v>
      </c>
      <c r="E1185" s="114" t="s">
        <v>21</v>
      </c>
      <c r="F1185" s="64">
        <v>1</v>
      </c>
      <c r="G1185" s="115">
        <v>0</v>
      </c>
      <c r="H1185" s="116">
        <v>0</v>
      </c>
      <c r="I1185" s="84">
        <v>38400</v>
      </c>
      <c r="J1185" s="85" t="s">
        <v>28</v>
      </c>
      <c r="K1185" s="49"/>
      <c r="L1185" s="50">
        <f t="shared" si="235"/>
        <v>38400</v>
      </c>
      <c r="M1185" s="50">
        <f t="shared" si="236"/>
        <v>38400</v>
      </c>
      <c r="N1185" s="51">
        <f t="shared" si="237"/>
        <v>38400</v>
      </c>
      <c r="O1185" s="52">
        <f t="shared" si="238"/>
        <v>38400</v>
      </c>
      <c r="P1185" s="51">
        <f t="shared" si="239"/>
        <v>0</v>
      </c>
      <c r="Q1185" s="53">
        <f t="shared" si="240"/>
        <v>0</v>
      </c>
      <c r="R1185" s="29">
        <f t="shared" si="233"/>
        <v>38400</v>
      </c>
      <c r="S1185" s="51">
        <f t="shared" si="234"/>
        <v>38400</v>
      </c>
      <c r="T1185" s="12" t="str">
        <f t="shared" si="241"/>
        <v>MENOR VALOR</v>
      </c>
    </row>
    <row r="1186" spans="1:20" ht="33">
      <c r="A1186" s="57">
        <v>1180</v>
      </c>
      <c r="B1186" s="38">
        <v>903042</v>
      </c>
      <c r="C1186" s="73">
        <v>911106</v>
      </c>
      <c r="D1186" s="63" t="s">
        <v>1663</v>
      </c>
      <c r="E1186" s="114" t="s">
        <v>21</v>
      </c>
      <c r="F1186" s="64">
        <v>1</v>
      </c>
      <c r="G1186" s="115">
        <v>0</v>
      </c>
      <c r="H1186" s="116">
        <v>0</v>
      </c>
      <c r="I1186" s="84">
        <v>138300</v>
      </c>
      <c r="J1186" s="88">
        <v>165300</v>
      </c>
      <c r="K1186" s="49"/>
      <c r="L1186" s="50">
        <f t="shared" si="235"/>
        <v>138300</v>
      </c>
      <c r="M1186" s="50">
        <f t="shared" si="236"/>
        <v>151800</v>
      </c>
      <c r="N1186" s="51">
        <f t="shared" si="237"/>
        <v>151800</v>
      </c>
      <c r="O1186" s="52">
        <f t="shared" si="238"/>
        <v>151198.51189743899</v>
      </c>
      <c r="P1186" s="51">
        <f t="shared" si="239"/>
        <v>9545.9415460183918</v>
      </c>
      <c r="Q1186" s="53">
        <f t="shared" si="240"/>
        <v>6.2884990421728543E-2</v>
      </c>
      <c r="R1186" s="29">
        <f t="shared" si="233"/>
        <v>138300</v>
      </c>
      <c r="S1186" s="51">
        <f t="shared" si="234"/>
        <v>138300</v>
      </c>
      <c r="T1186" s="12" t="str">
        <f t="shared" si="241"/>
        <v>MENOR VALOR</v>
      </c>
    </row>
    <row r="1187" spans="1:20" ht="16.5">
      <c r="A1187" s="57">
        <v>1181</v>
      </c>
      <c r="B1187" s="38">
        <v>903044</v>
      </c>
      <c r="C1187" s="73">
        <v>912002</v>
      </c>
      <c r="D1187" s="63" t="s">
        <v>1664</v>
      </c>
      <c r="E1187" s="114" t="s">
        <v>21</v>
      </c>
      <c r="F1187" s="64">
        <v>1</v>
      </c>
      <c r="G1187" s="115">
        <v>0</v>
      </c>
      <c r="H1187" s="116">
        <v>0</v>
      </c>
      <c r="I1187" s="84">
        <v>52600</v>
      </c>
      <c r="J1187" s="88">
        <v>107600</v>
      </c>
      <c r="K1187" s="49"/>
      <c r="L1187" s="50">
        <f t="shared" si="235"/>
        <v>52600</v>
      </c>
      <c r="M1187" s="50">
        <f t="shared" si="236"/>
        <v>80100</v>
      </c>
      <c r="N1187" s="51">
        <f t="shared" si="237"/>
        <v>80100</v>
      </c>
      <c r="O1187" s="52">
        <f t="shared" si="238"/>
        <v>75231.376432975085</v>
      </c>
      <c r="P1187" s="51">
        <f t="shared" si="239"/>
        <v>19445.436482630055</v>
      </c>
      <c r="Q1187" s="53">
        <f t="shared" si="240"/>
        <v>0.2427645004073665</v>
      </c>
      <c r="R1187" s="29">
        <f t="shared" si="233"/>
        <v>80100</v>
      </c>
      <c r="S1187" s="51">
        <f t="shared" si="234"/>
        <v>80100</v>
      </c>
      <c r="T1187" s="12" t="str">
        <f t="shared" si="241"/>
        <v>MEDIANA</v>
      </c>
    </row>
    <row r="1188" spans="1:20" ht="16.5">
      <c r="A1188" s="57">
        <v>1182</v>
      </c>
      <c r="B1188" s="38">
        <v>903045</v>
      </c>
      <c r="C1188" s="77" t="s">
        <v>1992</v>
      </c>
      <c r="D1188" s="63" t="s">
        <v>1665</v>
      </c>
      <c r="E1188" s="114" t="s">
        <v>21</v>
      </c>
      <c r="F1188" s="64">
        <v>1</v>
      </c>
      <c r="G1188" s="115">
        <v>0</v>
      </c>
      <c r="H1188" s="116">
        <v>0</v>
      </c>
      <c r="I1188" s="84">
        <v>126800</v>
      </c>
      <c r="J1188" s="85" t="s">
        <v>28</v>
      </c>
      <c r="K1188" s="49"/>
      <c r="L1188" s="50">
        <f t="shared" si="235"/>
        <v>126800</v>
      </c>
      <c r="M1188" s="50">
        <f t="shared" si="236"/>
        <v>126800</v>
      </c>
      <c r="N1188" s="51">
        <f t="shared" si="237"/>
        <v>126800</v>
      </c>
      <c r="O1188" s="52">
        <f t="shared" si="238"/>
        <v>126800</v>
      </c>
      <c r="P1188" s="51">
        <f t="shared" si="239"/>
        <v>0</v>
      </c>
      <c r="Q1188" s="53">
        <f t="shared" si="240"/>
        <v>0</v>
      </c>
      <c r="R1188" s="29">
        <f t="shared" si="233"/>
        <v>126800</v>
      </c>
      <c r="S1188" s="51">
        <f t="shared" si="234"/>
        <v>126800</v>
      </c>
      <c r="T1188" s="12" t="str">
        <f t="shared" si="241"/>
        <v>MENOR VALOR</v>
      </c>
    </row>
    <row r="1189" spans="1:20" ht="16.5">
      <c r="A1189" s="89">
        <v>1183</v>
      </c>
      <c r="B1189" s="38">
        <v>903046</v>
      </c>
      <c r="C1189" s="73" t="s">
        <v>1994</v>
      </c>
      <c r="D1189" s="63" t="s">
        <v>1666</v>
      </c>
      <c r="E1189" s="114" t="s">
        <v>21</v>
      </c>
      <c r="F1189" s="64">
        <v>1</v>
      </c>
      <c r="G1189" s="115">
        <v>0</v>
      </c>
      <c r="H1189" s="116">
        <v>0</v>
      </c>
      <c r="I1189" s="84">
        <v>111100</v>
      </c>
      <c r="J1189" s="88">
        <v>132900</v>
      </c>
      <c r="K1189" s="49"/>
      <c r="L1189" s="50">
        <f t="shared" si="235"/>
        <v>111100</v>
      </c>
      <c r="M1189" s="50">
        <f t="shared" si="236"/>
        <v>122000</v>
      </c>
      <c r="N1189" s="51">
        <f t="shared" si="237"/>
        <v>122000</v>
      </c>
      <c r="O1189" s="52">
        <f t="shared" si="238"/>
        <v>121512.09816310473</v>
      </c>
      <c r="P1189" s="51">
        <f t="shared" si="239"/>
        <v>7707.463914933368</v>
      </c>
      <c r="Q1189" s="53">
        <f t="shared" si="240"/>
        <v>6.3175933728962033E-2</v>
      </c>
      <c r="R1189" s="29">
        <f t="shared" si="233"/>
        <v>111100</v>
      </c>
      <c r="S1189" s="51">
        <f t="shared" si="234"/>
        <v>111100</v>
      </c>
      <c r="T1189" s="12" t="str">
        <f t="shared" si="241"/>
        <v>MENOR VALOR</v>
      </c>
    </row>
    <row r="1190" spans="1:20" ht="16.5">
      <c r="A1190" s="57">
        <v>1184</v>
      </c>
      <c r="B1190" s="38">
        <v>903052</v>
      </c>
      <c r="C1190" s="73" t="s">
        <v>1996</v>
      </c>
      <c r="D1190" s="63" t="s">
        <v>1667</v>
      </c>
      <c r="E1190" s="114" t="s">
        <v>21</v>
      </c>
      <c r="F1190" s="64">
        <v>1</v>
      </c>
      <c r="G1190" s="115">
        <v>0</v>
      </c>
      <c r="H1190" s="116">
        <v>0</v>
      </c>
      <c r="I1190" s="110">
        <v>70880</v>
      </c>
      <c r="J1190" s="85" t="s">
        <v>28</v>
      </c>
      <c r="K1190" s="49"/>
      <c r="L1190" s="50">
        <f t="shared" si="235"/>
        <v>70880</v>
      </c>
      <c r="M1190" s="50">
        <f t="shared" si="236"/>
        <v>70880</v>
      </c>
      <c r="N1190" s="51">
        <f t="shared" si="237"/>
        <v>70880</v>
      </c>
      <c r="O1190" s="52">
        <f t="shared" si="238"/>
        <v>70880</v>
      </c>
      <c r="P1190" s="51">
        <f t="shared" si="239"/>
        <v>0</v>
      </c>
      <c r="Q1190" s="53">
        <f t="shared" si="240"/>
        <v>0</v>
      </c>
      <c r="R1190" s="29">
        <f t="shared" si="233"/>
        <v>70880</v>
      </c>
      <c r="S1190" s="51">
        <f t="shared" si="234"/>
        <v>70900</v>
      </c>
      <c r="T1190" s="12" t="str">
        <f t="shared" si="241"/>
        <v>MENOR VALOR</v>
      </c>
    </row>
    <row r="1191" spans="1:20" ht="33">
      <c r="A1191" s="57">
        <v>1185</v>
      </c>
      <c r="B1191" s="38">
        <v>903067</v>
      </c>
      <c r="C1191" s="73" t="s">
        <v>1998</v>
      </c>
      <c r="D1191" s="63" t="s">
        <v>1668</v>
      </c>
      <c r="E1191" s="114" t="s">
        <v>21</v>
      </c>
      <c r="F1191" s="64">
        <v>1</v>
      </c>
      <c r="G1191" s="115">
        <v>0</v>
      </c>
      <c r="H1191" s="116">
        <v>0</v>
      </c>
      <c r="I1191" s="84">
        <v>323200</v>
      </c>
      <c r="J1191" s="85" t="s">
        <v>28</v>
      </c>
      <c r="K1191" s="49"/>
      <c r="L1191" s="50">
        <f t="shared" si="235"/>
        <v>323200</v>
      </c>
      <c r="M1191" s="50">
        <f t="shared" si="236"/>
        <v>323200</v>
      </c>
      <c r="N1191" s="51">
        <f t="shared" si="237"/>
        <v>323200</v>
      </c>
      <c r="O1191" s="52">
        <f t="shared" si="238"/>
        <v>323200</v>
      </c>
      <c r="P1191" s="51">
        <f t="shared" si="239"/>
        <v>0</v>
      </c>
      <c r="Q1191" s="53">
        <f t="shared" si="240"/>
        <v>0</v>
      </c>
      <c r="R1191" s="29">
        <f t="shared" si="233"/>
        <v>323200</v>
      </c>
      <c r="S1191" s="51">
        <f t="shared" si="234"/>
        <v>323200</v>
      </c>
      <c r="T1191" s="12" t="str">
        <f t="shared" si="241"/>
        <v>MENOR VALOR</v>
      </c>
    </row>
    <row r="1192" spans="1:20" ht="16.5">
      <c r="A1192" s="57">
        <v>1186</v>
      </c>
      <c r="B1192" s="38">
        <v>903101</v>
      </c>
      <c r="C1192" s="73" t="s">
        <v>2000</v>
      </c>
      <c r="D1192" s="63" t="s">
        <v>1669</v>
      </c>
      <c r="E1192" s="114" t="s">
        <v>21</v>
      </c>
      <c r="F1192" s="64">
        <v>1</v>
      </c>
      <c r="G1192" s="115">
        <v>0</v>
      </c>
      <c r="H1192" s="116">
        <v>0</v>
      </c>
      <c r="I1192" s="84">
        <v>94700</v>
      </c>
      <c r="J1192" s="85" t="s">
        <v>28</v>
      </c>
      <c r="K1192" s="49"/>
      <c r="L1192" s="50">
        <f t="shared" si="235"/>
        <v>94700</v>
      </c>
      <c r="M1192" s="50">
        <f t="shared" si="236"/>
        <v>94700</v>
      </c>
      <c r="N1192" s="51">
        <f t="shared" si="237"/>
        <v>94700</v>
      </c>
      <c r="O1192" s="52">
        <f t="shared" si="238"/>
        <v>94700</v>
      </c>
      <c r="P1192" s="51">
        <f t="shared" si="239"/>
        <v>0</v>
      </c>
      <c r="Q1192" s="53">
        <f t="shared" si="240"/>
        <v>0</v>
      </c>
      <c r="R1192" s="29">
        <f t="shared" si="233"/>
        <v>94700</v>
      </c>
      <c r="S1192" s="51">
        <f t="shared" si="234"/>
        <v>94700</v>
      </c>
      <c r="T1192" s="12" t="str">
        <f t="shared" si="241"/>
        <v>MENOR VALOR</v>
      </c>
    </row>
    <row r="1193" spans="1:20" ht="33">
      <c r="A1193" s="57">
        <v>1187</v>
      </c>
      <c r="B1193" s="38">
        <v>903104</v>
      </c>
      <c r="C1193" s="77" t="s">
        <v>2002</v>
      </c>
      <c r="D1193" s="63" t="s">
        <v>1670</v>
      </c>
      <c r="E1193" s="114" t="s">
        <v>21</v>
      </c>
      <c r="F1193" s="64">
        <v>1</v>
      </c>
      <c r="G1193" s="115">
        <v>0</v>
      </c>
      <c r="H1193" s="116">
        <v>0</v>
      </c>
      <c r="I1193" s="84">
        <v>110400</v>
      </c>
      <c r="J1193" s="85" t="s">
        <v>28</v>
      </c>
      <c r="K1193" s="49"/>
      <c r="L1193" s="50">
        <f t="shared" si="235"/>
        <v>110400</v>
      </c>
      <c r="M1193" s="50">
        <f t="shared" si="236"/>
        <v>110400</v>
      </c>
      <c r="N1193" s="51">
        <f t="shared" si="237"/>
        <v>110400</v>
      </c>
      <c r="O1193" s="52">
        <f t="shared" si="238"/>
        <v>110400</v>
      </c>
      <c r="P1193" s="51">
        <f t="shared" si="239"/>
        <v>0</v>
      </c>
      <c r="Q1193" s="53">
        <f t="shared" si="240"/>
        <v>0</v>
      </c>
      <c r="R1193" s="29">
        <f t="shared" si="233"/>
        <v>110400</v>
      </c>
      <c r="S1193" s="51">
        <f t="shared" si="234"/>
        <v>110400</v>
      </c>
      <c r="T1193" s="12" t="str">
        <f t="shared" si="241"/>
        <v>MENOR VALOR</v>
      </c>
    </row>
    <row r="1194" spans="1:20" ht="16.5">
      <c r="A1194" s="89">
        <v>1188</v>
      </c>
      <c r="B1194" s="38">
        <v>903105</v>
      </c>
      <c r="C1194" s="77" t="s">
        <v>2004</v>
      </c>
      <c r="D1194" s="63" t="s">
        <v>1671</v>
      </c>
      <c r="E1194" s="114" t="s">
        <v>21</v>
      </c>
      <c r="F1194" s="64">
        <v>1</v>
      </c>
      <c r="G1194" s="115">
        <v>0</v>
      </c>
      <c r="H1194" s="116">
        <v>0</v>
      </c>
      <c r="I1194" s="84">
        <v>100900</v>
      </c>
      <c r="J1194" s="85" t="s">
        <v>28</v>
      </c>
      <c r="K1194" s="49"/>
      <c r="L1194" s="50">
        <f t="shared" si="235"/>
        <v>100900</v>
      </c>
      <c r="M1194" s="50">
        <f t="shared" si="236"/>
        <v>100900</v>
      </c>
      <c r="N1194" s="51">
        <f t="shared" si="237"/>
        <v>100900</v>
      </c>
      <c r="O1194" s="52">
        <f t="shared" si="238"/>
        <v>100900</v>
      </c>
      <c r="P1194" s="51">
        <f t="shared" si="239"/>
        <v>0</v>
      </c>
      <c r="Q1194" s="53">
        <f t="shared" si="240"/>
        <v>0</v>
      </c>
      <c r="R1194" s="29">
        <f t="shared" si="233"/>
        <v>100900</v>
      </c>
      <c r="S1194" s="51">
        <f t="shared" si="234"/>
        <v>100900</v>
      </c>
      <c r="T1194" s="12" t="str">
        <f t="shared" si="241"/>
        <v>MENOR VALOR</v>
      </c>
    </row>
    <row r="1195" spans="1:20" ht="16.5">
      <c r="A1195" s="57">
        <v>1189</v>
      </c>
      <c r="B1195" s="38">
        <v>903106</v>
      </c>
      <c r="C1195" s="73" t="s">
        <v>2006</v>
      </c>
      <c r="D1195" s="63" t="s">
        <v>1672</v>
      </c>
      <c r="E1195" s="114" t="s">
        <v>21</v>
      </c>
      <c r="F1195" s="64">
        <v>1</v>
      </c>
      <c r="G1195" s="115">
        <v>0</v>
      </c>
      <c r="H1195" s="116">
        <v>0</v>
      </c>
      <c r="I1195" s="84">
        <v>100900</v>
      </c>
      <c r="J1195" s="85" t="s">
        <v>28</v>
      </c>
      <c r="K1195" s="49"/>
      <c r="L1195" s="50">
        <f t="shared" si="235"/>
        <v>100900</v>
      </c>
      <c r="M1195" s="50">
        <f t="shared" si="236"/>
        <v>100900</v>
      </c>
      <c r="N1195" s="51">
        <f t="shared" si="237"/>
        <v>100900</v>
      </c>
      <c r="O1195" s="52">
        <f t="shared" si="238"/>
        <v>100900</v>
      </c>
      <c r="P1195" s="51">
        <f t="shared" si="239"/>
        <v>0</v>
      </c>
      <c r="Q1195" s="53">
        <f t="shared" si="240"/>
        <v>0</v>
      </c>
      <c r="R1195" s="29">
        <f t="shared" si="233"/>
        <v>100900</v>
      </c>
      <c r="S1195" s="51">
        <f t="shared" si="234"/>
        <v>100900</v>
      </c>
      <c r="T1195" s="12" t="str">
        <f t="shared" si="241"/>
        <v>MENOR VALOR</v>
      </c>
    </row>
    <row r="1196" spans="1:20" ht="16.5">
      <c r="A1196" s="57">
        <v>1190</v>
      </c>
      <c r="B1196" s="38">
        <v>903109</v>
      </c>
      <c r="C1196" s="77" t="s">
        <v>2008</v>
      </c>
      <c r="D1196" s="63" t="s">
        <v>1673</v>
      </c>
      <c r="E1196" s="114" t="s">
        <v>21</v>
      </c>
      <c r="F1196" s="64">
        <v>1</v>
      </c>
      <c r="G1196" s="115">
        <v>0</v>
      </c>
      <c r="H1196" s="116">
        <v>0</v>
      </c>
      <c r="I1196" s="84">
        <v>136100</v>
      </c>
      <c r="J1196" s="85" t="s">
        <v>28</v>
      </c>
      <c r="K1196" s="49"/>
      <c r="L1196" s="50">
        <f t="shared" si="235"/>
        <v>136100</v>
      </c>
      <c r="M1196" s="50">
        <f t="shared" si="236"/>
        <v>136100</v>
      </c>
      <c r="N1196" s="51">
        <f t="shared" si="237"/>
        <v>136100</v>
      </c>
      <c r="O1196" s="52">
        <f t="shared" si="238"/>
        <v>136100</v>
      </c>
      <c r="P1196" s="51">
        <f t="shared" si="239"/>
        <v>0</v>
      </c>
      <c r="Q1196" s="53">
        <f t="shared" si="240"/>
        <v>0</v>
      </c>
      <c r="R1196" s="29">
        <f t="shared" si="233"/>
        <v>136100</v>
      </c>
      <c r="S1196" s="51">
        <f t="shared" si="234"/>
        <v>136100</v>
      </c>
      <c r="T1196" s="12" t="str">
        <f t="shared" si="241"/>
        <v>MENOR VALOR</v>
      </c>
    </row>
    <row r="1197" spans="1:20" ht="16.5">
      <c r="A1197" s="57">
        <v>1191</v>
      </c>
      <c r="B1197" s="38">
        <v>903110</v>
      </c>
      <c r="C1197" s="73" t="s">
        <v>2010</v>
      </c>
      <c r="D1197" s="63" t="s">
        <v>1674</v>
      </c>
      <c r="E1197" s="114" t="s">
        <v>21</v>
      </c>
      <c r="F1197" s="64">
        <v>1</v>
      </c>
      <c r="G1197" s="115">
        <v>0</v>
      </c>
      <c r="H1197" s="116">
        <v>0</v>
      </c>
      <c r="I1197" s="84">
        <v>62800</v>
      </c>
      <c r="J1197" s="88">
        <v>74900</v>
      </c>
      <c r="K1197" s="49"/>
      <c r="L1197" s="50">
        <f t="shared" si="235"/>
        <v>62800</v>
      </c>
      <c r="M1197" s="50">
        <f t="shared" si="236"/>
        <v>68850</v>
      </c>
      <c r="N1197" s="51">
        <f t="shared" si="237"/>
        <v>68850</v>
      </c>
      <c r="O1197" s="52">
        <f t="shared" si="238"/>
        <v>68583.671526100152</v>
      </c>
      <c r="P1197" s="51">
        <f t="shared" si="239"/>
        <v>4277.9960261786127</v>
      </c>
      <c r="Q1197" s="53">
        <f t="shared" si="240"/>
        <v>6.2135018535637077E-2</v>
      </c>
      <c r="R1197" s="29">
        <f t="shared" ref="R1197:R1260" si="242">IF(Q1197&lt;=$Q$1,L1197,N1197)</f>
        <v>62800</v>
      </c>
      <c r="S1197" s="51">
        <f t="shared" si="234"/>
        <v>62800</v>
      </c>
      <c r="T1197" s="12" t="str">
        <f t="shared" si="241"/>
        <v>MENOR VALOR</v>
      </c>
    </row>
    <row r="1198" spans="1:20" ht="16.5">
      <c r="A1198" s="57">
        <v>1192</v>
      </c>
      <c r="B1198" s="38">
        <v>903202</v>
      </c>
      <c r="C1198" s="73" t="s">
        <v>2012</v>
      </c>
      <c r="D1198" s="63" t="s">
        <v>1675</v>
      </c>
      <c r="E1198" s="114" t="s">
        <v>21</v>
      </c>
      <c r="F1198" s="64">
        <v>1</v>
      </c>
      <c r="G1198" s="115">
        <v>0</v>
      </c>
      <c r="H1198" s="116">
        <v>0</v>
      </c>
      <c r="I1198" s="84">
        <v>70400</v>
      </c>
      <c r="J1198" s="85" t="s">
        <v>28</v>
      </c>
      <c r="K1198" s="49"/>
      <c r="L1198" s="50">
        <f t="shared" si="235"/>
        <v>70400</v>
      </c>
      <c r="M1198" s="50">
        <f t="shared" si="236"/>
        <v>70400</v>
      </c>
      <c r="N1198" s="51">
        <f t="shared" si="237"/>
        <v>70400</v>
      </c>
      <c r="O1198" s="52">
        <f t="shared" si="238"/>
        <v>70400</v>
      </c>
      <c r="P1198" s="51">
        <f t="shared" si="239"/>
        <v>0</v>
      </c>
      <c r="Q1198" s="53">
        <f t="shared" si="240"/>
        <v>0</v>
      </c>
      <c r="R1198" s="29">
        <f t="shared" si="242"/>
        <v>70400</v>
      </c>
      <c r="S1198" s="51">
        <f t="shared" si="234"/>
        <v>70400</v>
      </c>
      <c r="T1198" s="12" t="str">
        <f t="shared" si="241"/>
        <v>MENOR VALOR</v>
      </c>
    </row>
    <row r="1199" spans="1:20" ht="16.5">
      <c r="A1199" s="89">
        <v>1193</v>
      </c>
      <c r="B1199" s="38">
        <v>903402</v>
      </c>
      <c r="C1199" s="73" t="s">
        <v>2014</v>
      </c>
      <c r="D1199" s="63" t="s">
        <v>1676</v>
      </c>
      <c r="E1199" s="114" t="s">
        <v>21</v>
      </c>
      <c r="F1199" s="64">
        <v>1</v>
      </c>
      <c r="G1199" s="115">
        <v>0</v>
      </c>
      <c r="H1199" s="116">
        <v>0</v>
      </c>
      <c r="I1199" s="84">
        <v>50000</v>
      </c>
      <c r="J1199" s="85" t="s">
        <v>28</v>
      </c>
      <c r="K1199" s="49"/>
      <c r="L1199" s="50">
        <f t="shared" si="235"/>
        <v>50000</v>
      </c>
      <c r="M1199" s="50">
        <f t="shared" si="236"/>
        <v>50000</v>
      </c>
      <c r="N1199" s="51">
        <f t="shared" si="237"/>
        <v>50000</v>
      </c>
      <c r="O1199" s="52">
        <f t="shared" si="238"/>
        <v>50000</v>
      </c>
      <c r="P1199" s="51">
        <f t="shared" si="239"/>
        <v>0</v>
      </c>
      <c r="Q1199" s="53">
        <f t="shared" si="240"/>
        <v>0</v>
      </c>
      <c r="R1199" s="29">
        <f t="shared" si="242"/>
        <v>50000</v>
      </c>
      <c r="S1199" s="51">
        <f t="shared" si="234"/>
        <v>50000</v>
      </c>
      <c r="T1199" s="12" t="str">
        <f t="shared" si="241"/>
        <v>MENOR VALOR</v>
      </c>
    </row>
    <row r="1200" spans="1:20" ht="16.5">
      <c r="A1200" s="57">
        <v>1194</v>
      </c>
      <c r="B1200" s="38">
        <v>903407</v>
      </c>
      <c r="C1200" s="73" t="s">
        <v>2016</v>
      </c>
      <c r="D1200" s="63" t="s">
        <v>1677</v>
      </c>
      <c r="E1200" s="114" t="s">
        <v>21</v>
      </c>
      <c r="F1200" s="64">
        <v>1</v>
      </c>
      <c r="G1200" s="115">
        <v>0</v>
      </c>
      <c r="H1200" s="116">
        <v>0</v>
      </c>
      <c r="I1200" s="84">
        <v>107200</v>
      </c>
      <c r="J1200" s="85" t="s">
        <v>28</v>
      </c>
      <c r="K1200" s="49"/>
      <c r="L1200" s="50">
        <f t="shared" si="235"/>
        <v>107200</v>
      </c>
      <c r="M1200" s="50">
        <f t="shared" si="236"/>
        <v>107200</v>
      </c>
      <c r="N1200" s="51">
        <f t="shared" si="237"/>
        <v>107200</v>
      </c>
      <c r="O1200" s="52">
        <f t="shared" si="238"/>
        <v>107200</v>
      </c>
      <c r="P1200" s="51">
        <f t="shared" si="239"/>
        <v>0</v>
      </c>
      <c r="Q1200" s="53">
        <f t="shared" si="240"/>
        <v>0</v>
      </c>
      <c r="R1200" s="29">
        <f t="shared" si="242"/>
        <v>107200</v>
      </c>
      <c r="S1200" s="51">
        <f t="shared" si="234"/>
        <v>107200</v>
      </c>
      <c r="T1200" s="12" t="str">
        <f t="shared" si="241"/>
        <v>MENOR VALOR</v>
      </c>
    </row>
    <row r="1201" spans="1:20" ht="16.5">
      <c r="A1201" s="57">
        <v>1195</v>
      </c>
      <c r="B1201" s="38">
        <v>903417</v>
      </c>
      <c r="C1201" s="77" t="s">
        <v>2018</v>
      </c>
      <c r="D1201" s="63" t="s">
        <v>1678</v>
      </c>
      <c r="E1201" s="114" t="s">
        <v>21</v>
      </c>
      <c r="F1201" s="64">
        <v>1</v>
      </c>
      <c r="G1201" s="115">
        <v>0</v>
      </c>
      <c r="H1201" s="116">
        <v>0</v>
      </c>
      <c r="I1201" s="84">
        <v>61900</v>
      </c>
      <c r="J1201" s="85" t="s">
        <v>28</v>
      </c>
      <c r="K1201" s="49"/>
      <c r="L1201" s="50">
        <f t="shared" si="235"/>
        <v>61900</v>
      </c>
      <c r="M1201" s="50">
        <f t="shared" si="236"/>
        <v>61900</v>
      </c>
      <c r="N1201" s="51">
        <f t="shared" si="237"/>
        <v>61900</v>
      </c>
      <c r="O1201" s="52">
        <f t="shared" si="238"/>
        <v>61900</v>
      </c>
      <c r="P1201" s="51">
        <f t="shared" si="239"/>
        <v>0</v>
      </c>
      <c r="Q1201" s="53">
        <f t="shared" si="240"/>
        <v>0</v>
      </c>
      <c r="R1201" s="29">
        <f t="shared" si="242"/>
        <v>61900</v>
      </c>
      <c r="S1201" s="51">
        <f t="shared" si="234"/>
        <v>61900</v>
      </c>
      <c r="T1201" s="12" t="str">
        <f t="shared" si="241"/>
        <v>MENOR VALOR</v>
      </c>
    </row>
    <row r="1202" spans="1:20" ht="16.5">
      <c r="A1202" s="57">
        <v>1196</v>
      </c>
      <c r="B1202" s="38">
        <v>903425</v>
      </c>
      <c r="C1202" s="77" t="s">
        <v>2020</v>
      </c>
      <c r="D1202" s="63" t="s">
        <v>1679</v>
      </c>
      <c r="E1202" s="114" t="s">
        <v>21</v>
      </c>
      <c r="F1202" s="64">
        <v>1</v>
      </c>
      <c r="G1202" s="115">
        <v>0</v>
      </c>
      <c r="H1202" s="116">
        <v>0</v>
      </c>
      <c r="I1202" s="84">
        <v>34600</v>
      </c>
      <c r="J1202" s="85" t="s">
        <v>28</v>
      </c>
      <c r="K1202" s="49"/>
      <c r="L1202" s="50">
        <f t="shared" si="235"/>
        <v>34600</v>
      </c>
      <c r="M1202" s="50">
        <f t="shared" si="236"/>
        <v>34600</v>
      </c>
      <c r="N1202" s="51">
        <f t="shared" si="237"/>
        <v>34600</v>
      </c>
      <c r="O1202" s="52">
        <f t="shared" si="238"/>
        <v>34600</v>
      </c>
      <c r="P1202" s="51">
        <f t="shared" si="239"/>
        <v>0</v>
      </c>
      <c r="Q1202" s="53">
        <f t="shared" si="240"/>
        <v>0</v>
      </c>
      <c r="R1202" s="29">
        <f t="shared" si="242"/>
        <v>34600</v>
      </c>
      <c r="S1202" s="51">
        <f t="shared" si="234"/>
        <v>34600</v>
      </c>
      <c r="T1202" s="12" t="str">
        <f t="shared" si="241"/>
        <v>MENOR VALOR</v>
      </c>
    </row>
    <row r="1203" spans="1:20" ht="16.5">
      <c r="A1203" s="57">
        <v>1197</v>
      </c>
      <c r="B1203" s="38">
        <v>903426</v>
      </c>
      <c r="C1203" s="73" t="s">
        <v>2024</v>
      </c>
      <c r="D1203" s="63" t="s">
        <v>1680</v>
      </c>
      <c r="E1203" s="114" t="s">
        <v>21</v>
      </c>
      <c r="F1203" s="64">
        <v>1</v>
      </c>
      <c r="G1203" s="115">
        <v>0</v>
      </c>
      <c r="H1203" s="116">
        <v>0</v>
      </c>
      <c r="I1203" s="84">
        <v>77600</v>
      </c>
      <c r="J1203" s="88">
        <v>81700</v>
      </c>
      <c r="K1203" s="49"/>
      <c r="L1203" s="50">
        <f t="shared" si="235"/>
        <v>77600</v>
      </c>
      <c r="M1203" s="50">
        <f t="shared" si="236"/>
        <v>79650</v>
      </c>
      <c r="N1203" s="51">
        <f t="shared" si="237"/>
        <v>79650</v>
      </c>
      <c r="O1203" s="52">
        <f t="shared" si="238"/>
        <v>79623.614587633492</v>
      </c>
      <c r="P1203" s="51">
        <f t="shared" si="239"/>
        <v>1449.5689014324225</v>
      </c>
      <c r="Q1203" s="53">
        <f t="shared" si="240"/>
        <v>1.8199232911894823E-2</v>
      </c>
      <c r="R1203" s="29">
        <f t="shared" si="242"/>
        <v>77600</v>
      </c>
      <c r="S1203" s="51">
        <f t="shared" si="234"/>
        <v>77600</v>
      </c>
      <c r="T1203" s="12" t="str">
        <f t="shared" si="241"/>
        <v>MENOR VALOR</v>
      </c>
    </row>
    <row r="1204" spans="1:20" ht="33">
      <c r="A1204" s="89">
        <v>1198</v>
      </c>
      <c r="B1204" s="38">
        <v>903427</v>
      </c>
      <c r="C1204" s="73" t="s">
        <v>2026</v>
      </c>
      <c r="D1204" s="63" t="s">
        <v>1681</v>
      </c>
      <c r="E1204" s="114" t="s">
        <v>21</v>
      </c>
      <c r="F1204" s="64">
        <v>1</v>
      </c>
      <c r="G1204" s="115">
        <v>0</v>
      </c>
      <c r="H1204" s="116">
        <v>0</v>
      </c>
      <c r="I1204" s="84">
        <v>68300</v>
      </c>
      <c r="J1204" s="88">
        <v>81700</v>
      </c>
      <c r="K1204" s="49"/>
      <c r="L1204" s="50">
        <f t="shared" si="235"/>
        <v>68300</v>
      </c>
      <c r="M1204" s="50">
        <f t="shared" si="236"/>
        <v>75000</v>
      </c>
      <c r="N1204" s="51">
        <f t="shared" si="237"/>
        <v>75000</v>
      </c>
      <c r="O1204" s="52">
        <f t="shared" si="238"/>
        <v>74700.133868688616</v>
      </c>
      <c r="P1204" s="51">
        <f t="shared" si="239"/>
        <v>4737.615433949868</v>
      </c>
      <c r="Q1204" s="53">
        <f t="shared" si="240"/>
        <v>6.3168205785998244E-2</v>
      </c>
      <c r="R1204" s="29">
        <f t="shared" si="242"/>
        <v>68300</v>
      </c>
      <c r="S1204" s="51">
        <f t="shared" si="234"/>
        <v>68300</v>
      </c>
      <c r="T1204" s="12" t="str">
        <f t="shared" si="241"/>
        <v>MENOR VALOR</v>
      </c>
    </row>
    <row r="1205" spans="1:20" ht="16.5">
      <c r="A1205" s="57">
        <v>1199</v>
      </c>
      <c r="B1205" s="38">
        <v>903428</v>
      </c>
      <c r="C1205" s="73" t="s">
        <v>2028</v>
      </c>
      <c r="D1205" s="63" t="s">
        <v>1682</v>
      </c>
      <c r="E1205" s="114" t="s">
        <v>21</v>
      </c>
      <c r="F1205" s="64">
        <v>1</v>
      </c>
      <c r="G1205" s="115">
        <v>0</v>
      </c>
      <c r="H1205" s="116">
        <v>0</v>
      </c>
      <c r="I1205" s="84">
        <v>70400</v>
      </c>
      <c r="J1205" s="85" t="s">
        <v>28</v>
      </c>
      <c r="K1205" s="49"/>
      <c r="L1205" s="50">
        <f t="shared" si="235"/>
        <v>70400</v>
      </c>
      <c r="M1205" s="50">
        <f t="shared" si="236"/>
        <v>70400</v>
      </c>
      <c r="N1205" s="51">
        <f t="shared" si="237"/>
        <v>70400</v>
      </c>
      <c r="O1205" s="52">
        <f t="shared" si="238"/>
        <v>70400</v>
      </c>
      <c r="P1205" s="51">
        <f t="shared" si="239"/>
        <v>0</v>
      </c>
      <c r="Q1205" s="53">
        <f t="shared" si="240"/>
        <v>0</v>
      </c>
      <c r="R1205" s="29">
        <f t="shared" si="242"/>
        <v>70400</v>
      </c>
      <c r="S1205" s="51">
        <f t="shared" si="234"/>
        <v>70400</v>
      </c>
      <c r="T1205" s="12" t="str">
        <f t="shared" si="241"/>
        <v>MENOR VALOR</v>
      </c>
    </row>
    <row r="1206" spans="1:20" ht="16.5">
      <c r="A1206" s="57">
        <v>1200</v>
      </c>
      <c r="B1206" s="38">
        <v>903431</v>
      </c>
      <c r="C1206" s="73" t="s">
        <v>2030</v>
      </c>
      <c r="D1206" s="63" t="s">
        <v>1683</v>
      </c>
      <c r="E1206" s="114" t="s">
        <v>21</v>
      </c>
      <c r="F1206" s="64">
        <v>1</v>
      </c>
      <c r="G1206" s="115">
        <v>0</v>
      </c>
      <c r="H1206" s="116">
        <v>0</v>
      </c>
      <c r="I1206" s="84">
        <v>123000</v>
      </c>
      <c r="J1206" s="85" t="s">
        <v>28</v>
      </c>
      <c r="K1206" s="49"/>
      <c r="L1206" s="50">
        <f t="shared" si="235"/>
        <v>123000</v>
      </c>
      <c r="M1206" s="50">
        <f t="shared" si="236"/>
        <v>123000</v>
      </c>
      <c r="N1206" s="51">
        <f t="shared" si="237"/>
        <v>123000</v>
      </c>
      <c r="O1206" s="52">
        <f t="shared" si="238"/>
        <v>123000</v>
      </c>
      <c r="P1206" s="51">
        <f t="shared" si="239"/>
        <v>0</v>
      </c>
      <c r="Q1206" s="53">
        <f t="shared" si="240"/>
        <v>0</v>
      </c>
      <c r="R1206" s="29">
        <f t="shared" si="242"/>
        <v>123000</v>
      </c>
      <c r="S1206" s="51">
        <f t="shared" si="234"/>
        <v>123000</v>
      </c>
      <c r="T1206" s="12" t="str">
        <f t="shared" si="241"/>
        <v>MENOR VALOR</v>
      </c>
    </row>
    <row r="1207" spans="1:20" ht="16.5">
      <c r="A1207" s="57">
        <v>1201</v>
      </c>
      <c r="B1207" s="38">
        <v>903433</v>
      </c>
      <c r="C1207" s="73" t="s">
        <v>2032</v>
      </c>
      <c r="D1207" s="63" t="s">
        <v>1684</v>
      </c>
      <c r="E1207" s="114" t="s">
        <v>21</v>
      </c>
      <c r="F1207" s="64">
        <v>1</v>
      </c>
      <c r="G1207" s="115">
        <v>0</v>
      </c>
      <c r="H1207" s="116">
        <v>0</v>
      </c>
      <c r="I1207" s="84">
        <v>76800</v>
      </c>
      <c r="J1207" s="85" t="s">
        <v>28</v>
      </c>
      <c r="K1207" s="49"/>
      <c r="L1207" s="50">
        <f t="shared" si="235"/>
        <v>76800</v>
      </c>
      <c r="M1207" s="50">
        <f t="shared" si="236"/>
        <v>76800</v>
      </c>
      <c r="N1207" s="51">
        <f t="shared" si="237"/>
        <v>76800</v>
      </c>
      <c r="O1207" s="52">
        <f t="shared" si="238"/>
        <v>76800</v>
      </c>
      <c r="P1207" s="51">
        <f t="shared" si="239"/>
        <v>0</v>
      </c>
      <c r="Q1207" s="53">
        <f t="shared" si="240"/>
        <v>0</v>
      </c>
      <c r="R1207" s="29">
        <f t="shared" si="242"/>
        <v>76800</v>
      </c>
      <c r="S1207" s="51">
        <f t="shared" si="234"/>
        <v>76800</v>
      </c>
      <c r="T1207" s="12" t="str">
        <f t="shared" si="241"/>
        <v>MENOR VALOR</v>
      </c>
    </row>
    <row r="1208" spans="1:20" ht="16.5">
      <c r="A1208" s="57">
        <v>1202</v>
      </c>
      <c r="B1208" s="38">
        <v>903437</v>
      </c>
      <c r="C1208" s="73" t="s">
        <v>2039</v>
      </c>
      <c r="D1208" s="63" t="s">
        <v>1685</v>
      </c>
      <c r="E1208" s="114" t="s">
        <v>21</v>
      </c>
      <c r="F1208" s="64">
        <v>1</v>
      </c>
      <c r="G1208" s="115">
        <v>0</v>
      </c>
      <c r="H1208" s="116">
        <v>0</v>
      </c>
      <c r="I1208" s="84">
        <v>125500</v>
      </c>
      <c r="J1208" s="88">
        <v>114300</v>
      </c>
      <c r="K1208" s="49"/>
      <c r="L1208" s="50">
        <f t="shared" si="235"/>
        <v>114300</v>
      </c>
      <c r="M1208" s="50">
        <f t="shared" si="236"/>
        <v>119900</v>
      </c>
      <c r="N1208" s="51">
        <f t="shared" si="237"/>
        <v>119900</v>
      </c>
      <c r="O1208" s="52">
        <f t="shared" si="238"/>
        <v>119769.15295684445</v>
      </c>
      <c r="P1208" s="51">
        <f t="shared" si="239"/>
        <v>3959.7979746446663</v>
      </c>
      <c r="Q1208" s="53">
        <f t="shared" si="240"/>
        <v>3.3025837987028073E-2</v>
      </c>
      <c r="R1208" s="29">
        <f t="shared" si="242"/>
        <v>114300</v>
      </c>
      <c r="S1208" s="51">
        <f t="shared" si="234"/>
        <v>114300</v>
      </c>
      <c r="T1208" s="12" t="str">
        <f t="shared" si="241"/>
        <v>MENOR VALOR</v>
      </c>
    </row>
    <row r="1209" spans="1:20" ht="16.5">
      <c r="A1209" s="89">
        <v>1203</v>
      </c>
      <c r="B1209" s="38">
        <v>903438</v>
      </c>
      <c r="C1209" s="38"/>
      <c r="D1209" s="63" t="s">
        <v>1686</v>
      </c>
      <c r="E1209" s="114" t="s">
        <v>21</v>
      </c>
      <c r="F1209" s="64">
        <v>1</v>
      </c>
      <c r="G1209" s="115">
        <v>0</v>
      </c>
      <c r="H1209" s="116">
        <v>0</v>
      </c>
      <c r="I1209" s="84">
        <v>108600</v>
      </c>
      <c r="J1209" s="88">
        <v>113900</v>
      </c>
      <c r="K1209" s="49"/>
      <c r="L1209" s="50">
        <f t="shared" si="235"/>
        <v>108600</v>
      </c>
      <c r="M1209" s="50">
        <f t="shared" si="236"/>
        <v>111250</v>
      </c>
      <c r="N1209" s="51">
        <f t="shared" si="237"/>
        <v>111250</v>
      </c>
      <c r="O1209" s="52">
        <f t="shared" si="238"/>
        <v>111218.43372391108</v>
      </c>
      <c r="P1209" s="51">
        <f t="shared" si="239"/>
        <v>1873.8329701443508</v>
      </c>
      <c r="Q1209" s="53">
        <f t="shared" si="240"/>
        <v>1.6843442428263827E-2</v>
      </c>
      <c r="R1209" s="29">
        <f t="shared" si="242"/>
        <v>108600</v>
      </c>
      <c r="S1209" s="51">
        <f t="shared" si="234"/>
        <v>108600</v>
      </c>
      <c r="T1209" s="12" t="str">
        <f t="shared" si="241"/>
        <v>MENOR VALOR</v>
      </c>
    </row>
    <row r="1210" spans="1:20" ht="16.5">
      <c r="A1210" s="57">
        <v>1204</v>
      </c>
      <c r="B1210" s="38">
        <v>903439</v>
      </c>
      <c r="C1210" s="38"/>
      <c r="D1210" s="63" t="s">
        <v>1687</v>
      </c>
      <c r="E1210" s="114" t="s">
        <v>21</v>
      </c>
      <c r="F1210" s="64">
        <v>1</v>
      </c>
      <c r="G1210" s="115">
        <v>0</v>
      </c>
      <c r="H1210" s="116">
        <v>0</v>
      </c>
      <c r="I1210" s="84">
        <v>95400</v>
      </c>
      <c r="J1210" s="88">
        <v>121600</v>
      </c>
      <c r="K1210" s="49"/>
      <c r="L1210" s="50">
        <f t="shared" si="235"/>
        <v>95400</v>
      </c>
      <c r="M1210" s="50">
        <f t="shared" si="236"/>
        <v>108500</v>
      </c>
      <c r="N1210" s="51">
        <f t="shared" si="237"/>
        <v>108500</v>
      </c>
      <c r="O1210" s="52">
        <f t="shared" si="238"/>
        <v>107706.267227121</v>
      </c>
      <c r="P1210" s="51">
        <f t="shared" si="239"/>
        <v>9263.0988335437723</v>
      </c>
      <c r="Q1210" s="53">
        <f t="shared" si="240"/>
        <v>8.5374182797638448E-2</v>
      </c>
      <c r="R1210" s="29">
        <f t="shared" si="242"/>
        <v>95400</v>
      </c>
      <c r="S1210" s="51">
        <f t="shared" si="234"/>
        <v>95400</v>
      </c>
      <c r="T1210" s="12" t="str">
        <f t="shared" si="241"/>
        <v>MENOR VALOR</v>
      </c>
    </row>
    <row r="1211" spans="1:20" ht="16.5">
      <c r="A1211" s="57">
        <v>1205</v>
      </c>
      <c r="B1211" s="38">
        <v>903603</v>
      </c>
      <c r="C1211" s="38"/>
      <c r="D1211" s="63" t="s">
        <v>1688</v>
      </c>
      <c r="E1211" s="114" t="s">
        <v>21</v>
      </c>
      <c r="F1211" s="64">
        <v>1</v>
      </c>
      <c r="G1211" s="115">
        <v>0</v>
      </c>
      <c r="H1211" s="116">
        <v>0</v>
      </c>
      <c r="I1211" s="84">
        <v>26400</v>
      </c>
      <c r="J1211" s="88">
        <v>31700</v>
      </c>
      <c r="K1211" s="49"/>
      <c r="L1211" s="50">
        <f t="shared" si="235"/>
        <v>26400</v>
      </c>
      <c r="M1211" s="50">
        <f t="shared" si="236"/>
        <v>29050</v>
      </c>
      <c r="N1211" s="51">
        <f t="shared" si="237"/>
        <v>29050</v>
      </c>
      <c r="O1211" s="52">
        <f t="shared" si="238"/>
        <v>28928.878305250619</v>
      </c>
      <c r="P1211" s="51">
        <f t="shared" si="239"/>
        <v>1873.8329701443508</v>
      </c>
      <c r="Q1211" s="53">
        <f t="shared" si="240"/>
        <v>6.4503716700321886E-2</v>
      </c>
      <c r="R1211" s="29">
        <f t="shared" si="242"/>
        <v>26400</v>
      </c>
      <c r="S1211" s="51">
        <f t="shared" si="234"/>
        <v>26400</v>
      </c>
      <c r="T1211" s="12" t="str">
        <f t="shared" si="241"/>
        <v>MENOR VALOR</v>
      </c>
    </row>
    <row r="1212" spans="1:20" ht="16.5">
      <c r="A1212" s="57">
        <v>1206</v>
      </c>
      <c r="B1212" s="38">
        <v>903604</v>
      </c>
      <c r="C1212" s="38"/>
      <c r="D1212" s="63" t="s">
        <v>1689</v>
      </c>
      <c r="E1212" s="114" t="s">
        <v>21</v>
      </c>
      <c r="F1212" s="64">
        <v>1</v>
      </c>
      <c r="G1212" s="115">
        <v>0</v>
      </c>
      <c r="H1212" s="116">
        <v>0</v>
      </c>
      <c r="I1212" s="84">
        <v>67900</v>
      </c>
      <c r="J1212" s="88">
        <v>31700</v>
      </c>
      <c r="K1212" s="49"/>
      <c r="L1212" s="50">
        <f t="shared" si="235"/>
        <v>31700</v>
      </c>
      <c r="M1212" s="50">
        <f t="shared" si="236"/>
        <v>49800</v>
      </c>
      <c r="N1212" s="51">
        <f t="shared" si="237"/>
        <v>49800</v>
      </c>
      <c r="O1212" s="52">
        <f t="shared" si="238"/>
        <v>46394.288441574354</v>
      </c>
      <c r="P1212" s="51">
        <f t="shared" si="239"/>
        <v>12798.63273947651</v>
      </c>
      <c r="Q1212" s="53">
        <f t="shared" si="240"/>
        <v>0.25700065741920702</v>
      </c>
      <c r="R1212" s="29">
        <f t="shared" si="242"/>
        <v>49800</v>
      </c>
      <c r="S1212" s="51">
        <f t="shared" si="234"/>
        <v>49800</v>
      </c>
      <c r="T1212" s="12" t="str">
        <f t="shared" si="241"/>
        <v>MEDIANA</v>
      </c>
    </row>
    <row r="1213" spans="1:20" ht="33">
      <c r="A1213" s="57">
        <v>1207</v>
      </c>
      <c r="B1213" s="38">
        <v>903605</v>
      </c>
      <c r="C1213" s="38"/>
      <c r="D1213" s="63" t="s">
        <v>1690</v>
      </c>
      <c r="E1213" s="114" t="s">
        <v>21</v>
      </c>
      <c r="F1213" s="64">
        <v>1</v>
      </c>
      <c r="G1213" s="115">
        <v>0</v>
      </c>
      <c r="H1213" s="116">
        <v>0</v>
      </c>
      <c r="I1213" s="84">
        <v>94700</v>
      </c>
      <c r="J1213" s="88">
        <v>126100</v>
      </c>
      <c r="K1213" s="49"/>
      <c r="L1213" s="50">
        <f t="shared" si="235"/>
        <v>94700</v>
      </c>
      <c r="M1213" s="50">
        <f t="shared" si="236"/>
        <v>110400</v>
      </c>
      <c r="N1213" s="51">
        <f t="shared" si="237"/>
        <v>110400</v>
      </c>
      <c r="O1213" s="52">
        <f t="shared" si="238"/>
        <v>109277.94837019956</v>
      </c>
      <c r="P1213" s="51">
        <f t="shared" si="239"/>
        <v>11101.576464628795</v>
      </c>
      <c r="Q1213" s="53">
        <f t="shared" si="240"/>
        <v>0.10055775783178257</v>
      </c>
      <c r="R1213" s="29">
        <f t="shared" si="242"/>
        <v>110400</v>
      </c>
      <c r="S1213" s="51">
        <f t="shared" si="234"/>
        <v>110400</v>
      </c>
      <c r="T1213" s="12" t="str">
        <f t="shared" si="241"/>
        <v>MEDIANA</v>
      </c>
    </row>
    <row r="1214" spans="1:20" ht="16.5">
      <c r="A1214" s="89">
        <v>1208</v>
      </c>
      <c r="B1214" s="38">
        <v>903608</v>
      </c>
      <c r="C1214" s="38"/>
      <c r="D1214" s="63" t="s">
        <v>1691</v>
      </c>
      <c r="E1214" s="114" t="s">
        <v>21</v>
      </c>
      <c r="F1214" s="64">
        <v>1</v>
      </c>
      <c r="G1214" s="115">
        <v>0</v>
      </c>
      <c r="H1214" s="116">
        <v>0</v>
      </c>
      <c r="I1214" s="84">
        <v>78900</v>
      </c>
      <c r="J1214" s="85" t="s">
        <v>28</v>
      </c>
      <c r="K1214" s="49"/>
      <c r="L1214" s="50">
        <f t="shared" si="235"/>
        <v>78900</v>
      </c>
      <c r="M1214" s="50">
        <f t="shared" si="236"/>
        <v>78900</v>
      </c>
      <c r="N1214" s="51">
        <f t="shared" si="237"/>
        <v>78900</v>
      </c>
      <c r="O1214" s="52">
        <f t="shared" si="238"/>
        <v>78900</v>
      </c>
      <c r="P1214" s="51">
        <f t="shared" si="239"/>
        <v>0</v>
      </c>
      <c r="Q1214" s="53">
        <f t="shared" si="240"/>
        <v>0</v>
      </c>
      <c r="R1214" s="29">
        <f t="shared" si="242"/>
        <v>78900</v>
      </c>
      <c r="S1214" s="51">
        <f t="shared" si="234"/>
        <v>78900</v>
      </c>
      <c r="T1214" s="12" t="str">
        <f t="shared" si="241"/>
        <v>MENOR VALOR</v>
      </c>
    </row>
    <row r="1215" spans="1:20" ht="16.5">
      <c r="A1215" s="57">
        <v>1209</v>
      </c>
      <c r="B1215" s="38">
        <v>903701</v>
      </c>
      <c r="C1215" s="38"/>
      <c r="D1215" s="63" t="s">
        <v>1692</v>
      </c>
      <c r="E1215" s="114" t="s">
        <v>21</v>
      </c>
      <c r="F1215" s="64">
        <v>1</v>
      </c>
      <c r="G1215" s="115">
        <v>0</v>
      </c>
      <c r="H1215" s="116">
        <v>0</v>
      </c>
      <c r="I1215" s="84">
        <v>163700</v>
      </c>
      <c r="J1215" s="85" t="s">
        <v>28</v>
      </c>
      <c r="K1215" s="49"/>
      <c r="L1215" s="50">
        <f t="shared" si="235"/>
        <v>163700</v>
      </c>
      <c r="M1215" s="50">
        <f t="shared" si="236"/>
        <v>163700</v>
      </c>
      <c r="N1215" s="51">
        <f t="shared" si="237"/>
        <v>163700</v>
      </c>
      <c r="O1215" s="52">
        <f t="shared" si="238"/>
        <v>163700</v>
      </c>
      <c r="P1215" s="51">
        <f t="shared" si="239"/>
        <v>0</v>
      </c>
      <c r="Q1215" s="53">
        <f t="shared" si="240"/>
        <v>0</v>
      </c>
      <c r="R1215" s="29">
        <f t="shared" si="242"/>
        <v>163700</v>
      </c>
      <c r="S1215" s="51">
        <f t="shared" si="234"/>
        <v>163700</v>
      </c>
      <c r="T1215" s="12" t="str">
        <f t="shared" si="241"/>
        <v>MENOR VALOR</v>
      </c>
    </row>
    <row r="1216" spans="1:20" ht="16.5">
      <c r="A1216" s="57">
        <v>1210</v>
      </c>
      <c r="B1216" s="38">
        <v>903702</v>
      </c>
      <c r="C1216" s="38"/>
      <c r="D1216" s="63" t="s">
        <v>1693</v>
      </c>
      <c r="E1216" s="114" t="s">
        <v>21</v>
      </c>
      <c r="F1216" s="64">
        <v>1</v>
      </c>
      <c r="G1216" s="115">
        <v>0</v>
      </c>
      <c r="H1216" s="116">
        <v>0</v>
      </c>
      <c r="I1216" s="84">
        <v>163700</v>
      </c>
      <c r="J1216" s="85" t="s">
        <v>28</v>
      </c>
      <c r="K1216" s="49"/>
      <c r="L1216" s="50">
        <f t="shared" si="235"/>
        <v>163700</v>
      </c>
      <c r="M1216" s="50">
        <f t="shared" si="236"/>
        <v>163700</v>
      </c>
      <c r="N1216" s="51">
        <f t="shared" si="237"/>
        <v>163700</v>
      </c>
      <c r="O1216" s="52">
        <f t="shared" si="238"/>
        <v>163700</v>
      </c>
      <c r="P1216" s="51">
        <f t="shared" si="239"/>
        <v>0</v>
      </c>
      <c r="Q1216" s="53">
        <f t="shared" si="240"/>
        <v>0</v>
      </c>
      <c r="R1216" s="29">
        <f t="shared" si="242"/>
        <v>163700</v>
      </c>
      <c r="S1216" s="51">
        <f t="shared" si="234"/>
        <v>163700</v>
      </c>
      <c r="T1216" s="12" t="str">
        <f t="shared" si="241"/>
        <v>MENOR VALOR</v>
      </c>
    </row>
    <row r="1217" spans="1:20" ht="16.5">
      <c r="A1217" s="57">
        <v>1211</v>
      </c>
      <c r="B1217" s="38">
        <v>903703</v>
      </c>
      <c r="C1217" s="38"/>
      <c r="D1217" s="63" t="s">
        <v>1694</v>
      </c>
      <c r="E1217" s="114" t="s">
        <v>21</v>
      </c>
      <c r="F1217" s="64">
        <v>1</v>
      </c>
      <c r="G1217" s="115">
        <v>0</v>
      </c>
      <c r="H1217" s="116">
        <v>0</v>
      </c>
      <c r="I1217" s="84">
        <v>186600</v>
      </c>
      <c r="J1217" s="88">
        <v>195300</v>
      </c>
      <c r="K1217" s="49"/>
      <c r="L1217" s="50">
        <f t="shared" si="235"/>
        <v>186600</v>
      </c>
      <c r="M1217" s="50">
        <f t="shared" si="236"/>
        <v>190950</v>
      </c>
      <c r="N1217" s="51">
        <f t="shared" si="237"/>
        <v>190950</v>
      </c>
      <c r="O1217" s="52">
        <f t="shared" si="238"/>
        <v>190900.44525877878</v>
      </c>
      <c r="P1217" s="51">
        <f t="shared" si="239"/>
        <v>3075.9144981614818</v>
      </c>
      <c r="Q1217" s="53">
        <f t="shared" si="240"/>
        <v>1.6108481268193149E-2</v>
      </c>
      <c r="R1217" s="29">
        <f t="shared" si="242"/>
        <v>186600</v>
      </c>
      <c r="S1217" s="51">
        <f t="shared" ref="S1217:S1280" si="243">+ROUND(R1217,-2)</f>
        <v>186600</v>
      </c>
      <c r="T1217" s="12" t="str">
        <f t="shared" si="241"/>
        <v>MENOR VALOR</v>
      </c>
    </row>
    <row r="1218" spans="1:20" ht="16.5">
      <c r="A1218" s="57">
        <v>1212</v>
      </c>
      <c r="B1218" s="38">
        <v>903704</v>
      </c>
      <c r="C1218" s="38"/>
      <c r="D1218" s="63" t="s">
        <v>1695</v>
      </c>
      <c r="E1218" s="114" t="s">
        <v>21</v>
      </c>
      <c r="F1218" s="64">
        <v>1</v>
      </c>
      <c r="G1218" s="115">
        <v>0</v>
      </c>
      <c r="H1218" s="116">
        <v>0</v>
      </c>
      <c r="I1218" s="84">
        <v>163700</v>
      </c>
      <c r="J1218" s="85" t="s">
        <v>28</v>
      </c>
      <c r="K1218" s="49"/>
      <c r="L1218" s="50">
        <f t="shared" si="235"/>
        <v>163700</v>
      </c>
      <c r="M1218" s="50">
        <f t="shared" si="236"/>
        <v>163700</v>
      </c>
      <c r="N1218" s="51">
        <f t="shared" si="237"/>
        <v>163700</v>
      </c>
      <c r="O1218" s="52">
        <f t="shared" si="238"/>
        <v>163700</v>
      </c>
      <c r="P1218" s="51">
        <f t="shared" si="239"/>
        <v>0</v>
      </c>
      <c r="Q1218" s="53">
        <f t="shared" si="240"/>
        <v>0</v>
      </c>
      <c r="R1218" s="29">
        <f t="shared" si="242"/>
        <v>163700</v>
      </c>
      <c r="S1218" s="51">
        <f t="shared" si="243"/>
        <v>163700</v>
      </c>
      <c r="T1218" s="12" t="str">
        <f t="shared" si="241"/>
        <v>MENOR VALOR</v>
      </c>
    </row>
    <row r="1219" spans="1:20" ht="16.5">
      <c r="A1219" s="89">
        <v>1213</v>
      </c>
      <c r="B1219" s="38">
        <v>903705</v>
      </c>
      <c r="C1219" s="38"/>
      <c r="D1219" s="63" t="s">
        <v>1696</v>
      </c>
      <c r="E1219" s="114" t="s">
        <v>21</v>
      </c>
      <c r="F1219" s="64">
        <v>1</v>
      </c>
      <c r="G1219" s="115">
        <v>0</v>
      </c>
      <c r="H1219" s="116">
        <v>0</v>
      </c>
      <c r="I1219" s="84">
        <v>163700</v>
      </c>
      <c r="J1219" s="85" t="s">
        <v>28</v>
      </c>
      <c r="K1219" s="49"/>
      <c r="L1219" s="50">
        <f t="shared" si="235"/>
        <v>163700</v>
      </c>
      <c r="M1219" s="50">
        <f t="shared" si="236"/>
        <v>163700</v>
      </c>
      <c r="N1219" s="51">
        <f t="shared" si="237"/>
        <v>163700</v>
      </c>
      <c r="O1219" s="52">
        <f t="shared" si="238"/>
        <v>163700</v>
      </c>
      <c r="P1219" s="51">
        <f t="shared" si="239"/>
        <v>0</v>
      </c>
      <c r="Q1219" s="53">
        <f t="shared" si="240"/>
        <v>0</v>
      </c>
      <c r="R1219" s="29">
        <f t="shared" si="242"/>
        <v>163700</v>
      </c>
      <c r="S1219" s="51">
        <f t="shared" si="243"/>
        <v>163700</v>
      </c>
      <c r="T1219" s="12" t="str">
        <f t="shared" si="241"/>
        <v>MENOR VALOR</v>
      </c>
    </row>
    <row r="1220" spans="1:20" ht="16.5">
      <c r="A1220" s="57">
        <v>1214</v>
      </c>
      <c r="B1220" s="38">
        <v>903706</v>
      </c>
      <c r="C1220" s="38"/>
      <c r="D1220" s="63" t="s">
        <v>1697</v>
      </c>
      <c r="E1220" s="114" t="s">
        <v>21</v>
      </c>
      <c r="F1220" s="64">
        <v>1</v>
      </c>
      <c r="G1220" s="115">
        <v>0</v>
      </c>
      <c r="H1220" s="116">
        <v>0</v>
      </c>
      <c r="I1220" s="84">
        <v>186600</v>
      </c>
      <c r="J1220" s="85" t="s">
        <v>28</v>
      </c>
      <c r="K1220" s="49"/>
      <c r="L1220" s="50">
        <f t="shared" si="235"/>
        <v>186600</v>
      </c>
      <c r="M1220" s="50">
        <f t="shared" si="236"/>
        <v>186600</v>
      </c>
      <c r="N1220" s="51">
        <f t="shared" si="237"/>
        <v>186600</v>
      </c>
      <c r="O1220" s="52">
        <f t="shared" si="238"/>
        <v>186600</v>
      </c>
      <c r="P1220" s="51">
        <f t="shared" si="239"/>
        <v>0</v>
      </c>
      <c r="Q1220" s="53">
        <f t="shared" si="240"/>
        <v>0</v>
      </c>
      <c r="R1220" s="29">
        <f t="shared" si="242"/>
        <v>186600</v>
      </c>
      <c r="S1220" s="51">
        <f t="shared" si="243"/>
        <v>186600</v>
      </c>
      <c r="T1220" s="12" t="str">
        <f t="shared" si="241"/>
        <v>MENOR VALOR</v>
      </c>
    </row>
    <row r="1221" spans="1:20" ht="16.5">
      <c r="A1221" s="57">
        <v>1215</v>
      </c>
      <c r="B1221" s="38">
        <v>903707</v>
      </c>
      <c r="C1221" s="38"/>
      <c r="D1221" s="63" t="s">
        <v>1698</v>
      </c>
      <c r="E1221" s="114" t="s">
        <v>21</v>
      </c>
      <c r="F1221" s="64">
        <v>1</v>
      </c>
      <c r="G1221" s="115">
        <v>0</v>
      </c>
      <c r="H1221" s="116">
        <v>0</v>
      </c>
      <c r="I1221" s="84">
        <v>191200</v>
      </c>
      <c r="J1221" s="88">
        <v>158600</v>
      </c>
      <c r="K1221" s="49"/>
      <c r="L1221" s="50">
        <f t="shared" si="235"/>
        <v>158600</v>
      </c>
      <c r="M1221" s="50">
        <f t="shared" si="236"/>
        <v>174900</v>
      </c>
      <c r="N1221" s="51">
        <f t="shared" si="237"/>
        <v>174900</v>
      </c>
      <c r="O1221" s="52">
        <f t="shared" si="238"/>
        <v>174138.79521806736</v>
      </c>
      <c r="P1221" s="51">
        <f t="shared" si="239"/>
        <v>11525.840533340725</v>
      </c>
      <c r="Q1221" s="53">
        <f t="shared" si="240"/>
        <v>6.5899602820701689E-2</v>
      </c>
      <c r="R1221" s="29">
        <f t="shared" si="242"/>
        <v>158600</v>
      </c>
      <c r="S1221" s="51">
        <f t="shared" si="243"/>
        <v>158600</v>
      </c>
      <c r="T1221" s="12" t="str">
        <f t="shared" si="241"/>
        <v>MENOR VALOR</v>
      </c>
    </row>
    <row r="1222" spans="1:20" ht="16.5">
      <c r="A1222" s="57">
        <v>1216</v>
      </c>
      <c r="B1222" s="38">
        <v>903708</v>
      </c>
      <c r="C1222" s="38"/>
      <c r="D1222" s="63" t="s">
        <v>1699</v>
      </c>
      <c r="E1222" s="114" t="s">
        <v>21</v>
      </c>
      <c r="F1222" s="64">
        <v>1</v>
      </c>
      <c r="G1222" s="115">
        <v>0</v>
      </c>
      <c r="H1222" s="116">
        <v>0</v>
      </c>
      <c r="I1222" s="84">
        <v>163700</v>
      </c>
      <c r="J1222" s="85" t="s">
        <v>28</v>
      </c>
      <c r="K1222" s="49"/>
      <c r="L1222" s="50">
        <f t="shared" ref="L1222:L1285" si="244">MIN(I1222,J1222)</f>
        <v>163700</v>
      </c>
      <c r="M1222" s="50">
        <f t="shared" ref="M1222:M1285" si="245">AVERAGE(I1222,J1222)</f>
        <v>163700</v>
      </c>
      <c r="N1222" s="51">
        <f t="shared" ref="N1222:N1285" si="246">MEDIAN(J1222,I1222)</f>
        <v>163700</v>
      </c>
      <c r="O1222" s="52">
        <f t="shared" ref="O1222:O1285" si="247">GEOMEAN(I1222,J1222)</f>
        <v>163700</v>
      </c>
      <c r="P1222" s="51">
        <f t="shared" ref="P1222:P1285" si="248">STDEVA(N1222,L1222)</f>
        <v>0</v>
      </c>
      <c r="Q1222" s="53">
        <f t="shared" ref="Q1222:Q1285" si="249">P1222/N1222*100%</f>
        <v>0</v>
      </c>
      <c r="R1222" s="29">
        <f t="shared" si="242"/>
        <v>163700</v>
      </c>
      <c r="S1222" s="51">
        <f t="shared" si="243"/>
        <v>163700</v>
      </c>
      <c r="T1222" s="12" t="str">
        <f t="shared" si="241"/>
        <v>MENOR VALOR</v>
      </c>
    </row>
    <row r="1223" spans="1:20" ht="16.5">
      <c r="A1223" s="57">
        <v>1217</v>
      </c>
      <c r="B1223" s="38">
        <v>903709</v>
      </c>
      <c r="C1223" s="38"/>
      <c r="D1223" s="63" t="s">
        <v>1700</v>
      </c>
      <c r="E1223" s="114" t="s">
        <v>21</v>
      </c>
      <c r="F1223" s="64">
        <v>1</v>
      </c>
      <c r="G1223" s="115">
        <v>0</v>
      </c>
      <c r="H1223" s="116">
        <v>0</v>
      </c>
      <c r="I1223" s="84">
        <v>17900</v>
      </c>
      <c r="J1223" s="85" t="s">
        <v>28</v>
      </c>
      <c r="K1223" s="49"/>
      <c r="L1223" s="50">
        <f t="shared" si="244"/>
        <v>17900</v>
      </c>
      <c r="M1223" s="50">
        <f t="shared" si="245"/>
        <v>17900</v>
      </c>
      <c r="N1223" s="51">
        <f t="shared" si="246"/>
        <v>17900</v>
      </c>
      <c r="O1223" s="52">
        <f t="shared" si="247"/>
        <v>17900</v>
      </c>
      <c r="P1223" s="51">
        <f t="shared" si="248"/>
        <v>0</v>
      </c>
      <c r="Q1223" s="53">
        <f t="shared" si="249"/>
        <v>0</v>
      </c>
      <c r="R1223" s="29">
        <f t="shared" si="242"/>
        <v>17900</v>
      </c>
      <c r="S1223" s="51">
        <f t="shared" si="243"/>
        <v>17900</v>
      </c>
      <c r="T1223" s="12" t="str">
        <f t="shared" si="241"/>
        <v>MENOR VALOR</v>
      </c>
    </row>
    <row r="1224" spans="1:20" ht="16.5">
      <c r="A1224" s="89">
        <v>1218</v>
      </c>
      <c r="B1224" s="38">
        <v>903801</v>
      </c>
      <c r="C1224" s="38"/>
      <c r="D1224" s="63" t="s">
        <v>1701</v>
      </c>
      <c r="E1224" s="114" t="s">
        <v>21</v>
      </c>
      <c r="F1224" s="64">
        <v>1</v>
      </c>
      <c r="G1224" s="115">
        <v>0</v>
      </c>
      <c r="H1224" s="116">
        <v>0</v>
      </c>
      <c r="I1224" s="84">
        <v>23800</v>
      </c>
      <c r="J1224" s="88">
        <v>25100</v>
      </c>
      <c r="K1224" s="49"/>
      <c r="L1224" s="50">
        <f t="shared" si="244"/>
        <v>23800</v>
      </c>
      <c r="M1224" s="50">
        <f t="shared" si="245"/>
        <v>24450</v>
      </c>
      <c r="N1224" s="51">
        <f t="shared" si="246"/>
        <v>24450</v>
      </c>
      <c r="O1224" s="52">
        <f t="shared" si="247"/>
        <v>24441.35839105511</v>
      </c>
      <c r="P1224" s="51">
        <f t="shared" si="248"/>
        <v>459.61940777125591</v>
      </c>
      <c r="Q1224" s="53">
        <f t="shared" si="249"/>
        <v>1.8798339786145434E-2</v>
      </c>
      <c r="R1224" s="29">
        <f t="shared" si="242"/>
        <v>23800</v>
      </c>
      <c r="S1224" s="51">
        <f t="shared" si="243"/>
        <v>23800</v>
      </c>
      <c r="T1224" s="12" t="str">
        <f t="shared" si="241"/>
        <v>MENOR VALOR</v>
      </c>
    </row>
    <row r="1225" spans="1:20" ht="16.5">
      <c r="A1225" s="57">
        <v>1219</v>
      </c>
      <c r="B1225" s="38">
        <v>903802</v>
      </c>
      <c r="C1225" s="38"/>
      <c r="D1225" s="63" t="s">
        <v>1702</v>
      </c>
      <c r="E1225" s="114" t="s">
        <v>21</v>
      </c>
      <c r="F1225" s="64">
        <v>1</v>
      </c>
      <c r="G1225" s="115">
        <v>0</v>
      </c>
      <c r="H1225" s="116">
        <v>0</v>
      </c>
      <c r="I1225" s="84">
        <v>20800</v>
      </c>
      <c r="J1225" s="85" t="s">
        <v>28</v>
      </c>
      <c r="K1225" s="49"/>
      <c r="L1225" s="50">
        <f t="shared" si="244"/>
        <v>20800</v>
      </c>
      <c r="M1225" s="50">
        <f t="shared" si="245"/>
        <v>20800</v>
      </c>
      <c r="N1225" s="51">
        <f t="shared" si="246"/>
        <v>20800</v>
      </c>
      <c r="O1225" s="52">
        <f t="shared" si="247"/>
        <v>20800</v>
      </c>
      <c r="P1225" s="51">
        <f t="shared" si="248"/>
        <v>0</v>
      </c>
      <c r="Q1225" s="53">
        <f t="shared" si="249"/>
        <v>0</v>
      </c>
      <c r="R1225" s="29">
        <f t="shared" si="242"/>
        <v>20800</v>
      </c>
      <c r="S1225" s="51">
        <f t="shared" si="243"/>
        <v>20800</v>
      </c>
      <c r="T1225" s="12" t="str">
        <f t="shared" ref="T1225:T1288" si="250">IF(Q1225&lt;=$Q$1,"MENOR VALOR","MEDIANA")</f>
        <v>MENOR VALOR</v>
      </c>
    </row>
    <row r="1226" spans="1:20" ht="16.5">
      <c r="A1226" s="57">
        <v>1220</v>
      </c>
      <c r="B1226" s="38">
        <v>903803</v>
      </c>
      <c r="C1226" s="38"/>
      <c r="D1226" s="63" t="s">
        <v>1703</v>
      </c>
      <c r="E1226" s="114" t="s">
        <v>21</v>
      </c>
      <c r="F1226" s="64">
        <v>1</v>
      </c>
      <c r="G1226" s="115">
        <v>0</v>
      </c>
      <c r="H1226" s="116">
        <v>0</v>
      </c>
      <c r="I1226" s="84">
        <v>14400</v>
      </c>
      <c r="J1226" s="88">
        <v>15100</v>
      </c>
      <c r="K1226" s="49"/>
      <c r="L1226" s="50">
        <f t="shared" si="244"/>
        <v>14400</v>
      </c>
      <c r="M1226" s="50">
        <f t="shared" si="245"/>
        <v>14750</v>
      </c>
      <c r="N1226" s="51">
        <f t="shared" si="246"/>
        <v>14750</v>
      </c>
      <c r="O1226" s="52">
        <f t="shared" si="247"/>
        <v>14745.846872933409</v>
      </c>
      <c r="P1226" s="51">
        <f t="shared" si="248"/>
        <v>247.48737341529164</v>
      </c>
      <c r="Q1226" s="53">
        <f t="shared" si="249"/>
        <v>1.677880497730791E-2</v>
      </c>
      <c r="R1226" s="29">
        <f t="shared" si="242"/>
        <v>14400</v>
      </c>
      <c r="S1226" s="51">
        <f t="shared" si="243"/>
        <v>14400</v>
      </c>
      <c r="T1226" s="12" t="str">
        <f t="shared" si="250"/>
        <v>MENOR VALOR</v>
      </c>
    </row>
    <row r="1227" spans="1:20" ht="16.5">
      <c r="A1227" s="57">
        <v>1221</v>
      </c>
      <c r="B1227" s="38">
        <v>903804</v>
      </c>
      <c r="C1227" s="38"/>
      <c r="D1227" s="63" t="s">
        <v>1704</v>
      </c>
      <c r="E1227" s="114" t="s">
        <v>21</v>
      </c>
      <c r="F1227" s="64">
        <v>1</v>
      </c>
      <c r="G1227" s="115">
        <v>0</v>
      </c>
      <c r="H1227" s="116">
        <v>0</v>
      </c>
      <c r="I1227" s="84">
        <v>12600</v>
      </c>
      <c r="J1227" s="85" t="s">
        <v>28</v>
      </c>
      <c r="K1227" s="49"/>
      <c r="L1227" s="50">
        <f t="shared" si="244"/>
        <v>12600</v>
      </c>
      <c r="M1227" s="50">
        <f t="shared" si="245"/>
        <v>12600</v>
      </c>
      <c r="N1227" s="51">
        <f t="shared" si="246"/>
        <v>12600</v>
      </c>
      <c r="O1227" s="52">
        <f t="shared" si="247"/>
        <v>12600</v>
      </c>
      <c r="P1227" s="51">
        <f t="shared" si="248"/>
        <v>0</v>
      </c>
      <c r="Q1227" s="53">
        <f t="shared" si="249"/>
        <v>0</v>
      </c>
      <c r="R1227" s="29">
        <f t="shared" si="242"/>
        <v>12600</v>
      </c>
      <c r="S1227" s="51">
        <f t="shared" si="243"/>
        <v>12600</v>
      </c>
      <c r="T1227" s="12" t="str">
        <f t="shared" si="250"/>
        <v>MENOR VALOR</v>
      </c>
    </row>
    <row r="1228" spans="1:20" ht="16.5">
      <c r="A1228" s="57">
        <v>1222</v>
      </c>
      <c r="B1228" s="38">
        <v>903805</v>
      </c>
      <c r="C1228" s="38"/>
      <c r="D1228" s="63" t="s">
        <v>1705</v>
      </c>
      <c r="E1228" s="114" t="s">
        <v>21</v>
      </c>
      <c r="F1228" s="64">
        <v>1</v>
      </c>
      <c r="G1228" s="115">
        <v>0</v>
      </c>
      <c r="H1228" s="116">
        <v>0</v>
      </c>
      <c r="I1228" s="84">
        <v>24200</v>
      </c>
      <c r="J1228" s="88">
        <v>29000</v>
      </c>
      <c r="K1228" s="49"/>
      <c r="L1228" s="50">
        <f t="shared" si="244"/>
        <v>24200</v>
      </c>
      <c r="M1228" s="50">
        <f t="shared" si="245"/>
        <v>26600</v>
      </c>
      <c r="N1228" s="51">
        <f t="shared" si="246"/>
        <v>26600</v>
      </c>
      <c r="O1228" s="52">
        <f t="shared" si="247"/>
        <v>26491.508073343051</v>
      </c>
      <c r="P1228" s="51">
        <f t="shared" si="248"/>
        <v>1697.0562748477141</v>
      </c>
      <c r="Q1228" s="53">
        <f t="shared" si="249"/>
        <v>6.3799108076981734E-2</v>
      </c>
      <c r="R1228" s="29">
        <f t="shared" si="242"/>
        <v>24200</v>
      </c>
      <c r="S1228" s="51">
        <f t="shared" si="243"/>
        <v>24200</v>
      </c>
      <c r="T1228" s="12" t="str">
        <f t="shared" si="250"/>
        <v>MENOR VALOR</v>
      </c>
    </row>
    <row r="1229" spans="1:20" ht="16.5">
      <c r="A1229" s="89">
        <v>1223</v>
      </c>
      <c r="B1229" s="38">
        <v>903809</v>
      </c>
      <c r="C1229" s="38"/>
      <c r="D1229" s="63" t="s">
        <v>1706</v>
      </c>
      <c r="E1229" s="114" t="s">
        <v>21</v>
      </c>
      <c r="F1229" s="64">
        <v>1</v>
      </c>
      <c r="G1229" s="115">
        <v>0</v>
      </c>
      <c r="H1229" s="116">
        <v>0</v>
      </c>
      <c r="I1229" s="84">
        <v>33900</v>
      </c>
      <c r="J1229" s="88">
        <v>15400</v>
      </c>
      <c r="K1229" s="49"/>
      <c r="L1229" s="50">
        <f t="shared" si="244"/>
        <v>15400</v>
      </c>
      <c r="M1229" s="50">
        <f t="shared" si="245"/>
        <v>24650</v>
      </c>
      <c r="N1229" s="51">
        <f t="shared" si="246"/>
        <v>24650</v>
      </c>
      <c r="O1229" s="52">
        <f t="shared" si="247"/>
        <v>22848.632344190755</v>
      </c>
      <c r="P1229" s="51">
        <f t="shared" si="248"/>
        <v>6540.7377259755649</v>
      </c>
      <c r="Q1229" s="53">
        <f t="shared" si="249"/>
        <v>0.26534432965418114</v>
      </c>
      <c r="R1229" s="29">
        <f t="shared" si="242"/>
        <v>24650</v>
      </c>
      <c r="S1229" s="51">
        <f t="shared" si="243"/>
        <v>24700</v>
      </c>
      <c r="T1229" s="12" t="str">
        <f t="shared" si="250"/>
        <v>MEDIANA</v>
      </c>
    </row>
    <row r="1230" spans="1:20" ht="16.5">
      <c r="A1230" s="57">
        <v>1224</v>
      </c>
      <c r="B1230" s="38">
        <v>903810</v>
      </c>
      <c r="C1230" s="38"/>
      <c r="D1230" s="63" t="s">
        <v>1707</v>
      </c>
      <c r="E1230" s="114" t="s">
        <v>21</v>
      </c>
      <c r="F1230" s="64">
        <v>1</v>
      </c>
      <c r="G1230" s="115">
        <v>0</v>
      </c>
      <c r="H1230" s="116">
        <v>0</v>
      </c>
      <c r="I1230" s="84">
        <v>30100</v>
      </c>
      <c r="J1230" s="88">
        <v>31600</v>
      </c>
      <c r="K1230" s="49"/>
      <c r="L1230" s="50">
        <f t="shared" si="244"/>
        <v>30100</v>
      </c>
      <c r="M1230" s="50">
        <f t="shared" si="245"/>
        <v>30850</v>
      </c>
      <c r="N1230" s="51">
        <f t="shared" si="246"/>
        <v>30850</v>
      </c>
      <c r="O1230" s="52">
        <f t="shared" si="247"/>
        <v>30840.881958854548</v>
      </c>
      <c r="P1230" s="51">
        <f t="shared" si="248"/>
        <v>530.33008588991061</v>
      </c>
      <c r="Q1230" s="53">
        <f t="shared" si="249"/>
        <v>1.7190602459964687E-2</v>
      </c>
      <c r="R1230" s="29">
        <f t="shared" si="242"/>
        <v>30100</v>
      </c>
      <c r="S1230" s="51">
        <f t="shared" si="243"/>
        <v>30100</v>
      </c>
      <c r="T1230" s="12" t="str">
        <f t="shared" si="250"/>
        <v>MENOR VALOR</v>
      </c>
    </row>
    <row r="1231" spans="1:20" ht="16.5">
      <c r="A1231" s="57">
        <v>1225</v>
      </c>
      <c r="B1231" s="38">
        <v>903811</v>
      </c>
      <c r="C1231" s="38"/>
      <c r="D1231" s="63" t="s">
        <v>1708</v>
      </c>
      <c r="E1231" s="114" t="s">
        <v>21</v>
      </c>
      <c r="F1231" s="64">
        <v>1</v>
      </c>
      <c r="G1231" s="115">
        <v>0</v>
      </c>
      <c r="H1231" s="116">
        <v>0</v>
      </c>
      <c r="I1231" s="84">
        <v>26400</v>
      </c>
      <c r="J1231" s="85" t="s">
        <v>28</v>
      </c>
      <c r="K1231" s="49"/>
      <c r="L1231" s="50">
        <f t="shared" si="244"/>
        <v>26400</v>
      </c>
      <c r="M1231" s="50">
        <f t="shared" si="245"/>
        <v>26400</v>
      </c>
      <c r="N1231" s="51">
        <f t="shared" si="246"/>
        <v>26400</v>
      </c>
      <c r="O1231" s="52">
        <f t="shared" si="247"/>
        <v>26400</v>
      </c>
      <c r="P1231" s="51">
        <f t="shared" si="248"/>
        <v>0</v>
      </c>
      <c r="Q1231" s="53">
        <f t="shared" si="249"/>
        <v>0</v>
      </c>
      <c r="R1231" s="29">
        <f t="shared" si="242"/>
        <v>26400</v>
      </c>
      <c r="S1231" s="51">
        <f t="shared" si="243"/>
        <v>26400</v>
      </c>
      <c r="T1231" s="12" t="str">
        <f t="shared" si="250"/>
        <v>MENOR VALOR</v>
      </c>
    </row>
    <row r="1232" spans="1:20" ht="16.5">
      <c r="A1232" s="57">
        <v>1226</v>
      </c>
      <c r="B1232" s="38">
        <v>903812</v>
      </c>
      <c r="C1232" s="38"/>
      <c r="D1232" s="63" t="s">
        <v>1709</v>
      </c>
      <c r="E1232" s="114" t="s">
        <v>21</v>
      </c>
      <c r="F1232" s="64">
        <v>1</v>
      </c>
      <c r="G1232" s="115">
        <v>0</v>
      </c>
      <c r="H1232" s="116">
        <v>0</v>
      </c>
      <c r="I1232" s="84">
        <v>59800</v>
      </c>
      <c r="J1232" s="85" t="s">
        <v>28</v>
      </c>
      <c r="K1232" s="49"/>
      <c r="L1232" s="50">
        <f t="shared" si="244"/>
        <v>59800</v>
      </c>
      <c r="M1232" s="50">
        <f t="shared" si="245"/>
        <v>59800</v>
      </c>
      <c r="N1232" s="51">
        <f t="shared" si="246"/>
        <v>59800</v>
      </c>
      <c r="O1232" s="52">
        <f t="shared" si="247"/>
        <v>59800</v>
      </c>
      <c r="P1232" s="51">
        <f t="shared" si="248"/>
        <v>0</v>
      </c>
      <c r="Q1232" s="53">
        <f t="shared" si="249"/>
        <v>0</v>
      </c>
      <c r="R1232" s="29">
        <f t="shared" si="242"/>
        <v>59800</v>
      </c>
      <c r="S1232" s="51">
        <f t="shared" si="243"/>
        <v>59800</v>
      </c>
      <c r="T1232" s="12" t="str">
        <f t="shared" si="250"/>
        <v>MENOR VALOR</v>
      </c>
    </row>
    <row r="1233" spans="1:20" ht="16.5">
      <c r="A1233" s="57">
        <v>1227</v>
      </c>
      <c r="B1233" s="38">
        <v>903813</v>
      </c>
      <c r="C1233" s="38"/>
      <c r="D1233" s="63" t="s">
        <v>1710</v>
      </c>
      <c r="E1233" s="114" t="s">
        <v>21</v>
      </c>
      <c r="F1233" s="64">
        <v>1</v>
      </c>
      <c r="G1233" s="115">
        <v>0</v>
      </c>
      <c r="H1233" s="116">
        <v>0</v>
      </c>
      <c r="I1233" s="84">
        <v>16100</v>
      </c>
      <c r="J1233" s="88">
        <v>16800</v>
      </c>
      <c r="K1233" s="49"/>
      <c r="L1233" s="50">
        <f t="shared" si="244"/>
        <v>16100</v>
      </c>
      <c r="M1233" s="50">
        <f t="shared" si="245"/>
        <v>16450</v>
      </c>
      <c r="N1233" s="51">
        <f t="shared" si="246"/>
        <v>16450</v>
      </c>
      <c r="O1233" s="52">
        <f t="shared" si="247"/>
        <v>16446.276174259023</v>
      </c>
      <c r="P1233" s="51">
        <f t="shared" si="248"/>
        <v>247.48737341529164</v>
      </c>
      <c r="Q1233" s="53">
        <f t="shared" si="249"/>
        <v>1.5044825131628671E-2</v>
      </c>
      <c r="R1233" s="29">
        <f t="shared" si="242"/>
        <v>16100</v>
      </c>
      <c r="S1233" s="51">
        <f t="shared" si="243"/>
        <v>16100</v>
      </c>
      <c r="T1233" s="12" t="str">
        <f t="shared" si="250"/>
        <v>MENOR VALOR</v>
      </c>
    </row>
    <row r="1234" spans="1:20" ht="16.5">
      <c r="A1234" s="89">
        <v>1228</v>
      </c>
      <c r="B1234" s="38">
        <v>903815</v>
      </c>
      <c r="C1234" s="38"/>
      <c r="D1234" s="63" t="s">
        <v>1711</v>
      </c>
      <c r="E1234" s="114" t="s">
        <v>21</v>
      </c>
      <c r="F1234" s="64">
        <v>1</v>
      </c>
      <c r="G1234" s="115">
        <v>0</v>
      </c>
      <c r="H1234" s="116">
        <v>0</v>
      </c>
      <c r="I1234" s="84">
        <v>35600</v>
      </c>
      <c r="J1234" s="88">
        <v>34200</v>
      </c>
      <c r="K1234" s="49"/>
      <c r="L1234" s="50">
        <f t="shared" si="244"/>
        <v>34200</v>
      </c>
      <c r="M1234" s="50">
        <f t="shared" si="245"/>
        <v>34900</v>
      </c>
      <c r="N1234" s="51">
        <f t="shared" si="246"/>
        <v>34900</v>
      </c>
      <c r="O1234" s="52">
        <f t="shared" si="247"/>
        <v>34892.979236516905</v>
      </c>
      <c r="P1234" s="51">
        <f t="shared" si="248"/>
        <v>494.97474683058329</v>
      </c>
      <c r="Q1234" s="53">
        <f t="shared" si="249"/>
        <v>1.4182657502308977E-2</v>
      </c>
      <c r="R1234" s="29">
        <f t="shared" si="242"/>
        <v>34200</v>
      </c>
      <c r="S1234" s="51">
        <f t="shared" si="243"/>
        <v>34200</v>
      </c>
      <c r="T1234" s="12" t="str">
        <f t="shared" si="250"/>
        <v>MENOR VALOR</v>
      </c>
    </row>
    <row r="1235" spans="1:20" ht="33">
      <c r="A1235" s="57">
        <v>1229</v>
      </c>
      <c r="B1235" s="38">
        <v>903816</v>
      </c>
      <c r="C1235" s="38"/>
      <c r="D1235" s="63" t="s">
        <v>1712</v>
      </c>
      <c r="E1235" s="114" t="s">
        <v>21</v>
      </c>
      <c r="F1235" s="64">
        <v>1</v>
      </c>
      <c r="G1235" s="115">
        <v>0</v>
      </c>
      <c r="H1235" s="116">
        <v>0</v>
      </c>
      <c r="I1235" s="84">
        <v>42000</v>
      </c>
      <c r="J1235" s="88">
        <v>38700</v>
      </c>
      <c r="K1235" s="49"/>
      <c r="L1235" s="50">
        <f t="shared" si="244"/>
        <v>38700</v>
      </c>
      <c r="M1235" s="50">
        <f t="shared" si="245"/>
        <v>40350</v>
      </c>
      <c r="N1235" s="51">
        <f t="shared" si="246"/>
        <v>40350</v>
      </c>
      <c r="O1235" s="52">
        <f t="shared" si="247"/>
        <v>40316.249825597617</v>
      </c>
      <c r="P1235" s="51">
        <f t="shared" si="248"/>
        <v>1166.7261889578035</v>
      </c>
      <c r="Q1235" s="53">
        <f t="shared" si="249"/>
        <v>2.8915147186067001E-2</v>
      </c>
      <c r="R1235" s="29">
        <f t="shared" si="242"/>
        <v>38700</v>
      </c>
      <c r="S1235" s="51">
        <f t="shared" si="243"/>
        <v>38700</v>
      </c>
      <c r="T1235" s="12" t="str">
        <f t="shared" si="250"/>
        <v>MENOR VALOR</v>
      </c>
    </row>
    <row r="1236" spans="1:20" ht="33">
      <c r="A1236" s="57">
        <v>1230</v>
      </c>
      <c r="B1236" s="38">
        <v>903817</v>
      </c>
      <c r="C1236" s="38"/>
      <c r="D1236" s="63" t="s">
        <v>1713</v>
      </c>
      <c r="E1236" s="114" t="s">
        <v>21</v>
      </c>
      <c r="F1236" s="64">
        <v>1</v>
      </c>
      <c r="G1236" s="115">
        <v>0</v>
      </c>
      <c r="H1236" s="116">
        <v>0</v>
      </c>
      <c r="I1236" s="84">
        <v>36800</v>
      </c>
      <c r="J1236" s="88">
        <v>44000</v>
      </c>
      <c r="K1236" s="49"/>
      <c r="L1236" s="50">
        <f t="shared" si="244"/>
        <v>36800</v>
      </c>
      <c r="M1236" s="50">
        <f t="shared" si="245"/>
        <v>40400</v>
      </c>
      <c r="N1236" s="51">
        <f t="shared" si="246"/>
        <v>40400</v>
      </c>
      <c r="O1236" s="52">
        <f t="shared" si="247"/>
        <v>40239.284287869734</v>
      </c>
      <c r="P1236" s="51">
        <f t="shared" si="248"/>
        <v>2545.5844122715712</v>
      </c>
      <c r="Q1236" s="53">
        <f t="shared" si="249"/>
        <v>6.3009515155236909E-2</v>
      </c>
      <c r="R1236" s="29">
        <f t="shared" si="242"/>
        <v>36800</v>
      </c>
      <c r="S1236" s="51">
        <f t="shared" si="243"/>
        <v>36800</v>
      </c>
      <c r="T1236" s="12" t="str">
        <f t="shared" si="250"/>
        <v>MENOR VALOR</v>
      </c>
    </row>
    <row r="1237" spans="1:20" ht="16.5">
      <c r="A1237" s="57">
        <v>1231</v>
      </c>
      <c r="B1237" s="38">
        <v>903818</v>
      </c>
      <c r="C1237" s="38"/>
      <c r="D1237" s="63" t="s">
        <v>1714</v>
      </c>
      <c r="E1237" s="114" t="s">
        <v>21</v>
      </c>
      <c r="F1237" s="64">
        <v>1</v>
      </c>
      <c r="G1237" s="115">
        <v>0</v>
      </c>
      <c r="H1237" s="116">
        <v>0</v>
      </c>
      <c r="I1237" s="84">
        <v>43300</v>
      </c>
      <c r="J1237" s="88">
        <v>45400</v>
      </c>
      <c r="K1237" s="49"/>
      <c r="L1237" s="50">
        <f t="shared" si="244"/>
        <v>43300</v>
      </c>
      <c r="M1237" s="50">
        <f t="shared" si="245"/>
        <v>44350</v>
      </c>
      <c r="N1237" s="51">
        <f t="shared" si="246"/>
        <v>44350</v>
      </c>
      <c r="O1237" s="52">
        <f t="shared" si="247"/>
        <v>44337.568719991854</v>
      </c>
      <c r="P1237" s="51">
        <f t="shared" si="248"/>
        <v>742.46212024587487</v>
      </c>
      <c r="Q1237" s="53">
        <f t="shared" si="249"/>
        <v>1.6740972271609353E-2</v>
      </c>
      <c r="R1237" s="29">
        <f t="shared" si="242"/>
        <v>43300</v>
      </c>
      <c r="S1237" s="51">
        <f t="shared" si="243"/>
        <v>43300</v>
      </c>
      <c r="T1237" s="12" t="str">
        <f t="shared" si="250"/>
        <v>MENOR VALOR</v>
      </c>
    </row>
    <row r="1238" spans="1:20" ht="33">
      <c r="A1238" s="57">
        <v>1232</v>
      </c>
      <c r="B1238" s="38">
        <v>903819</v>
      </c>
      <c r="C1238" s="38"/>
      <c r="D1238" s="63" t="s">
        <v>1715</v>
      </c>
      <c r="E1238" s="114" t="s">
        <v>21</v>
      </c>
      <c r="F1238" s="64">
        <v>1</v>
      </c>
      <c r="G1238" s="115">
        <v>0</v>
      </c>
      <c r="H1238" s="116">
        <v>0</v>
      </c>
      <c r="I1238" s="84">
        <v>40200</v>
      </c>
      <c r="J1238" s="88">
        <v>48100</v>
      </c>
      <c r="K1238" s="49"/>
      <c r="L1238" s="50">
        <f t="shared" si="244"/>
        <v>40200</v>
      </c>
      <c r="M1238" s="50">
        <f t="shared" si="245"/>
        <v>44150</v>
      </c>
      <c r="N1238" s="51">
        <f t="shared" si="246"/>
        <v>44150</v>
      </c>
      <c r="O1238" s="52">
        <f t="shared" si="247"/>
        <v>43972.946228334527</v>
      </c>
      <c r="P1238" s="51">
        <f t="shared" si="248"/>
        <v>2793.0717856868628</v>
      </c>
      <c r="Q1238" s="53">
        <f t="shared" si="249"/>
        <v>6.3263234103892702E-2</v>
      </c>
      <c r="R1238" s="29">
        <f t="shared" si="242"/>
        <v>40200</v>
      </c>
      <c r="S1238" s="51">
        <f t="shared" si="243"/>
        <v>40200</v>
      </c>
      <c r="T1238" s="12" t="str">
        <f t="shared" si="250"/>
        <v>MENOR VALOR</v>
      </c>
    </row>
    <row r="1239" spans="1:20" ht="16.5">
      <c r="A1239" s="89">
        <v>1233</v>
      </c>
      <c r="B1239" s="38">
        <v>903820</v>
      </c>
      <c r="C1239" s="38"/>
      <c r="D1239" s="63" t="s">
        <v>1716</v>
      </c>
      <c r="E1239" s="114" t="s">
        <v>21</v>
      </c>
      <c r="F1239" s="64">
        <v>1</v>
      </c>
      <c r="G1239" s="115">
        <v>0</v>
      </c>
      <c r="H1239" s="116">
        <v>0</v>
      </c>
      <c r="I1239" s="84">
        <v>40200</v>
      </c>
      <c r="J1239" s="85" t="s">
        <v>28</v>
      </c>
      <c r="K1239" s="49"/>
      <c r="L1239" s="50">
        <f t="shared" si="244"/>
        <v>40200</v>
      </c>
      <c r="M1239" s="50">
        <f t="shared" si="245"/>
        <v>40200</v>
      </c>
      <c r="N1239" s="51">
        <f t="shared" si="246"/>
        <v>40200</v>
      </c>
      <c r="O1239" s="52">
        <f t="shared" si="247"/>
        <v>40200</v>
      </c>
      <c r="P1239" s="51">
        <f t="shared" si="248"/>
        <v>0</v>
      </c>
      <c r="Q1239" s="53">
        <f t="shared" si="249"/>
        <v>0</v>
      </c>
      <c r="R1239" s="29">
        <f t="shared" si="242"/>
        <v>40200</v>
      </c>
      <c r="S1239" s="51">
        <f t="shared" si="243"/>
        <v>40200</v>
      </c>
      <c r="T1239" s="12" t="str">
        <f t="shared" si="250"/>
        <v>MENOR VALOR</v>
      </c>
    </row>
    <row r="1240" spans="1:20" ht="16.5">
      <c r="A1240" s="57">
        <v>1234</v>
      </c>
      <c r="B1240" s="38">
        <v>903821</v>
      </c>
      <c r="C1240" s="38"/>
      <c r="D1240" s="63" t="s">
        <v>1717</v>
      </c>
      <c r="E1240" s="114" t="s">
        <v>21</v>
      </c>
      <c r="F1240" s="64">
        <v>1</v>
      </c>
      <c r="G1240" s="115">
        <v>0</v>
      </c>
      <c r="H1240" s="116">
        <v>0</v>
      </c>
      <c r="I1240" s="84">
        <v>32700</v>
      </c>
      <c r="J1240" s="88">
        <v>34200</v>
      </c>
      <c r="K1240" s="49"/>
      <c r="L1240" s="50">
        <f t="shared" si="244"/>
        <v>32700</v>
      </c>
      <c r="M1240" s="50">
        <f t="shared" si="245"/>
        <v>33450</v>
      </c>
      <c r="N1240" s="51">
        <f t="shared" si="246"/>
        <v>33450</v>
      </c>
      <c r="O1240" s="52">
        <f t="shared" si="247"/>
        <v>33441.590871248933</v>
      </c>
      <c r="P1240" s="51">
        <f t="shared" si="248"/>
        <v>530.33008588991061</v>
      </c>
      <c r="Q1240" s="53">
        <f t="shared" si="249"/>
        <v>1.5854412134227523E-2</v>
      </c>
      <c r="R1240" s="29">
        <f t="shared" si="242"/>
        <v>32700</v>
      </c>
      <c r="S1240" s="51">
        <f t="shared" si="243"/>
        <v>32700</v>
      </c>
      <c r="T1240" s="12" t="str">
        <f t="shared" si="250"/>
        <v>MENOR VALOR</v>
      </c>
    </row>
    <row r="1241" spans="1:20" ht="16.5">
      <c r="A1241" s="57">
        <v>1235</v>
      </c>
      <c r="B1241" s="38">
        <v>903822</v>
      </c>
      <c r="C1241" s="38"/>
      <c r="D1241" s="63" t="s">
        <v>1718</v>
      </c>
      <c r="E1241" s="114" t="s">
        <v>21</v>
      </c>
      <c r="F1241" s="64">
        <v>1</v>
      </c>
      <c r="G1241" s="115">
        <v>0</v>
      </c>
      <c r="H1241" s="116">
        <v>0</v>
      </c>
      <c r="I1241" s="84">
        <v>216000</v>
      </c>
      <c r="J1241" s="85" t="s">
        <v>28</v>
      </c>
      <c r="K1241" s="49"/>
      <c r="L1241" s="50">
        <f t="shared" si="244"/>
        <v>216000</v>
      </c>
      <c r="M1241" s="50">
        <f t="shared" si="245"/>
        <v>216000</v>
      </c>
      <c r="N1241" s="51">
        <f t="shared" si="246"/>
        <v>216000</v>
      </c>
      <c r="O1241" s="52">
        <f t="shared" si="247"/>
        <v>216000</v>
      </c>
      <c r="P1241" s="51">
        <f t="shared" si="248"/>
        <v>0</v>
      </c>
      <c r="Q1241" s="53">
        <f t="shared" si="249"/>
        <v>0</v>
      </c>
      <c r="R1241" s="29">
        <f t="shared" si="242"/>
        <v>216000</v>
      </c>
      <c r="S1241" s="51">
        <f t="shared" si="243"/>
        <v>216000</v>
      </c>
      <c r="T1241" s="12" t="str">
        <f t="shared" si="250"/>
        <v>MENOR VALOR</v>
      </c>
    </row>
    <row r="1242" spans="1:20" ht="16.5">
      <c r="A1242" s="57">
        <v>1236</v>
      </c>
      <c r="B1242" s="38">
        <v>903823</v>
      </c>
      <c r="C1242" s="38"/>
      <c r="D1242" s="63" t="s">
        <v>1719</v>
      </c>
      <c r="E1242" s="114" t="s">
        <v>21</v>
      </c>
      <c r="F1242" s="64">
        <v>1</v>
      </c>
      <c r="G1242" s="115">
        <v>0</v>
      </c>
      <c r="H1242" s="116">
        <v>0</v>
      </c>
      <c r="I1242" s="84">
        <v>32700</v>
      </c>
      <c r="J1242" s="88">
        <v>34200</v>
      </c>
      <c r="K1242" s="49"/>
      <c r="L1242" s="50">
        <f t="shared" si="244"/>
        <v>32700</v>
      </c>
      <c r="M1242" s="50">
        <f t="shared" si="245"/>
        <v>33450</v>
      </c>
      <c r="N1242" s="51">
        <f t="shared" si="246"/>
        <v>33450</v>
      </c>
      <c r="O1242" s="52">
        <f t="shared" si="247"/>
        <v>33441.590871248933</v>
      </c>
      <c r="P1242" s="51">
        <f t="shared" si="248"/>
        <v>530.33008588991061</v>
      </c>
      <c r="Q1242" s="53">
        <f t="shared" si="249"/>
        <v>1.5854412134227523E-2</v>
      </c>
      <c r="R1242" s="29">
        <f t="shared" si="242"/>
        <v>32700</v>
      </c>
      <c r="S1242" s="51">
        <f t="shared" si="243"/>
        <v>32700</v>
      </c>
      <c r="T1242" s="12" t="str">
        <f t="shared" si="250"/>
        <v>MENOR VALOR</v>
      </c>
    </row>
    <row r="1243" spans="1:20" ht="16.5">
      <c r="A1243" s="57">
        <v>1237</v>
      </c>
      <c r="B1243" s="38">
        <v>903824</v>
      </c>
      <c r="C1243" s="38"/>
      <c r="D1243" s="63" t="s">
        <v>1720</v>
      </c>
      <c r="E1243" s="114" t="s">
        <v>21</v>
      </c>
      <c r="F1243" s="64">
        <v>1</v>
      </c>
      <c r="G1243" s="115">
        <v>0</v>
      </c>
      <c r="H1243" s="116">
        <v>0</v>
      </c>
      <c r="I1243" s="84">
        <v>17900</v>
      </c>
      <c r="J1243" s="88">
        <v>17900</v>
      </c>
      <c r="K1243" s="49"/>
      <c r="L1243" s="50">
        <f t="shared" si="244"/>
        <v>17900</v>
      </c>
      <c r="M1243" s="50">
        <f t="shared" si="245"/>
        <v>17900</v>
      </c>
      <c r="N1243" s="51">
        <f t="shared" si="246"/>
        <v>17900</v>
      </c>
      <c r="O1243" s="52">
        <f t="shared" si="247"/>
        <v>17900</v>
      </c>
      <c r="P1243" s="51">
        <f t="shared" si="248"/>
        <v>0</v>
      </c>
      <c r="Q1243" s="53">
        <f t="shared" si="249"/>
        <v>0</v>
      </c>
      <c r="R1243" s="29">
        <f t="shared" si="242"/>
        <v>17900</v>
      </c>
      <c r="S1243" s="51">
        <f t="shared" si="243"/>
        <v>17900</v>
      </c>
      <c r="T1243" s="12" t="str">
        <f t="shared" si="250"/>
        <v>MENOR VALOR</v>
      </c>
    </row>
    <row r="1244" spans="1:20" ht="16.5">
      <c r="A1244" s="89">
        <v>1238</v>
      </c>
      <c r="B1244" s="38">
        <v>903828</v>
      </c>
      <c r="C1244" s="38"/>
      <c r="D1244" s="63" t="s">
        <v>1721</v>
      </c>
      <c r="E1244" s="114" t="s">
        <v>21</v>
      </c>
      <c r="F1244" s="64">
        <v>1</v>
      </c>
      <c r="G1244" s="115">
        <v>0</v>
      </c>
      <c r="H1244" s="116">
        <v>0</v>
      </c>
      <c r="I1244" s="84">
        <v>25000</v>
      </c>
      <c r="J1244" s="88">
        <v>26200</v>
      </c>
      <c r="K1244" s="49"/>
      <c r="L1244" s="50">
        <f t="shared" si="244"/>
        <v>25000</v>
      </c>
      <c r="M1244" s="50">
        <f t="shared" si="245"/>
        <v>25600</v>
      </c>
      <c r="N1244" s="51">
        <f t="shared" si="246"/>
        <v>25600</v>
      </c>
      <c r="O1244" s="52">
        <f t="shared" si="247"/>
        <v>25592.967784139455</v>
      </c>
      <c r="P1244" s="51">
        <f t="shared" si="248"/>
        <v>424.26406871192853</v>
      </c>
      <c r="Q1244" s="53">
        <f t="shared" si="249"/>
        <v>1.657281518405971E-2</v>
      </c>
      <c r="R1244" s="29">
        <f t="shared" si="242"/>
        <v>25000</v>
      </c>
      <c r="S1244" s="51">
        <f t="shared" si="243"/>
        <v>25000</v>
      </c>
      <c r="T1244" s="12" t="str">
        <f t="shared" si="250"/>
        <v>MENOR VALOR</v>
      </c>
    </row>
    <row r="1245" spans="1:20" ht="16.5">
      <c r="A1245" s="57">
        <v>1239</v>
      </c>
      <c r="B1245" s="38">
        <v>903830</v>
      </c>
      <c r="C1245" s="38"/>
      <c r="D1245" s="63" t="s">
        <v>1722</v>
      </c>
      <c r="E1245" s="114" t="s">
        <v>21</v>
      </c>
      <c r="F1245" s="64">
        <v>1</v>
      </c>
      <c r="G1245" s="115">
        <v>0</v>
      </c>
      <c r="H1245" s="116">
        <v>0</v>
      </c>
      <c r="I1245" s="84">
        <v>26400</v>
      </c>
      <c r="J1245" s="88">
        <v>31600</v>
      </c>
      <c r="K1245" s="49"/>
      <c r="L1245" s="50">
        <f t="shared" si="244"/>
        <v>26400</v>
      </c>
      <c r="M1245" s="50">
        <f t="shared" si="245"/>
        <v>29000</v>
      </c>
      <c r="N1245" s="51">
        <f t="shared" si="246"/>
        <v>29000</v>
      </c>
      <c r="O1245" s="52">
        <f t="shared" si="247"/>
        <v>28883.213117657113</v>
      </c>
      <c r="P1245" s="51">
        <f t="shared" si="248"/>
        <v>1838.4776310850236</v>
      </c>
      <c r="Q1245" s="53">
        <f t="shared" si="249"/>
        <v>6.3395780382242195E-2</v>
      </c>
      <c r="R1245" s="29">
        <f t="shared" si="242"/>
        <v>26400</v>
      </c>
      <c r="S1245" s="51">
        <f t="shared" si="243"/>
        <v>26400</v>
      </c>
      <c r="T1245" s="12" t="str">
        <f t="shared" si="250"/>
        <v>MENOR VALOR</v>
      </c>
    </row>
    <row r="1246" spans="1:20" ht="16.5">
      <c r="A1246" s="57">
        <v>1240</v>
      </c>
      <c r="B1246" s="38">
        <v>903833</v>
      </c>
      <c r="C1246" s="38"/>
      <c r="D1246" s="63" t="s">
        <v>1723</v>
      </c>
      <c r="E1246" s="114" t="s">
        <v>21</v>
      </c>
      <c r="F1246" s="64">
        <v>1</v>
      </c>
      <c r="G1246" s="115">
        <v>0</v>
      </c>
      <c r="H1246" s="116">
        <v>0</v>
      </c>
      <c r="I1246" s="84">
        <v>25900</v>
      </c>
      <c r="J1246" s="88">
        <v>27000</v>
      </c>
      <c r="K1246" s="49"/>
      <c r="L1246" s="50">
        <f t="shared" si="244"/>
        <v>25900</v>
      </c>
      <c r="M1246" s="50">
        <f t="shared" si="245"/>
        <v>26450</v>
      </c>
      <c r="N1246" s="51">
        <f t="shared" si="246"/>
        <v>26450</v>
      </c>
      <c r="O1246" s="52">
        <f t="shared" si="247"/>
        <v>26444.281045246815</v>
      </c>
      <c r="P1246" s="51">
        <f t="shared" si="248"/>
        <v>388.90872965260115</v>
      </c>
      <c r="Q1246" s="53">
        <f t="shared" si="249"/>
        <v>1.4703543654162614E-2</v>
      </c>
      <c r="R1246" s="29">
        <f t="shared" si="242"/>
        <v>25900</v>
      </c>
      <c r="S1246" s="51">
        <f t="shared" si="243"/>
        <v>25900</v>
      </c>
      <c r="T1246" s="12" t="str">
        <f t="shared" si="250"/>
        <v>MENOR VALOR</v>
      </c>
    </row>
    <row r="1247" spans="1:20" ht="16.5">
      <c r="A1247" s="57">
        <v>1241</v>
      </c>
      <c r="B1247" s="38">
        <v>903835</v>
      </c>
      <c r="C1247" s="38"/>
      <c r="D1247" s="63" t="s">
        <v>1724</v>
      </c>
      <c r="E1247" s="114" t="s">
        <v>21</v>
      </c>
      <c r="F1247" s="64">
        <v>1</v>
      </c>
      <c r="G1247" s="115">
        <v>0</v>
      </c>
      <c r="H1247" s="116">
        <v>0</v>
      </c>
      <c r="I1247" s="84">
        <v>24900</v>
      </c>
      <c r="J1247" s="88">
        <v>29900</v>
      </c>
      <c r="K1247" s="49"/>
      <c r="L1247" s="50">
        <f t="shared" si="244"/>
        <v>24900</v>
      </c>
      <c r="M1247" s="50">
        <f t="shared" si="245"/>
        <v>27400</v>
      </c>
      <c r="N1247" s="51">
        <f t="shared" si="246"/>
        <v>27400</v>
      </c>
      <c r="O1247" s="52">
        <f t="shared" si="247"/>
        <v>27285.710545998249</v>
      </c>
      <c r="P1247" s="51">
        <f t="shared" si="248"/>
        <v>1767.7669529663688</v>
      </c>
      <c r="Q1247" s="53">
        <f t="shared" si="249"/>
        <v>6.4517042079064557E-2</v>
      </c>
      <c r="R1247" s="29">
        <f t="shared" si="242"/>
        <v>24900</v>
      </c>
      <c r="S1247" s="51">
        <f t="shared" si="243"/>
        <v>24900</v>
      </c>
      <c r="T1247" s="12" t="str">
        <f t="shared" si="250"/>
        <v>MENOR VALOR</v>
      </c>
    </row>
    <row r="1248" spans="1:20" ht="16.5">
      <c r="A1248" s="57">
        <v>1242</v>
      </c>
      <c r="B1248" s="38">
        <v>903836</v>
      </c>
      <c r="C1248" s="38"/>
      <c r="D1248" s="63" t="s">
        <v>1725</v>
      </c>
      <c r="E1248" s="114" t="s">
        <v>21</v>
      </c>
      <c r="F1248" s="64">
        <v>1</v>
      </c>
      <c r="G1248" s="115">
        <v>0</v>
      </c>
      <c r="H1248" s="116">
        <v>0</v>
      </c>
      <c r="I1248" s="84">
        <v>24900</v>
      </c>
      <c r="J1248" s="88">
        <v>29700</v>
      </c>
      <c r="K1248" s="49"/>
      <c r="L1248" s="50">
        <f t="shared" si="244"/>
        <v>24900</v>
      </c>
      <c r="M1248" s="50">
        <f t="shared" si="245"/>
        <v>27300</v>
      </c>
      <c r="N1248" s="51">
        <f t="shared" si="246"/>
        <v>27300</v>
      </c>
      <c r="O1248" s="52">
        <f t="shared" si="247"/>
        <v>27194.300873528628</v>
      </c>
      <c r="P1248" s="51">
        <f t="shared" si="248"/>
        <v>1697.0562748477141</v>
      </c>
      <c r="Q1248" s="53">
        <f t="shared" si="249"/>
        <v>6.2163233510905282E-2</v>
      </c>
      <c r="R1248" s="29">
        <f t="shared" si="242"/>
        <v>24900</v>
      </c>
      <c r="S1248" s="51">
        <f t="shared" si="243"/>
        <v>24900</v>
      </c>
      <c r="T1248" s="12" t="str">
        <f t="shared" si="250"/>
        <v>MENOR VALOR</v>
      </c>
    </row>
    <row r="1249" spans="1:20" ht="16.5">
      <c r="A1249" s="89">
        <v>1243</v>
      </c>
      <c r="B1249" s="38">
        <v>903837</v>
      </c>
      <c r="C1249" s="38"/>
      <c r="D1249" s="63" t="s">
        <v>1726</v>
      </c>
      <c r="E1249" s="114" t="s">
        <v>21</v>
      </c>
      <c r="F1249" s="64">
        <v>1</v>
      </c>
      <c r="G1249" s="115">
        <v>0</v>
      </c>
      <c r="H1249" s="116">
        <v>0</v>
      </c>
      <c r="I1249" s="84">
        <v>61900</v>
      </c>
      <c r="J1249" s="85" t="s">
        <v>28</v>
      </c>
      <c r="K1249" s="49"/>
      <c r="L1249" s="50">
        <f t="shared" si="244"/>
        <v>61900</v>
      </c>
      <c r="M1249" s="50">
        <f t="shared" si="245"/>
        <v>61900</v>
      </c>
      <c r="N1249" s="51">
        <f t="shared" si="246"/>
        <v>61900</v>
      </c>
      <c r="O1249" s="52">
        <f t="shared" si="247"/>
        <v>61900</v>
      </c>
      <c r="P1249" s="51">
        <f t="shared" si="248"/>
        <v>0</v>
      </c>
      <c r="Q1249" s="53">
        <f t="shared" si="249"/>
        <v>0</v>
      </c>
      <c r="R1249" s="29">
        <f t="shared" si="242"/>
        <v>61900</v>
      </c>
      <c r="S1249" s="51">
        <f t="shared" si="243"/>
        <v>61900</v>
      </c>
      <c r="T1249" s="12" t="str">
        <f t="shared" si="250"/>
        <v>MENOR VALOR</v>
      </c>
    </row>
    <row r="1250" spans="1:20" ht="16.5">
      <c r="A1250" s="57">
        <v>1244</v>
      </c>
      <c r="B1250" s="38">
        <v>903838</v>
      </c>
      <c r="C1250" s="38"/>
      <c r="D1250" s="63" t="s">
        <v>1727</v>
      </c>
      <c r="E1250" s="114" t="s">
        <v>21</v>
      </c>
      <c r="F1250" s="64">
        <v>1</v>
      </c>
      <c r="G1250" s="115">
        <v>0</v>
      </c>
      <c r="H1250" s="116">
        <v>0</v>
      </c>
      <c r="I1250" s="84">
        <v>43300</v>
      </c>
      <c r="J1250" s="85" t="s">
        <v>28</v>
      </c>
      <c r="K1250" s="49"/>
      <c r="L1250" s="50">
        <f t="shared" si="244"/>
        <v>43300</v>
      </c>
      <c r="M1250" s="50">
        <f t="shared" si="245"/>
        <v>43300</v>
      </c>
      <c r="N1250" s="51">
        <f t="shared" si="246"/>
        <v>43300</v>
      </c>
      <c r="O1250" s="52">
        <f t="shared" si="247"/>
        <v>43300</v>
      </c>
      <c r="P1250" s="51">
        <f t="shared" si="248"/>
        <v>0</v>
      </c>
      <c r="Q1250" s="53">
        <f t="shared" si="249"/>
        <v>0</v>
      </c>
      <c r="R1250" s="29">
        <f t="shared" si="242"/>
        <v>43300</v>
      </c>
      <c r="S1250" s="51">
        <f t="shared" si="243"/>
        <v>43300</v>
      </c>
      <c r="T1250" s="12" t="str">
        <f t="shared" si="250"/>
        <v>MENOR VALOR</v>
      </c>
    </row>
    <row r="1251" spans="1:20" ht="33">
      <c r="A1251" s="57">
        <v>1245</v>
      </c>
      <c r="B1251" s="38">
        <v>903841</v>
      </c>
      <c r="C1251" s="38"/>
      <c r="D1251" s="63" t="s">
        <v>1728</v>
      </c>
      <c r="E1251" s="114" t="s">
        <v>21</v>
      </c>
      <c r="F1251" s="64">
        <v>1</v>
      </c>
      <c r="G1251" s="115">
        <v>0</v>
      </c>
      <c r="H1251" s="116">
        <v>0</v>
      </c>
      <c r="I1251" s="84">
        <v>21200</v>
      </c>
      <c r="J1251" s="88">
        <v>22400</v>
      </c>
      <c r="K1251" s="49"/>
      <c r="L1251" s="50">
        <f t="shared" si="244"/>
        <v>21200</v>
      </c>
      <c r="M1251" s="50">
        <f t="shared" si="245"/>
        <v>21800</v>
      </c>
      <c r="N1251" s="51">
        <f t="shared" si="246"/>
        <v>21800</v>
      </c>
      <c r="O1251" s="52">
        <f t="shared" si="247"/>
        <v>21791.741555001976</v>
      </c>
      <c r="P1251" s="51">
        <f t="shared" si="248"/>
        <v>424.26406871192853</v>
      </c>
      <c r="Q1251" s="53">
        <f t="shared" si="249"/>
        <v>1.9461654528070117E-2</v>
      </c>
      <c r="R1251" s="29">
        <f t="shared" si="242"/>
        <v>21200</v>
      </c>
      <c r="S1251" s="51">
        <f t="shared" si="243"/>
        <v>21200</v>
      </c>
      <c r="T1251" s="12" t="str">
        <f t="shared" si="250"/>
        <v>MENOR VALOR</v>
      </c>
    </row>
    <row r="1252" spans="1:20" ht="16.5">
      <c r="A1252" s="57">
        <v>1246</v>
      </c>
      <c r="B1252" s="38">
        <v>903842</v>
      </c>
      <c r="C1252" s="38"/>
      <c r="D1252" s="63" t="s">
        <v>1729</v>
      </c>
      <c r="E1252" s="114" t="s">
        <v>21</v>
      </c>
      <c r="F1252" s="64">
        <v>1</v>
      </c>
      <c r="G1252" s="115">
        <v>0</v>
      </c>
      <c r="H1252" s="116">
        <v>0</v>
      </c>
      <c r="I1252" s="84">
        <v>53900</v>
      </c>
      <c r="J1252" s="88">
        <v>56700</v>
      </c>
      <c r="K1252" s="49"/>
      <c r="L1252" s="50">
        <f t="shared" si="244"/>
        <v>53900</v>
      </c>
      <c r="M1252" s="50">
        <f t="shared" si="245"/>
        <v>55300</v>
      </c>
      <c r="N1252" s="51">
        <f t="shared" si="246"/>
        <v>55300</v>
      </c>
      <c r="O1252" s="52">
        <f t="shared" si="247"/>
        <v>55282.275640570369</v>
      </c>
      <c r="P1252" s="51">
        <f t="shared" si="248"/>
        <v>989.94949366116657</v>
      </c>
      <c r="Q1252" s="53">
        <f t="shared" si="249"/>
        <v>1.790143749839361E-2</v>
      </c>
      <c r="R1252" s="29">
        <f t="shared" si="242"/>
        <v>53900</v>
      </c>
      <c r="S1252" s="51">
        <f t="shared" si="243"/>
        <v>53900</v>
      </c>
      <c r="T1252" s="12" t="str">
        <f t="shared" si="250"/>
        <v>MENOR VALOR</v>
      </c>
    </row>
    <row r="1253" spans="1:20" ht="16.5">
      <c r="A1253" s="57">
        <v>1247</v>
      </c>
      <c r="B1253" s="38">
        <v>903843</v>
      </c>
      <c r="C1253" s="38"/>
      <c r="D1253" s="63" t="s">
        <v>1730</v>
      </c>
      <c r="E1253" s="114" t="s">
        <v>21</v>
      </c>
      <c r="F1253" s="64">
        <v>1</v>
      </c>
      <c r="G1253" s="115">
        <v>0</v>
      </c>
      <c r="H1253" s="116">
        <v>0</v>
      </c>
      <c r="I1253" s="84">
        <v>53900</v>
      </c>
      <c r="J1253" s="88">
        <v>56700</v>
      </c>
      <c r="K1253" s="49"/>
      <c r="L1253" s="50">
        <f t="shared" si="244"/>
        <v>53900</v>
      </c>
      <c r="M1253" s="50">
        <f t="shared" si="245"/>
        <v>55300</v>
      </c>
      <c r="N1253" s="51">
        <f t="shared" si="246"/>
        <v>55300</v>
      </c>
      <c r="O1253" s="52">
        <f t="shared" si="247"/>
        <v>55282.275640570369</v>
      </c>
      <c r="P1253" s="51">
        <f t="shared" si="248"/>
        <v>989.94949366116657</v>
      </c>
      <c r="Q1253" s="53">
        <f t="shared" si="249"/>
        <v>1.790143749839361E-2</v>
      </c>
      <c r="R1253" s="29">
        <f t="shared" si="242"/>
        <v>53900</v>
      </c>
      <c r="S1253" s="51">
        <f t="shared" si="243"/>
        <v>53900</v>
      </c>
      <c r="T1253" s="12" t="str">
        <f t="shared" si="250"/>
        <v>MENOR VALOR</v>
      </c>
    </row>
    <row r="1254" spans="1:20" ht="16.5">
      <c r="A1254" s="89">
        <v>1248</v>
      </c>
      <c r="B1254" s="38">
        <v>903844</v>
      </c>
      <c r="C1254" s="38"/>
      <c r="D1254" s="63" t="s">
        <v>1731</v>
      </c>
      <c r="E1254" s="114" t="s">
        <v>21</v>
      </c>
      <c r="F1254" s="64">
        <v>1</v>
      </c>
      <c r="G1254" s="115">
        <v>0</v>
      </c>
      <c r="H1254" s="116">
        <v>0</v>
      </c>
      <c r="I1254" s="84">
        <v>97500</v>
      </c>
      <c r="J1254" s="88">
        <v>102300</v>
      </c>
      <c r="K1254" s="49"/>
      <c r="L1254" s="50">
        <f t="shared" si="244"/>
        <v>97500</v>
      </c>
      <c r="M1254" s="50">
        <f t="shared" si="245"/>
        <v>99900</v>
      </c>
      <c r="N1254" s="51">
        <f t="shared" si="246"/>
        <v>99900</v>
      </c>
      <c r="O1254" s="52">
        <f t="shared" si="247"/>
        <v>99871.167010303834</v>
      </c>
      <c r="P1254" s="51">
        <f t="shared" si="248"/>
        <v>1697.0562748477141</v>
      </c>
      <c r="Q1254" s="53">
        <f t="shared" si="249"/>
        <v>1.6987550298775918E-2</v>
      </c>
      <c r="R1254" s="29">
        <f t="shared" si="242"/>
        <v>97500</v>
      </c>
      <c r="S1254" s="51">
        <f t="shared" si="243"/>
        <v>97500</v>
      </c>
      <c r="T1254" s="12" t="str">
        <f t="shared" si="250"/>
        <v>MENOR VALOR</v>
      </c>
    </row>
    <row r="1255" spans="1:20" ht="16.5">
      <c r="A1255" s="57">
        <v>1249</v>
      </c>
      <c r="B1255" s="38">
        <v>903845</v>
      </c>
      <c r="C1255" s="38"/>
      <c r="D1255" s="63" t="s">
        <v>1732</v>
      </c>
      <c r="E1255" s="114" t="s">
        <v>21</v>
      </c>
      <c r="F1255" s="64">
        <v>1</v>
      </c>
      <c r="G1255" s="115">
        <v>0</v>
      </c>
      <c r="H1255" s="116">
        <v>0</v>
      </c>
      <c r="I1255" s="84">
        <v>47100</v>
      </c>
      <c r="J1255" s="88">
        <v>56600</v>
      </c>
      <c r="K1255" s="49"/>
      <c r="L1255" s="50">
        <f t="shared" si="244"/>
        <v>47100</v>
      </c>
      <c r="M1255" s="50">
        <f t="shared" si="245"/>
        <v>51850</v>
      </c>
      <c r="N1255" s="51">
        <f t="shared" si="246"/>
        <v>51850</v>
      </c>
      <c r="O1255" s="52">
        <f t="shared" si="247"/>
        <v>51631.966842257716</v>
      </c>
      <c r="P1255" s="51">
        <f t="shared" si="248"/>
        <v>3358.7572106361008</v>
      </c>
      <c r="Q1255" s="53">
        <f t="shared" si="249"/>
        <v>6.4778345431747361E-2</v>
      </c>
      <c r="R1255" s="29">
        <f t="shared" si="242"/>
        <v>47100</v>
      </c>
      <c r="S1255" s="51">
        <f t="shared" si="243"/>
        <v>47100</v>
      </c>
      <c r="T1255" s="12" t="str">
        <f t="shared" si="250"/>
        <v>MENOR VALOR</v>
      </c>
    </row>
    <row r="1256" spans="1:20" ht="16.5">
      <c r="A1256" s="57">
        <v>1250</v>
      </c>
      <c r="B1256" s="38">
        <v>903846</v>
      </c>
      <c r="C1256" s="38"/>
      <c r="D1256" s="63" t="s">
        <v>1733</v>
      </c>
      <c r="E1256" s="114" t="s">
        <v>21</v>
      </c>
      <c r="F1256" s="64">
        <v>1</v>
      </c>
      <c r="G1256" s="115">
        <v>0</v>
      </c>
      <c r="H1256" s="116">
        <v>0</v>
      </c>
      <c r="I1256" s="110">
        <v>0</v>
      </c>
      <c r="J1256" s="88">
        <v>62400</v>
      </c>
      <c r="K1256" s="49"/>
      <c r="L1256" s="50">
        <f t="shared" si="244"/>
        <v>0</v>
      </c>
      <c r="M1256" s="50">
        <f t="shared" si="245"/>
        <v>31200</v>
      </c>
      <c r="N1256" s="51">
        <f t="shared" si="246"/>
        <v>31200</v>
      </c>
      <c r="O1256" s="52" t="e">
        <f t="shared" si="247"/>
        <v>#NUM!</v>
      </c>
      <c r="P1256" s="51">
        <f t="shared" si="248"/>
        <v>22061.731573020283</v>
      </c>
      <c r="Q1256" s="53">
        <f t="shared" si="249"/>
        <v>0.70710678118654757</v>
      </c>
      <c r="R1256" s="29">
        <f t="shared" si="242"/>
        <v>31200</v>
      </c>
      <c r="S1256" s="51">
        <f t="shared" si="243"/>
        <v>31200</v>
      </c>
      <c r="T1256" s="12" t="str">
        <f t="shared" si="250"/>
        <v>MEDIANA</v>
      </c>
    </row>
    <row r="1257" spans="1:20" ht="16.5">
      <c r="A1257" s="57">
        <v>1251</v>
      </c>
      <c r="B1257" s="38">
        <v>903847</v>
      </c>
      <c r="C1257" s="38"/>
      <c r="D1257" s="63" t="s">
        <v>1734</v>
      </c>
      <c r="E1257" s="114" t="s">
        <v>21</v>
      </c>
      <c r="F1257" s="64">
        <v>1</v>
      </c>
      <c r="G1257" s="115">
        <v>0</v>
      </c>
      <c r="H1257" s="116">
        <v>0</v>
      </c>
      <c r="I1257" s="84">
        <v>47500</v>
      </c>
      <c r="J1257" s="88">
        <v>56800</v>
      </c>
      <c r="K1257" s="49"/>
      <c r="L1257" s="50">
        <f t="shared" si="244"/>
        <v>47500</v>
      </c>
      <c r="M1257" s="50">
        <f t="shared" si="245"/>
        <v>52150</v>
      </c>
      <c r="N1257" s="51">
        <f t="shared" si="246"/>
        <v>52150</v>
      </c>
      <c r="O1257" s="52">
        <f t="shared" si="247"/>
        <v>51942.275652882214</v>
      </c>
      <c r="P1257" s="51">
        <f t="shared" si="248"/>
        <v>3288.0465325174459</v>
      </c>
      <c r="Q1257" s="53">
        <f t="shared" si="249"/>
        <v>6.3049789693527244E-2</v>
      </c>
      <c r="R1257" s="29">
        <f t="shared" si="242"/>
        <v>47500</v>
      </c>
      <c r="S1257" s="51">
        <f t="shared" si="243"/>
        <v>47500</v>
      </c>
      <c r="T1257" s="12" t="str">
        <f t="shared" si="250"/>
        <v>MENOR VALOR</v>
      </c>
    </row>
    <row r="1258" spans="1:20" ht="16.5">
      <c r="A1258" s="57">
        <v>1252</v>
      </c>
      <c r="B1258" s="38">
        <v>903854</v>
      </c>
      <c r="C1258" s="38"/>
      <c r="D1258" s="63" t="s">
        <v>1735</v>
      </c>
      <c r="E1258" s="114" t="s">
        <v>21</v>
      </c>
      <c r="F1258" s="64">
        <v>1</v>
      </c>
      <c r="G1258" s="115">
        <v>0</v>
      </c>
      <c r="H1258" s="116">
        <v>0</v>
      </c>
      <c r="I1258" s="84">
        <v>28600</v>
      </c>
      <c r="J1258" s="88">
        <v>34200</v>
      </c>
      <c r="K1258" s="49"/>
      <c r="L1258" s="50">
        <f t="shared" si="244"/>
        <v>28600</v>
      </c>
      <c r="M1258" s="50">
        <f t="shared" si="245"/>
        <v>31400</v>
      </c>
      <c r="N1258" s="51">
        <f t="shared" si="246"/>
        <v>31400</v>
      </c>
      <c r="O1258" s="52">
        <f t="shared" si="247"/>
        <v>31274.910071813156</v>
      </c>
      <c r="P1258" s="51">
        <f t="shared" si="248"/>
        <v>1979.8989873223331</v>
      </c>
      <c r="Q1258" s="53">
        <f t="shared" si="249"/>
        <v>6.305410787650742E-2</v>
      </c>
      <c r="R1258" s="29">
        <f t="shared" si="242"/>
        <v>28600</v>
      </c>
      <c r="S1258" s="51">
        <f t="shared" si="243"/>
        <v>28600</v>
      </c>
      <c r="T1258" s="12" t="str">
        <f t="shared" si="250"/>
        <v>MENOR VALOR</v>
      </c>
    </row>
    <row r="1259" spans="1:20" ht="16.5">
      <c r="A1259" s="89">
        <v>1253</v>
      </c>
      <c r="B1259" s="38">
        <v>903855</v>
      </c>
      <c r="C1259" s="38"/>
      <c r="D1259" s="63" t="s">
        <v>1736</v>
      </c>
      <c r="E1259" s="114" t="s">
        <v>21</v>
      </c>
      <c r="F1259" s="64">
        <v>1</v>
      </c>
      <c r="G1259" s="115">
        <v>0</v>
      </c>
      <c r="H1259" s="116">
        <v>0</v>
      </c>
      <c r="I1259" s="84">
        <v>28600</v>
      </c>
      <c r="J1259" s="85" t="s">
        <v>28</v>
      </c>
      <c r="K1259" s="49"/>
      <c r="L1259" s="50">
        <f t="shared" si="244"/>
        <v>28600</v>
      </c>
      <c r="M1259" s="50">
        <f t="shared" si="245"/>
        <v>28600</v>
      </c>
      <c r="N1259" s="51">
        <f t="shared" si="246"/>
        <v>28600</v>
      </c>
      <c r="O1259" s="52">
        <f t="shared" si="247"/>
        <v>28600</v>
      </c>
      <c r="P1259" s="51">
        <f t="shared" si="248"/>
        <v>0</v>
      </c>
      <c r="Q1259" s="53">
        <f t="shared" si="249"/>
        <v>0</v>
      </c>
      <c r="R1259" s="29">
        <f t="shared" si="242"/>
        <v>28600</v>
      </c>
      <c r="S1259" s="51">
        <f t="shared" si="243"/>
        <v>28600</v>
      </c>
      <c r="T1259" s="12" t="str">
        <f t="shared" si="250"/>
        <v>MENOR VALOR</v>
      </c>
    </row>
    <row r="1260" spans="1:20" ht="16.5">
      <c r="A1260" s="57">
        <v>1254</v>
      </c>
      <c r="B1260" s="38">
        <v>903856</v>
      </c>
      <c r="C1260" s="38"/>
      <c r="D1260" s="63" t="s">
        <v>1737</v>
      </c>
      <c r="E1260" s="114" t="s">
        <v>21</v>
      </c>
      <c r="F1260" s="64">
        <v>1</v>
      </c>
      <c r="G1260" s="115">
        <v>0</v>
      </c>
      <c r="H1260" s="116">
        <v>0</v>
      </c>
      <c r="I1260" s="84">
        <v>17000</v>
      </c>
      <c r="J1260" s="88">
        <v>17900</v>
      </c>
      <c r="K1260" s="49"/>
      <c r="L1260" s="50">
        <f t="shared" si="244"/>
        <v>17000</v>
      </c>
      <c r="M1260" s="50">
        <f t="shared" si="245"/>
        <v>17450</v>
      </c>
      <c r="N1260" s="51">
        <f t="shared" si="246"/>
        <v>17450</v>
      </c>
      <c r="O1260" s="52">
        <f t="shared" si="247"/>
        <v>17444.196742756601</v>
      </c>
      <c r="P1260" s="51">
        <f t="shared" si="248"/>
        <v>318.1980515339464</v>
      </c>
      <c r="Q1260" s="53">
        <f t="shared" si="249"/>
        <v>1.8234845360111541E-2</v>
      </c>
      <c r="R1260" s="29">
        <f t="shared" si="242"/>
        <v>17000</v>
      </c>
      <c r="S1260" s="51">
        <f t="shared" si="243"/>
        <v>17000</v>
      </c>
      <c r="T1260" s="12" t="str">
        <f t="shared" si="250"/>
        <v>MENOR VALOR</v>
      </c>
    </row>
    <row r="1261" spans="1:20" ht="16.5">
      <c r="A1261" s="57">
        <v>1255</v>
      </c>
      <c r="B1261" s="38">
        <v>903857</v>
      </c>
      <c r="C1261" s="38"/>
      <c r="D1261" s="63" t="s">
        <v>1738</v>
      </c>
      <c r="E1261" s="114" t="s">
        <v>21</v>
      </c>
      <c r="F1261" s="64">
        <v>1</v>
      </c>
      <c r="G1261" s="115">
        <v>0</v>
      </c>
      <c r="H1261" s="116">
        <v>0</v>
      </c>
      <c r="I1261" s="84">
        <v>14900</v>
      </c>
      <c r="J1261" s="88">
        <v>17900</v>
      </c>
      <c r="K1261" s="49"/>
      <c r="L1261" s="50">
        <f t="shared" si="244"/>
        <v>14900</v>
      </c>
      <c r="M1261" s="50">
        <f t="shared" si="245"/>
        <v>16400</v>
      </c>
      <c r="N1261" s="51">
        <f t="shared" si="246"/>
        <v>16400</v>
      </c>
      <c r="O1261" s="52">
        <f t="shared" si="247"/>
        <v>16331.258371601374</v>
      </c>
      <c r="P1261" s="51">
        <f t="shared" si="248"/>
        <v>1060.6601717798212</v>
      </c>
      <c r="Q1261" s="53">
        <f t="shared" si="249"/>
        <v>6.4674400718281788E-2</v>
      </c>
      <c r="R1261" s="29">
        <f t="shared" ref="R1261:R1324" si="251">IF(Q1261&lt;=$Q$1,L1261,N1261)</f>
        <v>14900</v>
      </c>
      <c r="S1261" s="51">
        <f t="shared" si="243"/>
        <v>14900</v>
      </c>
      <c r="T1261" s="12" t="str">
        <f t="shared" si="250"/>
        <v>MENOR VALOR</v>
      </c>
    </row>
    <row r="1262" spans="1:20" ht="16.5">
      <c r="A1262" s="57">
        <v>1256</v>
      </c>
      <c r="B1262" s="38">
        <v>903859</v>
      </c>
      <c r="C1262" s="38"/>
      <c r="D1262" s="63" t="s">
        <v>1739</v>
      </c>
      <c r="E1262" s="114" t="s">
        <v>21</v>
      </c>
      <c r="F1262" s="64">
        <v>1</v>
      </c>
      <c r="G1262" s="115">
        <v>0</v>
      </c>
      <c r="H1262" s="116">
        <v>0</v>
      </c>
      <c r="I1262" s="84">
        <v>50500</v>
      </c>
      <c r="J1262" s="88">
        <v>53000</v>
      </c>
      <c r="K1262" s="49"/>
      <c r="L1262" s="50">
        <f t="shared" si="244"/>
        <v>50500</v>
      </c>
      <c r="M1262" s="50">
        <f t="shared" si="245"/>
        <v>51750</v>
      </c>
      <c r="N1262" s="51">
        <f t="shared" si="246"/>
        <v>51750</v>
      </c>
      <c r="O1262" s="52">
        <f t="shared" si="247"/>
        <v>51734.901178991349</v>
      </c>
      <c r="P1262" s="51">
        <f t="shared" si="248"/>
        <v>883.88347648318438</v>
      </c>
      <c r="Q1262" s="53">
        <f t="shared" si="249"/>
        <v>1.7079873941704047E-2</v>
      </c>
      <c r="R1262" s="29">
        <f t="shared" si="251"/>
        <v>50500</v>
      </c>
      <c r="S1262" s="51">
        <f t="shared" si="243"/>
        <v>50500</v>
      </c>
      <c r="T1262" s="12" t="str">
        <f t="shared" si="250"/>
        <v>MENOR VALOR</v>
      </c>
    </row>
    <row r="1263" spans="1:20" ht="16.5">
      <c r="A1263" s="57">
        <v>1257</v>
      </c>
      <c r="B1263" s="38">
        <v>903860</v>
      </c>
      <c r="C1263" s="38"/>
      <c r="D1263" s="63" t="s">
        <v>1740</v>
      </c>
      <c r="E1263" s="114" t="s">
        <v>21</v>
      </c>
      <c r="F1263" s="64">
        <v>1</v>
      </c>
      <c r="G1263" s="115">
        <v>0</v>
      </c>
      <c r="H1263" s="116">
        <v>0</v>
      </c>
      <c r="I1263" s="84">
        <v>44100</v>
      </c>
      <c r="J1263" s="85" t="s">
        <v>28</v>
      </c>
      <c r="K1263" s="49"/>
      <c r="L1263" s="50">
        <f t="shared" si="244"/>
        <v>44100</v>
      </c>
      <c r="M1263" s="50">
        <f t="shared" si="245"/>
        <v>44100</v>
      </c>
      <c r="N1263" s="51">
        <f t="shared" si="246"/>
        <v>44100</v>
      </c>
      <c r="O1263" s="52">
        <f t="shared" si="247"/>
        <v>44100</v>
      </c>
      <c r="P1263" s="51">
        <f t="shared" si="248"/>
        <v>0</v>
      </c>
      <c r="Q1263" s="53">
        <f t="shared" si="249"/>
        <v>0</v>
      </c>
      <c r="R1263" s="29">
        <f t="shared" si="251"/>
        <v>44100</v>
      </c>
      <c r="S1263" s="51">
        <f t="shared" si="243"/>
        <v>44100</v>
      </c>
      <c r="T1263" s="12" t="str">
        <f t="shared" si="250"/>
        <v>MENOR VALOR</v>
      </c>
    </row>
    <row r="1264" spans="1:20" ht="16.5">
      <c r="A1264" s="89">
        <v>1258</v>
      </c>
      <c r="B1264" s="38">
        <v>903861</v>
      </c>
      <c r="C1264" s="38"/>
      <c r="D1264" s="63" t="s">
        <v>1741</v>
      </c>
      <c r="E1264" s="114" t="s">
        <v>21</v>
      </c>
      <c r="F1264" s="64">
        <v>1</v>
      </c>
      <c r="G1264" s="115">
        <v>0</v>
      </c>
      <c r="H1264" s="116">
        <v>0</v>
      </c>
      <c r="I1264" s="84">
        <v>89900</v>
      </c>
      <c r="J1264" s="88">
        <v>81700</v>
      </c>
      <c r="K1264" s="49"/>
      <c r="L1264" s="50">
        <f t="shared" si="244"/>
        <v>81700</v>
      </c>
      <c r="M1264" s="50">
        <f t="shared" si="245"/>
        <v>85800</v>
      </c>
      <c r="N1264" s="51">
        <f t="shared" si="246"/>
        <v>85800</v>
      </c>
      <c r="O1264" s="52">
        <f t="shared" si="247"/>
        <v>85701.983640986975</v>
      </c>
      <c r="P1264" s="51">
        <f t="shared" si="248"/>
        <v>2899.1378028648451</v>
      </c>
      <c r="Q1264" s="53">
        <f t="shared" si="249"/>
        <v>3.3789484881874651E-2</v>
      </c>
      <c r="R1264" s="29">
        <f t="shared" si="251"/>
        <v>81700</v>
      </c>
      <c r="S1264" s="51">
        <f t="shared" si="243"/>
        <v>81700</v>
      </c>
      <c r="T1264" s="12" t="str">
        <f t="shared" si="250"/>
        <v>MENOR VALOR</v>
      </c>
    </row>
    <row r="1265" spans="1:20" ht="16.5">
      <c r="A1265" s="57">
        <v>1259</v>
      </c>
      <c r="B1265" s="38">
        <v>903862</v>
      </c>
      <c r="C1265" s="38"/>
      <c r="D1265" s="63" t="s">
        <v>1742</v>
      </c>
      <c r="E1265" s="114" t="s">
        <v>21</v>
      </c>
      <c r="F1265" s="64">
        <v>1</v>
      </c>
      <c r="G1265" s="115">
        <v>0</v>
      </c>
      <c r="H1265" s="116">
        <v>0</v>
      </c>
      <c r="I1265" s="84">
        <v>16100</v>
      </c>
      <c r="J1265" s="88">
        <v>16800</v>
      </c>
      <c r="K1265" s="49"/>
      <c r="L1265" s="50">
        <f t="shared" si="244"/>
        <v>16100</v>
      </c>
      <c r="M1265" s="50">
        <f t="shared" si="245"/>
        <v>16450</v>
      </c>
      <c r="N1265" s="51">
        <f t="shared" si="246"/>
        <v>16450</v>
      </c>
      <c r="O1265" s="52">
        <f t="shared" si="247"/>
        <v>16446.276174259023</v>
      </c>
      <c r="P1265" s="51">
        <f t="shared" si="248"/>
        <v>247.48737341529164</v>
      </c>
      <c r="Q1265" s="53">
        <f t="shared" si="249"/>
        <v>1.5044825131628671E-2</v>
      </c>
      <c r="R1265" s="29">
        <f t="shared" si="251"/>
        <v>16100</v>
      </c>
      <c r="S1265" s="51">
        <f t="shared" si="243"/>
        <v>16100</v>
      </c>
      <c r="T1265" s="12" t="str">
        <f t="shared" si="250"/>
        <v>MENOR VALOR</v>
      </c>
    </row>
    <row r="1266" spans="1:20" ht="16.5">
      <c r="A1266" s="57">
        <v>1260</v>
      </c>
      <c r="B1266" s="38">
        <v>903863</v>
      </c>
      <c r="C1266" s="38"/>
      <c r="D1266" s="63" t="s">
        <v>1743</v>
      </c>
      <c r="E1266" s="114" t="s">
        <v>21</v>
      </c>
      <c r="F1266" s="64">
        <v>1</v>
      </c>
      <c r="G1266" s="115">
        <v>0</v>
      </c>
      <c r="H1266" s="116">
        <v>0</v>
      </c>
      <c r="I1266" s="84">
        <v>14400</v>
      </c>
      <c r="J1266" s="88">
        <v>15100</v>
      </c>
      <c r="K1266" s="49"/>
      <c r="L1266" s="50">
        <f t="shared" si="244"/>
        <v>14400</v>
      </c>
      <c r="M1266" s="50">
        <f t="shared" si="245"/>
        <v>14750</v>
      </c>
      <c r="N1266" s="51">
        <f t="shared" si="246"/>
        <v>14750</v>
      </c>
      <c r="O1266" s="52">
        <f t="shared" si="247"/>
        <v>14745.846872933409</v>
      </c>
      <c r="P1266" s="51">
        <f t="shared" si="248"/>
        <v>247.48737341529164</v>
      </c>
      <c r="Q1266" s="53">
        <f t="shared" si="249"/>
        <v>1.677880497730791E-2</v>
      </c>
      <c r="R1266" s="29">
        <f t="shared" si="251"/>
        <v>14400</v>
      </c>
      <c r="S1266" s="51">
        <f t="shared" si="243"/>
        <v>14400</v>
      </c>
      <c r="T1266" s="12" t="str">
        <f t="shared" si="250"/>
        <v>MENOR VALOR</v>
      </c>
    </row>
    <row r="1267" spans="1:20" ht="16.5">
      <c r="A1267" s="57">
        <v>1261</v>
      </c>
      <c r="B1267" s="38">
        <v>903864</v>
      </c>
      <c r="C1267" s="38"/>
      <c r="D1267" s="63" t="s">
        <v>1744</v>
      </c>
      <c r="E1267" s="114" t="s">
        <v>21</v>
      </c>
      <c r="F1267" s="64">
        <v>1</v>
      </c>
      <c r="G1267" s="115">
        <v>0</v>
      </c>
      <c r="H1267" s="116">
        <v>0</v>
      </c>
      <c r="I1267" s="84">
        <v>41600</v>
      </c>
      <c r="J1267" s="88">
        <v>43800</v>
      </c>
      <c r="K1267" s="49"/>
      <c r="L1267" s="50">
        <f t="shared" si="244"/>
        <v>41600</v>
      </c>
      <c r="M1267" s="50">
        <f t="shared" si="245"/>
        <v>42700</v>
      </c>
      <c r="N1267" s="51">
        <f t="shared" si="246"/>
        <v>42700</v>
      </c>
      <c r="O1267" s="52">
        <f t="shared" si="247"/>
        <v>42685.829030253117</v>
      </c>
      <c r="P1267" s="51">
        <f t="shared" si="248"/>
        <v>777.81745930520231</v>
      </c>
      <c r="Q1267" s="53">
        <f t="shared" si="249"/>
        <v>1.8215865557498882E-2</v>
      </c>
      <c r="R1267" s="29">
        <f t="shared" si="251"/>
        <v>41600</v>
      </c>
      <c r="S1267" s="51">
        <f t="shared" si="243"/>
        <v>41600</v>
      </c>
      <c r="T1267" s="12" t="str">
        <f t="shared" si="250"/>
        <v>MENOR VALOR</v>
      </c>
    </row>
    <row r="1268" spans="1:20" ht="16.5">
      <c r="A1268" s="57">
        <v>1262</v>
      </c>
      <c r="B1268" s="38">
        <v>903865</v>
      </c>
      <c r="C1268" s="38"/>
      <c r="D1268" s="63" t="s">
        <v>1745</v>
      </c>
      <c r="E1268" s="114" t="s">
        <v>21</v>
      </c>
      <c r="F1268" s="64">
        <v>1</v>
      </c>
      <c r="G1268" s="115">
        <v>0</v>
      </c>
      <c r="H1268" s="116">
        <v>0</v>
      </c>
      <c r="I1268" s="84">
        <v>36500</v>
      </c>
      <c r="J1268" s="88">
        <v>36000</v>
      </c>
      <c r="K1268" s="49"/>
      <c r="L1268" s="50">
        <f t="shared" si="244"/>
        <v>36000</v>
      </c>
      <c r="M1268" s="50">
        <f t="shared" si="245"/>
        <v>36250</v>
      </c>
      <c r="N1268" s="51">
        <f t="shared" si="246"/>
        <v>36250</v>
      </c>
      <c r="O1268" s="52">
        <f t="shared" si="247"/>
        <v>36249.137920783716</v>
      </c>
      <c r="P1268" s="51">
        <f t="shared" si="248"/>
        <v>176.77669529663689</v>
      </c>
      <c r="Q1268" s="53">
        <f t="shared" si="249"/>
        <v>4.8765984909417076E-3</v>
      </c>
      <c r="R1268" s="29">
        <f t="shared" si="251"/>
        <v>36000</v>
      </c>
      <c r="S1268" s="51">
        <f t="shared" si="243"/>
        <v>36000</v>
      </c>
      <c r="T1268" s="12" t="str">
        <f t="shared" si="250"/>
        <v>MENOR VALOR</v>
      </c>
    </row>
    <row r="1269" spans="1:20" ht="33">
      <c r="A1269" s="89">
        <v>1263</v>
      </c>
      <c r="B1269" s="38">
        <v>903866</v>
      </c>
      <c r="C1269" s="38"/>
      <c r="D1269" s="63" t="s">
        <v>1746</v>
      </c>
      <c r="E1269" s="114" t="s">
        <v>21</v>
      </c>
      <c r="F1269" s="64">
        <v>1</v>
      </c>
      <c r="G1269" s="115">
        <v>0</v>
      </c>
      <c r="H1269" s="116">
        <v>0</v>
      </c>
      <c r="I1269" s="84">
        <v>36900</v>
      </c>
      <c r="J1269" s="88">
        <v>38900</v>
      </c>
      <c r="K1269" s="49"/>
      <c r="L1269" s="50">
        <f t="shared" si="244"/>
        <v>36900</v>
      </c>
      <c r="M1269" s="50">
        <f t="shared" si="245"/>
        <v>37900</v>
      </c>
      <c r="N1269" s="51">
        <f t="shared" si="246"/>
        <v>37900</v>
      </c>
      <c r="O1269" s="52">
        <f t="shared" si="247"/>
        <v>37886.805090954818</v>
      </c>
      <c r="P1269" s="51">
        <f t="shared" si="248"/>
        <v>707.10678118654755</v>
      </c>
      <c r="Q1269" s="53">
        <f t="shared" si="249"/>
        <v>1.8657171007560622E-2</v>
      </c>
      <c r="R1269" s="29">
        <f t="shared" si="251"/>
        <v>36900</v>
      </c>
      <c r="S1269" s="51">
        <f t="shared" si="243"/>
        <v>36900</v>
      </c>
      <c r="T1269" s="12" t="str">
        <f t="shared" si="250"/>
        <v>MENOR VALOR</v>
      </c>
    </row>
    <row r="1270" spans="1:20" ht="33">
      <c r="A1270" s="57">
        <v>1264</v>
      </c>
      <c r="B1270" s="38">
        <v>903867</v>
      </c>
      <c r="C1270" s="38"/>
      <c r="D1270" s="63" t="s">
        <v>1747</v>
      </c>
      <c r="E1270" s="114" t="s">
        <v>21</v>
      </c>
      <c r="F1270" s="64">
        <v>1</v>
      </c>
      <c r="G1270" s="115">
        <v>0</v>
      </c>
      <c r="H1270" s="116">
        <v>0</v>
      </c>
      <c r="I1270" s="84">
        <v>36900</v>
      </c>
      <c r="J1270" s="88">
        <v>38900</v>
      </c>
      <c r="K1270" s="49"/>
      <c r="L1270" s="50">
        <f t="shared" si="244"/>
        <v>36900</v>
      </c>
      <c r="M1270" s="50">
        <f t="shared" si="245"/>
        <v>37900</v>
      </c>
      <c r="N1270" s="51">
        <f t="shared" si="246"/>
        <v>37900</v>
      </c>
      <c r="O1270" s="52">
        <f t="shared" si="247"/>
        <v>37886.805090954818</v>
      </c>
      <c r="P1270" s="51">
        <f t="shared" si="248"/>
        <v>707.10678118654755</v>
      </c>
      <c r="Q1270" s="53">
        <f t="shared" si="249"/>
        <v>1.8657171007560622E-2</v>
      </c>
      <c r="R1270" s="29">
        <f t="shared" si="251"/>
        <v>36900</v>
      </c>
      <c r="S1270" s="51">
        <f t="shared" si="243"/>
        <v>36900</v>
      </c>
      <c r="T1270" s="12" t="str">
        <f t="shared" si="250"/>
        <v>MENOR VALOR</v>
      </c>
    </row>
    <row r="1271" spans="1:20" ht="16.5">
      <c r="A1271" s="57">
        <v>1265</v>
      </c>
      <c r="B1271" s="38">
        <v>903868</v>
      </c>
      <c r="C1271" s="38"/>
      <c r="D1271" s="63" t="s">
        <v>1748</v>
      </c>
      <c r="E1271" s="114" t="s">
        <v>21</v>
      </c>
      <c r="F1271" s="64">
        <v>1</v>
      </c>
      <c r="G1271" s="115">
        <v>0</v>
      </c>
      <c r="H1271" s="116">
        <v>0</v>
      </c>
      <c r="I1271" s="84">
        <v>23800</v>
      </c>
      <c r="J1271" s="88">
        <v>25100</v>
      </c>
      <c r="K1271" s="49"/>
      <c r="L1271" s="50">
        <f t="shared" si="244"/>
        <v>23800</v>
      </c>
      <c r="M1271" s="50">
        <f t="shared" si="245"/>
        <v>24450</v>
      </c>
      <c r="N1271" s="51">
        <f t="shared" si="246"/>
        <v>24450</v>
      </c>
      <c r="O1271" s="52">
        <f t="shared" si="247"/>
        <v>24441.35839105511</v>
      </c>
      <c r="P1271" s="51">
        <f t="shared" si="248"/>
        <v>459.61940777125591</v>
      </c>
      <c r="Q1271" s="53">
        <f t="shared" si="249"/>
        <v>1.8798339786145434E-2</v>
      </c>
      <c r="R1271" s="29">
        <f t="shared" si="251"/>
        <v>23800</v>
      </c>
      <c r="S1271" s="51">
        <f t="shared" si="243"/>
        <v>23800</v>
      </c>
      <c r="T1271" s="12" t="str">
        <f t="shared" si="250"/>
        <v>MENOR VALOR</v>
      </c>
    </row>
    <row r="1272" spans="1:20" ht="16.5">
      <c r="A1272" s="57">
        <v>1266</v>
      </c>
      <c r="B1272" s="38">
        <v>903869</v>
      </c>
      <c r="C1272" s="38"/>
      <c r="D1272" s="63" t="s">
        <v>1749</v>
      </c>
      <c r="E1272" s="114" t="s">
        <v>21</v>
      </c>
      <c r="F1272" s="64">
        <v>1</v>
      </c>
      <c r="G1272" s="115">
        <v>0</v>
      </c>
      <c r="H1272" s="116">
        <v>0</v>
      </c>
      <c r="I1272" s="84">
        <v>18700</v>
      </c>
      <c r="J1272" s="85" t="s">
        <v>28</v>
      </c>
      <c r="K1272" s="49"/>
      <c r="L1272" s="50">
        <f t="shared" si="244"/>
        <v>18700</v>
      </c>
      <c r="M1272" s="50">
        <f t="shared" si="245"/>
        <v>18700</v>
      </c>
      <c r="N1272" s="51">
        <f t="shared" si="246"/>
        <v>18700</v>
      </c>
      <c r="O1272" s="52">
        <f t="shared" si="247"/>
        <v>18700</v>
      </c>
      <c r="P1272" s="51">
        <f t="shared" si="248"/>
        <v>0</v>
      </c>
      <c r="Q1272" s="53">
        <f t="shared" si="249"/>
        <v>0</v>
      </c>
      <c r="R1272" s="29">
        <f t="shared" si="251"/>
        <v>18700</v>
      </c>
      <c r="S1272" s="51">
        <f t="shared" si="243"/>
        <v>18700</v>
      </c>
      <c r="T1272" s="12" t="str">
        <f t="shared" si="250"/>
        <v>MENOR VALOR</v>
      </c>
    </row>
    <row r="1273" spans="1:20" ht="16.5">
      <c r="A1273" s="57">
        <v>1267</v>
      </c>
      <c r="B1273" s="38">
        <v>903873</v>
      </c>
      <c r="C1273" s="38"/>
      <c r="D1273" s="63" t="s">
        <v>1750</v>
      </c>
      <c r="E1273" s="114" t="s">
        <v>21</v>
      </c>
      <c r="F1273" s="64">
        <v>1</v>
      </c>
      <c r="G1273" s="115">
        <v>0</v>
      </c>
      <c r="H1273" s="116">
        <v>0</v>
      </c>
      <c r="I1273" s="84">
        <v>26400</v>
      </c>
      <c r="J1273" s="88">
        <v>25100</v>
      </c>
      <c r="K1273" s="49"/>
      <c r="L1273" s="50">
        <f t="shared" si="244"/>
        <v>25100</v>
      </c>
      <c r="M1273" s="50">
        <f t="shared" si="245"/>
        <v>25750</v>
      </c>
      <c r="N1273" s="51">
        <f t="shared" si="246"/>
        <v>25750</v>
      </c>
      <c r="O1273" s="52">
        <f t="shared" si="247"/>
        <v>25741.794809220279</v>
      </c>
      <c r="P1273" s="51">
        <f t="shared" si="248"/>
        <v>459.61940777125591</v>
      </c>
      <c r="Q1273" s="53">
        <f t="shared" si="249"/>
        <v>1.7849297389174987E-2</v>
      </c>
      <c r="R1273" s="29">
        <f t="shared" si="251"/>
        <v>25100</v>
      </c>
      <c r="S1273" s="51">
        <f t="shared" si="243"/>
        <v>25100</v>
      </c>
      <c r="T1273" s="12" t="str">
        <f t="shared" si="250"/>
        <v>MENOR VALOR</v>
      </c>
    </row>
    <row r="1274" spans="1:20" ht="16.5">
      <c r="A1274" s="89">
        <v>1268</v>
      </c>
      <c r="B1274" s="38">
        <v>903874</v>
      </c>
      <c r="C1274" s="38"/>
      <c r="D1274" s="63" t="s">
        <v>1751</v>
      </c>
      <c r="E1274" s="114" t="s">
        <v>21</v>
      </c>
      <c r="F1274" s="64">
        <v>1</v>
      </c>
      <c r="G1274" s="115">
        <v>0</v>
      </c>
      <c r="H1274" s="116">
        <v>0</v>
      </c>
      <c r="I1274" s="84">
        <v>12600</v>
      </c>
      <c r="J1274" s="88">
        <v>15100</v>
      </c>
      <c r="K1274" s="49"/>
      <c r="L1274" s="50">
        <f t="shared" si="244"/>
        <v>12600</v>
      </c>
      <c r="M1274" s="50">
        <f t="shared" si="245"/>
        <v>13850</v>
      </c>
      <c r="N1274" s="51">
        <f t="shared" si="246"/>
        <v>13850</v>
      </c>
      <c r="O1274" s="52">
        <f t="shared" si="247"/>
        <v>13793.476719087179</v>
      </c>
      <c r="P1274" s="51">
        <f t="shared" si="248"/>
        <v>883.88347648318438</v>
      </c>
      <c r="Q1274" s="53">
        <f t="shared" si="249"/>
        <v>6.3818301551132453E-2</v>
      </c>
      <c r="R1274" s="29">
        <f t="shared" si="251"/>
        <v>12600</v>
      </c>
      <c r="S1274" s="51">
        <f t="shared" si="243"/>
        <v>12600</v>
      </c>
      <c r="T1274" s="12" t="str">
        <f t="shared" si="250"/>
        <v>MENOR VALOR</v>
      </c>
    </row>
    <row r="1275" spans="1:20" ht="16.5">
      <c r="A1275" s="57">
        <v>1269</v>
      </c>
      <c r="B1275" s="38">
        <v>903875</v>
      </c>
      <c r="C1275" s="38"/>
      <c r="D1275" s="63" t="s">
        <v>1752</v>
      </c>
      <c r="E1275" s="114" t="s">
        <v>21</v>
      </c>
      <c r="F1275" s="64">
        <v>1</v>
      </c>
      <c r="G1275" s="115">
        <v>0</v>
      </c>
      <c r="H1275" s="116">
        <v>0</v>
      </c>
      <c r="I1275" s="84">
        <v>24900</v>
      </c>
      <c r="J1275" s="88">
        <v>26700</v>
      </c>
      <c r="K1275" s="49"/>
      <c r="L1275" s="50">
        <f t="shared" si="244"/>
        <v>24900</v>
      </c>
      <c r="M1275" s="50">
        <f t="shared" si="245"/>
        <v>25800</v>
      </c>
      <c r="N1275" s="51">
        <f t="shared" si="246"/>
        <v>25800</v>
      </c>
      <c r="O1275" s="52">
        <f t="shared" si="247"/>
        <v>25784.297547150669</v>
      </c>
      <c r="P1275" s="51">
        <f t="shared" si="248"/>
        <v>636.3961030678928</v>
      </c>
      <c r="Q1275" s="53">
        <f t="shared" si="249"/>
        <v>2.4666515622786541E-2</v>
      </c>
      <c r="R1275" s="29">
        <f t="shared" si="251"/>
        <v>24900</v>
      </c>
      <c r="S1275" s="51">
        <f t="shared" si="243"/>
        <v>24900</v>
      </c>
      <c r="T1275" s="12" t="str">
        <f t="shared" si="250"/>
        <v>MENOR VALOR</v>
      </c>
    </row>
    <row r="1276" spans="1:20" ht="16.5">
      <c r="A1276" s="57">
        <v>1270</v>
      </c>
      <c r="B1276" s="38">
        <v>903876</v>
      </c>
      <c r="C1276" s="38"/>
      <c r="D1276" s="63" t="s">
        <v>1753</v>
      </c>
      <c r="E1276" s="114" t="s">
        <v>21</v>
      </c>
      <c r="F1276" s="64">
        <v>1</v>
      </c>
      <c r="G1276" s="115">
        <v>0</v>
      </c>
      <c r="H1276" s="116">
        <v>0</v>
      </c>
      <c r="I1276" s="84">
        <v>20400</v>
      </c>
      <c r="J1276" s="88">
        <v>17900</v>
      </c>
      <c r="K1276" s="49"/>
      <c r="L1276" s="50">
        <f t="shared" si="244"/>
        <v>17900</v>
      </c>
      <c r="M1276" s="50">
        <f t="shared" si="245"/>
        <v>19150</v>
      </c>
      <c r="N1276" s="51">
        <f t="shared" si="246"/>
        <v>19150</v>
      </c>
      <c r="O1276" s="52">
        <f t="shared" si="247"/>
        <v>19109.160107131869</v>
      </c>
      <c r="P1276" s="51">
        <f t="shared" si="248"/>
        <v>883.88347648318438</v>
      </c>
      <c r="Q1276" s="53">
        <f t="shared" si="249"/>
        <v>4.615579511661537E-2</v>
      </c>
      <c r="R1276" s="29">
        <f t="shared" si="251"/>
        <v>17900</v>
      </c>
      <c r="S1276" s="51">
        <f t="shared" si="243"/>
        <v>17900</v>
      </c>
      <c r="T1276" s="12" t="str">
        <f t="shared" si="250"/>
        <v>MENOR VALOR</v>
      </c>
    </row>
    <row r="1277" spans="1:20" ht="16.5">
      <c r="A1277" s="57">
        <v>1271</v>
      </c>
      <c r="B1277" s="38">
        <v>903881</v>
      </c>
      <c r="C1277" s="38"/>
      <c r="D1277" s="63" t="s">
        <v>1754</v>
      </c>
      <c r="E1277" s="114" t="s">
        <v>21</v>
      </c>
      <c r="F1277" s="64">
        <v>1</v>
      </c>
      <c r="G1277" s="115">
        <v>0</v>
      </c>
      <c r="H1277" s="116">
        <v>0</v>
      </c>
      <c r="I1277" s="84">
        <v>81600</v>
      </c>
      <c r="J1277" s="88">
        <v>22500</v>
      </c>
      <c r="K1277" s="49"/>
      <c r="L1277" s="50">
        <f t="shared" si="244"/>
        <v>22500</v>
      </c>
      <c r="M1277" s="50">
        <f t="shared" si="245"/>
        <v>52050</v>
      </c>
      <c r="N1277" s="51">
        <f t="shared" si="246"/>
        <v>52050</v>
      </c>
      <c r="O1277" s="52">
        <f t="shared" si="247"/>
        <v>42848.5705712571</v>
      </c>
      <c r="P1277" s="51">
        <f t="shared" si="248"/>
        <v>20895.005384062479</v>
      </c>
      <c r="Q1277" s="53">
        <f t="shared" si="249"/>
        <v>0.40144102563040307</v>
      </c>
      <c r="R1277" s="29">
        <f t="shared" si="251"/>
        <v>52050</v>
      </c>
      <c r="S1277" s="51">
        <f t="shared" si="243"/>
        <v>52100</v>
      </c>
      <c r="T1277" s="12" t="str">
        <f t="shared" si="250"/>
        <v>MEDIANA</v>
      </c>
    </row>
    <row r="1278" spans="1:20" ht="16.5">
      <c r="A1278" s="57">
        <v>1272</v>
      </c>
      <c r="B1278" s="38">
        <v>903883</v>
      </c>
      <c r="C1278" s="38"/>
      <c r="D1278" s="63" t="s">
        <v>1755</v>
      </c>
      <c r="E1278" s="114" t="s">
        <v>21</v>
      </c>
      <c r="F1278" s="64">
        <v>1</v>
      </c>
      <c r="G1278" s="115">
        <v>0</v>
      </c>
      <c r="H1278" s="116">
        <v>0</v>
      </c>
      <c r="I1278" s="84">
        <v>21200</v>
      </c>
      <c r="J1278" s="88">
        <v>7800</v>
      </c>
      <c r="K1278" s="49"/>
      <c r="L1278" s="50">
        <f t="shared" si="244"/>
        <v>7800</v>
      </c>
      <c r="M1278" s="50">
        <f t="shared" si="245"/>
        <v>14500</v>
      </c>
      <c r="N1278" s="51">
        <f t="shared" si="246"/>
        <v>14500</v>
      </c>
      <c r="O1278" s="52">
        <f t="shared" si="247"/>
        <v>12859.237924542807</v>
      </c>
      <c r="P1278" s="51">
        <f t="shared" si="248"/>
        <v>4737.615433949868</v>
      </c>
      <c r="Q1278" s="53">
        <f t="shared" si="249"/>
        <v>0.32673209889309435</v>
      </c>
      <c r="R1278" s="29">
        <f t="shared" si="251"/>
        <v>14500</v>
      </c>
      <c r="S1278" s="51">
        <f t="shared" si="243"/>
        <v>14500</v>
      </c>
      <c r="T1278" s="12" t="str">
        <f t="shared" si="250"/>
        <v>MEDIANA</v>
      </c>
    </row>
    <row r="1279" spans="1:20" ht="16.5">
      <c r="A1279" s="89">
        <v>1273</v>
      </c>
      <c r="B1279" s="38">
        <v>903895</v>
      </c>
      <c r="C1279" s="38"/>
      <c r="D1279" s="63" t="s">
        <v>1756</v>
      </c>
      <c r="E1279" s="114" t="s">
        <v>21</v>
      </c>
      <c r="F1279" s="64">
        <v>1</v>
      </c>
      <c r="G1279" s="115">
        <v>0</v>
      </c>
      <c r="H1279" s="116">
        <v>0</v>
      </c>
      <c r="I1279" s="84">
        <v>20400</v>
      </c>
      <c r="J1279" s="88">
        <v>21500</v>
      </c>
      <c r="K1279" s="49"/>
      <c r="L1279" s="50">
        <f t="shared" si="244"/>
        <v>20400</v>
      </c>
      <c r="M1279" s="50">
        <f t="shared" si="245"/>
        <v>20950</v>
      </c>
      <c r="N1279" s="51">
        <f t="shared" si="246"/>
        <v>20950</v>
      </c>
      <c r="O1279" s="52">
        <f t="shared" si="247"/>
        <v>20942.779185198891</v>
      </c>
      <c r="P1279" s="51">
        <f t="shared" si="248"/>
        <v>388.90872965260115</v>
      </c>
      <c r="Q1279" s="53">
        <f t="shared" si="249"/>
        <v>1.8563662513250652E-2</v>
      </c>
      <c r="R1279" s="29">
        <f t="shared" si="251"/>
        <v>20400</v>
      </c>
      <c r="S1279" s="51">
        <f t="shared" si="243"/>
        <v>20400</v>
      </c>
      <c r="T1279" s="12" t="str">
        <f t="shared" si="250"/>
        <v>MENOR VALOR</v>
      </c>
    </row>
    <row r="1280" spans="1:20" ht="33">
      <c r="A1280" s="57">
        <v>1274</v>
      </c>
      <c r="B1280" s="38">
        <v>904101</v>
      </c>
      <c r="C1280" s="38"/>
      <c r="D1280" s="63" t="s">
        <v>1757</v>
      </c>
      <c r="E1280" s="114" t="s">
        <v>21</v>
      </c>
      <c r="F1280" s="64">
        <v>1</v>
      </c>
      <c r="G1280" s="115">
        <v>0</v>
      </c>
      <c r="H1280" s="116">
        <v>0</v>
      </c>
      <c r="I1280" s="84">
        <v>211600</v>
      </c>
      <c r="J1280" s="88">
        <v>221900</v>
      </c>
      <c r="K1280" s="49"/>
      <c r="L1280" s="50">
        <f t="shared" si="244"/>
        <v>211600</v>
      </c>
      <c r="M1280" s="50">
        <f t="shared" si="245"/>
        <v>216750</v>
      </c>
      <c r="N1280" s="51">
        <f t="shared" si="246"/>
        <v>216750</v>
      </c>
      <c r="O1280" s="52">
        <f t="shared" si="247"/>
        <v>216688.80912497535</v>
      </c>
      <c r="P1280" s="51">
        <f t="shared" si="248"/>
        <v>3641.5999231107198</v>
      </c>
      <c r="Q1280" s="53">
        <f t="shared" si="249"/>
        <v>1.6800922367292824E-2</v>
      </c>
      <c r="R1280" s="29">
        <f t="shared" si="251"/>
        <v>211600</v>
      </c>
      <c r="S1280" s="51">
        <f t="shared" si="243"/>
        <v>211600</v>
      </c>
      <c r="T1280" s="12" t="str">
        <f t="shared" si="250"/>
        <v>MENOR VALOR</v>
      </c>
    </row>
    <row r="1281" spans="1:20" ht="16.5">
      <c r="A1281" s="57">
        <v>1275</v>
      </c>
      <c r="B1281" s="38">
        <v>904102</v>
      </c>
      <c r="C1281" s="38"/>
      <c r="D1281" s="63" t="s">
        <v>1758</v>
      </c>
      <c r="E1281" s="114" t="s">
        <v>21</v>
      </c>
      <c r="F1281" s="64">
        <v>1</v>
      </c>
      <c r="G1281" s="115">
        <v>0</v>
      </c>
      <c r="H1281" s="116">
        <v>0</v>
      </c>
      <c r="I1281" s="110">
        <v>153600</v>
      </c>
      <c r="J1281" s="85" t="s">
        <v>28</v>
      </c>
      <c r="K1281" s="49"/>
      <c r="L1281" s="50">
        <f t="shared" si="244"/>
        <v>153600</v>
      </c>
      <c r="M1281" s="50">
        <f t="shared" si="245"/>
        <v>153600</v>
      </c>
      <c r="N1281" s="51">
        <f t="shared" si="246"/>
        <v>153600</v>
      </c>
      <c r="O1281" s="52">
        <f t="shared" si="247"/>
        <v>153600</v>
      </c>
      <c r="P1281" s="51">
        <f t="shared" si="248"/>
        <v>0</v>
      </c>
      <c r="Q1281" s="53">
        <f t="shared" si="249"/>
        <v>0</v>
      </c>
      <c r="R1281" s="29">
        <f t="shared" si="251"/>
        <v>153600</v>
      </c>
      <c r="S1281" s="51">
        <f t="shared" ref="S1281:S1344" si="252">+ROUND(R1281,-2)</f>
        <v>153600</v>
      </c>
      <c r="T1281" s="12" t="str">
        <f t="shared" si="250"/>
        <v>MENOR VALOR</v>
      </c>
    </row>
    <row r="1282" spans="1:20" ht="16.5">
      <c r="A1282" s="57">
        <v>1276</v>
      </c>
      <c r="B1282" s="38">
        <v>904103</v>
      </c>
      <c r="C1282" s="38"/>
      <c r="D1282" s="63" t="s">
        <v>1759</v>
      </c>
      <c r="E1282" s="114" t="s">
        <v>21</v>
      </c>
      <c r="F1282" s="64">
        <v>1</v>
      </c>
      <c r="G1282" s="115">
        <v>0</v>
      </c>
      <c r="H1282" s="116">
        <v>0</v>
      </c>
      <c r="I1282" s="84">
        <v>96300</v>
      </c>
      <c r="J1282" s="88">
        <v>87600</v>
      </c>
      <c r="K1282" s="49"/>
      <c r="L1282" s="50">
        <f t="shared" si="244"/>
        <v>87600</v>
      </c>
      <c r="M1282" s="50">
        <f t="shared" si="245"/>
        <v>91950</v>
      </c>
      <c r="N1282" s="51">
        <f t="shared" si="246"/>
        <v>91950</v>
      </c>
      <c r="O1282" s="52">
        <f t="shared" si="247"/>
        <v>91847.046767982698</v>
      </c>
      <c r="P1282" s="51">
        <f t="shared" si="248"/>
        <v>3075.9144981614818</v>
      </c>
      <c r="Q1282" s="53">
        <f t="shared" si="249"/>
        <v>3.3452033693980227E-2</v>
      </c>
      <c r="R1282" s="29">
        <f t="shared" si="251"/>
        <v>87600</v>
      </c>
      <c r="S1282" s="51">
        <f t="shared" si="252"/>
        <v>87600</v>
      </c>
      <c r="T1282" s="12" t="str">
        <f t="shared" si="250"/>
        <v>MENOR VALOR</v>
      </c>
    </row>
    <row r="1283" spans="1:20" ht="16.5">
      <c r="A1283" s="57">
        <v>1277</v>
      </c>
      <c r="B1283" s="38">
        <v>904104</v>
      </c>
      <c r="C1283" s="38"/>
      <c r="D1283" s="63" t="s">
        <v>1760</v>
      </c>
      <c r="E1283" s="114" t="s">
        <v>21</v>
      </c>
      <c r="F1283" s="64">
        <v>1</v>
      </c>
      <c r="G1283" s="115">
        <v>0</v>
      </c>
      <c r="H1283" s="116">
        <v>0</v>
      </c>
      <c r="I1283" s="84">
        <v>130200</v>
      </c>
      <c r="J1283" s="88">
        <v>136400</v>
      </c>
      <c r="K1283" s="49"/>
      <c r="L1283" s="50">
        <f t="shared" si="244"/>
        <v>130200</v>
      </c>
      <c r="M1283" s="50">
        <f t="shared" si="245"/>
        <v>133300</v>
      </c>
      <c r="N1283" s="51">
        <f t="shared" si="246"/>
        <v>133300</v>
      </c>
      <c r="O1283" s="52">
        <f t="shared" si="247"/>
        <v>133263.94861326899</v>
      </c>
      <c r="P1283" s="51">
        <f t="shared" si="248"/>
        <v>2192.0310216782973</v>
      </c>
      <c r="Q1283" s="53">
        <f t="shared" si="249"/>
        <v>1.6444343748524361E-2</v>
      </c>
      <c r="R1283" s="29">
        <f t="shared" si="251"/>
        <v>130200</v>
      </c>
      <c r="S1283" s="51">
        <f t="shared" si="252"/>
        <v>130200</v>
      </c>
      <c r="T1283" s="12" t="str">
        <f t="shared" si="250"/>
        <v>MENOR VALOR</v>
      </c>
    </row>
    <row r="1284" spans="1:20" ht="16.5">
      <c r="A1284" s="89">
        <v>1278</v>
      </c>
      <c r="B1284" s="38">
        <v>904105</v>
      </c>
      <c r="C1284" s="38"/>
      <c r="D1284" s="63" t="s">
        <v>1761</v>
      </c>
      <c r="E1284" s="114" t="s">
        <v>21</v>
      </c>
      <c r="F1284" s="64">
        <v>1</v>
      </c>
      <c r="G1284" s="115">
        <v>0</v>
      </c>
      <c r="H1284" s="116">
        <v>0</v>
      </c>
      <c r="I1284" s="84">
        <v>129400</v>
      </c>
      <c r="J1284" s="88">
        <v>135600</v>
      </c>
      <c r="K1284" s="49"/>
      <c r="L1284" s="50">
        <f t="shared" si="244"/>
        <v>129400</v>
      </c>
      <c r="M1284" s="50">
        <f t="shared" si="245"/>
        <v>132500</v>
      </c>
      <c r="N1284" s="51">
        <f t="shared" si="246"/>
        <v>132500</v>
      </c>
      <c r="O1284" s="52">
        <f t="shared" si="247"/>
        <v>132463.73088509927</v>
      </c>
      <c r="P1284" s="51">
        <f t="shared" si="248"/>
        <v>2192.0310216782973</v>
      </c>
      <c r="Q1284" s="53">
        <f t="shared" si="249"/>
        <v>1.6543630352289035E-2</v>
      </c>
      <c r="R1284" s="29">
        <f t="shared" si="251"/>
        <v>129400</v>
      </c>
      <c r="S1284" s="51">
        <f t="shared" si="252"/>
        <v>129400</v>
      </c>
      <c r="T1284" s="12" t="str">
        <f t="shared" si="250"/>
        <v>MENOR VALOR</v>
      </c>
    </row>
    <row r="1285" spans="1:20" ht="16.5">
      <c r="A1285" s="57">
        <v>1279</v>
      </c>
      <c r="B1285" s="38">
        <v>904107</v>
      </c>
      <c r="C1285" s="38"/>
      <c r="D1285" s="63" t="s">
        <v>1762</v>
      </c>
      <c r="E1285" s="114" t="s">
        <v>21</v>
      </c>
      <c r="F1285" s="64">
        <v>1</v>
      </c>
      <c r="G1285" s="115">
        <v>0</v>
      </c>
      <c r="H1285" s="116">
        <v>0</v>
      </c>
      <c r="I1285" s="84">
        <v>148000</v>
      </c>
      <c r="J1285" s="88">
        <v>154900</v>
      </c>
      <c r="K1285" s="49"/>
      <c r="L1285" s="50">
        <f t="shared" si="244"/>
        <v>148000</v>
      </c>
      <c r="M1285" s="50">
        <f t="shared" si="245"/>
        <v>151450</v>
      </c>
      <c r="N1285" s="51">
        <f t="shared" si="246"/>
        <v>151450</v>
      </c>
      <c r="O1285" s="52">
        <f t="shared" si="247"/>
        <v>151410.69975401342</v>
      </c>
      <c r="P1285" s="51">
        <f t="shared" si="248"/>
        <v>2439.5183950935889</v>
      </c>
      <c r="Q1285" s="53">
        <f t="shared" si="249"/>
        <v>1.6107747739145518E-2</v>
      </c>
      <c r="R1285" s="29">
        <f t="shared" si="251"/>
        <v>148000</v>
      </c>
      <c r="S1285" s="51">
        <f t="shared" si="252"/>
        <v>148000</v>
      </c>
      <c r="T1285" s="12" t="str">
        <f t="shared" si="250"/>
        <v>MENOR VALOR</v>
      </c>
    </row>
    <row r="1286" spans="1:20" ht="16.5">
      <c r="A1286" s="57">
        <v>1280</v>
      </c>
      <c r="B1286" s="38">
        <v>904108</v>
      </c>
      <c r="C1286" s="38"/>
      <c r="D1286" s="63" t="s">
        <v>1763</v>
      </c>
      <c r="E1286" s="114" t="s">
        <v>21</v>
      </c>
      <c r="F1286" s="64">
        <v>1</v>
      </c>
      <c r="G1286" s="115">
        <v>0</v>
      </c>
      <c r="H1286" s="116">
        <v>0</v>
      </c>
      <c r="I1286" s="84">
        <v>114900</v>
      </c>
      <c r="J1286" s="88">
        <v>120600</v>
      </c>
      <c r="K1286" s="49"/>
      <c r="L1286" s="50">
        <f t="shared" ref="L1286:L1349" si="253">MIN(I1286,J1286)</f>
        <v>114900</v>
      </c>
      <c r="M1286" s="50">
        <f t="shared" ref="M1286:M1349" si="254">AVERAGE(I1286,J1286)</f>
        <v>117750</v>
      </c>
      <c r="N1286" s="51">
        <f t="shared" ref="N1286:N1349" si="255">MEDIAN(J1286,I1286)</f>
        <v>117750</v>
      </c>
      <c r="O1286" s="52">
        <f t="shared" ref="O1286:O1349" si="256">GEOMEAN(I1286,J1286)</f>
        <v>117715.50450131878</v>
      </c>
      <c r="P1286" s="51">
        <f t="shared" ref="P1286:P1349" si="257">STDEVA(N1286,L1286)</f>
        <v>2015.2543263816603</v>
      </c>
      <c r="Q1286" s="53">
        <f t="shared" ref="Q1286:Q1349" si="258">P1286/N1286*100%</f>
        <v>1.7114686423623442E-2</v>
      </c>
      <c r="R1286" s="29">
        <f t="shared" si="251"/>
        <v>114900</v>
      </c>
      <c r="S1286" s="51">
        <f t="shared" si="252"/>
        <v>114900</v>
      </c>
      <c r="T1286" s="12" t="str">
        <f t="shared" si="250"/>
        <v>MENOR VALOR</v>
      </c>
    </row>
    <row r="1287" spans="1:20" ht="16.5">
      <c r="A1287" s="57">
        <v>1281</v>
      </c>
      <c r="B1287" s="38">
        <v>904109</v>
      </c>
      <c r="C1287" s="38"/>
      <c r="D1287" s="63" t="s">
        <v>1764</v>
      </c>
      <c r="E1287" s="114" t="s">
        <v>21</v>
      </c>
      <c r="F1287" s="64">
        <v>1</v>
      </c>
      <c r="G1287" s="115">
        <v>0</v>
      </c>
      <c r="H1287" s="116">
        <v>0</v>
      </c>
      <c r="I1287" s="84">
        <v>114900</v>
      </c>
      <c r="J1287" s="88">
        <v>120600</v>
      </c>
      <c r="K1287" s="49"/>
      <c r="L1287" s="50">
        <f t="shared" si="253"/>
        <v>114900</v>
      </c>
      <c r="M1287" s="50">
        <f t="shared" si="254"/>
        <v>117750</v>
      </c>
      <c r="N1287" s="51">
        <f t="shared" si="255"/>
        <v>117750</v>
      </c>
      <c r="O1287" s="52">
        <f t="shared" si="256"/>
        <v>117715.50450131878</v>
      </c>
      <c r="P1287" s="51">
        <f t="shared" si="257"/>
        <v>2015.2543263816603</v>
      </c>
      <c r="Q1287" s="53">
        <f t="shared" si="258"/>
        <v>1.7114686423623442E-2</v>
      </c>
      <c r="R1287" s="29">
        <f t="shared" si="251"/>
        <v>114900</v>
      </c>
      <c r="S1287" s="51">
        <f t="shared" si="252"/>
        <v>114900</v>
      </c>
      <c r="T1287" s="12" t="str">
        <f t="shared" si="250"/>
        <v>MENOR VALOR</v>
      </c>
    </row>
    <row r="1288" spans="1:20" ht="16.5">
      <c r="A1288" s="57">
        <v>1282</v>
      </c>
      <c r="B1288" s="38">
        <v>904204</v>
      </c>
      <c r="C1288" s="38"/>
      <c r="D1288" s="63" t="s">
        <v>1765</v>
      </c>
      <c r="E1288" s="114" t="s">
        <v>21</v>
      </c>
      <c r="F1288" s="64">
        <v>1</v>
      </c>
      <c r="G1288" s="115">
        <v>0</v>
      </c>
      <c r="H1288" s="116">
        <v>0</v>
      </c>
      <c r="I1288" s="84">
        <v>81400</v>
      </c>
      <c r="J1288" s="85" t="s">
        <v>28</v>
      </c>
      <c r="K1288" s="49"/>
      <c r="L1288" s="50">
        <f t="shared" si="253"/>
        <v>81400</v>
      </c>
      <c r="M1288" s="50">
        <f t="shared" si="254"/>
        <v>81400</v>
      </c>
      <c r="N1288" s="51">
        <f t="shared" si="255"/>
        <v>81400</v>
      </c>
      <c r="O1288" s="52">
        <f t="shared" si="256"/>
        <v>81400</v>
      </c>
      <c r="P1288" s="51">
        <f t="shared" si="257"/>
        <v>0</v>
      </c>
      <c r="Q1288" s="53">
        <f t="shared" si="258"/>
        <v>0</v>
      </c>
      <c r="R1288" s="29">
        <f t="shared" si="251"/>
        <v>81400</v>
      </c>
      <c r="S1288" s="51">
        <f t="shared" si="252"/>
        <v>81400</v>
      </c>
      <c r="T1288" s="12" t="str">
        <f t="shared" si="250"/>
        <v>MENOR VALOR</v>
      </c>
    </row>
    <row r="1289" spans="1:20" ht="33">
      <c r="A1289" s="89">
        <v>1283</v>
      </c>
      <c r="B1289" s="38">
        <v>904207</v>
      </c>
      <c r="C1289" s="38"/>
      <c r="D1289" s="63" t="s">
        <v>1766</v>
      </c>
      <c r="E1289" s="114" t="s">
        <v>21</v>
      </c>
      <c r="F1289" s="64">
        <v>1</v>
      </c>
      <c r="G1289" s="115">
        <v>0</v>
      </c>
      <c r="H1289" s="116">
        <v>0</v>
      </c>
      <c r="I1289" s="84">
        <v>279500</v>
      </c>
      <c r="J1289" s="85" t="s">
        <v>28</v>
      </c>
      <c r="K1289" s="49"/>
      <c r="L1289" s="50">
        <f t="shared" si="253"/>
        <v>279500</v>
      </c>
      <c r="M1289" s="50">
        <f t="shared" si="254"/>
        <v>279500</v>
      </c>
      <c r="N1289" s="51">
        <f t="shared" si="255"/>
        <v>279500</v>
      </c>
      <c r="O1289" s="52">
        <f t="shared" si="256"/>
        <v>279500</v>
      </c>
      <c r="P1289" s="51">
        <f t="shared" si="257"/>
        <v>0</v>
      </c>
      <c r="Q1289" s="53">
        <f t="shared" si="258"/>
        <v>0</v>
      </c>
      <c r="R1289" s="29">
        <f t="shared" si="251"/>
        <v>279500</v>
      </c>
      <c r="S1289" s="51">
        <f t="shared" si="252"/>
        <v>279500</v>
      </c>
      <c r="T1289" s="12" t="str">
        <f t="shared" ref="T1289:T1352" si="259">IF(Q1289&lt;=$Q$1,"MENOR VALOR","MEDIANA")</f>
        <v>MENOR VALOR</v>
      </c>
    </row>
    <row r="1290" spans="1:20" ht="33">
      <c r="A1290" s="57">
        <v>1284</v>
      </c>
      <c r="B1290" s="38">
        <v>904303</v>
      </c>
      <c r="C1290" s="38"/>
      <c r="D1290" s="63" t="s">
        <v>1767</v>
      </c>
      <c r="E1290" s="114" t="s">
        <v>21</v>
      </c>
      <c r="F1290" s="64">
        <v>1</v>
      </c>
      <c r="G1290" s="115">
        <v>0</v>
      </c>
      <c r="H1290" s="116">
        <v>0</v>
      </c>
      <c r="I1290" s="84">
        <v>112400</v>
      </c>
      <c r="J1290" s="88">
        <v>136600</v>
      </c>
      <c r="K1290" s="49"/>
      <c r="L1290" s="50">
        <f t="shared" si="253"/>
        <v>112400</v>
      </c>
      <c r="M1290" s="50">
        <f t="shared" si="254"/>
        <v>124500</v>
      </c>
      <c r="N1290" s="51">
        <f t="shared" si="255"/>
        <v>124500</v>
      </c>
      <c r="O1290" s="52">
        <f t="shared" si="256"/>
        <v>123910.61294336333</v>
      </c>
      <c r="P1290" s="51">
        <f t="shared" si="257"/>
        <v>8555.9920523572255</v>
      </c>
      <c r="Q1290" s="53">
        <f t="shared" si="258"/>
        <v>6.8722827729776906E-2</v>
      </c>
      <c r="R1290" s="29">
        <f t="shared" si="251"/>
        <v>112400</v>
      </c>
      <c r="S1290" s="51">
        <f t="shared" si="252"/>
        <v>112400</v>
      </c>
      <c r="T1290" s="12" t="str">
        <f t="shared" si="259"/>
        <v>MENOR VALOR</v>
      </c>
    </row>
    <row r="1291" spans="1:20" ht="16.5">
      <c r="A1291" s="57">
        <v>1285</v>
      </c>
      <c r="B1291" s="38">
        <v>904501</v>
      </c>
      <c r="C1291" s="38"/>
      <c r="D1291" s="63" t="s">
        <v>1768</v>
      </c>
      <c r="E1291" s="114" t="s">
        <v>21</v>
      </c>
      <c r="F1291" s="64">
        <v>1</v>
      </c>
      <c r="G1291" s="115">
        <v>0</v>
      </c>
      <c r="H1291" s="116">
        <v>0</v>
      </c>
      <c r="I1291" s="84">
        <v>180300</v>
      </c>
      <c r="J1291" s="85" t="s">
        <v>28</v>
      </c>
      <c r="K1291" s="49"/>
      <c r="L1291" s="50">
        <f t="shared" si="253"/>
        <v>180300</v>
      </c>
      <c r="M1291" s="50">
        <f t="shared" si="254"/>
        <v>180300</v>
      </c>
      <c r="N1291" s="51">
        <f t="shared" si="255"/>
        <v>180300</v>
      </c>
      <c r="O1291" s="52">
        <f t="shared" si="256"/>
        <v>180300</v>
      </c>
      <c r="P1291" s="51">
        <f t="shared" si="257"/>
        <v>0</v>
      </c>
      <c r="Q1291" s="53">
        <f t="shared" si="258"/>
        <v>0</v>
      </c>
      <c r="R1291" s="29">
        <f t="shared" si="251"/>
        <v>180300</v>
      </c>
      <c r="S1291" s="51">
        <f t="shared" si="252"/>
        <v>180300</v>
      </c>
      <c r="T1291" s="12" t="str">
        <f t="shared" si="259"/>
        <v>MENOR VALOR</v>
      </c>
    </row>
    <row r="1292" spans="1:20" ht="16.5">
      <c r="A1292" s="57">
        <v>1286</v>
      </c>
      <c r="B1292" s="38">
        <v>904503</v>
      </c>
      <c r="C1292" s="38"/>
      <c r="D1292" s="63" t="s">
        <v>1769</v>
      </c>
      <c r="E1292" s="114" t="s">
        <v>21</v>
      </c>
      <c r="F1292" s="64">
        <v>1</v>
      </c>
      <c r="G1292" s="115">
        <v>0</v>
      </c>
      <c r="H1292" s="116">
        <v>0</v>
      </c>
      <c r="I1292" s="84">
        <v>116200</v>
      </c>
      <c r="J1292" s="88">
        <v>121900</v>
      </c>
      <c r="K1292" s="49"/>
      <c r="L1292" s="50">
        <f t="shared" si="253"/>
        <v>116200</v>
      </c>
      <c r="M1292" s="50">
        <f t="shared" si="254"/>
        <v>119050</v>
      </c>
      <c r="N1292" s="51">
        <f t="shared" si="255"/>
        <v>119050</v>
      </c>
      <c r="O1292" s="52">
        <f t="shared" si="256"/>
        <v>119015.8812932123</v>
      </c>
      <c r="P1292" s="51">
        <f t="shared" si="257"/>
        <v>2015.2543263816603</v>
      </c>
      <c r="Q1292" s="53">
        <f t="shared" si="258"/>
        <v>1.6927797785650234E-2</v>
      </c>
      <c r="R1292" s="29">
        <f t="shared" si="251"/>
        <v>116200</v>
      </c>
      <c r="S1292" s="51">
        <f t="shared" si="252"/>
        <v>116200</v>
      </c>
      <c r="T1292" s="12" t="str">
        <f t="shared" si="259"/>
        <v>MENOR VALOR</v>
      </c>
    </row>
    <row r="1293" spans="1:20" ht="16.5">
      <c r="A1293" s="57">
        <v>1287</v>
      </c>
      <c r="B1293" s="38">
        <v>904506</v>
      </c>
      <c r="C1293" s="38"/>
      <c r="D1293" s="63" t="s">
        <v>1770</v>
      </c>
      <c r="E1293" s="114" t="s">
        <v>21</v>
      </c>
      <c r="F1293" s="64">
        <v>1</v>
      </c>
      <c r="G1293" s="115">
        <v>0</v>
      </c>
      <c r="H1293" s="116">
        <v>0</v>
      </c>
      <c r="I1293" s="84">
        <v>57700</v>
      </c>
      <c r="J1293" s="88">
        <v>68800</v>
      </c>
      <c r="K1293" s="49"/>
      <c r="L1293" s="50">
        <f t="shared" si="253"/>
        <v>57700</v>
      </c>
      <c r="M1293" s="50">
        <f t="shared" si="254"/>
        <v>63250</v>
      </c>
      <c r="N1293" s="51">
        <f t="shared" si="255"/>
        <v>63250</v>
      </c>
      <c r="O1293" s="52">
        <f t="shared" si="256"/>
        <v>63006.031457313671</v>
      </c>
      <c r="P1293" s="51">
        <f t="shared" si="257"/>
        <v>3924.4426355853388</v>
      </c>
      <c r="Q1293" s="53">
        <f t="shared" si="258"/>
        <v>6.2046523882772153E-2</v>
      </c>
      <c r="R1293" s="29">
        <f t="shared" si="251"/>
        <v>57700</v>
      </c>
      <c r="S1293" s="51">
        <f t="shared" si="252"/>
        <v>57700</v>
      </c>
      <c r="T1293" s="12" t="str">
        <f t="shared" si="259"/>
        <v>MENOR VALOR</v>
      </c>
    </row>
    <row r="1294" spans="1:20" ht="49.5">
      <c r="A1294" s="89">
        <v>1288</v>
      </c>
      <c r="B1294" s="38">
        <v>904508</v>
      </c>
      <c r="C1294" s="38"/>
      <c r="D1294" s="63" t="s">
        <v>1771</v>
      </c>
      <c r="E1294" s="114" t="s">
        <v>21</v>
      </c>
      <c r="F1294" s="64">
        <v>1</v>
      </c>
      <c r="G1294" s="115">
        <v>0</v>
      </c>
      <c r="H1294" s="116">
        <v>0</v>
      </c>
      <c r="I1294" s="84">
        <v>68700</v>
      </c>
      <c r="J1294" s="88">
        <v>29300</v>
      </c>
      <c r="K1294" s="49"/>
      <c r="L1294" s="50">
        <f t="shared" si="253"/>
        <v>29300</v>
      </c>
      <c r="M1294" s="50">
        <f t="shared" si="254"/>
        <v>49000</v>
      </c>
      <c r="N1294" s="51">
        <f t="shared" si="255"/>
        <v>49000</v>
      </c>
      <c r="O1294" s="52">
        <f t="shared" si="256"/>
        <v>44865.465560941193</v>
      </c>
      <c r="P1294" s="51">
        <f t="shared" si="257"/>
        <v>13930.003589374986</v>
      </c>
      <c r="Q1294" s="53">
        <f t="shared" si="258"/>
        <v>0.28428578753826506</v>
      </c>
      <c r="R1294" s="29">
        <f t="shared" si="251"/>
        <v>49000</v>
      </c>
      <c r="S1294" s="51">
        <f t="shared" si="252"/>
        <v>49000</v>
      </c>
      <c r="T1294" s="12" t="str">
        <f t="shared" si="259"/>
        <v>MEDIANA</v>
      </c>
    </row>
    <row r="1295" spans="1:20" ht="16.5">
      <c r="A1295" s="57">
        <v>1289</v>
      </c>
      <c r="B1295" s="38">
        <v>904509</v>
      </c>
      <c r="C1295" s="38"/>
      <c r="D1295" s="63" t="s">
        <v>1772</v>
      </c>
      <c r="E1295" s="114" t="s">
        <v>21</v>
      </c>
      <c r="F1295" s="64">
        <v>1</v>
      </c>
      <c r="G1295" s="115">
        <v>0</v>
      </c>
      <c r="H1295" s="116">
        <v>0</v>
      </c>
      <c r="I1295" s="84">
        <v>129400</v>
      </c>
      <c r="J1295" s="85" t="s">
        <v>28</v>
      </c>
      <c r="K1295" s="49"/>
      <c r="L1295" s="50">
        <f t="shared" si="253"/>
        <v>129400</v>
      </c>
      <c r="M1295" s="50">
        <f t="shared" si="254"/>
        <v>129400</v>
      </c>
      <c r="N1295" s="51">
        <f t="shared" si="255"/>
        <v>129400</v>
      </c>
      <c r="O1295" s="52">
        <f t="shared" si="256"/>
        <v>129400</v>
      </c>
      <c r="P1295" s="51">
        <f t="shared" si="257"/>
        <v>0</v>
      </c>
      <c r="Q1295" s="53">
        <f t="shared" si="258"/>
        <v>0</v>
      </c>
      <c r="R1295" s="29">
        <f t="shared" si="251"/>
        <v>129400</v>
      </c>
      <c r="S1295" s="51">
        <f t="shared" si="252"/>
        <v>129400</v>
      </c>
      <c r="T1295" s="12" t="str">
        <f t="shared" si="259"/>
        <v>MENOR VALOR</v>
      </c>
    </row>
    <row r="1296" spans="1:20" ht="16.5">
      <c r="A1296" s="57">
        <v>1290</v>
      </c>
      <c r="B1296" s="38">
        <v>904510</v>
      </c>
      <c r="C1296" s="38"/>
      <c r="D1296" s="63" t="s">
        <v>1773</v>
      </c>
      <c r="E1296" s="114" t="s">
        <v>21</v>
      </c>
      <c r="F1296" s="64">
        <v>1</v>
      </c>
      <c r="G1296" s="115">
        <v>0</v>
      </c>
      <c r="H1296" s="116">
        <v>0</v>
      </c>
      <c r="I1296" s="84">
        <v>104300</v>
      </c>
      <c r="J1296" s="88">
        <v>124200</v>
      </c>
      <c r="K1296" s="49"/>
      <c r="L1296" s="50">
        <f t="shared" si="253"/>
        <v>104300</v>
      </c>
      <c r="M1296" s="50">
        <f t="shared" si="254"/>
        <v>114250</v>
      </c>
      <c r="N1296" s="51">
        <f t="shared" si="255"/>
        <v>114250</v>
      </c>
      <c r="O1296" s="52">
        <f t="shared" si="256"/>
        <v>113815.90398533941</v>
      </c>
      <c r="P1296" s="51">
        <f t="shared" si="257"/>
        <v>7035.7124728061481</v>
      </c>
      <c r="Q1296" s="53">
        <f t="shared" si="258"/>
        <v>6.1581728427187295E-2</v>
      </c>
      <c r="R1296" s="29">
        <f t="shared" si="251"/>
        <v>104300</v>
      </c>
      <c r="S1296" s="51">
        <f t="shared" si="252"/>
        <v>104300</v>
      </c>
      <c r="T1296" s="12" t="str">
        <f t="shared" si="259"/>
        <v>MENOR VALOR</v>
      </c>
    </row>
    <row r="1297" spans="1:20" ht="16.5">
      <c r="A1297" s="57">
        <v>1291</v>
      </c>
      <c r="B1297" s="38">
        <v>904511</v>
      </c>
      <c r="C1297" s="38"/>
      <c r="D1297" s="63" t="s">
        <v>1774</v>
      </c>
      <c r="E1297" s="114" t="s">
        <v>21</v>
      </c>
      <c r="F1297" s="64">
        <v>1</v>
      </c>
      <c r="G1297" s="115">
        <v>0</v>
      </c>
      <c r="H1297" s="116">
        <v>0</v>
      </c>
      <c r="I1297" s="110">
        <v>196800</v>
      </c>
      <c r="J1297" s="85" t="s">
        <v>28</v>
      </c>
      <c r="K1297" s="49"/>
      <c r="L1297" s="50">
        <f t="shared" si="253"/>
        <v>196800</v>
      </c>
      <c r="M1297" s="50">
        <f t="shared" si="254"/>
        <v>196800</v>
      </c>
      <c r="N1297" s="51">
        <f t="shared" si="255"/>
        <v>196800</v>
      </c>
      <c r="O1297" s="52">
        <f t="shared" si="256"/>
        <v>196800</v>
      </c>
      <c r="P1297" s="51">
        <f t="shared" si="257"/>
        <v>0</v>
      </c>
      <c r="Q1297" s="53">
        <f t="shared" si="258"/>
        <v>0</v>
      </c>
      <c r="R1297" s="29">
        <f t="shared" si="251"/>
        <v>196800</v>
      </c>
      <c r="S1297" s="51">
        <f t="shared" si="252"/>
        <v>196800</v>
      </c>
      <c r="T1297" s="12" t="str">
        <f t="shared" si="259"/>
        <v>MENOR VALOR</v>
      </c>
    </row>
    <row r="1298" spans="1:20" ht="16.5">
      <c r="A1298" s="57">
        <v>1292</v>
      </c>
      <c r="B1298" s="38">
        <v>904601</v>
      </c>
      <c r="C1298" s="38"/>
      <c r="D1298" s="63" t="s">
        <v>1775</v>
      </c>
      <c r="E1298" s="114" t="s">
        <v>21</v>
      </c>
      <c r="F1298" s="64">
        <v>1</v>
      </c>
      <c r="G1298" s="115">
        <v>0</v>
      </c>
      <c r="H1298" s="116">
        <v>0</v>
      </c>
      <c r="I1298" s="84">
        <v>106900</v>
      </c>
      <c r="J1298" s="85" t="s">
        <v>28</v>
      </c>
      <c r="K1298" s="49"/>
      <c r="L1298" s="50">
        <f t="shared" si="253"/>
        <v>106900</v>
      </c>
      <c r="M1298" s="50">
        <f t="shared" si="254"/>
        <v>106900</v>
      </c>
      <c r="N1298" s="51">
        <f t="shared" si="255"/>
        <v>106900</v>
      </c>
      <c r="O1298" s="52">
        <f t="shared" si="256"/>
        <v>106900</v>
      </c>
      <c r="P1298" s="51">
        <f t="shared" si="257"/>
        <v>0</v>
      </c>
      <c r="Q1298" s="53">
        <f t="shared" si="258"/>
        <v>0</v>
      </c>
      <c r="R1298" s="29">
        <f t="shared" si="251"/>
        <v>106900</v>
      </c>
      <c r="S1298" s="51">
        <f t="shared" si="252"/>
        <v>106900</v>
      </c>
      <c r="T1298" s="12" t="str">
        <f t="shared" si="259"/>
        <v>MENOR VALOR</v>
      </c>
    </row>
    <row r="1299" spans="1:20" ht="16.5">
      <c r="A1299" s="89">
        <v>1293</v>
      </c>
      <c r="B1299" s="38">
        <v>904602</v>
      </c>
      <c r="C1299" s="38"/>
      <c r="D1299" s="63" t="s">
        <v>1776</v>
      </c>
      <c r="E1299" s="114" t="s">
        <v>21</v>
      </c>
      <c r="F1299" s="64">
        <v>1</v>
      </c>
      <c r="G1299" s="115">
        <v>0</v>
      </c>
      <c r="H1299" s="116">
        <v>0</v>
      </c>
      <c r="I1299" s="84">
        <v>111500</v>
      </c>
      <c r="J1299" s="88">
        <v>117200</v>
      </c>
      <c r="K1299" s="49"/>
      <c r="L1299" s="50">
        <f t="shared" si="253"/>
        <v>111500</v>
      </c>
      <c r="M1299" s="50">
        <f t="shared" si="254"/>
        <v>114350</v>
      </c>
      <c r="N1299" s="51">
        <f t="shared" si="255"/>
        <v>114350</v>
      </c>
      <c r="O1299" s="52">
        <f t="shared" si="256"/>
        <v>114314.47852306374</v>
      </c>
      <c r="P1299" s="51">
        <f t="shared" si="257"/>
        <v>2015.2543263816603</v>
      </c>
      <c r="Q1299" s="53">
        <f t="shared" si="258"/>
        <v>1.7623562102157066E-2</v>
      </c>
      <c r="R1299" s="29">
        <f t="shared" si="251"/>
        <v>111500</v>
      </c>
      <c r="S1299" s="51">
        <f t="shared" si="252"/>
        <v>111500</v>
      </c>
      <c r="T1299" s="12" t="str">
        <f t="shared" si="259"/>
        <v>MENOR VALOR</v>
      </c>
    </row>
    <row r="1300" spans="1:20" ht="16.5">
      <c r="A1300" s="57">
        <v>1294</v>
      </c>
      <c r="B1300" s="38">
        <v>904702</v>
      </c>
      <c r="C1300" s="38"/>
      <c r="D1300" s="63" t="s">
        <v>1777</v>
      </c>
      <c r="E1300" s="114" t="s">
        <v>21</v>
      </c>
      <c r="F1300" s="64">
        <v>1</v>
      </c>
      <c r="G1300" s="115">
        <v>0</v>
      </c>
      <c r="H1300" s="116">
        <v>0</v>
      </c>
      <c r="I1300" s="84">
        <v>126800</v>
      </c>
      <c r="J1300" s="85" t="s">
        <v>28</v>
      </c>
      <c r="K1300" s="49"/>
      <c r="L1300" s="50">
        <f t="shared" si="253"/>
        <v>126800</v>
      </c>
      <c r="M1300" s="50">
        <f t="shared" si="254"/>
        <v>126800</v>
      </c>
      <c r="N1300" s="51">
        <f t="shared" si="255"/>
        <v>126800</v>
      </c>
      <c r="O1300" s="52">
        <f t="shared" si="256"/>
        <v>126800</v>
      </c>
      <c r="P1300" s="51">
        <f t="shared" si="257"/>
        <v>0</v>
      </c>
      <c r="Q1300" s="53">
        <f t="shared" si="258"/>
        <v>0</v>
      </c>
      <c r="R1300" s="29">
        <f t="shared" si="251"/>
        <v>126800</v>
      </c>
      <c r="S1300" s="51">
        <f t="shared" si="252"/>
        <v>126800</v>
      </c>
      <c r="T1300" s="12" t="str">
        <f t="shared" si="259"/>
        <v>MENOR VALOR</v>
      </c>
    </row>
    <row r="1301" spans="1:20" ht="16.5">
      <c r="A1301" s="57">
        <v>1295</v>
      </c>
      <c r="B1301" s="38">
        <v>904703</v>
      </c>
      <c r="C1301" s="38"/>
      <c r="D1301" s="63" t="s">
        <v>1778</v>
      </c>
      <c r="E1301" s="114" t="s">
        <v>21</v>
      </c>
      <c r="F1301" s="64">
        <v>1</v>
      </c>
      <c r="G1301" s="115">
        <v>0</v>
      </c>
      <c r="H1301" s="116">
        <v>0</v>
      </c>
      <c r="I1301" s="84">
        <v>156000</v>
      </c>
      <c r="J1301" s="88">
        <v>115900</v>
      </c>
      <c r="K1301" s="49"/>
      <c r="L1301" s="50">
        <f t="shared" si="253"/>
        <v>115900</v>
      </c>
      <c r="M1301" s="50">
        <f t="shared" si="254"/>
        <v>135950</v>
      </c>
      <c r="N1301" s="51">
        <f t="shared" si="255"/>
        <v>135950</v>
      </c>
      <c r="O1301" s="52">
        <f t="shared" si="256"/>
        <v>134463.37791383942</v>
      </c>
      <c r="P1301" s="51">
        <f t="shared" si="257"/>
        <v>14177.490962790278</v>
      </c>
      <c r="Q1301" s="53">
        <f t="shared" si="258"/>
        <v>0.10428459700470966</v>
      </c>
      <c r="R1301" s="29">
        <f t="shared" si="251"/>
        <v>135950</v>
      </c>
      <c r="S1301" s="51">
        <f t="shared" si="252"/>
        <v>136000</v>
      </c>
      <c r="T1301" s="12" t="str">
        <f t="shared" si="259"/>
        <v>MEDIANA</v>
      </c>
    </row>
    <row r="1302" spans="1:20" ht="16.5">
      <c r="A1302" s="57">
        <v>1296</v>
      </c>
      <c r="B1302" s="38">
        <v>904704</v>
      </c>
      <c r="C1302" s="38"/>
      <c r="D1302" s="63" t="s">
        <v>1779</v>
      </c>
      <c r="E1302" s="114" t="s">
        <v>21</v>
      </c>
      <c r="F1302" s="64">
        <v>1</v>
      </c>
      <c r="G1302" s="115">
        <v>0</v>
      </c>
      <c r="H1302" s="116">
        <v>0</v>
      </c>
      <c r="I1302" s="84">
        <v>111100</v>
      </c>
      <c r="J1302" s="88">
        <v>132900</v>
      </c>
      <c r="K1302" s="49"/>
      <c r="L1302" s="50">
        <f t="shared" si="253"/>
        <v>111100</v>
      </c>
      <c r="M1302" s="50">
        <f t="shared" si="254"/>
        <v>122000</v>
      </c>
      <c r="N1302" s="51">
        <f t="shared" si="255"/>
        <v>122000</v>
      </c>
      <c r="O1302" s="52">
        <f t="shared" si="256"/>
        <v>121512.09816310473</v>
      </c>
      <c r="P1302" s="51">
        <f t="shared" si="257"/>
        <v>7707.463914933368</v>
      </c>
      <c r="Q1302" s="53">
        <f t="shared" si="258"/>
        <v>6.3175933728962033E-2</v>
      </c>
      <c r="R1302" s="29">
        <f t="shared" si="251"/>
        <v>111100</v>
      </c>
      <c r="S1302" s="51">
        <f t="shared" si="252"/>
        <v>111100</v>
      </c>
      <c r="T1302" s="12" t="str">
        <f t="shared" si="259"/>
        <v>MENOR VALOR</v>
      </c>
    </row>
    <row r="1303" spans="1:20" ht="16.5">
      <c r="A1303" s="57">
        <v>1297</v>
      </c>
      <c r="B1303" s="38">
        <v>904705</v>
      </c>
      <c r="C1303" s="38"/>
      <c r="D1303" s="63" t="s">
        <v>1780</v>
      </c>
      <c r="E1303" s="114" t="s">
        <v>21</v>
      </c>
      <c r="F1303" s="64">
        <v>1</v>
      </c>
      <c r="G1303" s="115">
        <v>0</v>
      </c>
      <c r="H1303" s="116">
        <v>0</v>
      </c>
      <c r="I1303" s="84">
        <v>111100</v>
      </c>
      <c r="J1303" s="85" t="s">
        <v>28</v>
      </c>
      <c r="K1303" s="49"/>
      <c r="L1303" s="50">
        <f t="shared" si="253"/>
        <v>111100</v>
      </c>
      <c r="M1303" s="50">
        <f t="shared" si="254"/>
        <v>111100</v>
      </c>
      <c r="N1303" s="51">
        <f t="shared" si="255"/>
        <v>111100</v>
      </c>
      <c r="O1303" s="52">
        <f t="shared" si="256"/>
        <v>111100</v>
      </c>
      <c r="P1303" s="51">
        <f t="shared" si="257"/>
        <v>0</v>
      </c>
      <c r="Q1303" s="53">
        <f t="shared" si="258"/>
        <v>0</v>
      </c>
      <c r="R1303" s="29">
        <f t="shared" si="251"/>
        <v>111100</v>
      </c>
      <c r="S1303" s="51">
        <f t="shared" si="252"/>
        <v>111100</v>
      </c>
      <c r="T1303" s="12" t="str">
        <f t="shared" si="259"/>
        <v>MENOR VALOR</v>
      </c>
    </row>
    <row r="1304" spans="1:20" ht="16.5">
      <c r="A1304" s="89">
        <v>1298</v>
      </c>
      <c r="B1304" s="38">
        <v>904706</v>
      </c>
      <c r="C1304" s="38"/>
      <c r="D1304" s="63" t="s">
        <v>1781</v>
      </c>
      <c r="E1304" s="114" t="s">
        <v>21</v>
      </c>
      <c r="F1304" s="64">
        <v>1</v>
      </c>
      <c r="G1304" s="115">
        <v>0</v>
      </c>
      <c r="H1304" s="116">
        <v>0</v>
      </c>
      <c r="I1304" s="110">
        <v>78400</v>
      </c>
      <c r="J1304" s="85" t="s">
        <v>28</v>
      </c>
      <c r="K1304" s="49"/>
      <c r="L1304" s="50">
        <f t="shared" si="253"/>
        <v>78400</v>
      </c>
      <c r="M1304" s="50">
        <f t="shared" si="254"/>
        <v>78400</v>
      </c>
      <c r="N1304" s="51">
        <f t="shared" si="255"/>
        <v>78400</v>
      </c>
      <c r="O1304" s="52">
        <f t="shared" si="256"/>
        <v>78400</v>
      </c>
      <c r="P1304" s="51">
        <f t="shared" si="257"/>
        <v>0</v>
      </c>
      <c r="Q1304" s="53">
        <f t="shared" si="258"/>
        <v>0</v>
      </c>
      <c r="R1304" s="29">
        <f t="shared" si="251"/>
        <v>78400</v>
      </c>
      <c r="S1304" s="51">
        <f t="shared" si="252"/>
        <v>78400</v>
      </c>
      <c r="T1304" s="12" t="str">
        <f t="shared" si="259"/>
        <v>MENOR VALOR</v>
      </c>
    </row>
    <row r="1305" spans="1:20" ht="33">
      <c r="A1305" s="57">
        <v>1299</v>
      </c>
      <c r="B1305" s="38">
        <v>904711</v>
      </c>
      <c r="C1305" s="38"/>
      <c r="D1305" s="63" t="s">
        <v>1782</v>
      </c>
      <c r="E1305" s="114" t="s">
        <v>21</v>
      </c>
      <c r="F1305" s="64">
        <v>1</v>
      </c>
      <c r="G1305" s="115">
        <v>0</v>
      </c>
      <c r="H1305" s="116">
        <v>0</v>
      </c>
      <c r="I1305" s="84">
        <v>111100</v>
      </c>
      <c r="J1305" s="85" t="s">
        <v>28</v>
      </c>
      <c r="K1305" s="49"/>
      <c r="L1305" s="50">
        <f t="shared" si="253"/>
        <v>111100</v>
      </c>
      <c r="M1305" s="50">
        <f t="shared" si="254"/>
        <v>111100</v>
      </c>
      <c r="N1305" s="51">
        <f t="shared" si="255"/>
        <v>111100</v>
      </c>
      <c r="O1305" s="52">
        <f t="shared" si="256"/>
        <v>111100</v>
      </c>
      <c r="P1305" s="51">
        <f t="shared" si="257"/>
        <v>0</v>
      </c>
      <c r="Q1305" s="53">
        <f t="shared" si="258"/>
        <v>0</v>
      </c>
      <c r="R1305" s="29">
        <f t="shared" si="251"/>
        <v>111100</v>
      </c>
      <c r="S1305" s="51">
        <f t="shared" si="252"/>
        <v>111100</v>
      </c>
      <c r="T1305" s="12" t="str">
        <f t="shared" si="259"/>
        <v>MENOR VALOR</v>
      </c>
    </row>
    <row r="1306" spans="1:20" ht="16.5">
      <c r="A1306" s="57">
        <v>1300</v>
      </c>
      <c r="B1306" s="38">
        <v>904801</v>
      </c>
      <c r="C1306" s="38"/>
      <c r="D1306" s="63" t="s">
        <v>1783</v>
      </c>
      <c r="E1306" s="114" t="s">
        <v>21</v>
      </c>
      <c r="F1306" s="64">
        <v>1</v>
      </c>
      <c r="G1306" s="115">
        <v>0</v>
      </c>
      <c r="H1306" s="116">
        <v>0</v>
      </c>
      <c r="I1306" s="84">
        <v>166700</v>
      </c>
      <c r="J1306" s="85" t="s">
        <v>28</v>
      </c>
      <c r="K1306" s="49"/>
      <c r="L1306" s="50">
        <f t="shared" si="253"/>
        <v>166700</v>
      </c>
      <c r="M1306" s="50">
        <f t="shared" si="254"/>
        <v>166700</v>
      </c>
      <c r="N1306" s="51">
        <f t="shared" si="255"/>
        <v>166700</v>
      </c>
      <c r="O1306" s="52">
        <f t="shared" si="256"/>
        <v>166700</v>
      </c>
      <c r="P1306" s="51">
        <f t="shared" si="257"/>
        <v>0</v>
      </c>
      <c r="Q1306" s="53">
        <f t="shared" si="258"/>
        <v>0</v>
      </c>
      <c r="R1306" s="29">
        <f t="shared" si="251"/>
        <v>166700</v>
      </c>
      <c r="S1306" s="51">
        <f t="shared" si="252"/>
        <v>166700</v>
      </c>
      <c r="T1306" s="12" t="str">
        <f t="shared" si="259"/>
        <v>MENOR VALOR</v>
      </c>
    </row>
    <row r="1307" spans="1:20" ht="16.5">
      <c r="A1307" s="57">
        <v>1301</v>
      </c>
      <c r="B1307" s="38">
        <v>904804</v>
      </c>
      <c r="C1307" s="38"/>
      <c r="D1307" s="63" t="s">
        <v>1784</v>
      </c>
      <c r="E1307" s="114" t="s">
        <v>21</v>
      </c>
      <c r="F1307" s="64">
        <v>1</v>
      </c>
      <c r="G1307" s="115">
        <v>0</v>
      </c>
      <c r="H1307" s="116">
        <v>0</v>
      </c>
      <c r="I1307" s="84">
        <v>96300</v>
      </c>
      <c r="J1307" s="85" t="s">
        <v>28</v>
      </c>
      <c r="K1307" s="49"/>
      <c r="L1307" s="50">
        <f t="shared" si="253"/>
        <v>96300</v>
      </c>
      <c r="M1307" s="50">
        <f t="shared" si="254"/>
        <v>96300</v>
      </c>
      <c r="N1307" s="51">
        <f t="shared" si="255"/>
        <v>96300</v>
      </c>
      <c r="O1307" s="52">
        <f t="shared" si="256"/>
        <v>96300</v>
      </c>
      <c r="P1307" s="51">
        <f t="shared" si="257"/>
        <v>0</v>
      </c>
      <c r="Q1307" s="53">
        <f t="shared" si="258"/>
        <v>0</v>
      </c>
      <c r="R1307" s="29">
        <f t="shared" si="251"/>
        <v>96300</v>
      </c>
      <c r="S1307" s="51">
        <f t="shared" si="252"/>
        <v>96300</v>
      </c>
      <c r="T1307" s="12" t="str">
        <f t="shared" si="259"/>
        <v>MENOR VALOR</v>
      </c>
    </row>
    <row r="1308" spans="1:20" ht="16.5">
      <c r="A1308" s="57">
        <v>1302</v>
      </c>
      <c r="B1308" s="38">
        <v>904805</v>
      </c>
      <c r="C1308" s="38"/>
      <c r="D1308" s="63" t="s">
        <v>1785</v>
      </c>
      <c r="E1308" s="114" t="s">
        <v>21</v>
      </c>
      <c r="F1308" s="64">
        <v>1</v>
      </c>
      <c r="G1308" s="115">
        <v>0</v>
      </c>
      <c r="H1308" s="116">
        <v>0</v>
      </c>
      <c r="I1308" s="84">
        <v>100500</v>
      </c>
      <c r="J1308" s="88">
        <v>105600</v>
      </c>
      <c r="K1308" s="49"/>
      <c r="L1308" s="50">
        <f t="shared" si="253"/>
        <v>100500</v>
      </c>
      <c r="M1308" s="50">
        <f t="shared" si="254"/>
        <v>103050</v>
      </c>
      <c r="N1308" s="51">
        <f t="shared" si="255"/>
        <v>103050</v>
      </c>
      <c r="O1308" s="52">
        <f t="shared" si="256"/>
        <v>103018.44495040682</v>
      </c>
      <c r="P1308" s="51">
        <f t="shared" si="257"/>
        <v>1803.1222920256962</v>
      </c>
      <c r="Q1308" s="53">
        <f t="shared" si="258"/>
        <v>1.7497547714950958E-2</v>
      </c>
      <c r="R1308" s="29">
        <f t="shared" si="251"/>
        <v>100500</v>
      </c>
      <c r="S1308" s="51">
        <f t="shared" si="252"/>
        <v>100500</v>
      </c>
      <c r="T1308" s="12" t="str">
        <f t="shared" si="259"/>
        <v>MENOR VALOR</v>
      </c>
    </row>
    <row r="1309" spans="1:20" ht="16.5">
      <c r="A1309" s="89">
        <v>1303</v>
      </c>
      <c r="B1309" s="38">
        <v>904806</v>
      </c>
      <c r="C1309" s="38"/>
      <c r="D1309" s="63" t="s">
        <v>1786</v>
      </c>
      <c r="E1309" s="114" t="s">
        <v>21</v>
      </c>
      <c r="F1309" s="64">
        <v>1</v>
      </c>
      <c r="G1309" s="115">
        <v>0</v>
      </c>
      <c r="H1309" s="116">
        <v>0</v>
      </c>
      <c r="I1309" s="84">
        <v>88200</v>
      </c>
      <c r="J1309" s="85" t="s">
        <v>28</v>
      </c>
      <c r="K1309" s="49"/>
      <c r="L1309" s="50">
        <f t="shared" si="253"/>
        <v>88200</v>
      </c>
      <c r="M1309" s="50">
        <f t="shared" si="254"/>
        <v>88200</v>
      </c>
      <c r="N1309" s="51">
        <f t="shared" si="255"/>
        <v>88200</v>
      </c>
      <c r="O1309" s="52">
        <f t="shared" si="256"/>
        <v>88200</v>
      </c>
      <c r="P1309" s="51">
        <f t="shared" si="257"/>
        <v>0</v>
      </c>
      <c r="Q1309" s="53">
        <f t="shared" si="258"/>
        <v>0</v>
      </c>
      <c r="R1309" s="29">
        <f t="shared" si="251"/>
        <v>88200</v>
      </c>
      <c r="S1309" s="51">
        <f t="shared" si="252"/>
        <v>88200</v>
      </c>
      <c r="T1309" s="12" t="str">
        <f t="shared" si="259"/>
        <v>MENOR VALOR</v>
      </c>
    </row>
    <row r="1310" spans="1:20" ht="16.5">
      <c r="A1310" s="57">
        <v>1304</v>
      </c>
      <c r="B1310" s="38">
        <v>904807</v>
      </c>
      <c r="C1310" s="38"/>
      <c r="D1310" s="63" t="s">
        <v>1787</v>
      </c>
      <c r="E1310" s="114" t="s">
        <v>21</v>
      </c>
      <c r="F1310" s="64">
        <v>1</v>
      </c>
      <c r="G1310" s="115">
        <v>0</v>
      </c>
      <c r="H1310" s="116">
        <v>0</v>
      </c>
      <c r="I1310" s="84">
        <v>100500</v>
      </c>
      <c r="J1310" s="85" t="s">
        <v>28</v>
      </c>
      <c r="K1310" s="49"/>
      <c r="L1310" s="50">
        <f t="shared" si="253"/>
        <v>100500</v>
      </c>
      <c r="M1310" s="50">
        <f t="shared" si="254"/>
        <v>100500</v>
      </c>
      <c r="N1310" s="51">
        <f t="shared" si="255"/>
        <v>100500</v>
      </c>
      <c r="O1310" s="52">
        <f t="shared" si="256"/>
        <v>100500</v>
      </c>
      <c r="P1310" s="51">
        <f t="shared" si="257"/>
        <v>0</v>
      </c>
      <c r="Q1310" s="53">
        <f t="shared" si="258"/>
        <v>0</v>
      </c>
      <c r="R1310" s="29">
        <f t="shared" si="251"/>
        <v>100500</v>
      </c>
      <c r="S1310" s="51">
        <f t="shared" si="252"/>
        <v>100500</v>
      </c>
      <c r="T1310" s="12" t="str">
        <f t="shared" si="259"/>
        <v>MENOR VALOR</v>
      </c>
    </row>
    <row r="1311" spans="1:20" ht="16.5">
      <c r="A1311" s="57">
        <v>1305</v>
      </c>
      <c r="B1311" s="38">
        <v>904808</v>
      </c>
      <c r="C1311" s="38"/>
      <c r="D1311" s="63" t="s">
        <v>1788</v>
      </c>
      <c r="E1311" s="114" t="s">
        <v>21</v>
      </c>
      <c r="F1311" s="64">
        <v>1</v>
      </c>
      <c r="G1311" s="115">
        <v>0</v>
      </c>
      <c r="H1311" s="116">
        <v>0</v>
      </c>
      <c r="I1311" s="84">
        <v>144600</v>
      </c>
      <c r="J1311" s="85" t="s">
        <v>28</v>
      </c>
      <c r="K1311" s="49"/>
      <c r="L1311" s="50">
        <f t="shared" si="253"/>
        <v>144600</v>
      </c>
      <c r="M1311" s="50">
        <f t="shared" si="254"/>
        <v>144600</v>
      </c>
      <c r="N1311" s="51">
        <f t="shared" si="255"/>
        <v>144600</v>
      </c>
      <c r="O1311" s="52">
        <f t="shared" si="256"/>
        <v>144600</v>
      </c>
      <c r="P1311" s="51">
        <f t="shared" si="257"/>
        <v>0</v>
      </c>
      <c r="Q1311" s="53">
        <f t="shared" si="258"/>
        <v>0</v>
      </c>
      <c r="R1311" s="29">
        <f t="shared" si="251"/>
        <v>144600</v>
      </c>
      <c r="S1311" s="51">
        <f t="shared" si="252"/>
        <v>144600</v>
      </c>
      <c r="T1311" s="12" t="str">
        <f t="shared" si="259"/>
        <v>MENOR VALOR</v>
      </c>
    </row>
    <row r="1312" spans="1:20" ht="33">
      <c r="A1312" s="57">
        <v>1306</v>
      </c>
      <c r="B1312" s="38">
        <v>904809</v>
      </c>
      <c r="C1312" s="38"/>
      <c r="D1312" s="63" t="s">
        <v>1789</v>
      </c>
      <c r="E1312" s="114" t="s">
        <v>21</v>
      </c>
      <c r="F1312" s="64">
        <v>1</v>
      </c>
      <c r="G1312" s="115">
        <v>0</v>
      </c>
      <c r="H1312" s="116">
        <v>0</v>
      </c>
      <c r="I1312" s="84">
        <v>129400</v>
      </c>
      <c r="J1312" s="88">
        <v>135700</v>
      </c>
      <c r="K1312" s="49"/>
      <c r="L1312" s="50">
        <f t="shared" si="253"/>
        <v>129400</v>
      </c>
      <c r="M1312" s="50">
        <f t="shared" si="254"/>
        <v>132550</v>
      </c>
      <c r="N1312" s="51">
        <f t="shared" si="255"/>
        <v>132550</v>
      </c>
      <c r="O1312" s="52">
        <f t="shared" si="256"/>
        <v>132512.56544192327</v>
      </c>
      <c r="P1312" s="51">
        <f t="shared" si="257"/>
        <v>2227.3863607376247</v>
      </c>
      <c r="Q1312" s="53">
        <f t="shared" si="258"/>
        <v>1.6804121921822894E-2</v>
      </c>
      <c r="R1312" s="29">
        <f t="shared" si="251"/>
        <v>129400</v>
      </c>
      <c r="S1312" s="51">
        <f t="shared" si="252"/>
        <v>129400</v>
      </c>
      <c r="T1312" s="12" t="str">
        <f t="shared" si="259"/>
        <v>MENOR VALOR</v>
      </c>
    </row>
    <row r="1313" spans="1:20" ht="16.5">
      <c r="A1313" s="57">
        <v>1307</v>
      </c>
      <c r="B1313" s="38">
        <v>904811</v>
      </c>
      <c r="C1313" s="38"/>
      <c r="D1313" s="63" t="s">
        <v>1790</v>
      </c>
      <c r="E1313" s="114" t="s">
        <v>21</v>
      </c>
      <c r="F1313" s="64">
        <v>1</v>
      </c>
      <c r="G1313" s="115">
        <v>0</v>
      </c>
      <c r="H1313" s="116">
        <v>0</v>
      </c>
      <c r="I1313" s="84">
        <v>78400</v>
      </c>
      <c r="J1313" s="85" t="s">
        <v>28</v>
      </c>
      <c r="K1313" s="49"/>
      <c r="L1313" s="50">
        <f t="shared" si="253"/>
        <v>78400</v>
      </c>
      <c r="M1313" s="50">
        <f t="shared" si="254"/>
        <v>78400</v>
      </c>
      <c r="N1313" s="51">
        <f t="shared" si="255"/>
        <v>78400</v>
      </c>
      <c r="O1313" s="52">
        <f t="shared" si="256"/>
        <v>78400</v>
      </c>
      <c r="P1313" s="51">
        <f t="shared" si="257"/>
        <v>0</v>
      </c>
      <c r="Q1313" s="53">
        <f t="shared" si="258"/>
        <v>0</v>
      </c>
      <c r="R1313" s="29">
        <f t="shared" si="251"/>
        <v>78400</v>
      </c>
      <c r="S1313" s="51">
        <f t="shared" si="252"/>
        <v>78400</v>
      </c>
      <c r="T1313" s="12" t="str">
        <f t="shared" si="259"/>
        <v>MENOR VALOR</v>
      </c>
    </row>
    <row r="1314" spans="1:20" ht="16.5">
      <c r="A1314" s="89">
        <v>1308</v>
      </c>
      <c r="B1314" s="38">
        <v>904812</v>
      </c>
      <c r="C1314" s="38"/>
      <c r="D1314" s="63" t="s">
        <v>1791</v>
      </c>
      <c r="E1314" s="114" t="s">
        <v>21</v>
      </c>
      <c r="F1314" s="64">
        <v>1</v>
      </c>
      <c r="G1314" s="115">
        <v>0</v>
      </c>
      <c r="H1314" s="116">
        <v>0</v>
      </c>
      <c r="I1314" s="84">
        <v>100500</v>
      </c>
      <c r="J1314" s="85" t="s">
        <v>28</v>
      </c>
      <c r="K1314" s="49"/>
      <c r="L1314" s="50">
        <f t="shared" si="253"/>
        <v>100500</v>
      </c>
      <c r="M1314" s="50">
        <f t="shared" si="254"/>
        <v>100500</v>
      </c>
      <c r="N1314" s="51">
        <f t="shared" si="255"/>
        <v>100500</v>
      </c>
      <c r="O1314" s="52">
        <f t="shared" si="256"/>
        <v>100500</v>
      </c>
      <c r="P1314" s="51">
        <f t="shared" si="257"/>
        <v>0</v>
      </c>
      <c r="Q1314" s="53">
        <f t="shared" si="258"/>
        <v>0</v>
      </c>
      <c r="R1314" s="29">
        <f t="shared" si="251"/>
        <v>100500</v>
      </c>
      <c r="S1314" s="51">
        <f t="shared" si="252"/>
        <v>100500</v>
      </c>
      <c r="T1314" s="12" t="str">
        <f t="shared" si="259"/>
        <v>MENOR VALOR</v>
      </c>
    </row>
    <row r="1315" spans="1:20" ht="16.5">
      <c r="A1315" s="57">
        <v>1309</v>
      </c>
      <c r="B1315" s="38">
        <v>904813</v>
      </c>
      <c r="C1315" s="38"/>
      <c r="D1315" s="63" t="s">
        <v>1792</v>
      </c>
      <c r="E1315" s="114" t="s">
        <v>21</v>
      </c>
      <c r="F1315" s="64">
        <v>1</v>
      </c>
      <c r="G1315" s="115">
        <v>0</v>
      </c>
      <c r="H1315" s="116">
        <v>0</v>
      </c>
      <c r="I1315" s="84">
        <v>88200</v>
      </c>
      <c r="J1315" s="85" t="s">
        <v>28</v>
      </c>
      <c r="K1315" s="49"/>
      <c r="L1315" s="50">
        <f t="shared" si="253"/>
        <v>88200</v>
      </c>
      <c r="M1315" s="50">
        <f t="shared" si="254"/>
        <v>88200</v>
      </c>
      <c r="N1315" s="51">
        <f t="shared" si="255"/>
        <v>88200</v>
      </c>
      <c r="O1315" s="52">
        <f t="shared" si="256"/>
        <v>88200</v>
      </c>
      <c r="P1315" s="51">
        <f t="shared" si="257"/>
        <v>0</v>
      </c>
      <c r="Q1315" s="53">
        <f t="shared" si="258"/>
        <v>0</v>
      </c>
      <c r="R1315" s="29">
        <f t="shared" si="251"/>
        <v>88200</v>
      </c>
      <c r="S1315" s="51">
        <f t="shared" si="252"/>
        <v>88200</v>
      </c>
      <c r="T1315" s="12" t="str">
        <f t="shared" si="259"/>
        <v>MENOR VALOR</v>
      </c>
    </row>
    <row r="1316" spans="1:20" ht="16.5">
      <c r="A1316" s="57">
        <v>1310</v>
      </c>
      <c r="B1316" s="38">
        <v>904901</v>
      </c>
      <c r="C1316" s="38"/>
      <c r="D1316" s="63" t="s">
        <v>1793</v>
      </c>
      <c r="E1316" s="114" t="s">
        <v>21</v>
      </c>
      <c r="F1316" s="64">
        <v>1</v>
      </c>
      <c r="G1316" s="115">
        <v>0</v>
      </c>
      <c r="H1316" s="116">
        <v>0</v>
      </c>
      <c r="I1316" s="84">
        <v>90800</v>
      </c>
      <c r="J1316" s="85" t="s">
        <v>28</v>
      </c>
      <c r="K1316" s="49"/>
      <c r="L1316" s="50">
        <f t="shared" si="253"/>
        <v>90800</v>
      </c>
      <c r="M1316" s="50">
        <f t="shared" si="254"/>
        <v>90800</v>
      </c>
      <c r="N1316" s="51">
        <f t="shared" si="255"/>
        <v>90800</v>
      </c>
      <c r="O1316" s="52">
        <f t="shared" si="256"/>
        <v>90800</v>
      </c>
      <c r="P1316" s="51">
        <f t="shared" si="257"/>
        <v>0</v>
      </c>
      <c r="Q1316" s="53">
        <f t="shared" si="258"/>
        <v>0</v>
      </c>
      <c r="R1316" s="29">
        <f t="shared" si="251"/>
        <v>90800</v>
      </c>
      <c r="S1316" s="51">
        <f t="shared" si="252"/>
        <v>90800</v>
      </c>
      <c r="T1316" s="12" t="str">
        <f t="shared" si="259"/>
        <v>MENOR VALOR</v>
      </c>
    </row>
    <row r="1317" spans="1:20" ht="16.5">
      <c r="A1317" s="57">
        <v>1311</v>
      </c>
      <c r="B1317" s="38">
        <v>904902</v>
      </c>
      <c r="C1317" s="38"/>
      <c r="D1317" s="63" t="s">
        <v>1794</v>
      </c>
      <c r="E1317" s="114" t="s">
        <v>21</v>
      </c>
      <c r="F1317" s="64">
        <v>1</v>
      </c>
      <c r="G1317" s="115">
        <v>0</v>
      </c>
      <c r="H1317" s="116">
        <v>0</v>
      </c>
      <c r="I1317" s="84">
        <v>111500</v>
      </c>
      <c r="J1317" s="88">
        <v>117200</v>
      </c>
      <c r="K1317" s="49"/>
      <c r="L1317" s="50">
        <f t="shared" si="253"/>
        <v>111500</v>
      </c>
      <c r="M1317" s="50">
        <f t="shared" si="254"/>
        <v>114350</v>
      </c>
      <c r="N1317" s="51">
        <f t="shared" si="255"/>
        <v>114350</v>
      </c>
      <c r="O1317" s="52">
        <f t="shared" si="256"/>
        <v>114314.47852306374</v>
      </c>
      <c r="P1317" s="51">
        <f t="shared" si="257"/>
        <v>2015.2543263816603</v>
      </c>
      <c r="Q1317" s="53">
        <f t="shared" si="258"/>
        <v>1.7623562102157066E-2</v>
      </c>
      <c r="R1317" s="29">
        <f t="shared" si="251"/>
        <v>111500</v>
      </c>
      <c r="S1317" s="51">
        <f t="shared" si="252"/>
        <v>111500</v>
      </c>
      <c r="T1317" s="12" t="str">
        <f t="shared" si="259"/>
        <v>MENOR VALOR</v>
      </c>
    </row>
    <row r="1318" spans="1:20" ht="33">
      <c r="A1318" s="57">
        <v>1312</v>
      </c>
      <c r="B1318" s="38">
        <v>904904</v>
      </c>
      <c r="C1318" s="38"/>
      <c r="D1318" s="63" t="s">
        <v>1795</v>
      </c>
      <c r="E1318" s="114" t="s">
        <v>21</v>
      </c>
      <c r="F1318" s="64">
        <v>1</v>
      </c>
      <c r="G1318" s="115">
        <v>0</v>
      </c>
      <c r="H1318" s="116">
        <v>0</v>
      </c>
      <c r="I1318" s="84">
        <v>98000</v>
      </c>
      <c r="J1318" s="88">
        <v>112300</v>
      </c>
      <c r="K1318" s="49"/>
      <c r="L1318" s="50">
        <f t="shared" si="253"/>
        <v>98000</v>
      </c>
      <c r="M1318" s="50">
        <f t="shared" si="254"/>
        <v>105150</v>
      </c>
      <c r="N1318" s="51">
        <f t="shared" si="255"/>
        <v>105150</v>
      </c>
      <c r="O1318" s="52">
        <f t="shared" si="256"/>
        <v>104906.62514827173</v>
      </c>
      <c r="P1318" s="51">
        <f t="shared" si="257"/>
        <v>5055.8134854838145</v>
      </c>
      <c r="Q1318" s="53">
        <f t="shared" si="258"/>
        <v>4.8081916171981119E-2</v>
      </c>
      <c r="R1318" s="29">
        <f t="shared" si="251"/>
        <v>98000</v>
      </c>
      <c r="S1318" s="51">
        <f t="shared" si="252"/>
        <v>98000</v>
      </c>
      <c r="T1318" s="12" t="str">
        <f t="shared" si="259"/>
        <v>MENOR VALOR</v>
      </c>
    </row>
    <row r="1319" spans="1:20" ht="16.5">
      <c r="A1319" s="89">
        <v>1313</v>
      </c>
      <c r="B1319" s="38">
        <v>904912</v>
      </c>
      <c r="C1319" s="38"/>
      <c r="D1319" s="63" t="s">
        <v>1796</v>
      </c>
      <c r="E1319" s="114" t="s">
        <v>21</v>
      </c>
      <c r="F1319" s="64">
        <v>1</v>
      </c>
      <c r="G1319" s="115">
        <v>0</v>
      </c>
      <c r="H1319" s="116">
        <v>0</v>
      </c>
      <c r="I1319" s="84">
        <v>165000</v>
      </c>
      <c r="J1319" s="88">
        <v>172800</v>
      </c>
      <c r="K1319" s="49"/>
      <c r="L1319" s="50">
        <f t="shared" si="253"/>
        <v>165000</v>
      </c>
      <c r="M1319" s="50">
        <f t="shared" si="254"/>
        <v>168900</v>
      </c>
      <c r="N1319" s="51">
        <f t="shared" si="255"/>
        <v>168900</v>
      </c>
      <c r="O1319" s="52">
        <f t="shared" si="256"/>
        <v>168854.96735364347</v>
      </c>
      <c r="P1319" s="51">
        <f t="shared" si="257"/>
        <v>2757.7164466275353</v>
      </c>
      <c r="Q1319" s="53">
        <f t="shared" si="258"/>
        <v>1.6327510045160067E-2</v>
      </c>
      <c r="R1319" s="29">
        <f t="shared" si="251"/>
        <v>165000</v>
      </c>
      <c r="S1319" s="51">
        <f t="shared" si="252"/>
        <v>165000</v>
      </c>
      <c r="T1319" s="12" t="str">
        <f t="shared" si="259"/>
        <v>MENOR VALOR</v>
      </c>
    </row>
    <row r="1320" spans="1:20" ht="16.5">
      <c r="A1320" s="57">
        <v>1314</v>
      </c>
      <c r="B1320" s="38">
        <v>904920</v>
      </c>
      <c r="C1320" s="38"/>
      <c r="D1320" s="63" t="s">
        <v>1797</v>
      </c>
      <c r="E1320" s="114" t="s">
        <v>21</v>
      </c>
      <c r="F1320" s="64">
        <v>1</v>
      </c>
      <c r="G1320" s="115">
        <v>0</v>
      </c>
      <c r="H1320" s="116">
        <v>0</v>
      </c>
      <c r="I1320" s="110">
        <v>38400</v>
      </c>
      <c r="J1320" s="85" t="s">
        <v>28</v>
      </c>
      <c r="K1320" s="49"/>
      <c r="L1320" s="50">
        <f t="shared" si="253"/>
        <v>38400</v>
      </c>
      <c r="M1320" s="50">
        <f t="shared" si="254"/>
        <v>38400</v>
      </c>
      <c r="N1320" s="51">
        <f t="shared" si="255"/>
        <v>38400</v>
      </c>
      <c r="O1320" s="52">
        <f t="shared" si="256"/>
        <v>38400</v>
      </c>
      <c r="P1320" s="51">
        <f t="shared" si="257"/>
        <v>0</v>
      </c>
      <c r="Q1320" s="53">
        <f t="shared" si="258"/>
        <v>0</v>
      </c>
      <c r="R1320" s="29">
        <f t="shared" si="251"/>
        <v>38400</v>
      </c>
      <c r="S1320" s="51">
        <f t="shared" si="252"/>
        <v>38400</v>
      </c>
      <c r="T1320" s="12" t="str">
        <f t="shared" si="259"/>
        <v>MENOR VALOR</v>
      </c>
    </row>
    <row r="1321" spans="1:20" ht="16.5">
      <c r="A1321" s="57">
        <v>1315</v>
      </c>
      <c r="B1321" s="38">
        <v>904921</v>
      </c>
      <c r="C1321" s="38"/>
      <c r="D1321" s="63" t="s">
        <v>1798</v>
      </c>
      <c r="E1321" s="114" t="s">
        <v>21</v>
      </c>
      <c r="F1321" s="64">
        <v>1</v>
      </c>
      <c r="G1321" s="115">
        <v>0</v>
      </c>
      <c r="H1321" s="116">
        <v>0</v>
      </c>
      <c r="I1321" s="84">
        <v>74200</v>
      </c>
      <c r="J1321" s="88">
        <v>89000</v>
      </c>
      <c r="K1321" s="49"/>
      <c r="L1321" s="50">
        <f t="shared" si="253"/>
        <v>74200</v>
      </c>
      <c r="M1321" s="50">
        <f t="shared" si="254"/>
        <v>81600</v>
      </c>
      <c r="N1321" s="51">
        <f t="shared" si="255"/>
        <v>81600</v>
      </c>
      <c r="O1321" s="52">
        <f t="shared" si="256"/>
        <v>81263.768064248652</v>
      </c>
      <c r="P1321" s="51">
        <f t="shared" si="257"/>
        <v>5232.5901807804521</v>
      </c>
      <c r="Q1321" s="53">
        <f t="shared" si="258"/>
        <v>6.4124879666427104E-2</v>
      </c>
      <c r="R1321" s="29">
        <f t="shared" si="251"/>
        <v>74200</v>
      </c>
      <c r="S1321" s="51">
        <f t="shared" si="252"/>
        <v>74200</v>
      </c>
      <c r="T1321" s="12" t="str">
        <f t="shared" si="259"/>
        <v>MENOR VALOR</v>
      </c>
    </row>
    <row r="1322" spans="1:20" ht="16.5">
      <c r="A1322" s="57">
        <v>1316</v>
      </c>
      <c r="B1322" s="38">
        <v>904922</v>
      </c>
      <c r="C1322" s="38"/>
      <c r="D1322" s="63" t="s">
        <v>1799</v>
      </c>
      <c r="E1322" s="114" t="s">
        <v>21</v>
      </c>
      <c r="F1322" s="64">
        <v>1</v>
      </c>
      <c r="G1322" s="115">
        <v>0</v>
      </c>
      <c r="H1322" s="116">
        <v>0</v>
      </c>
      <c r="I1322" s="84">
        <v>83600</v>
      </c>
      <c r="J1322" s="88">
        <v>87300</v>
      </c>
      <c r="K1322" s="49"/>
      <c r="L1322" s="50">
        <f t="shared" si="253"/>
        <v>83600</v>
      </c>
      <c r="M1322" s="50">
        <f t="shared" si="254"/>
        <v>85450</v>
      </c>
      <c r="N1322" s="51">
        <f t="shared" si="255"/>
        <v>85450</v>
      </c>
      <c r="O1322" s="52">
        <f t="shared" si="256"/>
        <v>85429.971321544988</v>
      </c>
      <c r="P1322" s="51">
        <f t="shared" si="257"/>
        <v>1308.147545195113</v>
      </c>
      <c r="Q1322" s="53">
        <f t="shared" si="258"/>
        <v>1.5308923875893658E-2</v>
      </c>
      <c r="R1322" s="29">
        <f t="shared" si="251"/>
        <v>83600</v>
      </c>
      <c r="S1322" s="51">
        <f t="shared" si="252"/>
        <v>83600</v>
      </c>
      <c r="T1322" s="12" t="str">
        <f t="shared" si="259"/>
        <v>MENOR VALOR</v>
      </c>
    </row>
    <row r="1323" spans="1:20" ht="16.5">
      <c r="A1323" s="57">
        <v>1317</v>
      </c>
      <c r="B1323" s="38">
        <v>904923</v>
      </c>
      <c r="C1323" s="38"/>
      <c r="D1323" s="63" t="s">
        <v>1800</v>
      </c>
      <c r="E1323" s="114" t="s">
        <v>21</v>
      </c>
      <c r="F1323" s="64">
        <v>1</v>
      </c>
      <c r="G1323" s="115">
        <v>0</v>
      </c>
      <c r="H1323" s="116">
        <v>0</v>
      </c>
      <c r="I1323" s="84">
        <v>72900</v>
      </c>
      <c r="J1323" s="88">
        <v>87100</v>
      </c>
      <c r="K1323" s="49"/>
      <c r="L1323" s="50">
        <f t="shared" si="253"/>
        <v>72900</v>
      </c>
      <c r="M1323" s="50">
        <f t="shared" si="254"/>
        <v>80000</v>
      </c>
      <c r="N1323" s="51">
        <f t="shared" si="255"/>
        <v>80000</v>
      </c>
      <c r="O1323" s="52">
        <f t="shared" si="256"/>
        <v>79684.314642218014</v>
      </c>
      <c r="P1323" s="51">
        <f t="shared" si="257"/>
        <v>5020.4581464244875</v>
      </c>
      <c r="Q1323" s="53">
        <f t="shared" si="258"/>
        <v>6.2755726830306099E-2</v>
      </c>
      <c r="R1323" s="29">
        <f t="shared" si="251"/>
        <v>72900</v>
      </c>
      <c r="S1323" s="51">
        <f t="shared" si="252"/>
        <v>72900</v>
      </c>
      <c r="T1323" s="12" t="str">
        <f t="shared" si="259"/>
        <v>MENOR VALOR</v>
      </c>
    </row>
    <row r="1324" spans="1:20" ht="16.5">
      <c r="A1324" s="89">
        <v>1318</v>
      </c>
      <c r="B1324" s="38">
        <v>904924</v>
      </c>
      <c r="C1324" s="38"/>
      <c r="D1324" s="63" t="s">
        <v>1801</v>
      </c>
      <c r="E1324" s="114" t="s">
        <v>21</v>
      </c>
      <c r="F1324" s="64">
        <v>1</v>
      </c>
      <c r="G1324" s="115">
        <v>0</v>
      </c>
      <c r="H1324" s="116">
        <v>0</v>
      </c>
      <c r="I1324" s="84">
        <v>72900</v>
      </c>
      <c r="J1324" s="88">
        <v>87100</v>
      </c>
      <c r="K1324" s="49"/>
      <c r="L1324" s="50">
        <f t="shared" si="253"/>
        <v>72900</v>
      </c>
      <c r="M1324" s="50">
        <f t="shared" si="254"/>
        <v>80000</v>
      </c>
      <c r="N1324" s="51">
        <f t="shared" si="255"/>
        <v>80000</v>
      </c>
      <c r="O1324" s="52">
        <f t="shared" si="256"/>
        <v>79684.314642218014</v>
      </c>
      <c r="P1324" s="51">
        <f t="shared" si="257"/>
        <v>5020.4581464244875</v>
      </c>
      <c r="Q1324" s="53">
        <f t="shared" si="258"/>
        <v>6.2755726830306099E-2</v>
      </c>
      <c r="R1324" s="29">
        <f t="shared" si="251"/>
        <v>72900</v>
      </c>
      <c r="S1324" s="51">
        <f t="shared" si="252"/>
        <v>72900</v>
      </c>
      <c r="T1324" s="12" t="str">
        <f t="shared" si="259"/>
        <v>MENOR VALOR</v>
      </c>
    </row>
    <row r="1325" spans="1:20" ht="16.5">
      <c r="A1325" s="57">
        <v>1319</v>
      </c>
      <c r="B1325" s="38">
        <v>904925</v>
      </c>
      <c r="C1325" s="38"/>
      <c r="D1325" s="63" t="s">
        <v>1802</v>
      </c>
      <c r="E1325" s="114" t="s">
        <v>21</v>
      </c>
      <c r="F1325" s="64">
        <v>1</v>
      </c>
      <c r="G1325" s="115">
        <v>0</v>
      </c>
      <c r="H1325" s="116">
        <v>0</v>
      </c>
      <c r="I1325" s="84">
        <v>83100</v>
      </c>
      <c r="J1325" s="88">
        <v>87100</v>
      </c>
      <c r="K1325" s="49"/>
      <c r="L1325" s="50">
        <f t="shared" si="253"/>
        <v>83100</v>
      </c>
      <c r="M1325" s="50">
        <f t="shared" si="254"/>
        <v>85100</v>
      </c>
      <c r="N1325" s="51">
        <f t="shared" si="255"/>
        <v>85100</v>
      </c>
      <c r="O1325" s="52">
        <f t="shared" si="256"/>
        <v>85076.494991272411</v>
      </c>
      <c r="P1325" s="51">
        <f t="shared" si="257"/>
        <v>1414.2135623730951</v>
      </c>
      <c r="Q1325" s="53">
        <f t="shared" si="258"/>
        <v>1.6618255727063398E-2</v>
      </c>
      <c r="R1325" s="29">
        <f t="shared" ref="R1325:R1388" si="260">IF(Q1325&lt;=$Q$1,L1325,N1325)</f>
        <v>83100</v>
      </c>
      <c r="S1325" s="51">
        <f t="shared" si="252"/>
        <v>83100</v>
      </c>
      <c r="T1325" s="12" t="str">
        <f t="shared" si="259"/>
        <v>MENOR VALOR</v>
      </c>
    </row>
    <row r="1326" spans="1:20" ht="16.5">
      <c r="A1326" s="57">
        <v>1320</v>
      </c>
      <c r="B1326" s="38">
        <v>905201</v>
      </c>
      <c r="C1326" s="38"/>
      <c r="D1326" s="63" t="s">
        <v>1803</v>
      </c>
      <c r="E1326" s="114" t="s">
        <v>21</v>
      </c>
      <c r="F1326" s="64">
        <v>1</v>
      </c>
      <c r="G1326" s="115">
        <v>0</v>
      </c>
      <c r="H1326" s="116">
        <v>0</v>
      </c>
      <c r="I1326" s="84">
        <v>78000</v>
      </c>
      <c r="J1326" s="85" t="s">
        <v>28</v>
      </c>
      <c r="K1326" s="49"/>
      <c r="L1326" s="50">
        <f t="shared" si="253"/>
        <v>78000</v>
      </c>
      <c r="M1326" s="50">
        <f t="shared" si="254"/>
        <v>78000</v>
      </c>
      <c r="N1326" s="51">
        <f t="shared" si="255"/>
        <v>78000</v>
      </c>
      <c r="O1326" s="52">
        <f t="shared" si="256"/>
        <v>78000</v>
      </c>
      <c r="P1326" s="51">
        <f t="shared" si="257"/>
        <v>0</v>
      </c>
      <c r="Q1326" s="53">
        <f t="shared" si="258"/>
        <v>0</v>
      </c>
      <c r="R1326" s="29">
        <f t="shared" si="260"/>
        <v>78000</v>
      </c>
      <c r="S1326" s="51">
        <f t="shared" si="252"/>
        <v>78000</v>
      </c>
      <c r="T1326" s="12" t="str">
        <f t="shared" si="259"/>
        <v>MENOR VALOR</v>
      </c>
    </row>
    <row r="1327" spans="1:20" ht="16.5">
      <c r="A1327" s="57">
        <v>1321</v>
      </c>
      <c r="B1327" s="38">
        <v>905202</v>
      </c>
      <c r="C1327" s="38"/>
      <c r="D1327" s="63" t="s">
        <v>1804</v>
      </c>
      <c r="E1327" s="114" t="s">
        <v>21</v>
      </c>
      <c r="F1327" s="64">
        <v>1</v>
      </c>
      <c r="G1327" s="115">
        <v>0</v>
      </c>
      <c r="H1327" s="116">
        <v>0</v>
      </c>
      <c r="I1327" s="84">
        <v>155200</v>
      </c>
      <c r="J1327" s="88">
        <v>93400</v>
      </c>
      <c r="K1327" s="49"/>
      <c r="L1327" s="50">
        <f t="shared" si="253"/>
        <v>93400</v>
      </c>
      <c r="M1327" s="50">
        <f t="shared" si="254"/>
        <v>124300</v>
      </c>
      <c r="N1327" s="51">
        <f t="shared" si="255"/>
        <v>124300</v>
      </c>
      <c r="O1327" s="52">
        <f t="shared" si="256"/>
        <v>120398.0066280169</v>
      </c>
      <c r="P1327" s="51">
        <f t="shared" si="257"/>
        <v>21849.599538664319</v>
      </c>
      <c r="Q1327" s="53">
        <f t="shared" si="258"/>
        <v>0.17578117086616507</v>
      </c>
      <c r="R1327" s="29">
        <f t="shared" si="260"/>
        <v>124300</v>
      </c>
      <c r="S1327" s="51">
        <f t="shared" si="252"/>
        <v>124300</v>
      </c>
      <c r="T1327" s="12" t="str">
        <f t="shared" si="259"/>
        <v>MEDIANA</v>
      </c>
    </row>
    <row r="1328" spans="1:20" ht="33">
      <c r="A1328" s="57">
        <v>1322</v>
      </c>
      <c r="B1328" s="38">
        <v>905203</v>
      </c>
      <c r="C1328" s="38"/>
      <c r="D1328" s="63" t="s">
        <v>1805</v>
      </c>
      <c r="E1328" s="114" t="s">
        <v>21</v>
      </c>
      <c r="F1328" s="64">
        <v>1</v>
      </c>
      <c r="G1328" s="115">
        <v>0</v>
      </c>
      <c r="H1328" s="116">
        <v>0</v>
      </c>
      <c r="I1328" s="84">
        <v>116800</v>
      </c>
      <c r="J1328" s="88">
        <v>74500</v>
      </c>
      <c r="K1328" s="49"/>
      <c r="L1328" s="50">
        <f t="shared" si="253"/>
        <v>74500</v>
      </c>
      <c r="M1328" s="50">
        <f t="shared" si="254"/>
        <v>95650</v>
      </c>
      <c r="N1328" s="51">
        <f t="shared" si="255"/>
        <v>95650</v>
      </c>
      <c r="O1328" s="52">
        <f t="shared" si="256"/>
        <v>93282.367036862866</v>
      </c>
      <c r="P1328" s="51">
        <f t="shared" si="257"/>
        <v>14955.308422095481</v>
      </c>
      <c r="Q1328" s="53">
        <f t="shared" si="258"/>
        <v>0.1563545051970254</v>
      </c>
      <c r="R1328" s="29">
        <f t="shared" si="260"/>
        <v>95650</v>
      </c>
      <c r="S1328" s="51">
        <f t="shared" si="252"/>
        <v>95700</v>
      </c>
      <c r="T1328" s="12" t="str">
        <f t="shared" si="259"/>
        <v>MEDIANA</v>
      </c>
    </row>
    <row r="1329" spans="1:20" ht="16.5">
      <c r="A1329" s="89">
        <v>1323</v>
      </c>
      <c r="B1329" s="38">
        <v>905205</v>
      </c>
      <c r="C1329" s="38"/>
      <c r="D1329" s="63" t="s">
        <v>1806</v>
      </c>
      <c r="E1329" s="114" t="s">
        <v>21</v>
      </c>
      <c r="F1329" s="64">
        <v>1</v>
      </c>
      <c r="G1329" s="115">
        <v>0</v>
      </c>
      <c r="H1329" s="116">
        <v>0</v>
      </c>
      <c r="I1329" s="84">
        <v>132300</v>
      </c>
      <c r="J1329" s="85" t="s">
        <v>28</v>
      </c>
      <c r="K1329" s="49"/>
      <c r="L1329" s="50">
        <f t="shared" si="253"/>
        <v>132300</v>
      </c>
      <c r="M1329" s="50">
        <f t="shared" si="254"/>
        <v>132300</v>
      </c>
      <c r="N1329" s="51">
        <f t="shared" si="255"/>
        <v>132300</v>
      </c>
      <c r="O1329" s="52">
        <f t="shared" si="256"/>
        <v>132300</v>
      </c>
      <c r="P1329" s="51">
        <f t="shared" si="257"/>
        <v>0</v>
      </c>
      <c r="Q1329" s="53">
        <f t="shared" si="258"/>
        <v>0</v>
      </c>
      <c r="R1329" s="29">
        <f t="shared" si="260"/>
        <v>132300</v>
      </c>
      <c r="S1329" s="51">
        <f t="shared" si="252"/>
        <v>132300</v>
      </c>
      <c r="T1329" s="12" t="str">
        <f t="shared" si="259"/>
        <v>MENOR VALOR</v>
      </c>
    </row>
    <row r="1330" spans="1:20" ht="16.5">
      <c r="A1330" s="57">
        <v>1324</v>
      </c>
      <c r="B1330" s="38">
        <v>905206</v>
      </c>
      <c r="C1330" s="38"/>
      <c r="D1330" s="63" t="s">
        <v>1807</v>
      </c>
      <c r="E1330" s="114" t="s">
        <v>21</v>
      </c>
      <c r="F1330" s="64">
        <v>1</v>
      </c>
      <c r="G1330" s="115">
        <v>0</v>
      </c>
      <c r="H1330" s="116">
        <v>0</v>
      </c>
      <c r="I1330" s="84">
        <v>116200</v>
      </c>
      <c r="J1330" s="85" t="s">
        <v>28</v>
      </c>
      <c r="K1330" s="49"/>
      <c r="L1330" s="50">
        <f t="shared" si="253"/>
        <v>116200</v>
      </c>
      <c r="M1330" s="50">
        <f t="shared" si="254"/>
        <v>116200</v>
      </c>
      <c r="N1330" s="51">
        <f t="shared" si="255"/>
        <v>116200</v>
      </c>
      <c r="O1330" s="52">
        <f t="shared" si="256"/>
        <v>116200</v>
      </c>
      <c r="P1330" s="51">
        <f t="shared" si="257"/>
        <v>0</v>
      </c>
      <c r="Q1330" s="53">
        <f t="shared" si="258"/>
        <v>0</v>
      </c>
      <c r="R1330" s="29">
        <f t="shared" si="260"/>
        <v>116200</v>
      </c>
      <c r="S1330" s="51">
        <f t="shared" si="252"/>
        <v>116200</v>
      </c>
      <c r="T1330" s="12" t="str">
        <f t="shared" si="259"/>
        <v>MENOR VALOR</v>
      </c>
    </row>
    <row r="1331" spans="1:20" ht="16.5">
      <c r="A1331" s="57">
        <v>1325</v>
      </c>
      <c r="B1331" s="38">
        <v>905214</v>
      </c>
      <c r="C1331" s="38"/>
      <c r="D1331" s="63" t="s">
        <v>1808</v>
      </c>
      <c r="E1331" s="114" t="s">
        <v>21</v>
      </c>
      <c r="F1331" s="64">
        <v>1</v>
      </c>
      <c r="G1331" s="115">
        <v>0</v>
      </c>
      <c r="H1331" s="116">
        <v>0</v>
      </c>
      <c r="I1331" s="84">
        <v>121700</v>
      </c>
      <c r="J1331" s="85" t="s">
        <v>28</v>
      </c>
      <c r="K1331" s="49"/>
      <c r="L1331" s="50">
        <f t="shared" si="253"/>
        <v>121700</v>
      </c>
      <c r="M1331" s="50">
        <f t="shared" si="254"/>
        <v>121700</v>
      </c>
      <c r="N1331" s="51">
        <f t="shared" si="255"/>
        <v>121700</v>
      </c>
      <c r="O1331" s="52">
        <f t="shared" si="256"/>
        <v>121700</v>
      </c>
      <c r="P1331" s="51">
        <f t="shared" si="257"/>
        <v>0</v>
      </c>
      <c r="Q1331" s="53">
        <f t="shared" si="258"/>
        <v>0</v>
      </c>
      <c r="R1331" s="29">
        <f t="shared" si="260"/>
        <v>121700</v>
      </c>
      <c r="S1331" s="51">
        <f t="shared" si="252"/>
        <v>121700</v>
      </c>
      <c r="T1331" s="12" t="str">
        <f t="shared" si="259"/>
        <v>MENOR VALOR</v>
      </c>
    </row>
    <row r="1332" spans="1:20" ht="33">
      <c r="A1332" s="57">
        <v>1326</v>
      </c>
      <c r="B1332" s="38">
        <v>905301</v>
      </c>
      <c r="C1332" s="38"/>
      <c r="D1332" s="63" t="s">
        <v>1809</v>
      </c>
      <c r="E1332" s="114" t="s">
        <v>21</v>
      </c>
      <c r="F1332" s="64">
        <v>1</v>
      </c>
      <c r="G1332" s="115">
        <v>0</v>
      </c>
      <c r="H1332" s="116">
        <v>0</v>
      </c>
      <c r="I1332" s="84">
        <v>77600</v>
      </c>
      <c r="J1332" s="85" t="s">
        <v>28</v>
      </c>
      <c r="K1332" s="49"/>
      <c r="L1332" s="50">
        <f t="shared" si="253"/>
        <v>77600</v>
      </c>
      <c r="M1332" s="50">
        <f t="shared" si="254"/>
        <v>77600</v>
      </c>
      <c r="N1332" s="51">
        <f t="shared" si="255"/>
        <v>77600</v>
      </c>
      <c r="O1332" s="52">
        <f t="shared" si="256"/>
        <v>77600</v>
      </c>
      <c r="P1332" s="51">
        <f t="shared" si="257"/>
        <v>0</v>
      </c>
      <c r="Q1332" s="53">
        <f t="shared" si="258"/>
        <v>0</v>
      </c>
      <c r="R1332" s="29">
        <f t="shared" si="260"/>
        <v>77600</v>
      </c>
      <c r="S1332" s="51">
        <f t="shared" si="252"/>
        <v>77600</v>
      </c>
      <c r="T1332" s="12" t="str">
        <f t="shared" si="259"/>
        <v>MENOR VALOR</v>
      </c>
    </row>
    <row r="1333" spans="1:20" ht="16.5">
      <c r="A1333" s="57">
        <v>1327</v>
      </c>
      <c r="B1333" s="38">
        <v>905404</v>
      </c>
      <c r="C1333" s="38"/>
      <c r="D1333" s="63" t="s">
        <v>1810</v>
      </c>
      <c r="E1333" s="114" t="s">
        <v>21</v>
      </c>
      <c r="F1333" s="64">
        <v>1</v>
      </c>
      <c r="G1333" s="115">
        <v>0</v>
      </c>
      <c r="H1333" s="116">
        <v>0</v>
      </c>
      <c r="I1333" s="84">
        <v>115200</v>
      </c>
      <c r="J1333" s="85" t="s">
        <v>28</v>
      </c>
      <c r="K1333" s="49"/>
      <c r="L1333" s="50">
        <f t="shared" si="253"/>
        <v>115200</v>
      </c>
      <c r="M1333" s="50">
        <f t="shared" si="254"/>
        <v>115200</v>
      </c>
      <c r="N1333" s="51">
        <f t="shared" si="255"/>
        <v>115200</v>
      </c>
      <c r="O1333" s="52">
        <f t="shared" si="256"/>
        <v>115200</v>
      </c>
      <c r="P1333" s="51">
        <f t="shared" si="257"/>
        <v>0</v>
      </c>
      <c r="Q1333" s="53">
        <f t="shared" si="258"/>
        <v>0</v>
      </c>
      <c r="R1333" s="29">
        <f t="shared" si="260"/>
        <v>115200</v>
      </c>
      <c r="S1333" s="51">
        <f t="shared" si="252"/>
        <v>115200</v>
      </c>
      <c r="T1333" s="12" t="str">
        <f t="shared" si="259"/>
        <v>MENOR VALOR</v>
      </c>
    </row>
    <row r="1334" spans="1:20" ht="16.5">
      <c r="A1334" s="89">
        <v>1328</v>
      </c>
      <c r="B1334" s="38">
        <v>905503</v>
      </c>
      <c r="C1334" s="38"/>
      <c r="D1334" s="63" t="s">
        <v>1811</v>
      </c>
      <c r="E1334" s="114" t="s">
        <v>21</v>
      </c>
      <c r="F1334" s="64">
        <v>1</v>
      </c>
      <c r="G1334" s="115">
        <v>0</v>
      </c>
      <c r="H1334" s="116">
        <v>0</v>
      </c>
      <c r="I1334" s="110">
        <v>192000</v>
      </c>
      <c r="J1334" s="85" t="s">
        <v>28</v>
      </c>
      <c r="K1334" s="49"/>
      <c r="L1334" s="50">
        <f t="shared" si="253"/>
        <v>192000</v>
      </c>
      <c r="M1334" s="50">
        <f t="shared" si="254"/>
        <v>192000</v>
      </c>
      <c r="N1334" s="51">
        <f t="shared" si="255"/>
        <v>192000</v>
      </c>
      <c r="O1334" s="52">
        <f t="shared" si="256"/>
        <v>192000</v>
      </c>
      <c r="P1334" s="51">
        <f t="shared" si="257"/>
        <v>0</v>
      </c>
      <c r="Q1334" s="53">
        <f t="shared" si="258"/>
        <v>0</v>
      </c>
      <c r="R1334" s="29">
        <f t="shared" si="260"/>
        <v>192000</v>
      </c>
      <c r="S1334" s="51">
        <f t="shared" si="252"/>
        <v>192000</v>
      </c>
      <c r="T1334" s="12" t="str">
        <f t="shared" si="259"/>
        <v>MENOR VALOR</v>
      </c>
    </row>
    <row r="1335" spans="1:20" ht="16.5">
      <c r="A1335" s="57">
        <v>1329</v>
      </c>
      <c r="B1335" s="38">
        <v>905701</v>
      </c>
      <c r="C1335" s="38"/>
      <c r="D1335" s="63" t="s">
        <v>1812</v>
      </c>
      <c r="E1335" s="114" t="s">
        <v>21</v>
      </c>
      <c r="F1335" s="64">
        <v>1</v>
      </c>
      <c r="G1335" s="115">
        <v>0</v>
      </c>
      <c r="H1335" s="116">
        <v>0</v>
      </c>
      <c r="I1335" s="84">
        <v>123200</v>
      </c>
      <c r="J1335" s="85" t="s">
        <v>28</v>
      </c>
      <c r="K1335" s="49"/>
      <c r="L1335" s="50">
        <f t="shared" si="253"/>
        <v>123200</v>
      </c>
      <c r="M1335" s="50">
        <f t="shared" si="254"/>
        <v>123200</v>
      </c>
      <c r="N1335" s="51">
        <f t="shared" si="255"/>
        <v>123200</v>
      </c>
      <c r="O1335" s="52">
        <f t="shared" si="256"/>
        <v>123200</v>
      </c>
      <c r="P1335" s="51">
        <f t="shared" si="257"/>
        <v>0</v>
      </c>
      <c r="Q1335" s="53">
        <f t="shared" si="258"/>
        <v>0</v>
      </c>
      <c r="R1335" s="29">
        <f t="shared" si="260"/>
        <v>123200</v>
      </c>
      <c r="S1335" s="51">
        <f t="shared" si="252"/>
        <v>123200</v>
      </c>
      <c r="T1335" s="12" t="str">
        <f t="shared" si="259"/>
        <v>MENOR VALOR</v>
      </c>
    </row>
    <row r="1336" spans="1:20" ht="16.5">
      <c r="A1336" s="57">
        <v>1330</v>
      </c>
      <c r="B1336" s="38">
        <v>905706</v>
      </c>
      <c r="C1336" s="38"/>
      <c r="D1336" s="63" t="s">
        <v>1813</v>
      </c>
      <c r="E1336" s="114" t="s">
        <v>21</v>
      </c>
      <c r="F1336" s="64">
        <v>1</v>
      </c>
      <c r="G1336" s="115">
        <v>0</v>
      </c>
      <c r="H1336" s="116">
        <v>0</v>
      </c>
      <c r="I1336" s="84">
        <v>50500</v>
      </c>
      <c r="J1336" s="85" t="s">
        <v>28</v>
      </c>
      <c r="K1336" s="49"/>
      <c r="L1336" s="50">
        <f t="shared" si="253"/>
        <v>50500</v>
      </c>
      <c r="M1336" s="50">
        <f t="shared" si="254"/>
        <v>50500</v>
      </c>
      <c r="N1336" s="51">
        <f t="shared" si="255"/>
        <v>50500</v>
      </c>
      <c r="O1336" s="52">
        <f t="shared" si="256"/>
        <v>50500</v>
      </c>
      <c r="P1336" s="51">
        <f t="shared" si="257"/>
        <v>0</v>
      </c>
      <c r="Q1336" s="53">
        <f t="shared" si="258"/>
        <v>0</v>
      </c>
      <c r="R1336" s="29">
        <f t="shared" si="260"/>
        <v>50500</v>
      </c>
      <c r="S1336" s="51">
        <f t="shared" si="252"/>
        <v>50500</v>
      </c>
      <c r="T1336" s="12" t="str">
        <f t="shared" si="259"/>
        <v>MENOR VALOR</v>
      </c>
    </row>
    <row r="1337" spans="1:20" ht="16.5">
      <c r="A1337" s="57">
        <v>1331</v>
      </c>
      <c r="B1337" s="38">
        <v>905714</v>
      </c>
      <c r="C1337" s="38"/>
      <c r="D1337" s="63" t="s">
        <v>1814</v>
      </c>
      <c r="E1337" s="114" t="s">
        <v>21</v>
      </c>
      <c r="F1337" s="64">
        <v>1</v>
      </c>
      <c r="G1337" s="115">
        <v>0</v>
      </c>
      <c r="H1337" s="116">
        <v>0</v>
      </c>
      <c r="I1337" s="84">
        <v>171200</v>
      </c>
      <c r="J1337" s="85" t="s">
        <v>28</v>
      </c>
      <c r="K1337" s="49"/>
      <c r="L1337" s="50">
        <f t="shared" si="253"/>
        <v>171200</v>
      </c>
      <c r="M1337" s="50">
        <f t="shared" si="254"/>
        <v>171200</v>
      </c>
      <c r="N1337" s="51">
        <f t="shared" si="255"/>
        <v>171200</v>
      </c>
      <c r="O1337" s="52">
        <f t="shared" si="256"/>
        <v>171200</v>
      </c>
      <c r="P1337" s="51">
        <f t="shared" si="257"/>
        <v>0</v>
      </c>
      <c r="Q1337" s="53">
        <f t="shared" si="258"/>
        <v>0</v>
      </c>
      <c r="R1337" s="29">
        <f t="shared" si="260"/>
        <v>171200</v>
      </c>
      <c r="S1337" s="51">
        <f t="shared" si="252"/>
        <v>171200</v>
      </c>
      <c r="T1337" s="12" t="str">
        <f t="shared" si="259"/>
        <v>MENOR VALOR</v>
      </c>
    </row>
    <row r="1338" spans="1:20" ht="16.5">
      <c r="A1338" s="57">
        <v>1332</v>
      </c>
      <c r="B1338" s="38">
        <v>905716</v>
      </c>
      <c r="C1338" s="38"/>
      <c r="D1338" s="63" t="s">
        <v>1815</v>
      </c>
      <c r="E1338" s="114" t="s">
        <v>21</v>
      </c>
      <c r="F1338" s="64">
        <v>1</v>
      </c>
      <c r="G1338" s="115">
        <v>0</v>
      </c>
      <c r="H1338" s="116">
        <v>0</v>
      </c>
      <c r="I1338" s="84">
        <v>38000</v>
      </c>
      <c r="J1338" s="88">
        <v>45400</v>
      </c>
      <c r="K1338" s="49"/>
      <c r="L1338" s="50">
        <f t="shared" si="253"/>
        <v>38000</v>
      </c>
      <c r="M1338" s="50">
        <f t="shared" si="254"/>
        <v>41700</v>
      </c>
      <c r="N1338" s="51">
        <f t="shared" si="255"/>
        <v>41700</v>
      </c>
      <c r="O1338" s="52">
        <f t="shared" si="256"/>
        <v>41535.526961867232</v>
      </c>
      <c r="P1338" s="51">
        <f t="shared" si="257"/>
        <v>2616.2950903902261</v>
      </c>
      <c r="Q1338" s="53">
        <f t="shared" si="258"/>
        <v>6.2740889457799182E-2</v>
      </c>
      <c r="R1338" s="29">
        <f t="shared" si="260"/>
        <v>38000</v>
      </c>
      <c r="S1338" s="51">
        <f t="shared" si="252"/>
        <v>38000</v>
      </c>
      <c r="T1338" s="12" t="str">
        <f t="shared" si="259"/>
        <v>MENOR VALOR</v>
      </c>
    </row>
    <row r="1339" spans="1:20" ht="16.5">
      <c r="A1339" s="89">
        <v>1333</v>
      </c>
      <c r="B1339" s="38">
        <v>905717</v>
      </c>
      <c r="C1339" s="38"/>
      <c r="D1339" s="63" t="s">
        <v>1816</v>
      </c>
      <c r="E1339" s="114" t="s">
        <v>21</v>
      </c>
      <c r="F1339" s="64">
        <v>1</v>
      </c>
      <c r="G1339" s="115">
        <v>0</v>
      </c>
      <c r="H1339" s="116">
        <v>0</v>
      </c>
      <c r="I1339" s="84">
        <v>38000</v>
      </c>
      <c r="J1339" s="85" t="s">
        <v>28</v>
      </c>
      <c r="K1339" s="49"/>
      <c r="L1339" s="50">
        <f t="shared" si="253"/>
        <v>38000</v>
      </c>
      <c r="M1339" s="50">
        <f t="shared" si="254"/>
        <v>38000</v>
      </c>
      <c r="N1339" s="51">
        <f t="shared" si="255"/>
        <v>38000</v>
      </c>
      <c r="O1339" s="52">
        <f t="shared" si="256"/>
        <v>38000</v>
      </c>
      <c r="P1339" s="51">
        <f t="shared" si="257"/>
        <v>0</v>
      </c>
      <c r="Q1339" s="53">
        <f t="shared" si="258"/>
        <v>0</v>
      </c>
      <c r="R1339" s="29">
        <f t="shared" si="260"/>
        <v>38000</v>
      </c>
      <c r="S1339" s="51">
        <f t="shared" si="252"/>
        <v>38000</v>
      </c>
      <c r="T1339" s="12" t="str">
        <f t="shared" si="259"/>
        <v>MENOR VALOR</v>
      </c>
    </row>
    <row r="1340" spans="1:20" ht="16.5">
      <c r="A1340" s="57">
        <v>1334</v>
      </c>
      <c r="B1340" s="38">
        <v>905724</v>
      </c>
      <c r="C1340" s="38"/>
      <c r="D1340" s="63" t="s">
        <v>1817</v>
      </c>
      <c r="E1340" s="114" t="s">
        <v>21</v>
      </c>
      <c r="F1340" s="64">
        <v>1</v>
      </c>
      <c r="G1340" s="115">
        <v>0</v>
      </c>
      <c r="H1340" s="116">
        <v>0</v>
      </c>
      <c r="I1340" s="84">
        <v>70400</v>
      </c>
      <c r="J1340" s="85" t="s">
        <v>28</v>
      </c>
      <c r="K1340" s="49"/>
      <c r="L1340" s="50">
        <f t="shared" si="253"/>
        <v>70400</v>
      </c>
      <c r="M1340" s="50">
        <f t="shared" si="254"/>
        <v>70400</v>
      </c>
      <c r="N1340" s="51">
        <f t="shared" si="255"/>
        <v>70400</v>
      </c>
      <c r="O1340" s="52">
        <f t="shared" si="256"/>
        <v>70400</v>
      </c>
      <c r="P1340" s="51">
        <f t="shared" si="257"/>
        <v>0</v>
      </c>
      <c r="Q1340" s="53">
        <f t="shared" si="258"/>
        <v>0</v>
      </c>
      <c r="R1340" s="29">
        <f t="shared" si="260"/>
        <v>70400</v>
      </c>
      <c r="S1340" s="51">
        <f t="shared" si="252"/>
        <v>70400</v>
      </c>
      <c r="T1340" s="12" t="str">
        <f t="shared" si="259"/>
        <v>MENOR VALOR</v>
      </c>
    </row>
    <row r="1341" spans="1:20" ht="16.5">
      <c r="A1341" s="57">
        <v>1335</v>
      </c>
      <c r="B1341" s="38">
        <v>905725</v>
      </c>
      <c r="C1341" s="38"/>
      <c r="D1341" s="63" t="s">
        <v>1818</v>
      </c>
      <c r="E1341" s="114" t="s">
        <v>21</v>
      </c>
      <c r="F1341" s="64">
        <v>1</v>
      </c>
      <c r="G1341" s="115">
        <v>0</v>
      </c>
      <c r="H1341" s="116">
        <v>0</v>
      </c>
      <c r="I1341" s="84">
        <v>70400</v>
      </c>
      <c r="J1341" s="88">
        <v>84200</v>
      </c>
      <c r="K1341" s="49"/>
      <c r="L1341" s="50">
        <f t="shared" si="253"/>
        <v>70400</v>
      </c>
      <c r="M1341" s="50">
        <f t="shared" si="254"/>
        <v>77300</v>
      </c>
      <c r="N1341" s="51">
        <f t="shared" si="255"/>
        <v>77300</v>
      </c>
      <c r="O1341" s="52">
        <f t="shared" si="256"/>
        <v>76991.428094301518</v>
      </c>
      <c r="P1341" s="51">
        <f t="shared" si="257"/>
        <v>4879.0367901871778</v>
      </c>
      <c r="Q1341" s="53">
        <f t="shared" si="258"/>
        <v>6.3118199096858701E-2</v>
      </c>
      <c r="R1341" s="29">
        <f t="shared" si="260"/>
        <v>70400</v>
      </c>
      <c r="S1341" s="51">
        <f t="shared" si="252"/>
        <v>70400</v>
      </c>
      <c r="T1341" s="12" t="str">
        <f t="shared" si="259"/>
        <v>MENOR VALOR</v>
      </c>
    </row>
    <row r="1342" spans="1:20" ht="16.5">
      <c r="A1342" s="57">
        <v>1336</v>
      </c>
      <c r="B1342" s="38">
        <v>905726</v>
      </c>
      <c r="C1342" s="38"/>
      <c r="D1342" s="63" t="s">
        <v>1819</v>
      </c>
      <c r="E1342" s="114" t="s">
        <v>21</v>
      </c>
      <c r="F1342" s="64">
        <v>1</v>
      </c>
      <c r="G1342" s="115">
        <v>0</v>
      </c>
      <c r="H1342" s="116">
        <v>0</v>
      </c>
      <c r="I1342" s="84">
        <v>70400</v>
      </c>
      <c r="J1342" s="85" t="s">
        <v>28</v>
      </c>
      <c r="K1342" s="49"/>
      <c r="L1342" s="50">
        <f t="shared" si="253"/>
        <v>70400</v>
      </c>
      <c r="M1342" s="50">
        <f t="shared" si="254"/>
        <v>70400</v>
      </c>
      <c r="N1342" s="51">
        <f t="shared" si="255"/>
        <v>70400</v>
      </c>
      <c r="O1342" s="52">
        <f t="shared" si="256"/>
        <v>70400</v>
      </c>
      <c r="P1342" s="51">
        <f t="shared" si="257"/>
        <v>0</v>
      </c>
      <c r="Q1342" s="53">
        <f t="shared" si="258"/>
        <v>0</v>
      </c>
      <c r="R1342" s="29">
        <f t="shared" si="260"/>
        <v>70400</v>
      </c>
      <c r="S1342" s="51">
        <f t="shared" si="252"/>
        <v>70400</v>
      </c>
      <c r="T1342" s="12" t="str">
        <f t="shared" si="259"/>
        <v>MENOR VALOR</v>
      </c>
    </row>
    <row r="1343" spans="1:20" ht="16.5">
      <c r="A1343" s="57">
        <v>1337</v>
      </c>
      <c r="B1343" s="38">
        <v>905727</v>
      </c>
      <c r="C1343" s="38"/>
      <c r="D1343" s="63" t="s">
        <v>1820</v>
      </c>
      <c r="E1343" s="114" t="s">
        <v>21</v>
      </c>
      <c r="F1343" s="64">
        <v>1</v>
      </c>
      <c r="G1343" s="115">
        <v>0</v>
      </c>
      <c r="H1343" s="116">
        <v>0</v>
      </c>
      <c r="I1343" s="84">
        <v>73800</v>
      </c>
      <c r="J1343" s="85" t="s">
        <v>28</v>
      </c>
      <c r="K1343" s="49"/>
      <c r="L1343" s="50">
        <f t="shared" si="253"/>
        <v>73800</v>
      </c>
      <c r="M1343" s="50">
        <f t="shared" si="254"/>
        <v>73800</v>
      </c>
      <c r="N1343" s="51">
        <f t="shared" si="255"/>
        <v>73800</v>
      </c>
      <c r="O1343" s="52">
        <f t="shared" si="256"/>
        <v>73800</v>
      </c>
      <c r="P1343" s="51">
        <f t="shared" si="257"/>
        <v>0</v>
      </c>
      <c r="Q1343" s="53">
        <f t="shared" si="258"/>
        <v>0</v>
      </c>
      <c r="R1343" s="29">
        <f t="shared" si="260"/>
        <v>73800</v>
      </c>
      <c r="S1343" s="51">
        <f t="shared" si="252"/>
        <v>73800</v>
      </c>
      <c r="T1343" s="12" t="str">
        <f t="shared" si="259"/>
        <v>MENOR VALOR</v>
      </c>
    </row>
    <row r="1344" spans="1:20" ht="33">
      <c r="A1344" s="89">
        <v>1338</v>
      </c>
      <c r="B1344" s="38">
        <v>905737</v>
      </c>
      <c r="C1344" s="38"/>
      <c r="D1344" s="63" t="s">
        <v>1821</v>
      </c>
      <c r="E1344" s="114" t="s">
        <v>21</v>
      </c>
      <c r="F1344" s="64">
        <v>1</v>
      </c>
      <c r="G1344" s="115">
        <v>0</v>
      </c>
      <c r="H1344" s="116">
        <v>0</v>
      </c>
      <c r="I1344" s="84">
        <v>88000</v>
      </c>
      <c r="J1344" s="85" t="s">
        <v>28</v>
      </c>
      <c r="K1344" s="49"/>
      <c r="L1344" s="50">
        <f t="shared" si="253"/>
        <v>88000</v>
      </c>
      <c r="M1344" s="50">
        <f t="shared" si="254"/>
        <v>88000</v>
      </c>
      <c r="N1344" s="51">
        <f t="shared" si="255"/>
        <v>88000</v>
      </c>
      <c r="O1344" s="52">
        <f t="shared" si="256"/>
        <v>88000</v>
      </c>
      <c r="P1344" s="51">
        <f t="shared" si="257"/>
        <v>0</v>
      </c>
      <c r="Q1344" s="53">
        <f t="shared" si="258"/>
        <v>0</v>
      </c>
      <c r="R1344" s="29">
        <f t="shared" si="260"/>
        <v>88000</v>
      </c>
      <c r="S1344" s="51">
        <f t="shared" si="252"/>
        <v>88000</v>
      </c>
      <c r="T1344" s="12" t="str">
        <f t="shared" si="259"/>
        <v>MENOR VALOR</v>
      </c>
    </row>
    <row r="1345" spans="1:20" ht="16.5">
      <c r="A1345" s="57">
        <v>1339</v>
      </c>
      <c r="B1345" s="38">
        <v>905739</v>
      </c>
      <c r="C1345" s="38"/>
      <c r="D1345" s="63" t="s">
        <v>1822</v>
      </c>
      <c r="E1345" s="114" t="s">
        <v>21</v>
      </c>
      <c r="F1345" s="64">
        <v>1</v>
      </c>
      <c r="G1345" s="115">
        <v>0</v>
      </c>
      <c r="H1345" s="116">
        <v>0</v>
      </c>
      <c r="I1345" s="84">
        <v>110400</v>
      </c>
      <c r="J1345" s="88">
        <v>77600</v>
      </c>
      <c r="K1345" s="49"/>
      <c r="L1345" s="50">
        <f t="shared" si="253"/>
        <v>77600</v>
      </c>
      <c r="M1345" s="50">
        <f t="shared" si="254"/>
        <v>94000</v>
      </c>
      <c r="N1345" s="51">
        <f t="shared" si="255"/>
        <v>94000</v>
      </c>
      <c r="O1345" s="52">
        <f t="shared" si="256"/>
        <v>92558.305948196779</v>
      </c>
      <c r="P1345" s="51">
        <f t="shared" si="257"/>
        <v>11596.55121145938</v>
      </c>
      <c r="Q1345" s="53">
        <f t="shared" si="258"/>
        <v>0.1233675660793551</v>
      </c>
      <c r="R1345" s="29">
        <f t="shared" si="260"/>
        <v>94000</v>
      </c>
      <c r="S1345" s="51">
        <f t="shared" ref="S1345:S1408" si="261">+ROUND(R1345,-2)</f>
        <v>94000</v>
      </c>
      <c r="T1345" s="12" t="str">
        <f t="shared" si="259"/>
        <v>MEDIANA</v>
      </c>
    </row>
    <row r="1346" spans="1:20" ht="16.5">
      <c r="A1346" s="57">
        <v>1340</v>
      </c>
      <c r="B1346" s="38">
        <v>905759</v>
      </c>
      <c r="C1346" s="38"/>
      <c r="D1346" s="63" t="s">
        <v>1823</v>
      </c>
      <c r="E1346" s="114" t="s">
        <v>21</v>
      </c>
      <c r="F1346" s="64">
        <v>1</v>
      </c>
      <c r="G1346" s="115">
        <v>0</v>
      </c>
      <c r="H1346" s="116">
        <v>0</v>
      </c>
      <c r="I1346" s="84">
        <v>103900</v>
      </c>
      <c r="J1346" s="85" t="s">
        <v>28</v>
      </c>
      <c r="K1346" s="49"/>
      <c r="L1346" s="50">
        <f t="shared" si="253"/>
        <v>103900</v>
      </c>
      <c r="M1346" s="50">
        <f t="shared" si="254"/>
        <v>103900</v>
      </c>
      <c r="N1346" s="51">
        <f t="shared" si="255"/>
        <v>103900</v>
      </c>
      <c r="O1346" s="52">
        <f t="shared" si="256"/>
        <v>103900</v>
      </c>
      <c r="P1346" s="51">
        <f t="shared" si="257"/>
        <v>0</v>
      </c>
      <c r="Q1346" s="53">
        <f t="shared" si="258"/>
        <v>0</v>
      </c>
      <c r="R1346" s="29">
        <f t="shared" si="260"/>
        <v>103900</v>
      </c>
      <c r="S1346" s="51">
        <f t="shared" si="261"/>
        <v>103900</v>
      </c>
      <c r="T1346" s="12" t="str">
        <f t="shared" si="259"/>
        <v>MENOR VALOR</v>
      </c>
    </row>
    <row r="1347" spans="1:20" ht="16.5">
      <c r="A1347" s="57">
        <v>1341</v>
      </c>
      <c r="B1347" s="38">
        <v>906001</v>
      </c>
      <c r="C1347" s="38"/>
      <c r="D1347" s="63" t="s">
        <v>1824</v>
      </c>
      <c r="E1347" s="114" t="s">
        <v>21</v>
      </c>
      <c r="F1347" s="64">
        <v>1</v>
      </c>
      <c r="G1347" s="115">
        <v>0</v>
      </c>
      <c r="H1347" s="116">
        <v>0</v>
      </c>
      <c r="I1347" s="84">
        <v>52600</v>
      </c>
      <c r="J1347" s="88">
        <v>52300</v>
      </c>
      <c r="K1347" s="49"/>
      <c r="L1347" s="50">
        <f t="shared" si="253"/>
        <v>52300</v>
      </c>
      <c r="M1347" s="50">
        <f t="shared" si="254"/>
        <v>52450</v>
      </c>
      <c r="N1347" s="51">
        <f t="shared" si="255"/>
        <v>52450</v>
      </c>
      <c r="O1347" s="52">
        <f t="shared" si="256"/>
        <v>52449.78550957096</v>
      </c>
      <c r="P1347" s="51">
        <f t="shared" si="257"/>
        <v>106.06601717798213</v>
      </c>
      <c r="Q1347" s="53">
        <f t="shared" si="258"/>
        <v>2.0222310234124332E-3</v>
      </c>
      <c r="R1347" s="29">
        <f t="shared" si="260"/>
        <v>52300</v>
      </c>
      <c r="S1347" s="51">
        <f t="shared" si="261"/>
        <v>52300</v>
      </c>
      <c r="T1347" s="12" t="str">
        <f t="shared" si="259"/>
        <v>MENOR VALOR</v>
      </c>
    </row>
    <row r="1348" spans="1:20" ht="16.5">
      <c r="A1348" s="57">
        <v>1342</v>
      </c>
      <c r="B1348" s="38">
        <v>906002</v>
      </c>
      <c r="C1348" s="38"/>
      <c r="D1348" s="63" t="s">
        <v>1825</v>
      </c>
      <c r="E1348" s="114" t="s">
        <v>21</v>
      </c>
      <c r="F1348" s="64">
        <v>1</v>
      </c>
      <c r="G1348" s="115">
        <v>0</v>
      </c>
      <c r="H1348" s="116">
        <v>0</v>
      </c>
      <c r="I1348" s="84">
        <v>43700</v>
      </c>
      <c r="J1348" s="85" t="s">
        <v>28</v>
      </c>
      <c r="K1348" s="49"/>
      <c r="L1348" s="50">
        <f t="shared" si="253"/>
        <v>43700</v>
      </c>
      <c r="M1348" s="50">
        <f t="shared" si="254"/>
        <v>43700</v>
      </c>
      <c r="N1348" s="51">
        <f t="shared" si="255"/>
        <v>43700</v>
      </c>
      <c r="O1348" s="52">
        <f t="shared" si="256"/>
        <v>43700</v>
      </c>
      <c r="P1348" s="51">
        <f t="shared" si="257"/>
        <v>0</v>
      </c>
      <c r="Q1348" s="53">
        <f t="shared" si="258"/>
        <v>0</v>
      </c>
      <c r="R1348" s="29">
        <f t="shared" si="260"/>
        <v>43700</v>
      </c>
      <c r="S1348" s="51">
        <f t="shared" si="261"/>
        <v>43700</v>
      </c>
      <c r="T1348" s="12" t="str">
        <f t="shared" si="259"/>
        <v>MENOR VALOR</v>
      </c>
    </row>
    <row r="1349" spans="1:20" ht="33">
      <c r="A1349" s="89">
        <v>1343</v>
      </c>
      <c r="B1349" s="38">
        <v>906019</v>
      </c>
      <c r="C1349" s="38"/>
      <c r="D1349" s="63" t="s">
        <v>1826</v>
      </c>
      <c r="E1349" s="114" t="s">
        <v>21</v>
      </c>
      <c r="F1349" s="64">
        <v>1</v>
      </c>
      <c r="G1349" s="115">
        <v>0</v>
      </c>
      <c r="H1349" s="116">
        <v>0</v>
      </c>
      <c r="I1349" s="84">
        <v>61100</v>
      </c>
      <c r="J1349" s="88">
        <v>82900</v>
      </c>
      <c r="K1349" s="49"/>
      <c r="L1349" s="50">
        <f t="shared" si="253"/>
        <v>61100</v>
      </c>
      <c r="M1349" s="50">
        <f t="shared" si="254"/>
        <v>72000</v>
      </c>
      <c r="N1349" s="51">
        <f t="shared" si="255"/>
        <v>72000</v>
      </c>
      <c r="O1349" s="52">
        <f t="shared" si="256"/>
        <v>71170.148236462177</v>
      </c>
      <c r="P1349" s="51">
        <f t="shared" si="257"/>
        <v>7707.463914933368</v>
      </c>
      <c r="Q1349" s="53">
        <f t="shared" si="258"/>
        <v>0.10704810992963011</v>
      </c>
      <c r="R1349" s="29">
        <f t="shared" si="260"/>
        <v>72000</v>
      </c>
      <c r="S1349" s="51">
        <f t="shared" si="261"/>
        <v>72000</v>
      </c>
      <c r="T1349" s="12" t="str">
        <f t="shared" si="259"/>
        <v>MEDIANA</v>
      </c>
    </row>
    <row r="1350" spans="1:20" ht="33">
      <c r="A1350" s="57">
        <v>1344</v>
      </c>
      <c r="B1350" s="38">
        <v>906020</v>
      </c>
      <c r="C1350" s="38"/>
      <c r="D1350" s="63" t="s">
        <v>1827</v>
      </c>
      <c r="E1350" s="114" t="s">
        <v>21</v>
      </c>
      <c r="F1350" s="64">
        <v>1</v>
      </c>
      <c r="G1350" s="115">
        <v>0</v>
      </c>
      <c r="H1350" s="116">
        <v>0</v>
      </c>
      <c r="I1350" s="84">
        <v>70000</v>
      </c>
      <c r="J1350" s="88">
        <v>351400</v>
      </c>
      <c r="K1350" s="49"/>
      <c r="L1350" s="50">
        <f t="shared" ref="L1350:L1413" si="262">MIN(I1350,J1350)</f>
        <v>70000</v>
      </c>
      <c r="M1350" s="50">
        <f t="shared" ref="M1350:M1413" si="263">AVERAGE(I1350,J1350)</f>
        <v>210700</v>
      </c>
      <c r="N1350" s="51">
        <f t="shared" ref="N1350:N1413" si="264">MEDIAN(J1350,I1350)</f>
        <v>210700</v>
      </c>
      <c r="O1350" s="52">
        <f t="shared" ref="O1350:O1413" si="265">GEOMEAN(I1350,J1350)</f>
        <v>156837.49551685655</v>
      </c>
      <c r="P1350" s="51">
        <f t="shared" ref="P1350:P1413" si="266">STDEVA(N1350,L1350)</f>
        <v>99489.924112947236</v>
      </c>
      <c r="Q1350" s="53">
        <f t="shared" ref="Q1350:Q1413" si="267">P1350/N1350*100%</f>
        <v>0.47218758477905665</v>
      </c>
      <c r="R1350" s="29">
        <f t="shared" si="260"/>
        <v>210700</v>
      </c>
      <c r="S1350" s="51">
        <f t="shared" si="261"/>
        <v>210700</v>
      </c>
      <c r="T1350" s="12" t="str">
        <f t="shared" si="259"/>
        <v>MEDIANA</v>
      </c>
    </row>
    <row r="1351" spans="1:20" ht="33">
      <c r="A1351" s="57">
        <v>1345</v>
      </c>
      <c r="B1351" s="38">
        <v>906023</v>
      </c>
      <c r="C1351" s="38"/>
      <c r="D1351" s="63" t="s">
        <v>1828</v>
      </c>
      <c r="E1351" s="114" t="s">
        <v>21</v>
      </c>
      <c r="F1351" s="64">
        <v>1</v>
      </c>
      <c r="G1351" s="115">
        <v>0</v>
      </c>
      <c r="H1351" s="116">
        <v>0</v>
      </c>
      <c r="I1351" s="84">
        <v>43200</v>
      </c>
      <c r="J1351" s="85" t="s">
        <v>28</v>
      </c>
      <c r="K1351" s="49"/>
      <c r="L1351" s="50">
        <f t="shared" si="262"/>
        <v>43200</v>
      </c>
      <c r="M1351" s="50">
        <f t="shared" si="263"/>
        <v>43200</v>
      </c>
      <c r="N1351" s="51">
        <f t="shared" si="264"/>
        <v>43200</v>
      </c>
      <c r="O1351" s="52">
        <f t="shared" si="265"/>
        <v>43200</v>
      </c>
      <c r="P1351" s="51">
        <f t="shared" si="266"/>
        <v>0</v>
      </c>
      <c r="Q1351" s="53">
        <f t="shared" si="267"/>
        <v>0</v>
      </c>
      <c r="R1351" s="29">
        <f t="shared" si="260"/>
        <v>43200</v>
      </c>
      <c r="S1351" s="51">
        <f t="shared" si="261"/>
        <v>43200</v>
      </c>
      <c r="T1351" s="12" t="str">
        <f t="shared" si="259"/>
        <v>MENOR VALOR</v>
      </c>
    </row>
    <row r="1352" spans="1:20" ht="33">
      <c r="A1352" s="57">
        <v>1346</v>
      </c>
      <c r="B1352" s="38">
        <v>906029</v>
      </c>
      <c r="C1352" s="38"/>
      <c r="D1352" s="63" t="s">
        <v>1829</v>
      </c>
      <c r="E1352" s="114" t="s">
        <v>21</v>
      </c>
      <c r="F1352" s="64">
        <v>1</v>
      </c>
      <c r="G1352" s="115">
        <v>0</v>
      </c>
      <c r="H1352" s="116">
        <v>0</v>
      </c>
      <c r="I1352" s="84">
        <v>65600</v>
      </c>
      <c r="J1352" s="85" t="s">
        <v>28</v>
      </c>
      <c r="K1352" s="49"/>
      <c r="L1352" s="50">
        <f t="shared" si="262"/>
        <v>65600</v>
      </c>
      <c r="M1352" s="50">
        <f t="shared" si="263"/>
        <v>65600</v>
      </c>
      <c r="N1352" s="51">
        <f t="shared" si="264"/>
        <v>65600</v>
      </c>
      <c r="O1352" s="52">
        <f t="shared" si="265"/>
        <v>65600</v>
      </c>
      <c r="P1352" s="51">
        <f t="shared" si="266"/>
        <v>0</v>
      </c>
      <c r="Q1352" s="53">
        <f t="shared" si="267"/>
        <v>0</v>
      </c>
      <c r="R1352" s="29">
        <f t="shared" si="260"/>
        <v>65600</v>
      </c>
      <c r="S1352" s="51">
        <f t="shared" si="261"/>
        <v>65600</v>
      </c>
      <c r="T1352" s="12" t="str">
        <f t="shared" si="259"/>
        <v>MENOR VALOR</v>
      </c>
    </row>
    <row r="1353" spans="1:20" ht="49.5">
      <c r="A1353" s="57">
        <v>1347</v>
      </c>
      <c r="B1353" s="38">
        <v>906039</v>
      </c>
      <c r="C1353" s="38"/>
      <c r="D1353" s="63" t="s">
        <v>1830</v>
      </c>
      <c r="E1353" s="114" t="s">
        <v>21</v>
      </c>
      <c r="F1353" s="64">
        <v>1</v>
      </c>
      <c r="G1353" s="115">
        <v>0</v>
      </c>
      <c r="H1353" s="116">
        <v>0</v>
      </c>
      <c r="I1353" s="84">
        <v>140400</v>
      </c>
      <c r="J1353" s="88">
        <v>32700</v>
      </c>
      <c r="K1353" s="49"/>
      <c r="L1353" s="50">
        <f t="shared" si="262"/>
        <v>32700</v>
      </c>
      <c r="M1353" s="50">
        <f t="shared" si="263"/>
        <v>86550</v>
      </c>
      <c r="N1353" s="51">
        <f t="shared" si="264"/>
        <v>86550</v>
      </c>
      <c r="O1353" s="52">
        <f t="shared" si="265"/>
        <v>67757.508808987361</v>
      </c>
      <c r="P1353" s="51">
        <f t="shared" si="266"/>
        <v>38077.700166895585</v>
      </c>
      <c r="Q1353" s="53">
        <f t="shared" si="267"/>
        <v>0.43995031966372716</v>
      </c>
      <c r="R1353" s="29">
        <f t="shared" si="260"/>
        <v>86550</v>
      </c>
      <c r="S1353" s="51">
        <f t="shared" si="261"/>
        <v>86600</v>
      </c>
      <c r="T1353" s="12" t="str">
        <f t="shared" ref="T1353:T1416" si="268">IF(Q1353&lt;=$Q$1,"MENOR VALOR","MEDIANA")</f>
        <v>MEDIANA</v>
      </c>
    </row>
    <row r="1354" spans="1:20" ht="33">
      <c r="A1354" s="89">
        <v>1348</v>
      </c>
      <c r="B1354" s="38">
        <v>906040</v>
      </c>
      <c r="C1354" s="38"/>
      <c r="D1354" s="63" t="s">
        <v>1831</v>
      </c>
      <c r="E1354" s="114" t="s">
        <v>21</v>
      </c>
      <c r="F1354" s="64">
        <v>1</v>
      </c>
      <c r="G1354" s="115">
        <v>0</v>
      </c>
      <c r="H1354" s="116">
        <v>0</v>
      </c>
      <c r="I1354" s="84">
        <v>61900</v>
      </c>
      <c r="J1354" s="85" t="s">
        <v>28</v>
      </c>
      <c r="K1354" s="49"/>
      <c r="L1354" s="50">
        <f t="shared" si="262"/>
        <v>61900</v>
      </c>
      <c r="M1354" s="50">
        <f t="shared" si="263"/>
        <v>61900</v>
      </c>
      <c r="N1354" s="51">
        <f t="shared" si="264"/>
        <v>61900</v>
      </c>
      <c r="O1354" s="52">
        <f t="shared" si="265"/>
        <v>61900</v>
      </c>
      <c r="P1354" s="51">
        <f t="shared" si="266"/>
        <v>0</v>
      </c>
      <c r="Q1354" s="53">
        <f t="shared" si="267"/>
        <v>0</v>
      </c>
      <c r="R1354" s="29">
        <f t="shared" si="260"/>
        <v>61900</v>
      </c>
      <c r="S1354" s="51">
        <f t="shared" si="261"/>
        <v>61900</v>
      </c>
      <c r="T1354" s="12" t="str">
        <f t="shared" si="268"/>
        <v>MENOR VALOR</v>
      </c>
    </row>
    <row r="1355" spans="1:20" ht="33">
      <c r="A1355" s="57">
        <v>1349</v>
      </c>
      <c r="B1355" s="38">
        <v>906041</v>
      </c>
      <c r="C1355" s="38"/>
      <c r="D1355" s="63" t="s">
        <v>1832</v>
      </c>
      <c r="E1355" s="114" t="s">
        <v>21</v>
      </c>
      <c r="F1355" s="64">
        <v>1</v>
      </c>
      <c r="G1355" s="115">
        <v>0</v>
      </c>
      <c r="H1355" s="116">
        <v>0</v>
      </c>
      <c r="I1355" s="84">
        <v>140400</v>
      </c>
      <c r="J1355" s="85" t="s">
        <v>28</v>
      </c>
      <c r="K1355" s="49"/>
      <c r="L1355" s="50">
        <f t="shared" si="262"/>
        <v>140400</v>
      </c>
      <c r="M1355" s="50">
        <f t="shared" si="263"/>
        <v>140400</v>
      </c>
      <c r="N1355" s="51">
        <f t="shared" si="264"/>
        <v>140400</v>
      </c>
      <c r="O1355" s="52">
        <f t="shared" si="265"/>
        <v>140400</v>
      </c>
      <c r="P1355" s="51">
        <f t="shared" si="266"/>
        <v>0</v>
      </c>
      <c r="Q1355" s="53">
        <f t="shared" si="267"/>
        <v>0</v>
      </c>
      <c r="R1355" s="29">
        <f t="shared" si="260"/>
        <v>140400</v>
      </c>
      <c r="S1355" s="51">
        <f t="shared" si="261"/>
        <v>140400</v>
      </c>
      <c r="T1355" s="12" t="str">
        <f t="shared" si="268"/>
        <v>MENOR VALOR</v>
      </c>
    </row>
    <row r="1356" spans="1:20" ht="33">
      <c r="A1356" s="57">
        <v>1350</v>
      </c>
      <c r="B1356" s="38">
        <v>906126</v>
      </c>
      <c r="C1356" s="38"/>
      <c r="D1356" s="63" t="s">
        <v>1833</v>
      </c>
      <c r="E1356" s="114" t="s">
        <v>21</v>
      </c>
      <c r="F1356" s="64">
        <v>1</v>
      </c>
      <c r="G1356" s="115">
        <v>0</v>
      </c>
      <c r="H1356" s="116">
        <v>0</v>
      </c>
      <c r="I1356" s="84">
        <v>96300</v>
      </c>
      <c r="J1356" s="88">
        <v>87600</v>
      </c>
      <c r="K1356" s="49"/>
      <c r="L1356" s="50">
        <f t="shared" si="262"/>
        <v>87600</v>
      </c>
      <c r="M1356" s="50">
        <f t="shared" si="263"/>
        <v>91950</v>
      </c>
      <c r="N1356" s="51">
        <f t="shared" si="264"/>
        <v>91950</v>
      </c>
      <c r="O1356" s="52">
        <f t="shared" si="265"/>
        <v>91847.046767982698</v>
      </c>
      <c r="P1356" s="51">
        <f t="shared" si="266"/>
        <v>3075.9144981614818</v>
      </c>
      <c r="Q1356" s="53">
        <f t="shared" si="267"/>
        <v>3.3452033693980227E-2</v>
      </c>
      <c r="R1356" s="29">
        <f t="shared" si="260"/>
        <v>87600</v>
      </c>
      <c r="S1356" s="51">
        <f t="shared" si="261"/>
        <v>87600</v>
      </c>
      <c r="T1356" s="12" t="str">
        <f t="shared" si="268"/>
        <v>MENOR VALOR</v>
      </c>
    </row>
    <row r="1357" spans="1:20" ht="16.5">
      <c r="A1357" s="57">
        <v>1351</v>
      </c>
      <c r="B1357" s="38">
        <v>906127</v>
      </c>
      <c r="C1357" s="38"/>
      <c r="D1357" s="63" t="s">
        <v>1834</v>
      </c>
      <c r="E1357" s="114" t="s">
        <v>21</v>
      </c>
      <c r="F1357" s="64">
        <v>1</v>
      </c>
      <c r="G1357" s="115">
        <v>0</v>
      </c>
      <c r="H1357" s="116">
        <v>0</v>
      </c>
      <c r="I1357" s="84">
        <v>129400</v>
      </c>
      <c r="J1357" s="88">
        <v>135600</v>
      </c>
      <c r="K1357" s="49"/>
      <c r="L1357" s="50">
        <f t="shared" si="262"/>
        <v>129400</v>
      </c>
      <c r="M1357" s="50">
        <f t="shared" si="263"/>
        <v>132500</v>
      </c>
      <c r="N1357" s="51">
        <f t="shared" si="264"/>
        <v>132500</v>
      </c>
      <c r="O1357" s="52">
        <f t="shared" si="265"/>
        <v>132463.73088509927</v>
      </c>
      <c r="P1357" s="51">
        <f t="shared" si="266"/>
        <v>2192.0310216782973</v>
      </c>
      <c r="Q1357" s="53">
        <f t="shared" si="267"/>
        <v>1.6543630352289035E-2</v>
      </c>
      <c r="R1357" s="29">
        <f t="shared" si="260"/>
        <v>129400</v>
      </c>
      <c r="S1357" s="51">
        <f t="shared" si="261"/>
        <v>129400</v>
      </c>
      <c r="T1357" s="12" t="str">
        <f t="shared" si="268"/>
        <v>MENOR VALOR</v>
      </c>
    </row>
    <row r="1358" spans="1:20" ht="33">
      <c r="A1358" s="57">
        <v>1352</v>
      </c>
      <c r="B1358" s="38">
        <v>906128</v>
      </c>
      <c r="C1358" s="38"/>
      <c r="D1358" s="63" t="s">
        <v>1835</v>
      </c>
      <c r="E1358" s="114" t="s">
        <v>21</v>
      </c>
      <c r="F1358" s="64">
        <v>1</v>
      </c>
      <c r="G1358" s="115">
        <v>0</v>
      </c>
      <c r="H1358" s="116">
        <v>0</v>
      </c>
      <c r="I1358" s="84">
        <v>129400</v>
      </c>
      <c r="J1358" s="88">
        <v>135600</v>
      </c>
      <c r="K1358" s="49"/>
      <c r="L1358" s="50">
        <f t="shared" si="262"/>
        <v>129400</v>
      </c>
      <c r="M1358" s="50">
        <f t="shared" si="263"/>
        <v>132500</v>
      </c>
      <c r="N1358" s="51">
        <f t="shared" si="264"/>
        <v>132500</v>
      </c>
      <c r="O1358" s="52">
        <f t="shared" si="265"/>
        <v>132463.73088509927</v>
      </c>
      <c r="P1358" s="51">
        <f t="shared" si="266"/>
        <v>2192.0310216782973</v>
      </c>
      <c r="Q1358" s="53">
        <f t="shared" si="267"/>
        <v>1.6543630352289035E-2</v>
      </c>
      <c r="R1358" s="29">
        <f t="shared" si="260"/>
        <v>129400</v>
      </c>
      <c r="S1358" s="51">
        <f t="shared" si="261"/>
        <v>129400</v>
      </c>
      <c r="T1358" s="12" t="str">
        <f t="shared" si="268"/>
        <v>MENOR VALOR</v>
      </c>
    </row>
    <row r="1359" spans="1:20" ht="16.5">
      <c r="A1359" s="89">
        <v>1353</v>
      </c>
      <c r="B1359" s="38">
        <v>906129</v>
      </c>
      <c r="C1359" s="38"/>
      <c r="D1359" s="63" t="s">
        <v>1836</v>
      </c>
      <c r="E1359" s="114" t="s">
        <v>21</v>
      </c>
      <c r="F1359" s="64">
        <v>1</v>
      </c>
      <c r="G1359" s="115">
        <v>0</v>
      </c>
      <c r="H1359" s="116">
        <v>0</v>
      </c>
      <c r="I1359" s="84">
        <v>129400</v>
      </c>
      <c r="J1359" s="88">
        <v>135600</v>
      </c>
      <c r="K1359" s="49"/>
      <c r="L1359" s="50">
        <f t="shared" si="262"/>
        <v>129400</v>
      </c>
      <c r="M1359" s="50">
        <f t="shared" si="263"/>
        <v>132500</v>
      </c>
      <c r="N1359" s="51">
        <f t="shared" si="264"/>
        <v>132500</v>
      </c>
      <c r="O1359" s="52">
        <f t="shared" si="265"/>
        <v>132463.73088509927</v>
      </c>
      <c r="P1359" s="51">
        <f t="shared" si="266"/>
        <v>2192.0310216782973</v>
      </c>
      <c r="Q1359" s="53">
        <f t="shared" si="267"/>
        <v>1.6543630352289035E-2</v>
      </c>
      <c r="R1359" s="29">
        <f t="shared" si="260"/>
        <v>129400</v>
      </c>
      <c r="S1359" s="51">
        <f t="shared" si="261"/>
        <v>129400</v>
      </c>
      <c r="T1359" s="12" t="str">
        <f t="shared" si="268"/>
        <v>MENOR VALOR</v>
      </c>
    </row>
    <row r="1360" spans="1:20" ht="33">
      <c r="A1360" s="57">
        <v>1354</v>
      </c>
      <c r="B1360" s="38">
        <v>906130</v>
      </c>
      <c r="C1360" s="38"/>
      <c r="D1360" s="63" t="s">
        <v>1837</v>
      </c>
      <c r="E1360" s="114" t="s">
        <v>21</v>
      </c>
      <c r="F1360" s="64">
        <v>1</v>
      </c>
      <c r="G1360" s="115">
        <v>0</v>
      </c>
      <c r="H1360" s="116">
        <v>0</v>
      </c>
      <c r="I1360" s="84">
        <v>113700</v>
      </c>
      <c r="J1360" s="85" t="s">
        <v>28</v>
      </c>
      <c r="K1360" s="49"/>
      <c r="L1360" s="50">
        <f t="shared" si="262"/>
        <v>113700</v>
      </c>
      <c r="M1360" s="50">
        <f t="shared" si="263"/>
        <v>113700</v>
      </c>
      <c r="N1360" s="51">
        <f t="shared" si="264"/>
        <v>113700</v>
      </c>
      <c r="O1360" s="52">
        <f t="shared" si="265"/>
        <v>113700</v>
      </c>
      <c r="P1360" s="51">
        <f t="shared" si="266"/>
        <v>0</v>
      </c>
      <c r="Q1360" s="53">
        <f t="shared" si="267"/>
        <v>0</v>
      </c>
      <c r="R1360" s="29">
        <f t="shared" si="260"/>
        <v>113700</v>
      </c>
      <c r="S1360" s="51">
        <f t="shared" si="261"/>
        <v>113700</v>
      </c>
      <c r="T1360" s="12" t="str">
        <f t="shared" si="268"/>
        <v>MENOR VALOR</v>
      </c>
    </row>
    <row r="1361" spans="1:20" ht="33">
      <c r="A1361" s="57">
        <v>1355</v>
      </c>
      <c r="B1361" s="38">
        <v>906131</v>
      </c>
      <c r="C1361" s="38"/>
      <c r="D1361" s="63" t="s">
        <v>1838</v>
      </c>
      <c r="E1361" s="114" t="s">
        <v>21</v>
      </c>
      <c r="F1361" s="64">
        <v>1</v>
      </c>
      <c r="G1361" s="115">
        <v>0</v>
      </c>
      <c r="H1361" s="116">
        <v>0</v>
      </c>
      <c r="I1361" s="84">
        <v>98000</v>
      </c>
      <c r="J1361" s="88">
        <v>50500</v>
      </c>
      <c r="K1361" s="49"/>
      <c r="L1361" s="50">
        <f t="shared" si="262"/>
        <v>50500</v>
      </c>
      <c r="M1361" s="50">
        <f t="shared" si="263"/>
        <v>74250</v>
      </c>
      <c r="N1361" s="51">
        <f t="shared" si="264"/>
        <v>74250</v>
      </c>
      <c r="O1361" s="52">
        <f t="shared" si="265"/>
        <v>70349.129347846232</v>
      </c>
      <c r="P1361" s="51">
        <f t="shared" si="266"/>
        <v>16793.786053180505</v>
      </c>
      <c r="Q1361" s="53">
        <f t="shared" si="267"/>
        <v>0.2261789367431718</v>
      </c>
      <c r="R1361" s="29">
        <f t="shared" si="260"/>
        <v>74250</v>
      </c>
      <c r="S1361" s="51">
        <f t="shared" si="261"/>
        <v>74300</v>
      </c>
      <c r="T1361" s="12" t="str">
        <f t="shared" si="268"/>
        <v>MEDIANA</v>
      </c>
    </row>
    <row r="1362" spans="1:20" ht="16.5">
      <c r="A1362" s="57">
        <v>1356</v>
      </c>
      <c r="B1362" s="38">
        <v>906132</v>
      </c>
      <c r="C1362" s="38"/>
      <c r="D1362" s="63" t="s">
        <v>1839</v>
      </c>
      <c r="E1362" s="114" t="s">
        <v>21</v>
      </c>
      <c r="F1362" s="64">
        <v>1</v>
      </c>
      <c r="G1362" s="115">
        <v>0</v>
      </c>
      <c r="H1362" s="116">
        <v>0</v>
      </c>
      <c r="I1362" s="84">
        <v>86100</v>
      </c>
      <c r="J1362" s="85" t="s">
        <v>28</v>
      </c>
      <c r="K1362" s="49"/>
      <c r="L1362" s="50">
        <f t="shared" si="262"/>
        <v>86100</v>
      </c>
      <c r="M1362" s="50">
        <f t="shared" si="263"/>
        <v>86100</v>
      </c>
      <c r="N1362" s="51">
        <f t="shared" si="264"/>
        <v>86100</v>
      </c>
      <c r="O1362" s="52">
        <f t="shared" si="265"/>
        <v>86100</v>
      </c>
      <c r="P1362" s="51">
        <f t="shared" si="266"/>
        <v>0</v>
      </c>
      <c r="Q1362" s="53">
        <f t="shared" si="267"/>
        <v>0</v>
      </c>
      <c r="R1362" s="29">
        <f t="shared" si="260"/>
        <v>86100</v>
      </c>
      <c r="S1362" s="51">
        <f t="shared" si="261"/>
        <v>86100</v>
      </c>
      <c r="T1362" s="12" t="str">
        <f t="shared" si="268"/>
        <v>MENOR VALOR</v>
      </c>
    </row>
    <row r="1363" spans="1:20" ht="33">
      <c r="A1363" s="57">
        <v>1357</v>
      </c>
      <c r="B1363" s="38">
        <v>906133</v>
      </c>
      <c r="C1363" s="38"/>
      <c r="D1363" s="63" t="s">
        <v>1840</v>
      </c>
      <c r="E1363" s="114" t="s">
        <v>21</v>
      </c>
      <c r="F1363" s="64">
        <v>1</v>
      </c>
      <c r="G1363" s="115">
        <v>0</v>
      </c>
      <c r="H1363" s="116">
        <v>0</v>
      </c>
      <c r="I1363" s="84">
        <v>222700</v>
      </c>
      <c r="J1363" s="85" t="s">
        <v>28</v>
      </c>
      <c r="K1363" s="49"/>
      <c r="L1363" s="50">
        <f t="shared" si="262"/>
        <v>222700</v>
      </c>
      <c r="M1363" s="50">
        <f t="shared" si="263"/>
        <v>222700</v>
      </c>
      <c r="N1363" s="51">
        <f t="shared" si="264"/>
        <v>222700</v>
      </c>
      <c r="O1363" s="52">
        <f t="shared" si="265"/>
        <v>222700</v>
      </c>
      <c r="P1363" s="51">
        <f t="shared" si="266"/>
        <v>0</v>
      </c>
      <c r="Q1363" s="53">
        <f t="shared" si="267"/>
        <v>0</v>
      </c>
      <c r="R1363" s="29">
        <f t="shared" si="260"/>
        <v>222700</v>
      </c>
      <c r="S1363" s="51">
        <f t="shared" si="261"/>
        <v>222700</v>
      </c>
      <c r="T1363" s="12" t="str">
        <f t="shared" si="268"/>
        <v>MENOR VALOR</v>
      </c>
    </row>
    <row r="1364" spans="1:20" ht="33">
      <c r="A1364" s="89">
        <v>1358</v>
      </c>
      <c r="B1364" s="38">
        <v>906134</v>
      </c>
      <c r="C1364" s="38"/>
      <c r="D1364" s="63" t="s">
        <v>1841</v>
      </c>
      <c r="E1364" s="114" t="s">
        <v>21</v>
      </c>
      <c r="F1364" s="64">
        <v>1</v>
      </c>
      <c r="G1364" s="115">
        <v>0</v>
      </c>
      <c r="H1364" s="116">
        <v>0</v>
      </c>
      <c r="I1364" s="110">
        <v>147200</v>
      </c>
      <c r="J1364" s="85" t="s">
        <v>28</v>
      </c>
      <c r="K1364" s="49"/>
      <c r="L1364" s="50">
        <f t="shared" si="262"/>
        <v>147200</v>
      </c>
      <c r="M1364" s="50">
        <f t="shared" si="263"/>
        <v>147200</v>
      </c>
      <c r="N1364" s="51">
        <f t="shared" si="264"/>
        <v>147200</v>
      </c>
      <c r="O1364" s="52">
        <f t="shared" si="265"/>
        <v>147200</v>
      </c>
      <c r="P1364" s="51">
        <f t="shared" si="266"/>
        <v>0</v>
      </c>
      <c r="Q1364" s="53">
        <f t="shared" si="267"/>
        <v>0</v>
      </c>
      <c r="R1364" s="29">
        <f t="shared" si="260"/>
        <v>147200</v>
      </c>
      <c r="S1364" s="51">
        <f t="shared" si="261"/>
        <v>147200</v>
      </c>
      <c r="T1364" s="12" t="str">
        <f t="shared" si="268"/>
        <v>MENOR VALOR</v>
      </c>
    </row>
    <row r="1365" spans="1:20" ht="33">
      <c r="A1365" s="57">
        <v>1359</v>
      </c>
      <c r="B1365" s="38">
        <v>906205</v>
      </c>
      <c r="C1365" s="38"/>
      <c r="D1365" s="63" t="s">
        <v>1842</v>
      </c>
      <c r="E1365" s="114" t="s">
        <v>21</v>
      </c>
      <c r="F1365" s="64">
        <v>1</v>
      </c>
      <c r="G1365" s="115">
        <v>0</v>
      </c>
      <c r="H1365" s="116">
        <v>0</v>
      </c>
      <c r="I1365" s="84">
        <v>94200</v>
      </c>
      <c r="J1365" s="88">
        <v>98600</v>
      </c>
      <c r="K1365" s="49"/>
      <c r="L1365" s="50">
        <f t="shared" si="262"/>
        <v>94200</v>
      </c>
      <c r="M1365" s="50">
        <f t="shared" si="263"/>
        <v>96400</v>
      </c>
      <c r="N1365" s="51">
        <f t="shared" si="264"/>
        <v>96400</v>
      </c>
      <c r="O1365" s="52">
        <f t="shared" si="265"/>
        <v>96374.892996049544</v>
      </c>
      <c r="P1365" s="51">
        <f t="shared" si="266"/>
        <v>1555.6349186104046</v>
      </c>
      <c r="Q1365" s="53">
        <f t="shared" si="267"/>
        <v>1.6137291686829924E-2</v>
      </c>
      <c r="R1365" s="29">
        <f t="shared" si="260"/>
        <v>94200</v>
      </c>
      <c r="S1365" s="51">
        <f t="shared" si="261"/>
        <v>94200</v>
      </c>
      <c r="T1365" s="12" t="str">
        <f t="shared" si="268"/>
        <v>MENOR VALOR</v>
      </c>
    </row>
    <row r="1366" spans="1:20" ht="33">
      <c r="A1366" s="57">
        <v>1360</v>
      </c>
      <c r="B1366" s="38">
        <v>906206</v>
      </c>
      <c r="C1366" s="38"/>
      <c r="D1366" s="63" t="s">
        <v>1843</v>
      </c>
      <c r="E1366" s="114" t="s">
        <v>21</v>
      </c>
      <c r="F1366" s="64">
        <v>1</v>
      </c>
      <c r="G1366" s="115">
        <v>0</v>
      </c>
      <c r="H1366" s="116">
        <v>0</v>
      </c>
      <c r="I1366" s="84">
        <v>94200</v>
      </c>
      <c r="J1366" s="88">
        <v>98600</v>
      </c>
      <c r="K1366" s="49"/>
      <c r="L1366" s="50">
        <f t="shared" si="262"/>
        <v>94200</v>
      </c>
      <c r="M1366" s="50">
        <f t="shared" si="263"/>
        <v>96400</v>
      </c>
      <c r="N1366" s="51">
        <f t="shared" si="264"/>
        <v>96400</v>
      </c>
      <c r="O1366" s="52">
        <f t="shared" si="265"/>
        <v>96374.892996049544</v>
      </c>
      <c r="P1366" s="51">
        <f t="shared" si="266"/>
        <v>1555.6349186104046</v>
      </c>
      <c r="Q1366" s="53">
        <f t="shared" si="267"/>
        <v>1.6137291686829924E-2</v>
      </c>
      <c r="R1366" s="29">
        <f t="shared" si="260"/>
        <v>94200</v>
      </c>
      <c r="S1366" s="51">
        <f t="shared" si="261"/>
        <v>94200</v>
      </c>
      <c r="T1366" s="12" t="str">
        <f t="shared" si="268"/>
        <v>MENOR VALOR</v>
      </c>
    </row>
    <row r="1367" spans="1:20" ht="16.5">
      <c r="A1367" s="57">
        <v>1361</v>
      </c>
      <c r="B1367" s="38">
        <v>906207</v>
      </c>
      <c r="C1367" s="38"/>
      <c r="D1367" s="63" t="s">
        <v>1844</v>
      </c>
      <c r="E1367" s="114" t="s">
        <v>21</v>
      </c>
      <c r="F1367" s="64">
        <v>1</v>
      </c>
      <c r="G1367" s="115">
        <v>0</v>
      </c>
      <c r="H1367" s="116">
        <v>0</v>
      </c>
      <c r="I1367" s="84">
        <v>57300</v>
      </c>
      <c r="J1367" s="85" t="s">
        <v>28</v>
      </c>
      <c r="K1367" s="49"/>
      <c r="L1367" s="50">
        <f t="shared" si="262"/>
        <v>57300</v>
      </c>
      <c r="M1367" s="50">
        <f t="shared" si="263"/>
        <v>57300</v>
      </c>
      <c r="N1367" s="51">
        <f t="shared" si="264"/>
        <v>57300</v>
      </c>
      <c r="O1367" s="52">
        <f t="shared" si="265"/>
        <v>57300</v>
      </c>
      <c r="P1367" s="51">
        <f t="shared" si="266"/>
        <v>0</v>
      </c>
      <c r="Q1367" s="53">
        <f t="shared" si="267"/>
        <v>0</v>
      </c>
      <c r="R1367" s="29">
        <f t="shared" si="260"/>
        <v>57300</v>
      </c>
      <c r="S1367" s="51">
        <f t="shared" si="261"/>
        <v>57300</v>
      </c>
      <c r="T1367" s="12" t="str">
        <f t="shared" si="268"/>
        <v>MENOR VALOR</v>
      </c>
    </row>
    <row r="1368" spans="1:20" ht="16.5">
      <c r="A1368" s="57">
        <v>1362</v>
      </c>
      <c r="B1368" s="38">
        <v>906208</v>
      </c>
      <c r="C1368" s="38"/>
      <c r="D1368" s="63" t="s">
        <v>1845</v>
      </c>
      <c r="E1368" s="114" t="s">
        <v>21</v>
      </c>
      <c r="F1368" s="64">
        <v>1</v>
      </c>
      <c r="G1368" s="115">
        <v>0</v>
      </c>
      <c r="H1368" s="116">
        <v>0</v>
      </c>
      <c r="I1368" s="84">
        <v>57300</v>
      </c>
      <c r="J1368" s="88">
        <v>124400</v>
      </c>
      <c r="K1368" s="49"/>
      <c r="L1368" s="50">
        <f t="shared" si="262"/>
        <v>57300</v>
      </c>
      <c r="M1368" s="50">
        <f t="shared" si="263"/>
        <v>90850</v>
      </c>
      <c r="N1368" s="51">
        <f t="shared" si="264"/>
        <v>90850</v>
      </c>
      <c r="O1368" s="52">
        <f t="shared" si="265"/>
        <v>84428.194342885239</v>
      </c>
      <c r="P1368" s="51">
        <f t="shared" si="266"/>
        <v>23723.43250880867</v>
      </c>
      <c r="Q1368" s="53">
        <f t="shared" si="267"/>
        <v>0.26112749046569805</v>
      </c>
      <c r="R1368" s="29">
        <f t="shared" si="260"/>
        <v>90850</v>
      </c>
      <c r="S1368" s="51">
        <f t="shared" si="261"/>
        <v>90900</v>
      </c>
      <c r="T1368" s="12" t="str">
        <f t="shared" si="268"/>
        <v>MEDIANA</v>
      </c>
    </row>
    <row r="1369" spans="1:20" ht="16.5">
      <c r="A1369" s="89">
        <v>1363</v>
      </c>
      <c r="B1369" s="38">
        <v>906209</v>
      </c>
      <c r="C1369" s="38"/>
      <c r="D1369" s="63" t="s">
        <v>1846</v>
      </c>
      <c r="E1369" s="114" t="s">
        <v>21</v>
      </c>
      <c r="F1369" s="64">
        <v>1</v>
      </c>
      <c r="G1369" s="115">
        <v>0</v>
      </c>
      <c r="H1369" s="116">
        <v>0</v>
      </c>
      <c r="I1369" s="84">
        <v>65600</v>
      </c>
      <c r="J1369" s="88">
        <v>321900</v>
      </c>
      <c r="K1369" s="49"/>
      <c r="L1369" s="50">
        <f t="shared" si="262"/>
        <v>65600</v>
      </c>
      <c r="M1369" s="50">
        <f t="shared" si="263"/>
        <v>193750</v>
      </c>
      <c r="N1369" s="51">
        <f t="shared" si="264"/>
        <v>193750</v>
      </c>
      <c r="O1369" s="52">
        <f t="shared" si="265"/>
        <v>145315.65641733172</v>
      </c>
      <c r="P1369" s="51">
        <f t="shared" si="266"/>
        <v>90615.734009056061</v>
      </c>
      <c r="Q1369" s="53">
        <f t="shared" si="267"/>
        <v>0.46769411101448288</v>
      </c>
      <c r="R1369" s="29">
        <f t="shared" si="260"/>
        <v>193750</v>
      </c>
      <c r="S1369" s="51">
        <f t="shared" si="261"/>
        <v>193800</v>
      </c>
      <c r="T1369" s="12" t="str">
        <f t="shared" si="268"/>
        <v>MEDIANA</v>
      </c>
    </row>
    <row r="1370" spans="1:20" ht="33">
      <c r="A1370" s="57">
        <v>1364</v>
      </c>
      <c r="B1370" s="38">
        <v>906211</v>
      </c>
      <c r="C1370" s="38"/>
      <c r="D1370" s="63" t="s">
        <v>1847</v>
      </c>
      <c r="E1370" s="114" t="s">
        <v>21</v>
      </c>
      <c r="F1370" s="64">
        <v>1</v>
      </c>
      <c r="G1370" s="115">
        <v>0</v>
      </c>
      <c r="H1370" s="116">
        <v>0</v>
      </c>
      <c r="I1370" s="84">
        <v>115400</v>
      </c>
      <c r="J1370" s="88">
        <v>124000</v>
      </c>
      <c r="K1370" s="49"/>
      <c r="L1370" s="50">
        <f t="shared" si="262"/>
        <v>115400</v>
      </c>
      <c r="M1370" s="50">
        <f t="shared" si="263"/>
        <v>119700</v>
      </c>
      <c r="N1370" s="51">
        <f t="shared" si="264"/>
        <v>119700</v>
      </c>
      <c r="O1370" s="52">
        <f t="shared" si="265"/>
        <v>119622.7403130358</v>
      </c>
      <c r="P1370" s="51">
        <f t="shared" si="266"/>
        <v>3040.5591591021544</v>
      </c>
      <c r="Q1370" s="53">
        <f t="shared" si="267"/>
        <v>2.5401496734353837E-2</v>
      </c>
      <c r="R1370" s="29">
        <f t="shared" si="260"/>
        <v>115400</v>
      </c>
      <c r="S1370" s="51">
        <f t="shared" si="261"/>
        <v>115400</v>
      </c>
      <c r="T1370" s="12" t="str">
        <f t="shared" si="268"/>
        <v>MENOR VALOR</v>
      </c>
    </row>
    <row r="1371" spans="1:20" ht="33">
      <c r="A1371" s="57">
        <v>1365</v>
      </c>
      <c r="B1371" s="38">
        <v>906213</v>
      </c>
      <c r="C1371" s="38"/>
      <c r="D1371" s="63" t="s">
        <v>1848</v>
      </c>
      <c r="E1371" s="114" t="s">
        <v>21</v>
      </c>
      <c r="F1371" s="64">
        <v>1</v>
      </c>
      <c r="G1371" s="115">
        <v>0</v>
      </c>
      <c r="H1371" s="116">
        <v>0</v>
      </c>
      <c r="I1371" s="84">
        <v>131500</v>
      </c>
      <c r="J1371" s="85" t="s">
        <v>28</v>
      </c>
      <c r="K1371" s="49"/>
      <c r="L1371" s="50">
        <f t="shared" si="262"/>
        <v>131500</v>
      </c>
      <c r="M1371" s="50">
        <f t="shared" si="263"/>
        <v>131500</v>
      </c>
      <c r="N1371" s="51">
        <f t="shared" si="264"/>
        <v>131500</v>
      </c>
      <c r="O1371" s="52">
        <f t="shared" si="265"/>
        <v>131500</v>
      </c>
      <c r="P1371" s="51">
        <f t="shared" si="266"/>
        <v>0</v>
      </c>
      <c r="Q1371" s="53">
        <f t="shared" si="267"/>
        <v>0</v>
      </c>
      <c r="R1371" s="29">
        <f t="shared" si="260"/>
        <v>131500</v>
      </c>
      <c r="S1371" s="51">
        <f t="shared" si="261"/>
        <v>131500</v>
      </c>
      <c r="T1371" s="12" t="str">
        <f t="shared" si="268"/>
        <v>MENOR VALOR</v>
      </c>
    </row>
    <row r="1372" spans="1:20" ht="33">
      <c r="A1372" s="57">
        <v>1366</v>
      </c>
      <c r="B1372" s="38">
        <v>906214</v>
      </c>
      <c r="C1372" s="38"/>
      <c r="D1372" s="63" t="s">
        <v>1849</v>
      </c>
      <c r="E1372" s="114" t="s">
        <v>21</v>
      </c>
      <c r="F1372" s="64">
        <v>1</v>
      </c>
      <c r="G1372" s="115">
        <v>0</v>
      </c>
      <c r="H1372" s="116">
        <v>0</v>
      </c>
      <c r="I1372" s="84">
        <v>115400</v>
      </c>
      <c r="J1372" s="85" t="s">
        <v>28</v>
      </c>
      <c r="K1372" s="49"/>
      <c r="L1372" s="50">
        <f t="shared" si="262"/>
        <v>115400</v>
      </c>
      <c r="M1372" s="50">
        <f t="shared" si="263"/>
        <v>115400</v>
      </c>
      <c r="N1372" s="51">
        <f t="shared" si="264"/>
        <v>115400</v>
      </c>
      <c r="O1372" s="52">
        <f t="shared" si="265"/>
        <v>115400</v>
      </c>
      <c r="P1372" s="51">
        <f t="shared" si="266"/>
        <v>0</v>
      </c>
      <c r="Q1372" s="53">
        <f t="shared" si="267"/>
        <v>0</v>
      </c>
      <c r="R1372" s="29">
        <f t="shared" si="260"/>
        <v>115400</v>
      </c>
      <c r="S1372" s="51">
        <f t="shared" si="261"/>
        <v>115400</v>
      </c>
      <c r="T1372" s="12" t="str">
        <f t="shared" si="268"/>
        <v>MENOR VALOR</v>
      </c>
    </row>
    <row r="1373" spans="1:20" ht="33">
      <c r="A1373" s="57">
        <v>1367</v>
      </c>
      <c r="B1373" s="38">
        <v>906215</v>
      </c>
      <c r="C1373" s="38"/>
      <c r="D1373" s="63" t="s">
        <v>1850</v>
      </c>
      <c r="E1373" s="114" t="s">
        <v>21</v>
      </c>
      <c r="F1373" s="64">
        <v>1</v>
      </c>
      <c r="G1373" s="115">
        <v>0</v>
      </c>
      <c r="H1373" s="116">
        <v>0</v>
      </c>
      <c r="I1373" s="84">
        <v>115400</v>
      </c>
      <c r="J1373" s="85" t="s">
        <v>28</v>
      </c>
      <c r="K1373" s="49"/>
      <c r="L1373" s="50">
        <f t="shared" si="262"/>
        <v>115400</v>
      </c>
      <c r="M1373" s="50">
        <f t="shared" si="263"/>
        <v>115400</v>
      </c>
      <c r="N1373" s="51">
        <f t="shared" si="264"/>
        <v>115400</v>
      </c>
      <c r="O1373" s="52">
        <f t="shared" si="265"/>
        <v>115400</v>
      </c>
      <c r="P1373" s="51">
        <f t="shared" si="266"/>
        <v>0</v>
      </c>
      <c r="Q1373" s="53">
        <f t="shared" si="267"/>
        <v>0</v>
      </c>
      <c r="R1373" s="29">
        <f t="shared" si="260"/>
        <v>115400</v>
      </c>
      <c r="S1373" s="51">
        <f t="shared" si="261"/>
        <v>115400</v>
      </c>
      <c r="T1373" s="12" t="str">
        <f t="shared" si="268"/>
        <v>MENOR VALOR</v>
      </c>
    </row>
    <row r="1374" spans="1:20" ht="33">
      <c r="A1374" s="89">
        <v>1368</v>
      </c>
      <c r="B1374" s="38">
        <v>906217</v>
      </c>
      <c r="C1374" s="38"/>
      <c r="D1374" s="63" t="s">
        <v>1851</v>
      </c>
      <c r="E1374" s="114" t="s">
        <v>21</v>
      </c>
      <c r="F1374" s="64">
        <v>1</v>
      </c>
      <c r="G1374" s="115">
        <v>0</v>
      </c>
      <c r="H1374" s="116">
        <v>0</v>
      </c>
      <c r="I1374" s="84">
        <v>131500</v>
      </c>
      <c r="J1374" s="85" t="s">
        <v>28</v>
      </c>
      <c r="K1374" s="49"/>
      <c r="L1374" s="50">
        <f t="shared" si="262"/>
        <v>131500</v>
      </c>
      <c r="M1374" s="50">
        <f t="shared" si="263"/>
        <v>131500</v>
      </c>
      <c r="N1374" s="51">
        <f t="shared" si="264"/>
        <v>131500</v>
      </c>
      <c r="O1374" s="52">
        <f t="shared" si="265"/>
        <v>131500</v>
      </c>
      <c r="P1374" s="51">
        <f t="shared" si="266"/>
        <v>0</v>
      </c>
      <c r="Q1374" s="53">
        <f t="shared" si="267"/>
        <v>0</v>
      </c>
      <c r="R1374" s="29">
        <f t="shared" si="260"/>
        <v>131500</v>
      </c>
      <c r="S1374" s="51">
        <f t="shared" si="261"/>
        <v>131500</v>
      </c>
      <c r="T1374" s="12" t="str">
        <f t="shared" si="268"/>
        <v>MENOR VALOR</v>
      </c>
    </row>
    <row r="1375" spans="1:20" ht="33">
      <c r="A1375" s="57">
        <v>1369</v>
      </c>
      <c r="B1375" s="38">
        <v>906218</v>
      </c>
      <c r="C1375" s="38"/>
      <c r="D1375" s="63" t="s">
        <v>1852</v>
      </c>
      <c r="E1375" s="114" t="s">
        <v>21</v>
      </c>
      <c r="F1375" s="64">
        <v>1</v>
      </c>
      <c r="G1375" s="115">
        <v>0</v>
      </c>
      <c r="H1375" s="116">
        <v>0</v>
      </c>
      <c r="I1375" s="84">
        <v>109800</v>
      </c>
      <c r="J1375" s="88">
        <v>160700</v>
      </c>
      <c r="K1375" s="49"/>
      <c r="L1375" s="50">
        <f t="shared" si="262"/>
        <v>109800</v>
      </c>
      <c r="M1375" s="50">
        <f t="shared" si="263"/>
        <v>135250</v>
      </c>
      <c r="N1375" s="51">
        <f t="shared" si="264"/>
        <v>135250</v>
      </c>
      <c r="O1375" s="52">
        <f t="shared" si="265"/>
        <v>132833.95650209324</v>
      </c>
      <c r="P1375" s="51">
        <f t="shared" si="266"/>
        <v>17995.867581197635</v>
      </c>
      <c r="Q1375" s="53">
        <f t="shared" si="267"/>
        <v>0.13305632222696959</v>
      </c>
      <c r="R1375" s="29">
        <f t="shared" si="260"/>
        <v>135250</v>
      </c>
      <c r="S1375" s="51">
        <f t="shared" si="261"/>
        <v>135300</v>
      </c>
      <c r="T1375" s="12" t="str">
        <f t="shared" si="268"/>
        <v>MEDIANA</v>
      </c>
    </row>
    <row r="1376" spans="1:20" ht="33">
      <c r="A1376" s="57">
        <v>1370</v>
      </c>
      <c r="B1376" s="38">
        <v>906219</v>
      </c>
      <c r="C1376" s="38"/>
      <c r="D1376" s="63" t="s">
        <v>1853</v>
      </c>
      <c r="E1376" s="114" t="s">
        <v>21</v>
      </c>
      <c r="F1376" s="64">
        <v>1</v>
      </c>
      <c r="G1376" s="115">
        <v>0</v>
      </c>
      <c r="H1376" s="116">
        <v>0</v>
      </c>
      <c r="I1376" s="84">
        <v>134400</v>
      </c>
      <c r="J1376" s="88">
        <v>131300</v>
      </c>
      <c r="K1376" s="49"/>
      <c r="L1376" s="50">
        <f t="shared" si="262"/>
        <v>131300</v>
      </c>
      <c r="M1376" s="50">
        <f t="shared" si="263"/>
        <v>132850</v>
      </c>
      <c r="N1376" s="51">
        <f t="shared" si="264"/>
        <v>132850</v>
      </c>
      <c r="O1376" s="52">
        <f t="shared" si="265"/>
        <v>132840.95753945768</v>
      </c>
      <c r="P1376" s="51">
        <f t="shared" si="266"/>
        <v>1096.0155108391486</v>
      </c>
      <c r="Q1376" s="53">
        <f t="shared" si="267"/>
        <v>8.2500226634486164E-3</v>
      </c>
      <c r="R1376" s="29">
        <f t="shared" si="260"/>
        <v>131300</v>
      </c>
      <c r="S1376" s="51">
        <f t="shared" si="261"/>
        <v>131300</v>
      </c>
      <c r="T1376" s="12" t="str">
        <f t="shared" si="268"/>
        <v>MENOR VALOR</v>
      </c>
    </row>
    <row r="1377" spans="1:20" ht="33">
      <c r="A1377" s="57">
        <v>1371</v>
      </c>
      <c r="B1377" s="38">
        <v>906220</v>
      </c>
      <c r="C1377" s="38"/>
      <c r="D1377" s="63" t="s">
        <v>1854</v>
      </c>
      <c r="E1377" s="114" t="s">
        <v>21</v>
      </c>
      <c r="F1377" s="64">
        <v>1</v>
      </c>
      <c r="G1377" s="115">
        <v>0</v>
      </c>
      <c r="H1377" s="116">
        <v>0</v>
      </c>
      <c r="I1377" s="84">
        <v>134400</v>
      </c>
      <c r="J1377" s="88">
        <v>160700</v>
      </c>
      <c r="K1377" s="49"/>
      <c r="L1377" s="50">
        <f t="shared" si="262"/>
        <v>134400</v>
      </c>
      <c r="M1377" s="50">
        <f t="shared" si="263"/>
        <v>147550</v>
      </c>
      <c r="N1377" s="51">
        <f t="shared" si="264"/>
        <v>147550</v>
      </c>
      <c r="O1377" s="52">
        <f t="shared" si="265"/>
        <v>146962.85244918187</v>
      </c>
      <c r="P1377" s="51">
        <f t="shared" si="266"/>
        <v>9298.4541726031002</v>
      </c>
      <c r="Q1377" s="53">
        <f t="shared" si="267"/>
        <v>6.3019004897343953E-2</v>
      </c>
      <c r="R1377" s="29">
        <f t="shared" si="260"/>
        <v>134400</v>
      </c>
      <c r="S1377" s="51">
        <f t="shared" si="261"/>
        <v>134400</v>
      </c>
      <c r="T1377" s="12" t="str">
        <f t="shared" si="268"/>
        <v>MENOR VALOR</v>
      </c>
    </row>
    <row r="1378" spans="1:20" ht="33">
      <c r="A1378" s="57">
        <v>1372</v>
      </c>
      <c r="B1378" s="38">
        <v>906221</v>
      </c>
      <c r="C1378" s="38"/>
      <c r="D1378" s="63" t="s">
        <v>1855</v>
      </c>
      <c r="E1378" s="114" t="s">
        <v>21</v>
      </c>
      <c r="F1378" s="64">
        <v>1</v>
      </c>
      <c r="G1378" s="115">
        <v>0</v>
      </c>
      <c r="H1378" s="116">
        <v>0</v>
      </c>
      <c r="I1378" s="84">
        <v>106900</v>
      </c>
      <c r="J1378" s="88">
        <v>127700</v>
      </c>
      <c r="K1378" s="49"/>
      <c r="L1378" s="50">
        <f t="shared" si="262"/>
        <v>106900</v>
      </c>
      <c r="M1378" s="50">
        <f t="shared" si="263"/>
        <v>117300</v>
      </c>
      <c r="N1378" s="51">
        <f t="shared" si="264"/>
        <v>117300</v>
      </c>
      <c r="O1378" s="52">
        <f t="shared" si="265"/>
        <v>116838.050308964</v>
      </c>
      <c r="P1378" s="51">
        <f t="shared" si="266"/>
        <v>7353.9105243400945</v>
      </c>
      <c r="Q1378" s="53">
        <f t="shared" si="267"/>
        <v>6.2693184350725448E-2</v>
      </c>
      <c r="R1378" s="29">
        <f t="shared" si="260"/>
        <v>106900</v>
      </c>
      <c r="S1378" s="51">
        <f t="shared" si="261"/>
        <v>106900</v>
      </c>
      <c r="T1378" s="12" t="str">
        <f t="shared" si="268"/>
        <v>MENOR VALOR</v>
      </c>
    </row>
    <row r="1379" spans="1:20" ht="33">
      <c r="A1379" s="89">
        <v>1373</v>
      </c>
      <c r="B1379" s="38">
        <v>906222</v>
      </c>
      <c r="C1379" s="38"/>
      <c r="D1379" s="63" t="s">
        <v>1856</v>
      </c>
      <c r="E1379" s="114" t="s">
        <v>21</v>
      </c>
      <c r="F1379" s="64">
        <v>1</v>
      </c>
      <c r="G1379" s="115">
        <v>0</v>
      </c>
      <c r="H1379" s="116">
        <v>0</v>
      </c>
      <c r="I1379" s="84">
        <v>134400</v>
      </c>
      <c r="J1379" s="88">
        <v>139500</v>
      </c>
      <c r="K1379" s="49"/>
      <c r="L1379" s="50">
        <f t="shared" si="262"/>
        <v>134400</v>
      </c>
      <c r="M1379" s="50">
        <f t="shared" si="263"/>
        <v>136950</v>
      </c>
      <c r="N1379" s="51">
        <f t="shared" si="264"/>
        <v>136950</v>
      </c>
      <c r="O1379" s="52">
        <f t="shared" si="265"/>
        <v>136926.25752572075</v>
      </c>
      <c r="P1379" s="51">
        <f t="shared" si="266"/>
        <v>1803.1222920256962</v>
      </c>
      <c r="Q1379" s="53">
        <f t="shared" si="267"/>
        <v>1.3166281796463645E-2</v>
      </c>
      <c r="R1379" s="29">
        <f t="shared" si="260"/>
        <v>134400</v>
      </c>
      <c r="S1379" s="51">
        <f t="shared" si="261"/>
        <v>134400</v>
      </c>
      <c r="T1379" s="12" t="str">
        <f t="shared" si="268"/>
        <v>MENOR VALOR</v>
      </c>
    </row>
    <row r="1380" spans="1:20" ht="33">
      <c r="A1380" s="57">
        <v>1374</v>
      </c>
      <c r="B1380" s="38">
        <v>906223</v>
      </c>
      <c r="C1380" s="38"/>
      <c r="D1380" s="63" t="s">
        <v>1857</v>
      </c>
      <c r="E1380" s="114" t="s">
        <v>21</v>
      </c>
      <c r="F1380" s="64">
        <v>1</v>
      </c>
      <c r="G1380" s="115">
        <v>0</v>
      </c>
      <c r="H1380" s="116">
        <v>0</v>
      </c>
      <c r="I1380" s="84">
        <v>134400</v>
      </c>
      <c r="J1380" s="88">
        <v>37700</v>
      </c>
      <c r="K1380" s="49"/>
      <c r="L1380" s="50">
        <f t="shared" si="262"/>
        <v>37700</v>
      </c>
      <c r="M1380" s="50">
        <f t="shared" si="263"/>
        <v>86050</v>
      </c>
      <c r="N1380" s="51">
        <f t="shared" si="264"/>
        <v>86050</v>
      </c>
      <c r="O1380" s="52">
        <f t="shared" si="265"/>
        <v>71182.020201733525</v>
      </c>
      <c r="P1380" s="51">
        <f t="shared" si="266"/>
        <v>34188.612870369572</v>
      </c>
      <c r="Q1380" s="53">
        <f t="shared" si="267"/>
        <v>0.39731101534421348</v>
      </c>
      <c r="R1380" s="29">
        <f t="shared" si="260"/>
        <v>86050</v>
      </c>
      <c r="S1380" s="51">
        <f t="shared" si="261"/>
        <v>86100</v>
      </c>
      <c r="T1380" s="12" t="str">
        <f t="shared" si="268"/>
        <v>MEDIANA</v>
      </c>
    </row>
    <row r="1381" spans="1:20" ht="33">
      <c r="A1381" s="57">
        <v>1375</v>
      </c>
      <c r="B1381" s="38">
        <v>906224</v>
      </c>
      <c r="C1381" s="38"/>
      <c r="D1381" s="63" t="s">
        <v>1858</v>
      </c>
      <c r="E1381" s="114" t="s">
        <v>21</v>
      </c>
      <c r="F1381" s="64">
        <v>1</v>
      </c>
      <c r="G1381" s="115">
        <v>0</v>
      </c>
      <c r="H1381" s="116">
        <v>0</v>
      </c>
      <c r="I1381" s="84">
        <v>134400</v>
      </c>
      <c r="J1381" s="88">
        <v>139500</v>
      </c>
      <c r="K1381" s="49"/>
      <c r="L1381" s="50">
        <f t="shared" si="262"/>
        <v>134400</v>
      </c>
      <c r="M1381" s="50">
        <f t="shared" si="263"/>
        <v>136950</v>
      </c>
      <c r="N1381" s="51">
        <f t="shared" si="264"/>
        <v>136950</v>
      </c>
      <c r="O1381" s="52">
        <f t="shared" si="265"/>
        <v>136926.25752572075</v>
      </c>
      <c r="P1381" s="51">
        <f t="shared" si="266"/>
        <v>1803.1222920256962</v>
      </c>
      <c r="Q1381" s="53">
        <f t="shared" si="267"/>
        <v>1.3166281796463645E-2</v>
      </c>
      <c r="R1381" s="29">
        <f t="shared" si="260"/>
        <v>134400</v>
      </c>
      <c r="S1381" s="51">
        <f t="shared" si="261"/>
        <v>134400</v>
      </c>
      <c r="T1381" s="12" t="str">
        <f t="shared" si="268"/>
        <v>MENOR VALOR</v>
      </c>
    </row>
    <row r="1382" spans="1:20" ht="33">
      <c r="A1382" s="57">
        <v>1376</v>
      </c>
      <c r="B1382" s="38">
        <v>906225</v>
      </c>
      <c r="C1382" s="38"/>
      <c r="D1382" s="63" t="s">
        <v>1859</v>
      </c>
      <c r="E1382" s="114" t="s">
        <v>21</v>
      </c>
      <c r="F1382" s="64">
        <v>1</v>
      </c>
      <c r="G1382" s="115">
        <v>0</v>
      </c>
      <c r="H1382" s="116">
        <v>0</v>
      </c>
      <c r="I1382" s="84">
        <v>172200</v>
      </c>
      <c r="J1382" s="88">
        <v>180400</v>
      </c>
      <c r="K1382" s="49"/>
      <c r="L1382" s="50">
        <f t="shared" si="262"/>
        <v>172200</v>
      </c>
      <c r="M1382" s="50">
        <f t="shared" si="263"/>
        <v>176300</v>
      </c>
      <c r="N1382" s="51">
        <f t="shared" si="264"/>
        <v>176300</v>
      </c>
      <c r="O1382" s="52">
        <f t="shared" si="265"/>
        <v>176252.31913367836</v>
      </c>
      <c r="P1382" s="51">
        <f t="shared" si="266"/>
        <v>2899.1378028648451</v>
      </c>
      <c r="Q1382" s="53">
        <f t="shared" si="267"/>
        <v>1.6444343748524361E-2</v>
      </c>
      <c r="R1382" s="29">
        <f t="shared" si="260"/>
        <v>172200</v>
      </c>
      <c r="S1382" s="51">
        <f t="shared" si="261"/>
        <v>172200</v>
      </c>
      <c r="T1382" s="12" t="str">
        <f t="shared" si="268"/>
        <v>MENOR VALOR</v>
      </c>
    </row>
    <row r="1383" spans="1:20" ht="33">
      <c r="A1383" s="57">
        <v>1377</v>
      </c>
      <c r="B1383" s="38">
        <v>906226</v>
      </c>
      <c r="C1383" s="38"/>
      <c r="D1383" s="63" t="s">
        <v>1860</v>
      </c>
      <c r="E1383" s="114" t="s">
        <v>21</v>
      </c>
      <c r="F1383" s="64">
        <v>1</v>
      </c>
      <c r="G1383" s="115">
        <v>0</v>
      </c>
      <c r="H1383" s="116">
        <v>0</v>
      </c>
      <c r="I1383" s="84">
        <v>109800</v>
      </c>
      <c r="J1383" s="88">
        <v>131300</v>
      </c>
      <c r="K1383" s="49"/>
      <c r="L1383" s="50">
        <f t="shared" si="262"/>
        <v>109800</v>
      </c>
      <c r="M1383" s="50">
        <f t="shared" si="263"/>
        <v>120550</v>
      </c>
      <c r="N1383" s="51">
        <f t="shared" si="264"/>
        <v>120550</v>
      </c>
      <c r="O1383" s="52">
        <f t="shared" si="265"/>
        <v>120069.72974068027</v>
      </c>
      <c r="P1383" s="51">
        <f t="shared" si="266"/>
        <v>7601.3978977553861</v>
      </c>
      <c r="Q1383" s="53">
        <f t="shared" si="267"/>
        <v>6.3055975924972099E-2</v>
      </c>
      <c r="R1383" s="29">
        <f t="shared" si="260"/>
        <v>109800</v>
      </c>
      <c r="S1383" s="51">
        <f t="shared" si="261"/>
        <v>109800</v>
      </c>
      <c r="T1383" s="12" t="str">
        <f t="shared" si="268"/>
        <v>MENOR VALOR</v>
      </c>
    </row>
    <row r="1384" spans="1:20" ht="33">
      <c r="A1384" s="89">
        <v>1378</v>
      </c>
      <c r="B1384" s="38">
        <v>906228</v>
      </c>
      <c r="C1384" s="38"/>
      <c r="D1384" s="63" t="s">
        <v>1861</v>
      </c>
      <c r="E1384" s="114" t="s">
        <v>21</v>
      </c>
      <c r="F1384" s="64">
        <v>1</v>
      </c>
      <c r="G1384" s="115">
        <v>0</v>
      </c>
      <c r="H1384" s="116">
        <v>0</v>
      </c>
      <c r="I1384" s="84">
        <v>134900</v>
      </c>
      <c r="J1384" s="88">
        <v>141500</v>
      </c>
      <c r="K1384" s="49"/>
      <c r="L1384" s="50">
        <f t="shared" si="262"/>
        <v>134900</v>
      </c>
      <c r="M1384" s="50">
        <f t="shared" si="263"/>
        <v>138200</v>
      </c>
      <c r="N1384" s="51">
        <f t="shared" si="264"/>
        <v>138200</v>
      </c>
      <c r="O1384" s="52">
        <f t="shared" si="265"/>
        <v>138160.59496108143</v>
      </c>
      <c r="P1384" s="51">
        <f t="shared" si="266"/>
        <v>2333.452377915607</v>
      </c>
      <c r="Q1384" s="53">
        <f t="shared" si="267"/>
        <v>1.6884604760604972E-2</v>
      </c>
      <c r="R1384" s="29">
        <f t="shared" si="260"/>
        <v>134900</v>
      </c>
      <c r="S1384" s="51">
        <f t="shared" si="261"/>
        <v>134900</v>
      </c>
      <c r="T1384" s="12" t="str">
        <f t="shared" si="268"/>
        <v>MENOR VALOR</v>
      </c>
    </row>
    <row r="1385" spans="1:20" ht="33">
      <c r="A1385" s="57">
        <v>1379</v>
      </c>
      <c r="B1385" s="38">
        <v>906229</v>
      </c>
      <c r="C1385" s="38"/>
      <c r="D1385" s="63" t="s">
        <v>1862</v>
      </c>
      <c r="E1385" s="114" t="s">
        <v>21</v>
      </c>
      <c r="F1385" s="64">
        <v>1</v>
      </c>
      <c r="G1385" s="115">
        <v>0</v>
      </c>
      <c r="H1385" s="116">
        <v>0</v>
      </c>
      <c r="I1385" s="84">
        <v>134900</v>
      </c>
      <c r="J1385" s="88">
        <v>141500</v>
      </c>
      <c r="K1385" s="49"/>
      <c r="L1385" s="50">
        <f t="shared" si="262"/>
        <v>134900</v>
      </c>
      <c r="M1385" s="50">
        <f t="shared" si="263"/>
        <v>138200</v>
      </c>
      <c r="N1385" s="51">
        <f t="shared" si="264"/>
        <v>138200</v>
      </c>
      <c r="O1385" s="52">
        <f t="shared" si="265"/>
        <v>138160.59496108143</v>
      </c>
      <c r="P1385" s="51">
        <f t="shared" si="266"/>
        <v>2333.452377915607</v>
      </c>
      <c r="Q1385" s="53">
        <f t="shared" si="267"/>
        <v>1.6884604760604972E-2</v>
      </c>
      <c r="R1385" s="29">
        <f t="shared" si="260"/>
        <v>134900</v>
      </c>
      <c r="S1385" s="51">
        <f t="shared" si="261"/>
        <v>134900</v>
      </c>
      <c r="T1385" s="12" t="str">
        <f t="shared" si="268"/>
        <v>MENOR VALOR</v>
      </c>
    </row>
    <row r="1386" spans="1:20" ht="33">
      <c r="A1386" s="57">
        <v>1380</v>
      </c>
      <c r="B1386" s="38">
        <v>906230</v>
      </c>
      <c r="C1386" s="38"/>
      <c r="D1386" s="63" t="s">
        <v>1863</v>
      </c>
      <c r="E1386" s="114" t="s">
        <v>21</v>
      </c>
      <c r="F1386" s="64">
        <v>1</v>
      </c>
      <c r="G1386" s="115">
        <v>0</v>
      </c>
      <c r="H1386" s="116">
        <v>0</v>
      </c>
      <c r="I1386" s="84">
        <v>134900</v>
      </c>
      <c r="J1386" s="88">
        <v>141500</v>
      </c>
      <c r="K1386" s="49"/>
      <c r="L1386" s="50">
        <f t="shared" si="262"/>
        <v>134900</v>
      </c>
      <c r="M1386" s="50">
        <f t="shared" si="263"/>
        <v>138200</v>
      </c>
      <c r="N1386" s="51">
        <f t="shared" si="264"/>
        <v>138200</v>
      </c>
      <c r="O1386" s="52">
        <f t="shared" si="265"/>
        <v>138160.59496108143</v>
      </c>
      <c r="P1386" s="51">
        <f t="shared" si="266"/>
        <v>2333.452377915607</v>
      </c>
      <c r="Q1386" s="53">
        <f t="shared" si="267"/>
        <v>1.6884604760604972E-2</v>
      </c>
      <c r="R1386" s="29">
        <f t="shared" si="260"/>
        <v>134900</v>
      </c>
      <c r="S1386" s="51">
        <f t="shared" si="261"/>
        <v>134900</v>
      </c>
      <c r="T1386" s="12" t="str">
        <f t="shared" si="268"/>
        <v>MENOR VALOR</v>
      </c>
    </row>
    <row r="1387" spans="1:20" ht="16.5">
      <c r="A1387" s="57">
        <v>1381</v>
      </c>
      <c r="B1387" s="38">
        <v>906241</v>
      </c>
      <c r="C1387" s="38"/>
      <c r="D1387" s="63" t="s">
        <v>1864</v>
      </c>
      <c r="E1387" s="114" t="s">
        <v>21</v>
      </c>
      <c r="F1387" s="64">
        <v>1</v>
      </c>
      <c r="G1387" s="115">
        <v>0</v>
      </c>
      <c r="H1387" s="116">
        <v>0</v>
      </c>
      <c r="I1387" s="84">
        <v>117100</v>
      </c>
      <c r="J1387" s="88">
        <v>122800</v>
      </c>
      <c r="K1387" s="49"/>
      <c r="L1387" s="50">
        <f t="shared" si="262"/>
        <v>117100</v>
      </c>
      <c r="M1387" s="50">
        <f t="shared" si="263"/>
        <v>119950</v>
      </c>
      <c r="N1387" s="51">
        <f t="shared" si="264"/>
        <v>119950</v>
      </c>
      <c r="O1387" s="52">
        <f t="shared" si="265"/>
        <v>119916.13736274197</v>
      </c>
      <c r="P1387" s="51">
        <f t="shared" si="266"/>
        <v>2015.2543263816603</v>
      </c>
      <c r="Q1387" s="53">
        <f t="shared" si="267"/>
        <v>1.6800786380839185E-2</v>
      </c>
      <c r="R1387" s="29">
        <f t="shared" si="260"/>
        <v>117100</v>
      </c>
      <c r="S1387" s="51">
        <f t="shared" si="261"/>
        <v>117100</v>
      </c>
      <c r="T1387" s="12" t="str">
        <f t="shared" si="268"/>
        <v>MENOR VALOR</v>
      </c>
    </row>
    <row r="1388" spans="1:20" ht="16.5">
      <c r="A1388" s="57">
        <v>1382</v>
      </c>
      <c r="B1388" s="38">
        <v>906242</v>
      </c>
      <c r="C1388" s="38"/>
      <c r="D1388" s="63" t="s">
        <v>1865</v>
      </c>
      <c r="E1388" s="114" t="s">
        <v>21</v>
      </c>
      <c r="F1388" s="64">
        <v>1</v>
      </c>
      <c r="G1388" s="115">
        <v>0</v>
      </c>
      <c r="H1388" s="116">
        <v>0</v>
      </c>
      <c r="I1388" s="84">
        <v>102600</v>
      </c>
      <c r="J1388" s="85" t="s">
        <v>28</v>
      </c>
      <c r="K1388" s="49"/>
      <c r="L1388" s="50">
        <f t="shared" si="262"/>
        <v>102600</v>
      </c>
      <c r="M1388" s="50">
        <f t="shared" si="263"/>
        <v>102600</v>
      </c>
      <c r="N1388" s="51">
        <f t="shared" si="264"/>
        <v>102600</v>
      </c>
      <c r="O1388" s="52">
        <f t="shared" si="265"/>
        <v>102600</v>
      </c>
      <c r="P1388" s="51">
        <f t="shared" si="266"/>
        <v>0</v>
      </c>
      <c r="Q1388" s="53">
        <f t="shared" si="267"/>
        <v>0</v>
      </c>
      <c r="R1388" s="29">
        <f t="shared" si="260"/>
        <v>102600</v>
      </c>
      <c r="S1388" s="51">
        <f t="shared" si="261"/>
        <v>102600</v>
      </c>
      <c r="T1388" s="12" t="str">
        <f t="shared" si="268"/>
        <v>MENOR VALOR</v>
      </c>
    </row>
    <row r="1389" spans="1:20" ht="16.5">
      <c r="A1389" s="89">
        <v>1383</v>
      </c>
      <c r="B1389" s="38">
        <v>906243</v>
      </c>
      <c r="C1389" s="38"/>
      <c r="D1389" s="63" t="s">
        <v>1866</v>
      </c>
      <c r="E1389" s="114" t="s">
        <v>21</v>
      </c>
      <c r="F1389" s="64">
        <v>1</v>
      </c>
      <c r="G1389" s="115">
        <v>0</v>
      </c>
      <c r="H1389" s="116">
        <v>0</v>
      </c>
      <c r="I1389" s="84">
        <v>123000</v>
      </c>
      <c r="J1389" s="88">
        <v>129100</v>
      </c>
      <c r="K1389" s="49"/>
      <c r="L1389" s="50">
        <f t="shared" si="262"/>
        <v>123000</v>
      </c>
      <c r="M1389" s="50">
        <f t="shared" si="263"/>
        <v>126050</v>
      </c>
      <c r="N1389" s="51">
        <f t="shared" si="264"/>
        <v>126050</v>
      </c>
      <c r="O1389" s="52">
        <f t="shared" si="265"/>
        <v>126013.09455766888</v>
      </c>
      <c r="P1389" s="51">
        <f t="shared" si="266"/>
        <v>2156.6756826189699</v>
      </c>
      <c r="Q1389" s="53">
        <f t="shared" si="267"/>
        <v>1.7109684114390875E-2</v>
      </c>
      <c r="R1389" s="29">
        <f t="shared" ref="R1389:R1452" si="269">IF(Q1389&lt;=$Q$1,L1389,N1389)</f>
        <v>123000</v>
      </c>
      <c r="S1389" s="51">
        <f t="shared" si="261"/>
        <v>123000</v>
      </c>
      <c r="T1389" s="12" t="str">
        <f t="shared" si="268"/>
        <v>MENOR VALOR</v>
      </c>
    </row>
    <row r="1390" spans="1:20" ht="16.5">
      <c r="A1390" s="57">
        <v>1384</v>
      </c>
      <c r="B1390" s="38">
        <v>906244</v>
      </c>
      <c r="C1390" s="38"/>
      <c r="D1390" s="63" t="s">
        <v>1867</v>
      </c>
      <c r="E1390" s="114" t="s">
        <v>21</v>
      </c>
      <c r="F1390" s="64">
        <v>1</v>
      </c>
      <c r="G1390" s="115">
        <v>0</v>
      </c>
      <c r="H1390" s="116">
        <v>0</v>
      </c>
      <c r="I1390" s="84">
        <v>107700</v>
      </c>
      <c r="J1390" s="85" t="s">
        <v>28</v>
      </c>
      <c r="K1390" s="49"/>
      <c r="L1390" s="50">
        <f t="shared" si="262"/>
        <v>107700</v>
      </c>
      <c r="M1390" s="50">
        <f t="shared" si="263"/>
        <v>107700</v>
      </c>
      <c r="N1390" s="51">
        <f t="shared" si="264"/>
        <v>107700</v>
      </c>
      <c r="O1390" s="52">
        <f t="shared" si="265"/>
        <v>107700</v>
      </c>
      <c r="P1390" s="51">
        <f t="shared" si="266"/>
        <v>0</v>
      </c>
      <c r="Q1390" s="53">
        <f t="shared" si="267"/>
        <v>0</v>
      </c>
      <c r="R1390" s="29">
        <f t="shared" si="269"/>
        <v>107700</v>
      </c>
      <c r="S1390" s="51">
        <f t="shared" si="261"/>
        <v>107700</v>
      </c>
      <c r="T1390" s="12" t="str">
        <f t="shared" si="268"/>
        <v>MENOR VALOR</v>
      </c>
    </row>
    <row r="1391" spans="1:20" ht="33">
      <c r="A1391" s="57">
        <v>1385</v>
      </c>
      <c r="B1391" s="38">
        <v>906247</v>
      </c>
      <c r="C1391" s="38"/>
      <c r="D1391" s="63" t="s">
        <v>1868</v>
      </c>
      <c r="E1391" s="114" t="s">
        <v>21</v>
      </c>
      <c r="F1391" s="64">
        <v>1</v>
      </c>
      <c r="G1391" s="115">
        <v>0</v>
      </c>
      <c r="H1391" s="116">
        <v>0</v>
      </c>
      <c r="I1391" s="84">
        <v>67000</v>
      </c>
      <c r="J1391" s="88">
        <v>70100</v>
      </c>
      <c r="K1391" s="49"/>
      <c r="L1391" s="50">
        <f t="shared" si="262"/>
        <v>67000</v>
      </c>
      <c r="M1391" s="50">
        <f t="shared" si="263"/>
        <v>68550</v>
      </c>
      <c r="N1391" s="51">
        <f t="shared" si="264"/>
        <v>68550</v>
      </c>
      <c r="O1391" s="52">
        <f t="shared" si="265"/>
        <v>68532.47405427591</v>
      </c>
      <c r="P1391" s="51">
        <f t="shared" si="266"/>
        <v>1096.0155108391486</v>
      </c>
      <c r="Q1391" s="53">
        <f t="shared" si="267"/>
        <v>1.598855595680742E-2</v>
      </c>
      <c r="R1391" s="29">
        <f t="shared" si="269"/>
        <v>67000</v>
      </c>
      <c r="S1391" s="51">
        <f t="shared" si="261"/>
        <v>67000</v>
      </c>
      <c r="T1391" s="12" t="str">
        <f t="shared" si="268"/>
        <v>MENOR VALOR</v>
      </c>
    </row>
    <row r="1392" spans="1:20" ht="33">
      <c r="A1392" s="57">
        <v>1386</v>
      </c>
      <c r="B1392" s="38">
        <v>906248</v>
      </c>
      <c r="C1392" s="38"/>
      <c r="D1392" s="63" t="s">
        <v>1869</v>
      </c>
      <c r="E1392" s="114" t="s">
        <v>21</v>
      </c>
      <c r="F1392" s="64">
        <v>1</v>
      </c>
      <c r="G1392" s="115">
        <v>0</v>
      </c>
      <c r="H1392" s="116">
        <v>0</v>
      </c>
      <c r="I1392" s="84">
        <v>59000</v>
      </c>
      <c r="J1392" s="88">
        <v>70200</v>
      </c>
      <c r="K1392" s="49"/>
      <c r="L1392" s="50">
        <f t="shared" si="262"/>
        <v>59000</v>
      </c>
      <c r="M1392" s="50">
        <f t="shared" si="263"/>
        <v>64600</v>
      </c>
      <c r="N1392" s="51">
        <f t="shared" si="264"/>
        <v>64600</v>
      </c>
      <c r="O1392" s="52">
        <f t="shared" si="265"/>
        <v>64356.817820647411</v>
      </c>
      <c r="P1392" s="51">
        <f t="shared" si="266"/>
        <v>3959.7979746446663</v>
      </c>
      <c r="Q1392" s="53">
        <f t="shared" si="267"/>
        <v>6.1297182270041273E-2</v>
      </c>
      <c r="R1392" s="29">
        <f t="shared" si="269"/>
        <v>59000</v>
      </c>
      <c r="S1392" s="51">
        <f t="shared" si="261"/>
        <v>59000</v>
      </c>
      <c r="T1392" s="12" t="str">
        <f t="shared" si="268"/>
        <v>MENOR VALOR</v>
      </c>
    </row>
    <row r="1393" spans="1:20" ht="16.5">
      <c r="A1393" s="57">
        <v>1387</v>
      </c>
      <c r="B1393" s="38">
        <v>906249</v>
      </c>
      <c r="C1393" s="38"/>
      <c r="D1393" s="63" t="s">
        <v>1870</v>
      </c>
      <c r="E1393" s="114" t="s">
        <v>21</v>
      </c>
      <c r="F1393" s="64">
        <v>1</v>
      </c>
      <c r="G1393" s="115">
        <v>0</v>
      </c>
      <c r="H1393" s="116">
        <v>0</v>
      </c>
      <c r="I1393" s="84">
        <v>121700</v>
      </c>
      <c r="J1393" s="88">
        <v>105400</v>
      </c>
      <c r="K1393" s="49"/>
      <c r="L1393" s="50">
        <f t="shared" si="262"/>
        <v>105400</v>
      </c>
      <c r="M1393" s="50">
        <f t="shared" si="263"/>
        <v>113550</v>
      </c>
      <c r="N1393" s="51">
        <f t="shared" si="264"/>
        <v>113550</v>
      </c>
      <c r="O1393" s="52">
        <f t="shared" si="265"/>
        <v>113257.14105521118</v>
      </c>
      <c r="P1393" s="51">
        <f t="shared" si="266"/>
        <v>5762.9202666703623</v>
      </c>
      <c r="Q1393" s="53">
        <f t="shared" si="267"/>
        <v>5.0752270071953876E-2</v>
      </c>
      <c r="R1393" s="29">
        <f t="shared" si="269"/>
        <v>105400</v>
      </c>
      <c r="S1393" s="51">
        <f t="shared" si="261"/>
        <v>105400</v>
      </c>
      <c r="T1393" s="12" t="str">
        <f t="shared" si="268"/>
        <v>MENOR VALOR</v>
      </c>
    </row>
    <row r="1394" spans="1:20" ht="33">
      <c r="A1394" s="89">
        <v>1388</v>
      </c>
      <c r="B1394" s="38">
        <v>906250</v>
      </c>
      <c r="C1394" s="38"/>
      <c r="D1394" s="63" t="s">
        <v>1871</v>
      </c>
      <c r="E1394" s="114" t="s">
        <v>21</v>
      </c>
      <c r="F1394" s="64">
        <v>1</v>
      </c>
      <c r="G1394" s="115">
        <v>0</v>
      </c>
      <c r="H1394" s="116">
        <v>0</v>
      </c>
      <c r="I1394" s="84">
        <v>519100</v>
      </c>
      <c r="J1394" s="88">
        <v>620400</v>
      </c>
      <c r="K1394" s="49"/>
      <c r="L1394" s="50">
        <f t="shared" si="262"/>
        <v>519100</v>
      </c>
      <c r="M1394" s="50">
        <f t="shared" si="263"/>
        <v>569750</v>
      </c>
      <c r="N1394" s="51">
        <f t="shared" si="264"/>
        <v>569750</v>
      </c>
      <c r="O1394" s="52">
        <f t="shared" si="265"/>
        <v>567494.17618157109</v>
      </c>
      <c r="P1394" s="51">
        <f t="shared" si="266"/>
        <v>35814.95846709863</v>
      </c>
      <c r="Q1394" s="53">
        <f t="shared" si="267"/>
        <v>6.2860831008510101E-2</v>
      </c>
      <c r="R1394" s="29">
        <f t="shared" si="269"/>
        <v>519100</v>
      </c>
      <c r="S1394" s="51">
        <f t="shared" si="261"/>
        <v>519100</v>
      </c>
      <c r="T1394" s="12" t="str">
        <f t="shared" si="268"/>
        <v>MENOR VALOR</v>
      </c>
    </row>
    <row r="1395" spans="1:20" ht="16.5">
      <c r="A1395" s="57">
        <v>1389</v>
      </c>
      <c r="B1395" s="38">
        <v>906256</v>
      </c>
      <c r="C1395" s="38"/>
      <c r="D1395" s="63" t="s">
        <v>1872</v>
      </c>
      <c r="E1395" s="114" t="s">
        <v>21</v>
      </c>
      <c r="F1395" s="64">
        <v>1</v>
      </c>
      <c r="G1395" s="115">
        <v>0</v>
      </c>
      <c r="H1395" s="116">
        <v>0</v>
      </c>
      <c r="I1395" s="110">
        <v>52800</v>
      </c>
      <c r="J1395" s="85" t="s">
        <v>28</v>
      </c>
      <c r="K1395" s="49"/>
      <c r="L1395" s="50">
        <f t="shared" si="262"/>
        <v>52800</v>
      </c>
      <c r="M1395" s="50">
        <f t="shared" si="263"/>
        <v>52800</v>
      </c>
      <c r="N1395" s="51">
        <f t="shared" si="264"/>
        <v>52800</v>
      </c>
      <c r="O1395" s="52">
        <f t="shared" si="265"/>
        <v>52800</v>
      </c>
      <c r="P1395" s="51">
        <f t="shared" si="266"/>
        <v>0</v>
      </c>
      <c r="Q1395" s="53">
        <f t="shared" si="267"/>
        <v>0</v>
      </c>
      <c r="R1395" s="29">
        <f t="shared" si="269"/>
        <v>52800</v>
      </c>
      <c r="S1395" s="51">
        <f t="shared" si="261"/>
        <v>52800</v>
      </c>
      <c r="T1395" s="12" t="str">
        <f t="shared" si="268"/>
        <v>MENOR VALOR</v>
      </c>
    </row>
    <row r="1396" spans="1:20" ht="16.5">
      <c r="A1396" s="57">
        <v>1390</v>
      </c>
      <c r="B1396" s="38">
        <v>906260</v>
      </c>
      <c r="C1396" s="38"/>
      <c r="D1396" s="63" t="s">
        <v>1873</v>
      </c>
      <c r="E1396" s="114" t="s">
        <v>21</v>
      </c>
      <c r="F1396" s="64">
        <v>1</v>
      </c>
      <c r="G1396" s="115">
        <v>0</v>
      </c>
      <c r="H1396" s="116">
        <v>0</v>
      </c>
      <c r="I1396" s="84">
        <v>82700</v>
      </c>
      <c r="J1396" s="85" t="s">
        <v>28</v>
      </c>
      <c r="K1396" s="49"/>
      <c r="L1396" s="50">
        <f t="shared" si="262"/>
        <v>82700</v>
      </c>
      <c r="M1396" s="50">
        <f t="shared" si="263"/>
        <v>82700</v>
      </c>
      <c r="N1396" s="51">
        <f t="shared" si="264"/>
        <v>82700</v>
      </c>
      <c r="O1396" s="52">
        <f t="shared" si="265"/>
        <v>82700</v>
      </c>
      <c r="P1396" s="51">
        <f t="shared" si="266"/>
        <v>0</v>
      </c>
      <c r="Q1396" s="53">
        <f t="shared" si="267"/>
        <v>0</v>
      </c>
      <c r="R1396" s="29">
        <f t="shared" si="269"/>
        <v>82700</v>
      </c>
      <c r="S1396" s="51">
        <f t="shared" si="261"/>
        <v>82700</v>
      </c>
      <c r="T1396" s="12" t="str">
        <f t="shared" si="268"/>
        <v>MENOR VALOR</v>
      </c>
    </row>
    <row r="1397" spans="1:20" ht="16.5">
      <c r="A1397" s="89">
        <v>1391</v>
      </c>
      <c r="B1397" s="38">
        <v>906261</v>
      </c>
      <c r="C1397" s="38"/>
      <c r="D1397" s="63" t="s">
        <v>1874</v>
      </c>
      <c r="E1397" s="114" t="s">
        <v>21</v>
      </c>
      <c r="F1397" s="64">
        <v>1</v>
      </c>
      <c r="G1397" s="115">
        <v>0</v>
      </c>
      <c r="H1397" s="116">
        <v>0</v>
      </c>
      <c r="I1397" s="84">
        <v>82700</v>
      </c>
      <c r="J1397" s="85" t="s">
        <v>28</v>
      </c>
      <c r="K1397" s="49"/>
      <c r="L1397" s="50">
        <f t="shared" si="262"/>
        <v>82700</v>
      </c>
      <c r="M1397" s="50">
        <f t="shared" si="263"/>
        <v>82700</v>
      </c>
      <c r="N1397" s="51">
        <f t="shared" si="264"/>
        <v>82700</v>
      </c>
      <c r="O1397" s="52">
        <f t="shared" si="265"/>
        <v>82700</v>
      </c>
      <c r="P1397" s="51">
        <f t="shared" si="266"/>
        <v>0</v>
      </c>
      <c r="Q1397" s="53">
        <f t="shared" si="267"/>
        <v>0</v>
      </c>
      <c r="R1397" s="29">
        <f t="shared" si="269"/>
        <v>82700</v>
      </c>
      <c r="S1397" s="51">
        <f t="shared" si="261"/>
        <v>82700</v>
      </c>
      <c r="T1397" s="12" t="str">
        <f t="shared" si="268"/>
        <v>MENOR VALOR</v>
      </c>
    </row>
    <row r="1398" spans="1:20" ht="16.5">
      <c r="A1398" s="57">
        <v>1392</v>
      </c>
      <c r="B1398" s="38">
        <v>906263</v>
      </c>
      <c r="C1398" s="38"/>
      <c r="D1398" s="63" t="s">
        <v>1875</v>
      </c>
      <c r="E1398" s="114" t="s">
        <v>21</v>
      </c>
      <c r="F1398" s="64">
        <v>1</v>
      </c>
      <c r="G1398" s="115">
        <v>0</v>
      </c>
      <c r="H1398" s="116">
        <v>0</v>
      </c>
      <c r="I1398" s="84">
        <v>151000</v>
      </c>
      <c r="J1398" s="85" t="s">
        <v>28</v>
      </c>
      <c r="K1398" s="49"/>
      <c r="L1398" s="50">
        <f t="shared" si="262"/>
        <v>151000</v>
      </c>
      <c r="M1398" s="50">
        <f t="shared" si="263"/>
        <v>151000</v>
      </c>
      <c r="N1398" s="51">
        <f t="shared" si="264"/>
        <v>151000</v>
      </c>
      <c r="O1398" s="52">
        <f t="shared" si="265"/>
        <v>151000</v>
      </c>
      <c r="P1398" s="51">
        <f t="shared" si="266"/>
        <v>0</v>
      </c>
      <c r="Q1398" s="53">
        <f t="shared" si="267"/>
        <v>0</v>
      </c>
      <c r="R1398" s="29">
        <f t="shared" si="269"/>
        <v>151000</v>
      </c>
      <c r="S1398" s="51">
        <f t="shared" si="261"/>
        <v>151000</v>
      </c>
      <c r="T1398" s="12" t="str">
        <f t="shared" si="268"/>
        <v>MENOR VALOR</v>
      </c>
    </row>
    <row r="1399" spans="1:20" ht="16.5">
      <c r="A1399" s="57">
        <v>1393</v>
      </c>
      <c r="B1399" s="38">
        <v>906302</v>
      </c>
      <c r="C1399" s="38"/>
      <c r="D1399" s="63" t="s">
        <v>1876</v>
      </c>
      <c r="E1399" s="114" t="s">
        <v>21</v>
      </c>
      <c r="F1399" s="64">
        <v>1</v>
      </c>
      <c r="G1399" s="115">
        <v>0</v>
      </c>
      <c r="H1399" s="116">
        <v>0</v>
      </c>
      <c r="I1399" s="84">
        <v>211200</v>
      </c>
      <c r="J1399" s="88">
        <v>147000</v>
      </c>
      <c r="K1399" s="49"/>
      <c r="L1399" s="50">
        <f t="shared" si="262"/>
        <v>147000</v>
      </c>
      <c r="M1399" s="50">
        <f t="shared" si="263"/>
        <v>179100</v>
      </c>
      <c r="N1399" s="51">
        <f t="shared" si="264"/>
        <v>179100</v>
      </c>
      <c r="O1399" s="52">
        <f t="shared" si="265"/>
        <v>176199.88649258547</v>
      </c>
      <c r="P1399" s="51">
        <f t="shared" si="266"/>
        <v>22698.127676088174</v>
      </c>
      <c r="Q1399" s="53">
        <f t="shared" si="267"/>
        <v>0.1267343812176894</v>
      </c>
      <c r="R1399" s="29">
        <f t="shared" si="269"/>
        <v>179100</v>
      </c>
      <c r="S1399" s="51">
        <f t="shared" si="261"/>
        <v>179100</v>
      </c>
      <c r="T1399" s="12" t="str">
        <f t="shared" si="268"/>
        <v>MEDIANA</v>
      </c>
    </row>
    <row r="1400" spans="1:20" ht="33">
      <c r="A1400" s="89">
        <v>1394</v>
      </c>
      <c r="B1400" s="38">
        <v>906304</v>
      </c>
      <c r="C1400" s="38"/>
      <c r="D1400" s="63" t="s">
        <v>1877</v>
      </c>
      <c r="E1400" s="114" t="s">
        <v>21</v>
      </c>
      <c r="F1400" s="64">
        <v>1</v>
      </c>
      <c r="G1400" s="115">
        <v>0</v>
      </c>
      <c r="H1400" s="116">
        <v>0</v>
      </c>
      <c r="I1400" s="84">
        <v>34500</v>
      </c>
      <c r="J1400" s="88">
        <v>26700</v>
      </c>
      <c r="K1400" s="49"/>
      <c r="L1400" s="50">
        <f t="shared" si="262"/>
        <v>26700</v>
      </c>
      <c r="M1400" s="50">
        <f t="shared" si="263"/>
        <v>30600</v>
      </c>
      <c r="N1400" s="51">
        <f t="shared" si="264"/>
        <v>30600</v>
      </c>
      <c r="O1400" s="52">
        <f t="shared" si="265"/>
        <v>30350.453044394577</v>
      </c>
      <c r="P1400" s="51">
        <f t="shared" si="266"/>
        <v>2757.7164466275353</v>
      </c>
      <c r="Q1400" s="53">
        <f t="shared" si="267"/>
        <v>9.0121452504167823E-2</v>
      </c>
      <c r="R1400" s="29">
        <f t="shared" si="269"/>
        <v>26700</v>
      </c>
      <c r="S1400" s="51">
        <f t="shared" si="261"/>
        <v>26700</v>
      </c>
      <c r="T1400" s="12" t="str">
        <f t="shared" si="268"/>
        <v>MENOR VALOR</v>
      </c>
    </row>
    <row r="1401" spans="1:20" ht="16.5">
      <c r="A1401" s="57">
        <v>1395</v>
      </c>
      <c r="B1401" s="38">
        <v>906317</v>
      </c>
      <c r="C1401" s="38"/>
      <c r="D1401" s="63" t="s">
        <v>1878</v>
      </c>
      <c r="E1401" s="114" t="s">
        <v>21</v>
      </c>
      <c r="F1401" s="64">
        <v>1</v>
      </c>
      <c r="G1401" s="115">
        <v>0</v>
      </c>
      <c r="H1401" s="116">
        <v>0</v>
      </c>
      <c r="I1401" s="84">
        <v>153100</v>
      </c>
      <c r="J1401" s="88">
        <v>47700</v>
      </c>
      <c r="K1401" s="49"/>
      <c r="L1401" s="50">
        <f t="shared" si="262"/>
        <v>47700</v>
      </c>
      <c r="M1401" s="50">
        <f t="shared" si="263"/>
        <v>100400</v>
      </c>
      <c r="N1401" s="51">
        <f t="shared" si="264"/>
        <v>100400</v>
      </c>
      <c r="O1401" s="52">
        <f t="shared" si="265"/>
        <v>85456.831207341165</v>
      </c>
      <c r="P1401" s="51">
        <f t="shared" si="266"/>
        <v>37264.527368531053</v>
      </c>
      <c r="Q1401" s="53">
        <f t="shared" si="267"/>
        <v>0.37116063116066789</v>
      </c>
      <c r="R1401" s="29">
        <f t="shared" si="269"/>
        <v>100400</v>
      </c>
      <c r="S1401" s="51">
        <f t="shared" si="261"/>
        <v>100400</v>
      </c>
      <c r="T1401" s="12" t="str">
        <f t="shared" si="268"/>
        <v>MEDIANA</v>
      </c>
    </row>
    <row r="1402" spans="1:20" ht="33">
      <c r="A1402" s="57">
        <v>1396</v>
      </c>
      <c r="B1402" s="38">
        <v>906318</v>
      </c>
      <c r="C1402" s="38"/>
      <c r="D1402" s="63" t="s">
        <v>1879</v>
      </c>
      <c r="E1402" s="114" t="s">
        <v>21</v>
      </c>
      <c r="F1402" s="64">
        <v>1</v>
      </c>
      <c r="G1402" s="115">
        <v>0</v>
      </c>
      <c r="H1402" s="116">
        <v>0</v>
      </c>
      <c r="I1402" s="84">
        <v>134400</v>
      </c>
      <c r="J1402" s="88">
        <v>160700</v>
      </c>
      <c r="K1402" s="49"/>
      <c r="L1402" s="50">
        <f t="shared" si="262"/>
        <v>134400</v>
      </c>
      <c r="M1402" s="50">
        <f t="shared" si="263"/>
        <v>147550</v>
      </c>
      <c r="N1402" s="51">
        <f t="shared" si="264"/>
        <v>147550</v>
      </c>
      <c r="O1402" s="52">
        <f t="shared" si="265"/>
        <v>146962.85244918187</v>
      </c>
      <c r="P1402" s="51">
        <f t="shared" si="266"/>
        <v>9298.4541726031002</v>
      </c>
      <c r="Q1402" s="53">
        <f t="shared" si="267"/>
        <v>6.3019004897343953E-2</v>
      </c>
      <c r="R1402" s="29">
        <f t="shared" si="269"/>
        <v>134400</v>
      </c>
      <c r="S1402" s="51">
        <f t="shared" si="261"/>
        <v>134400</v>
      </c>
      <c r="T1402" s="12" t="str">
        <f t="shared" si="268"/>
        <v>MENOR VALOR</v>
      </c>
    </row>
    <row r="1403" spans="1:20" ht="33">
      <c r="A1403" s="89">
        <v>1397</v>
      </c>
      <c r="B1403" s="38">
        <v>906319</v>
      </c>
      <c r="C1403" s="38"/>
      <c r="D1403" s="63" t="s">
        <v>1880</v>
      </c>
      <c r="E1403" s="114" t="s">
        <v>21</v>
      </c>
      <c r="F1403" s="64">
        <v>1</v>
      </c>
      <c r="G1403" s="115">
        <v>0</v>
      </c>
      <c r="H1403" s="116">
        <v>0</v>
      </c>
      <c r="I1403" s="84">
        <v>109800</v>
      </c>
      <c r="J1403" s="85" t="s">
        <v>28</v>
      </c>
      <c r="K1403" s="49"/>
      <c r="L1403" s="50">
        <f t="shared" si="262"/>
        <v>109800</v>
      </c>
      <c r="M1403" s="50">
        <f t="shared" si="263"/>
        <v>109800</v>
      </c>
      <c r="N1403" s="51">
        <f t="shared" si="264"/>
        <v>109800</v>
      </c>
      <c r="O1403" s="52">
        <f t="shared" si="265"/>
        <v>109800</v>
      </c>
      <c r="P1403" s="51">
        <f t="shared" si="266"/>
        <v>0</v>
      </c>
      <c r="Q1403" s="53">
        <f t="shared" si="267"/>
        <v>0</v>
      </c>
      <c r="R1403" s="29">
        <f t="shared" si="269"/>
        <v>109800</v>
      </c>
      <c r="S1403" s="51">
        <f t="shared" si="261"/>
        <v>109800</v>
      </c>
      <c r="T1403" s="12" t="str">
        <f t="shared" si="268"/>
        <v>MENOR VALOR</v>
      </c>
    </row>
    <row r="1404" spans="1:20" ht="33">
      <c r="A1404" s="57">
        <v>1398</v>
      </c>
      <c r="B1404" s="38">
        <v>906320</v>
      </c>
      <c r="C1404" s="38"/>
      <c r="D1404" s="63" t="s">
        <v>1881</v>
      </c>
      <c r="E1404" s="114" t="s">
        <v>21</v>
      </c>
      <c r="F1404" s="64">
        <v>1</v>
      </c>
      <c r="G1404" s="115">
        <v>0</v>
      </c>
      <c r="H1404" s="116">
        <v>0</v>
      </c>
      <c r="I1404" s="84">
        <v>83600</v>
      </c>
      <c r="J1404" s="88">
        <v>100300</v>
      </c>
      <c r="K1404" s="49"/>
      <c r="L1404" s="50">
        <f t="shared" si="262"/>
        <v>83600</v>
      </c>
      <c r="M1404" s="50">
        <f t="shared" si="263"/>
        <v>91950</v>
      </c>
      <c r="N1404" s="51">
        <f t="shared" si="264"/>
        <v>91950</v>
      </c>
      <c r="O1404" s="52">
        <f t="shared" si="265"/>
        <v>91570.082450547139</v>
      </c>
      <c r="P1404" s="51">
        <f t="shared" si="266"/>
        <v>5904.341622907672</v>
      </c>
      <c r="Q1404" s="53">
        <f t="shared" si="267"/>
        <v>6.4212524447065489E-2</v>
      </c>
      <c r="R1404" s="29">
        <f t="shared" si="269"/>
        <v>83600</v>
      </c>
      <c r="S1404" s="51">
        <f t="shared" si="261"/>
        <v>83600</v>
      </c>
      <c r="T1404" s="12" t="str">
        <f t="shared" si="268"/>
        <v>MENOR VALOR</v>
      </c>
    </row>
    <row r="1405" spans="1:20" ht="33">
      <c r="A1405" s="57">
        <v>1399</v>
      </c>
      <c r="B1405" s="38">
        <v>906332</v>
      </c>
      <c r="C1405" s="38"/>
      <c r="D1405" s="63" t="s">
        <v>1882</v>
      </c>
      <c r="E1405" s="114" t="s">
        <v>21</v>
      </c>
      <c r="F1405" s="64">
        <v>1</v>
      </c>
      <c r="G1405" s="115">
        <v>0</v>
      </c>
      <c r="H1405" s="116">
        <v>0</v>
      </c>
      <c r="I1405" s="84">
        <v>134400</v>
      </c>
      <c r="J1405" s="88">
        <v>42773</v>
      </c>
      <c r="K1405" s="49"/>
      <c r="L1405" s="50">
        <f t="shared" si="262"/>
        <v>42773</v>
      </c>
      <c r="M1405" s="50">
        <f t="shared" si="263"/>
        <v>88586.5</v>
      </c>
      <c r="N1405" s="51">
        <f t="shared" si="264"/>
        <v>88586.5</v>
      </c>
      <c r="O1405" s="52">
        <f t="shared" si="265"/>
        <v>75820.123977740892</v>
      </c>
      <c r="P1405" s="51">
        <f t="shared" si="266"/>
        <v>32395.036519889894</v>
      </c>
      <c r="Q1405" s="53">
        <f t="shared" si="267"/>
        <v>0.36568818634769285</v>
      </c>
      <c r="R1405" s="29">
        <f t="shared" si="269"/>
        <v>88586.5</v>
      </c>
      <c r="S1405" s="51">
        <f t="shared" si="261"/>
        <v>88600</v>
      </c>
      <c r="T1405" s="12" t="str">
        <f t="shared" si="268"/>
        <v>MEDIANA</v>
      </c>
    </row>
    <row r="1406" spans="1:20" ht="16.5">
      <c r="A1406" s="89">
        <v>1400</v>
      </c>
      <c r="B1406" s="38">
        <v>906340</v>
      </c>
      <c r="C1406" s="38"/>
      <c r="D1406" s="63" t="s">
        <v>1883</v>
      </c>
      <c r="E1406" s="114" t="s">
        <v>21</v>
      </c>
      <c r="F1406" s="64">
        <v>1</v>
      </c>
      <c r="G1406" s="115">
        <v>0</v>
      </c>
      <c r="H1406" s="116">
        <v>0</v>
      </c>
      <c r="I1406" s="110">
        <v>0</v>
      </c>
      <c r="J1406" s="88">
        <v>107874</v>
      </c>
      <c r="K1406" s="49"/>
      <c r="L1406" s="50">
        <f t="shared" si="262"/>
        <v>0</v>
      </c>
      <c r="M1406" s="50">
        <f t="shared" si="263"/>
        <v>53937</v>
      </c>
      <c r="N1406" s="51">
        <f t="shared" si="264"/>
        <v>53937</v>
      </c>
      <c r="O1406" s="52" t="e">
        <f t="shared" si="265"/>
        <v>#NUM!</v>
      </c>
      <c r="P1406" s="51">
        <f t="shared" si="266"/>
        <v>38139.218456858813</v>
      </c>
      <c r="Q1406" s="53">
        <f t="shared" si="267"/>
        <v>0.70710678118654746</v>
      </c>
      <c r="R1406" s="29">
        <f t="shared" si="269"/>
        <v>53937</v>
      </c>
      <c r="S1406" s="51">
        <f t="shared" si="261"/>
        <v>53900</v>
      </c>
      <c r="T1406" s="12" t="str">
        <f t="shared" si="268"/>
        <v>MEDIANA</v>
      </c>
    </row>
    <row r="1407" spans="1:20" ht="49.5">
      <c r="A1407" s="57">
        <v>1401</v>
      </c>
      <c r="B1407" s="38">
        <v>906406</v>
      </c>
      <c r="C1407" s="38"/>
      <c r="D1407" s="63" t="s">
        <v>1884</v>
      </c>
      <c r="E1407" s="114" t="s">
        <v>21</v>
      </c>
      <c r="F1407" s="64">
        <v>1</v>
      </c>
      <c r="G1407" s="115">
        <v>0</v>
      </c>
      <c r="H1407" s="116">
        <v>0</v>
      </c>
      <c r="I1407" s="84">
        <v>215500</v>
      </c>
      <c r="J1407" s="88">
        <v>226000</v>
      </c>
      <c r="K1407" s="49"/>
      <c r="L1407" s="50">
        <f t="shared" si="262"/>
        <v>215500</v>
      </c>
      <c r="M1407" s="50">
        <f t="shared" si="263"/>
        <v>220750</v>
      </c>
      <c r="N1407" s="51">
        <f t="shared" si="264"/>
        <v>220750</v>
      </c>
      <c r="O1407" s="52">
        <f t="shared" si="265"/>
        <v>220687.56195127987</v>
      </c>
      <c r="P1407" s="51">
        <f t="shared" si="266"/>
        <v>3712.3106012293747</v>
      </c>
      <c r="Q1407" s="53">
        <f t="shared" si="267"/>
        <v>1.6816809065591732E-2</v>
      </c>
      <c r="R1407" s="29">
        <f t="shared" si="269"/>
        <v>215500</v>
      </c>
      <c r="S1407" s="51">
        <f t="shared" si="261"/>
        <v>215500</v>
      </c>
      <c r="T1407" s="12" t="str">
        <f t="shared" si="268"/>
        <v>MENOR VALOR</v>
      </c>
    </row>
    <row r="1408" spans="1:20" ht="33">
      <c r="A1408" s="57">
        <v>1402</v>
      </c>
      <c r="B1408" s="38">
        <v>906407</v>
      </c>
      <c r="C1408" s="38"/>
      <c r="D1408" s="63" t="s">
        <v>1885</v>
      </c>
      <c r="E1408" s="114" t="s">
        <v>21</v>
      </c>
      <c r="F1408" s="64">
        <v>1</v>
      </c>
      <c r="G1408" s="115">
        <v>0</v>
      </c>
      <c r="H1408" s="116">
        <v>0</v>
      </c>
      <c r="I1408" s="84">
        <v>138300</v>
      </c>
      <c r="J1408" s="85" t="s">
        <v>28</v>
      </c>
      <c r="K1408" s="49"/>
      <c r="L1408" s="50">
        <f t="shared" si="262"/>
        <v>138300</v>
      </c>
      <c r="M1408" s="50">
        <f t="shared" si="263"/>
        <v>138300</v>
      </c>
      <c r="N1408" s="51">
        <f t="shared" si="264"/>
        <v>138300</v>
      </c>
      <c r="O1408" s="52">
        <f t="shared" si="265"/>
        <v>138300</v>
      </c>
      <c r="P1408" s="51">
        <f t="shared" si="266"/>
        <v>0</v>
      </c>
      <c r="Q1408" s="53">
        <f t="shared" si="267"/>
        <v>0</v>
      </c>
      <c r="R1408" s="29">
        <f t="shared" si="269"/>
        <v>138300</v>
      </c>
      <c r="S1408" s="51">
        <f t="shared" si="261"/>
        <v>138300</v>
      </c>
      <c r="T1408" s="12" t="str">
        <f t="shared" si="268"/>
        <v>MENOR VALOR</v>
      </c>
    </row>
    <row r="1409" spans="1:20" ht="33">
      <c r="A1409" s="89">
        <v>1403</v>
      </c>
      <c r="B1409" s="38">
        <v>906408</v>
      </c>
      <c r="C1409" s="38"/>
      <c r="D1409" s="63" t="s">
        <v>1886</v>
      </c>
      <c r="E1409" s="114" t="s">
        <v>21</v>
      </c>
      <c r="F1409" s="64">
        <v>1</v>
      </c>
      <c r="G1409" s="115">
        <v>0</v>
      </c>
      <c r="H1409" s="116">
        <v>0</v>
      </c>
      <c r="I1409" s="84">
        <v>157800</v>
      </c>
      <c r="J1409" s="88">
        <v>165400</v>
      </c>
      <c r="K1409" s="49"/>
      <c r="L1409" s="50">
        <f t="shared" si="262"/>
        <v>157800</v>
      </c>
      <c r="M1409" s="50">
        <f t="shared" si="263"/>
        <v>161600</v>
      </c>
      <c r="N1409" s="51">
        <f t="shared" si="264"/>
        <v>161600</v>
      </c>
      <c r="O1409" s="52">
        <f t="shared" si="265"/>
        <v>161555.31560428458</v>
      </c>
      <c r="P1409" s="51">
        <f t="shared" si="266"/>
        <v>2687.0057685088805</v>
      </c>
      <c r="Q1409" s="53">
        <f t="shared" si="267"/>
        <v>1.6627510943743071E-2</v>
      </c>
      <c r="R1409" s="29">
        <f t="shared" si="269"/>
        <v>157800</v>
      </c>
      <c r="S1409" s="51">
        <f t="shared" ref="S1409:S1472" si="270">+ROUND(R1409,-2)</f>
        <v>157800</v>
      </c>
      <c r="T1409" s="12" t="str">
        <f t="shared" si="268"/>
        <v>MENOR VALOR</v>
      </c>
    </row>
    <row r="1410" spans="1:20" ht="33">
      <c r="A1410" s="57">
        <v>1404</v>
      </c>
      <c r="B1410" s="38">
        <v>906409</v>
      </c>
      <c r="C1410" s="38"/>
      <c r="D1410" s="63" t="s">
        <v>1887</v>
      </c>
      <c r="E1410" s="114" t="s">
        <v>21</v>
      </c>
      <c r="F1410" s="64">
        <v>1</v>
      </c>
      <c r="G1410" s="115">
        <v>0</v>
      </c>
      <c r="H1410" s="116">
        <v>0</v>
      </c>
      <c r="I1410" s="84">
        <v>157800</v>
      </c>
      <c r="J1410" s="88">
        <v>165400</v>
      </c>
      <c r="K1410" s="49"/>
      <c r="L1410" s="50">
        <f t="shared" si="262"/>
        <v>157800</v>
      </c>
      <c r="M1410" s="50">
        <f t="shared" si="263"/>
        <v>161600</v>
      </c>
      <c r="N1410" s="51">
        <f t="shared" si="264"/>
        <v>161600</v>
      </c>
      <c r="O1410" s="52">
        <f t="shared" si="265"/>
        <v>161555.31560428458</v>
      </c>
      <c r="P1410" s="51">
        <f t="shared" si="266"/>
        <v>2687.0057685088805</v>
      </c>
      <c r="Q1410" s="53">
        <f t="shared" si="267"/>
        <v>1.6627510943743071E-2</v>
      </c>
      <c r="R1410" s="29">
        <f t="shared" si="269"/>
        <v>157800</v>
      </c>
      <c r="S1410" s="51">
        <f t="shared" si="270"/>
        <v>157800</v>
      </c>
      <c r="T1410" s="12" t="str">
        <f t="shared" si="268"/>
        <v>MENOR VALOR</v>
      </c>
    </row>
    <row r="1411" spans="1:20" ht="33">
      <c r="A1411" s="57">
        <v>1405</v>
      </c>
      <c r="B1411" s="38">
        <v>906411</v>
      </c>
      <c r="C1411" s="38"/>
      <c r="D1411" s="63" t="s">
        <v>1888</v>
      </c>
      <c r="E1411" s="114" t="s">
        <v>21</v>
      </c>
      <c r="F1411" s="64">
        <v>1</v>
      </c>
      <c r="G1411" s="115">
        <v>0</v>
      </c>
      <c r="H1411" s="116">
        <v>0</v>
      </c>
      <c r="I1411" s="84">
        <v>88200</v>
      </c>
      <c r="J1411" s="85" t="s">
        <v>28</v>
      </c>
      <c r="K1411" s="49"/>
      <c r="L1411" s="50">
        <f t="shared" si="262"/>
        <v>88200</v>
      </c>
      <c r="M1411" s="50">
        <f t="shared" si="263"/>
        <v>88200</v>
      </c>
      <c r="N1411" s="51">
        <f t="shared" si="264"/>
        <v>88200</v>
      </c>
      <c r="O1411" s="52">
        <f t="shared" si="265"/>
        <v>88200</v>
      </c>
      <c r="P1411" s="51">
        <f t="shared" si="266"/>
        <v>0</v>
      </c>
      <c r="Q1411" s="53">
        <f t="shared" si="267"/>
        <v>0</v>
      </c>
      <c r="R1411" s="29">
        <f t="shared" si="269"/>
        <v>88200</v>
      </c>
      <c r="S1411" s="51">
        <f t="shared" si="270"/>
        <v>88200</v>
      </c>
      <c r="T1411" s="12" t="str">
        <f t="shared" si="268"/>
        <v>MENOR VALOR</v>
      </c>
    </row>
    <row r="1412" spans="1:20" ht="33">
      <c r="A1412" s="89">
        <v>1406</v>
      </c>
      <c r="B1412" s="38">
        <v>906413</v>
      </c>
      <c r="C1412" s="38"/>
      <c r="D1412" s="63" t="s">
        <v>1889</v>
      </c>
      <c r="E1412" s="114" t="s">
        <v>21</v>
      </c>
      <c r="F1412" s="64">
        <v>1</v>
      </c>
      <c r="G1412" s="115">
        <v>0</v>
      </c>
      <c r="H1412" s="116">
        <v>0</v>
      </c>
      <c r="I1412" s="84">
        <v>148000</v>
      </c>
      <c r="J1412" s="85" t="s">
        <v>28</v>
      </c>
      <c r="K1412" s="49"/>
      <c r="L1412" s="50">
        <f t="shared" si="262"/>
        <v>148000</v>
      </c>
      <c r="M1412" s="50">
        <f t="shared" si="263"/>
        <v>148000</v>
      </c>
      <c r="N1412" s="51">
        <f t="shared" si="264"/>
        <v>148000</v>
      </c>
      <c r="O1412" s="52">
        <f t="shared" si="265"/>
        <v>148000</v>
      </c>
      <c r="P1412" s="51">
        <f t="shared" si="266"/>
        <v>0</v>
      </c>
      <c r="Q1412" s="53">
        <f t="shared" si="267"/>
        <v>0</v>
      </c>
      <c r="R1412" s="29">
        <f t="shared" si="269"/>
        <v>148000</v>
      </c>
      <c r="S1412" s="51">
        <f t="shared" si="270"/>
        <v>148000</v>
      </c>
      <c r="T1412" s="12" t="str">
        <f t="shared" si="268"/>
        <v>MENOR VALOR</v>
      </c>
    </row>
    <row r="1413" spans="1:20" ht="49.5">
      <c r="A1413" s="57">
        <v>1407</v>
      </c>
      <c r="B1413" s="38">
        <v>906414</v>
      </c>
      <c r="C1413" s="38"/>
      <c r="D1413" s="63" t="s">
        <v>1890</v>
      </c>
      <c r="E1413" s="114" t="s">
        <v>21</v>
      </c>
      <c r="F1413" s="64">
        <v>1</v>
      </c>
      <c r="G1413" s="115">
        <v>0</v>
      </c>
      <c r="H1413" s="116">
        <v>0</v>
      </c>
      <c r="I1413" s="84">
        <v>99700</v>
      </c>
      <c r="J1413" s="88">
        <v>119000</v>
      </c>
      <c r="K1413" s="49"/>
      <c r="L1413" s="50">
        <f t="shared" si="262"/>
        <v>99700</v>
      </c>
      <c r="M1413" s="50">
        <f t="shared" si="263"/>
        <v>109350</v>
      </c>
      <c r="N1413" s="51">
        <f t="shared" si="264"/>
        <v>109350</v>
      </c>
      <c r="O1413" s="52">
        <f t="shared" si="265"/>
        <v>108923.36755719592</v>
      </c>
      <c r="P1413" s="51">
        <f t="shared" si="266"/>
        <v>6823.5804384501835</v>
      </c>
      <c r="Q1413" s="53">
        <f t="shared" si="267"/>
        <v>6.2401284302242191E-2</v>
      </c>
      <c r="R1413" s="29">
        <f t="shared" si="269"/>
        <v>99700</v>
      </c>
      <c r="S1413" s="51">
        <f t="shared" si="270"/>
        <v>99700</v>
      </c>
      <c r="T1413" s="12" t="str">
        <f t="shared" si="268"/>
        <v>MENOR VALOR</v>
      </c>
    </row>
    <row r="1414" spans="1:20" ht="33">
      <c r="A1414" s="57">
        <v>1408</v>
      </c>
      <c r="B1414" s="38">
        <v>906415</v>
      </c>
      <c r="C1414" s="38"/>
      <c r="D1414" s="63" t="s">
        <v>1891</v>
      </c>
      <c r="E1414" s="114" t="s">
        <v>21</v>
      </c>
      <c r="F1414" s="64">
        <v>1</v>
      </c>
      <c r="G1414" s="115">
        <v>0</v>
      </c>
      <c r="H1414" s="116">
        <v>0</v>
      </c>
      <c r="I1414" s="84">
        <v>99700</v>
      </c>
      <c r="J1414" s="85" t="s">
        <v>28</v>
      </c>
      <c r="K1414" s="49"/>
      <c r="L1414" s="50">
        <f t="shared" ref="L1414:L1477" si="271">MIN(I1414,J1414)</f>
        <v>99700</v>
      </c>
      <c r="M1414" s="50">
        <f t="shared" ref="M1414:M1477" si="272">AVERAGE(I1414,J1414)</f>
        <v>99700</v>
      </c>
      <c r="N1414" s="51">
        <f t="shared" ref="N1414:N1477" si="273">MEDIAN(J1414,I1414)</f>
        <v>99700</v>
      </c>
      <c r="O1414" s="52">
        <f t="shared" ref="O1414:O1477" si="274">GEOMEAN(I1414,J1414)</f>
        <v>99700</v>
      </c>
      <c r="P1414" s="51">
        <f t="shared" ref="P1414:P1477" si="275">STDEVA(N1414,L1414)</f>
        <v>0</v>
      </c>
      <c r="Q1414" s="53">
        <f t="shared" ref="Q1414:Q1477" si="276">P1414/N1414*100%</f>
        <v>0</v>
      </c>
      <c r="R1414" s="29">
        <f t="shared" si="269"/>
        <v>99700</v>
      </c>
      <c r="S1414" s="51">
        <f t="shared" si="270"/>
        <v>99700</v>
      </c>
      <c r="T1414" s="12" t="str">
        <f t="shared" si="268"/>
        <v>MENOR VALOR</v>
      </c>
    </row>
    <row r="1415" spans="1:20" ht="33">
      <c r="A1415" s="89">
        <v>1409</v>
      </c>
      <c r="B1415" s="38">
        <v>906417</v>
      </c>
      <c r="C1415" s="38"/>
      <c r="D1415" s="63" t="s">
        <v>1892</v>
      </c>
      <c r="E1415" s="114" t="s">
        <v>21</v>
      </c>
      <c r="F1415" s="64">
        <v>1</v>
      </c>
      <c r="G1415" s="115">
        <v>0</v>
      </c>
      <c r="H1415" s="116">
        <v>0</v>
      </c>
      <c r="I1415" s="84">
        <v>99700</v>
      </c>
      <c r="J1415" s="88">
        <v>138200</v>
      </c>
      <c r="K1415" s="49"/>
      <c r="L1415" s="50">
        <f t="shared" si="271"/>
        <v>99700</v>
      </c>
      <c r="M1415" s="50">
        <f t="shared" si="272"/>
        <v>118950</v>
      </c>
      <c r="N1415" s="51">
        <f t="shared" si="273"/>
        <v>118950</v>
      </c>
      <c r="O1415" s="52">
        <f t="shared" si="274"/>
        <v>117382.02588130774</v>
      </c>
      <c r="P1415" s="51">
        <f t="shared" si="275"/>
        <v>13611.805537841039</v>
      </c>
      <c r="Q1415" s="53">
        <f t="shared" si="276"/>
        <v>0.11443300157915964</v>
      </c>
      <c r="R1415" s="29">
        <f t="shared" si="269"/>
        <v>118950</v>
      </c>
      <c r="S1415" s="51">
        <f t="shared" si="270"/>
        <v>119000</v>
      </c>
      <c r="T1415" s="12" t="str">
        <f t="shared" si="268"/>
        <v>MEDIANA</v>
      </c>
    </row>
    <row r="1416" spans="1:20" ht="16.5">
      <c r="A1416" s="57">
        <v>1410</v>
      </c>
      <c r="B1416" s="38">
        <v>906418</v>
      </c>
      <c r="C1416" s="38"/>
      <c r="D1416" s="63" t="s">
        <v>1893</v>
      </c>
      <c r="E1416" s="114" t="s">
        <v>21</v>
      </c>
      <c r="F1416" s="64">
        <v>1</v>
      </c>
      <c r="G1416" s="115">
        <v>0</v>
      </c>
      <c r="H1416" s="116">
        <v>0</v>
      </c>
      <c r="I1416" s="84">
        <v>178100</v>
      </c>
      <c r="J1416" s="88">
        <v>187100</v>
      </c>
      <c r="K1416" s="49"/>
      <c r="L1416" s="50">
        <f t="shared" si="271"/>
        <v>178100</v>
      </c>
      <c r="M1416" s="50">
        <f t="shared" si="272"/>
        <v>182600</v>
      </c>
      <c r="N1416" s="51">
        <f t="shared" si="273"/>
        <v>182600</v>
      </c>
      <c r="O1416" s="52">
        <f t="shared" si="274"/>
        <v>182544.54250949272</v>
      </c>
      <c r="P1416" s="51">
        <f t="shared" si="275"/>
        <v>3181.9805153394636</v>
      </c>
      <c r="Q1416" s="53">
        <f t="shared" si="276"/>
        <v>1.7425961201201882E-2</v>
      </c>
      <c r="R1416" s="29">
        <f t="shared" si="269"/>
        <v>178100</v>
      </c>
      <c r="S1416" s="51">
        <f t="shared" si="270"/>
        <v>178100</v>
      </c>
      <c r="T1416" s="12" t="str">
        <f t="shared" si="268"/>
        <v>MENOR VALOR</v>
      </c>
    </row>
    <row r="1417" spans="1:20" ht="33">
      <c r="A1417" s="57">
        <v>1411</v>
      </c>
      <c r="B1417" s="38">
        <v>906422</v>
      </c>
      <c r="C1417" s="38"/>
      <c r="D1417" s="63" t="s">
        <v>1894</v>
      </c>
      <c r="E1417" s="114" t="s">
        <v>21</v>
      </c>
      <c r="F1417" s="64">
        <v>1</v>
      </c>
      <c r="G1417" s="115">
        <v>0</v>
      </c>
      <c r="H1417" s="116">
        <v>0</v>
      </c>
      <c r="I1417" s="84">
        <v>98000</v>
      </c>
      <c r="J1417" s="88">
        <v>117200</v>
      </c>
      <c r="K1417" s="49"/>
      <c r="L1417" s="50">
        <f t="shared" si="271"/>
        <v>98000</v>
      </c>
      <c r="M1417" s="50">
        <f t="shared" si="272"/>
        <v>107600</v>
      </c>
      <c r="N1417" s="51">
        <f t="shared" si="273"/>
        <v>107600</v>
      </c>
      <c r="O1417" s="52">
        <f t="shared" si="274"/>
        <v>107170.89157042597</v>
      </c>
      <c r="P1417" s="51">
        <f t="shared" si="275"/>
        <v>6788.2250993908565</v>
      </c>
      <c r="Q1417" s="53">
        <f t="shared" si="276"/>
        <v>6.3087593860509814E-2</v>
      </c>
      <c r="R1417" s="29">
        <f t="shared" si="269"/>
        <v>98000</v>
      </c>
      <c r="S1417" s="51">
        <f t="shared" si="270"/>
        <v>98000</v>
      </c>
      <c r="T1417" s="12" t="str">
        <f t="shared" ref="T1417:T1480" si="277">IF(Q1417&lt;=$Q$1,"MENOR VALOR","MEDIANA")</f>
        <v>MENOR VALOR</v>
      </c>
    </row>
    <row r="1418" spans="1:20" ht="33">
      <c r="A1418" s="89">
        <v>1412</v>
      </c>
      <c r="B1418" s="38">
        <v>906423</v>
      </c>
      <c r="C1418" s="38"/>
      <c r="D1418" s="63" t="s">
        <v>1895</v>
      </c>
      <c r="E1418" s="114" t="s">
        <v>21</v>
      </c>
      <c r="F1418" s="64">
        <v>1</v>
      </c>
      <c r="G1418" s="115">
        <v>0</v>
      </c>
      <c r="H1418" s="116">
        <v>0</v>
      </c>
      <c r="I1418" s="84">
        <v>98000</v>
      </c>
      <c r="J1418" s="88">
        <v>117000</v>
      </c>
      <c r="K1418" s="49"/>
      <c r="L1418" s="50">
        <f t="shared" si="271"/>
        <v>98000</v>
      </c>
      <c r="M1418" s="50">
        <f t="shared" si="272"/>
        <v>107500</v>
      </c>
      <c r="N1418" s="51">
        <f t="shared" si="273"/>
        <v>107500</v>
      </c>
      <c r="O1418" s="52">
        <f t="shared" si="274"/>
        <v>107079.40978544847</v>
      </c>
      <c r="P1418" s="51">
        <f t="shared" si="275"/>
        <v>6717.5144212722016</v>
      </c>
      <c r="Q1418" s="53">
        <f t="shared" si="276"/>
        <v>6.2488506244392575E-2</v>
      </c>
      <c r="R1418" s="29">
        <f t="shared" si="269"/>
        <v>98000</v>
      </c>
      <c r="S1418" s="51">
        <f t="shared" si="270"/>
        <v>98000</v>
      </c>
      <c r="T1418" s="12" t="str">
        <f t="shared" si="277"/>
        <v>MENOR VALOR</v>
      </c>
    </row>
    <row r="1419" spans="1:20" ht="33">
      <c r="A1419" s="57">
        <v>1413</v>
      </c>
      <c r="B1419" s="38">
        <v>906425</v>
      </c>
      <c r="C1419" s="38"/>
      <c r="D1419" s="63" t="s">
        <v>1896</v>
      </c>
      <c r="E1419" s="114" t="s">
        <v>21</v>
      </c>
      <c r="F1419" s="64">
        <v>1</v>
      </c>
      <c r="G1419" s="115">
        <v>0</v>
      </c>
      <c r="H1419" s="116">
        <v>0</v>
      </c>
      <c r="I1419" s="84">
        <v>77600</v>
      </c>
      <c r="J1419" s="85" t="s">
        <v>28</v>
      </c>
      <c r="K1419" s="49"/>
      <c r="L1419" s="50">
        <f t="shared" si="271"/>
        <v>77600</v>
      </c>
      <c r="M1419" s="50">
        <f t="shared" si="272"/>
        <v>77600</v>
      </c>
      <c r="N1419" s="51">
        <f t="shared" si="273"/>
        <v>77600</v>
      </c>
      <c r="O1419" s="52">
        <f t="shared" si="274"/>
        <v>77600</v>
      </c>
      <c r="P1419" s="51">
        <f t="shared" si="275"/>
        <v>0</v>
      </c>
      <c r="Q1419" s="53">
        <f t="shared" si="276"/>
        <v>0</v>
      </c>
      <c r="R1419" s="29">
        <f t="shared" si="269"/>
        <v>77600</v>
      </c>
      <c r="S1419" s="51">
        <f t="shared" si="270"/>
        <v>77600</v>
      </c>
      <c r="T1419" s="12" t="str">
        <f t="shared" si="277"/>
        <v>MENOR VALOR</v>
      </c>
    </row>
    <row r="1420" spans="1:20" ht="33">
      <c r="A1420" s="57">
        <v>1414</v>
      </c>
      <c r="B1420" s="38">
        <v>906426</v>
      </c>
      <c r="C1420" s="38"/>
      <c r="D1420" s="63" t="s">
        <v>1897</v>
      </c>
      <c r="E1420" s="114" t="s">
        <v>21</v>
      </c>
      <c r="F1420" s="64">
        <v>1</v>
      </c>
      <c r="G1420" s="115">
        <v>0</v>
      </c>
      <c r="H1420" s="116">
        <v>0</v>
      </c>
      <c r="I1420" s="84">
        <v>95400</v>
      </c>
      <c r="J1420" s="85" t="s">
        <v>28</v>
      </c>
      <c r="K1420" s="49"/>
      <c r="L1420" s="50">
        <f t="shared" si="271"/>
        <v>95400</v>
      </c>
      <c r="M1420" s="50">
        <f t="shared" si="272"/>
        <v>95400</v>
      </c>
      <c r="N1420" s="51">
        <f t="shared" si="273"/>
        <v>95400</v>
      </c>
      <c r="O1420" s="52">
        <f t="shared" si="274"/>
        <v>95400</v>
      </c>
      <c r="P1420" s="51">
        <f t="shared" si="275"/>
        <v>0</v>
      </c>
      <c r="Q1420" s="53">
        <f t="shared" si="276"/>
        <v>0</v>
      </c>
      <c r="R1420" s="29">
        <f t="shared" si="269"/>
        <v>95400</v>
      </c>
      <c r="S1420" s="51">
        <f t="shared" si="270"/>
        <v>95400</v>
      </c>
      <c r="T1420" s="12" t="str">
        <f t="shared" si="277"/>
        <v>MENOR VALOR</v>
      </c>
    </row>
    <row r="1421" spans="1:20" ht="33">
      <c r="A1421" s="89">
        <v>1415</v>
      </c>
      <c r="B1421" s="38">
        <v>906429</v>
      </c>
      <c r="C1421" s="38"/>
      <c r="D1421" s="63" t="s">
        <v>1898</v>
      </c>
      <c r="E1421" s="114" t="s">
        <v>21</v>
      </c>
      <c r="F1421" s="64">
        <v>1</v>
      </c>
      <c r="G1421" s="115">
        <v>0</v>
      </c>
      <c r="H1421" s="116">
        <v>0</v>
      </c>
      <c r="I1421" s="84">
        <v>100900</v>
      </c>
      <c r="J1421" s="85" t="s">
        <v>28</v>
      </c>
      <c r="K1421" s="49"/>
      <c r="L1421" s="50">
        <f t="shared" si="271"/>
        <v>100900</v>
      </c>
      <c r="M1421" s="50">
        <f t="shared" si="272"/>
        <v>100900</v>
      </c>
      <c r="N1421" s="51">
        <f t="shared" si="273"/>
        <v>100900</v>
      </c>
      <c r="O1421" s="52">
        <f t="shared" si="274"/>
        <v>100900</v>
      </c>
      <c r="P1421" s="51">
        <f t="shared" si="275"/>
        <v>0</v>
      </c>
      <c r="Q1421" s="53">
        <f t="shared" si="276"/>
        <v>0</v>
      </c>
      <c r="R1421" s="29">
        <f t="shared" si="269"/>
        <v>100900</v>
      </c>
      <c r="S1421" s="51">
        <f t="shared" si="270"/>
        <v>100900</v>
      </c>
      <c r="T1421" s="12" t="str">
        <f t="shared" si="277"/>
        <v>MENOR VALOR</v>
      </c>
    </row>
    <row r="1422" spans="1:20" ht="33">
      <c r="A1422" s="57">
        <v>1416</v>
      </c>
      <c r="B1422" s="38">
        <v>906430</v>
      </c>
      <c r="C1422" s="38"/>
      <c r="D1422" s="63" t="s">
        <v>1899</v>
      </c>
      <c r="E1422" s="114" t="s">
        <v>21</v>
      </c>
      <c r="F1422" s="64">
        <v>1</v>
      </c>
      <c r="G1422" s="115">
        <v>0</v>
      </c>
      <c r="H1422" s="116">
        <v>0</v>
      </c>
      <c r="I1422" s="84">
        <v>162000</v>
      </c>
      <c r="J1422" s="85" t="s">
        <v>28</v>
      </c>
      <c r="K1422" s="49"/>
      <c r="L1422" s="50">
        <f t="shared" si="271"/>
        <v>162000</v>
      </c>
      <c r="M1422" s="50">
        <f t="shared" si="272"/>
        <v>162000</v>
      </c>
      <c r="N1422" s="51">
        <f t="shared" si="273"/>
        <v>162000</v>
      </c>
      <c r="O1422" s="52">
        <f t="shared" si="274"/>
        <v>162000</v>
      </c>
      <c r="P1422" s="51">
        <f t="shared" si="275"/>
        <v>0</v>
      </c>
      <c r="Q1422" s="53">
        <f t="shared" si="276"/>
        <v>0</v>
      </c>
      <c r="R1422" s="29">
        <f t="shared" si="269"/>
        <v>162000</v>
      </c>
      <c r="S1422" s="51">
        <f t="shared" si="270"/>
        <v>162000</v>
      </c>
      <c r="T1422" s="12" t="str">
        <f t="shared" si="277"/>
        <v>MENOR VALOR</v>
      </c>
    </row>
    <row r="1423" spans="1:20" ht="16.5">
      <c r="A1423" s="57">
        <v>1417</v>
      </c>
      <c r="B1423" s="38">
        <v>906432</v>
      </c>
      <c r="C1423" s="38"/>
      <c r="D1423" s="63" t="s">
        <v>1900</v>
      </c>
      <c r="E1423" s="114" t="s">
        <v>21</v>
      </c>
      <c r="F1423" s="64">
        <v>1</v>
      </c>
      <c r="G1423" s="115">
        <v>0</v>
      </c>
      <c r="H1423" s="116">
        <v>0</v>
      </c>
      <c r="I1423" s="84">
        <v>63200</v>
      </c>
      <c r="J1423" s="88">
        <v>75200</v>
      </c>
      <c r="K1423" s="49"/>
      <c r="L1423" s="50">
        <f t="shared" si="271"/>
        <v>63200</v>
      </c>
      <c r="M1423" s="50">
        <f t="shared" si="272"/>
        <v>69200</v>
      </c>
      <c r="N1423" s="51">
        <f t="shared" si="273"/>
        <v>69200</v>
      </c>
      <c r="O1423" s="52">
        <f t="shared" si="274"/>
        <v>68939.393672993669</v>
      </c>
      <c r="P1423" s="51">
        <f t="shared" si="275"/>
        <v>4242.6406871192848</v>
      </c>
      <c r="Q1423" s="53">
        <f t="shared" si="276"/>
        <v>6.1309836519064811E-2</v>
      </c>
      <c r="R1423" s="29">
        <f t="shared" si="269"/>
        <v>63200</v>
      </c>
      <c r="S1423" s="51">
        <f t="shared" si="270"/>
        <v>63200</v>
      </c>
      <c r="T1423" s="12" t="str">
        <f t="shared" si="277"/>
        <v>MENOR VALOR</v>
      </c>
    </row>
    <row r="1424" spans="1:20" ht="16.5">
      <c r="A1424" s="89">
        <v>1418</v>
      </c>
      <c r="B1424" s="38">
        <v>906433</v>
      </c>
      <c r="C1424" s="38"/>
      <c r="D1424" s="63" t="s">
        <v>1901</v>
      </c>
      <c r="E1424" s="114" t="s">
        <v>21</v>
      </c>
      <c r="F1424" s="64">
        <v>1</v>
      </c>
      <c r="G1424" s="115">
        <v>0</v>
      </c>
      <c r="H1424" s="116">
        <v>0</v>
      </c>
      <c r="I1424" s="84">
        <v>63200</v>
      </c>
      <c r="J1424" s="85" t="s">
        <v>28</v>
      </c>
      <c r="K1424" s="49"/>
      <c r="L1424" s="50">
        <f t="shared" si="271"/>
        <v>63200</v>
      </c>
      <c r="M1424" s="50">
        <f t="shared" si="272"/>
        <v>63200</v>
      </c>
      <c r="N1424" s="51">
        <f t="shared" si="273"/>
        <v>63200</v>
      </c>
      <c r="O1424" s="52">
        <f t="shared" si="274"/>
        <v>63200</v>
      </c>
      <c r="P1424" s="51">
        <f t="shared" si="275"/>
        <v>0</v>
      </c>
      <c r="Q1424" s="53">
        <f t="shared" si="276"/>
        <v>0</v>
      </c>
      <c r="R1424" s="29">
        <f t="shared" si="269"/>
        <v>63200</v>
      </c>
      <c r="S1424" s="51">
        <f t="shared" si="270"/>
        <v>63200</v>
      </c>
      <c r="T1424" s="12" t="str">
        <f t="shared" si="277"/>
        <v>MENOR VALOR</v>
      </c>
    </row>
    <row r="1425" spans="1:20" ht="16.5">
      <c r="A1425" s="57">
        <v>1419</v>
      </c>
      <c r="B1425" s="38">
        <v>906434</v>
      </c>
      <c r="C1425" s="38"/>
      <c r="D1425" s="63" t="s">
        <v>1902</v>
      </c>
      <c r="E1425" s="114" t="s">
        <v>21</v>
      </c>
      <c r="F1425" s="64">
        <v>1</v>
      </c>
      <c r="G1425" s="115">
        <v>0</v>
      </c>
      <c r="H1425" s="116">
        <v>0</v>
      </c>
      <c r="I1425" s="84">
        <v>63200</v>
      </c>
      <c r="J1425" s="85" t="s">
        <v>28</v>
      </c>
      <c r="K1425" s="49"/>
      <c r="L1425" s="50">
        <f t="shared" si="271"/>
        <v>63200</v>
      </c>
      <c r="M1425" s="50">
        <f t="shared" si="272"/>
        <v>63200</v>
      </c>
      <c r="N1425" s="51">
        <f t="shared" si="273"/>
        <v>63200</v>
      </c>
      <c r="O1425" s="52">
        <f t="shared" si="274"/>
        <v>63200</v>
      </c>
      <c r="P1425" s="51">
        <f t="shared" si="275"/>
        <v>0</v>
      </c>
      <c r="Q1425" s="53">
        <f t="shared" si="276"/>
        <v>0</v>
      </c>
      <c r="R1425" s="29">
        <f t="shared" si="269"/>
        <v>63200</v>
      </c>
      <c r="S1425" s="51">
        <f t="shared" si="270"/>
        <v>63200</v>
      </c>
      <c r="T1425" s="12" t="str">
        <f t="shared" si="277"/>
        <v>MENOR VALOR</v>
      </c>
    </row>
    <row r="1426" spans="1:20" ht="16.5">
      <c r="A1426" s="57">
        <v>1420</v>
      </c>
      <c r="B1426" s="38">
        <v>906436</v>
      </c>
      <c r="C1426" s="38"/>
      <c r="D1426" s="63" t="s">
        <v>1903</v>
      </c>
      <c r="E1426" s="114" t="s">
        <v>21</v>
      </c>
      <c r="F1426" s="64">
        <v>1</v>
      </c>
      <c r="G1426" s="115">
        <v>0</v>
      </c>
      <c r="H1426" s="116">
        <v>0</v>
      </c>
      <c r="I1426" s="84">
        <v>62800</v>
      </c>
      <c r="J1426" s="85" t="s">
        <v>28</v>
      </c>
      <c r="K1426" s="49"/>
      <c r="L1426" s="50">
        <f t="shared" si="271"/>
        <v>62800</v>
      </c>
      <c r="M1426" s="50">
        <f t="shared" si="272"/>
        <v>62800</v>
      </c>
      <c r="N1426" s="51">
        <f t="shared" si="273"/>
        <v>62800</v>
      </c>
      <c r="O1426" s="52">
        <f t="shared" si="274"/>
        <v>62800</v>
      </c>
      <c r="P1426" s="51">
        <f t="shared" si="275"/>
        <v>0</v>
      </c>
      <c r="Q1426" s="53">
        <f t="shared" si="276"/>
        <v>0</v>
      </c>
      <c r="R1426" s="29">
        <f t="shared" si="269"/>
        <v>62800</v>
      </c>
      <c r="S1426" s="51">
        <f t="shared" si="270"/>
        <v>62800</v>
      </c>
      <c r="T1426" s="12" t="str">
        <f t="shared" si="277"/>
        <v>MENOR VALOR</v>
      </c>
    </row>
    <row r="1427" spans="1:20" ht="16.5">
      <c r="A1427" s="89">
        <v>1421</v>
      </c>
      <c r="B1427" s="38">
        <v>906440</v>
      </c>
      <c r="C1427" s="38"/>
      <c r="D1427" s="63" t="s">
        <v>1904</v>
      </c>
      <c r="E1427" s="114" t="s">
        <v>21</v>
      </c>
      <c r="F1427" s="64">
        <v>1</v>
      </c>
      <c r="G1427" s="115">
        <v>0</v>
      </c>
      <c r="H1427" s="116">
        <v>0</v>
      </c>
      <c r="I1427" s="84">
        <v>100900</v>
      </c>
      <c r="J1427" s="88">
        <v>106000</v>
      </c>
      <c r="K1427" s="49"/>
      <c r="L1427" s="50">
        <f t="shared" si="271"/>
        <v>100900</v>
      </c>
      <c r="M1427" s="50">
        <f t="shared" si="272"/>
        <v>103450</v>
      </c>
      <c r="N1427" s="51">
        <f t="shared" si="273"/>
        <v>103450</v>
      </c>
      <c r="O1427" s="52">
        <f t="shared" si="274"/>
        <v>103418.56699838767</v>
      </c>
      <c r="P1427" s="51">
        <f t="shared" si="275"/>
        <v>1803.1222920256962</v>
      </c>
      <c r="Q1427" s="53">
        <f t="shared" si="276"/>
        <v>1.7429891658054097E-2</v>
      </c>
      <c r="R1427" s="29">
        <f t="shared" si="269"/>
        <v>100900</v>
      </c>
      <c r="S1427" s="51">
        <f t="shared" si="270"/>
        <v>100900</v>
      </c>
      <c r="T1427" s="12" t="str">
        <f t="shared" si="277"/>
        <v>MENOR VALOR</v>
      </c>
    </row>
    <row r="1428" spans="1:20" ht="16.5">
      <c r="A1428" s="57">
        <v>1422</v>
      </c>
      <c r="B1428" s="38">
        <v>906441</v>
      </c>
      <c r="C1428" s="38"/>
      <c r="D1428" s="63" t="s">
        <v>1905</v>
      </c>
      <c r="E1428" s="114" t="s">
        <v>21</v>
      </c>
      <c r="F1428" s="64">
        <v>1</v>
      </c>
      <c r="G1428" s="115">
        <v>0</v>
      </c>
      <c r="H1428" s="116">
        <v>0</v>
      </c>
      <c r="I1428" s="84">
        <v>88600</v>
      </c>
      <c r="J1428" s="85" t="s">
        <v>28</v>
      </c>
      <c r="K1428" s="49"/>
      <c r="L1428" s="50">
        <f t="shared" si="271"/>
        <v>88600</v>
      </c>
      <c r="M1428" s="50">
        <f t="shared" si="272"/>
        <v>88600</v>
      </c>
      <c r="N1428" s="51">
        <f t="shared" si="273"/>
        <v>88600</v>
      </c>
      <c r="O1428" s="52">
        <f t="shared" si="274"/>
        <v>88600</v>
      </c>
      <c r="P1428" s="51">
        <f t="shared" si="275"/>
        <v>0</v>
      </c>
      <c r="Q1428" s="53">
        <f t="shared" si="276"/>
        <v>0</v>
      </c>
      <c r="R1428" s="29">
        <f t="shared" si="269"/>
        <v>88600</v>
      </c>
      <c r="S1428" s="51">
        <f t="shared" si="270"/>
        <v>88600</v>
      </c>
      <c r="T1428" s="12" t="str">
        <f t="shared" si="277"/>
        <v>MENOR VALOR</v>
      </c>
    </row>
    <row r="1429" spans="1:20" ht="16.5">
      <c r="A1429" s="57">
        <v>1423</v>
      </c>
      <c r="B1429" s="38">
        <v>906442</v>
      </c>
      <c r="C1429" s="38"/>
      <c r="D1429" s="63" t="s">
        <v>1906</v>
      </c>
      <c r="E1429" s="114" t="s">
        <v>21</v>
      </c>
      <c r="F1429" s="64">
        <v>1</v>
      </c>
      <c r="G1429" s="115">
        <v>0</v>
      </c>
      <c r="H1429" s="116">
        <v>0</v>
      </c>
      <c r="I1429" s="84">
        <v>88600</v>
      </c>
      <c r="J1429" s="85" t="s">
        <v>28</v>
      </c>
      <c r="K1429" s="49"/>
      <c r="L1429" s="50">
        <f t="shared" si="271"/>
        <v>88600</v>
      </c>
      <c r="M1429" s="50">
        <f t="shared" si="272"/>
        <v>88600</v>
      </c>
      <c r="N1429" s="51">
        <f t="shared" si="273"/>
        <v>88600</v>
      </c>
      <c r="O1429" s="52">
        <f t="shared" si="274"/>
        <v>88600</v>
      </c>
      <c r="P1429" s="51">
        <f t="shared" si="275"/>
        <v>0</v>
      </c>
      <c r="Q1429" s="53">
        <f t="shared" si="276"/>
        <v>0</v>
      </c>
      <c r="R1429" s="29">
        <f t="shared" si="269"/>
        <v>88600</v>
      </c>
      <c r="S1429" s="51">
        <f t="shared" si="270"/>
        <v>88600</v>
      </c>
      <c r="T1429" s="12" t="str">
        <f t="shared" si="277"/>
        <v>MENOR VALOR</v>
      </c>
    </row>
    <row r="1430" spans="1:20" ht="33">
      <c r="A1430" s="89">
        <v>1424</v>
      </c>
      <c r="B1430" s="38">
        <v>906443</v>
      </c>
      <c r="C1430" s="38"/>
      <c r="D1430" s="63" t="s">
        <v>1907</v>
      </c>
      <c r="E1430" s="114" t="s">
        <v>21</v>
      </c>
      <c r="F1430" s="64">
        <v>1</v>
      </c>
      <c r="G1430" s="115">
        <v>0</v>
      </c>
      <c r="H1430" s="116">
        <v>0</v>
      </c>
      <c r="I1430" s="84">
        <v>275200</v>
      </c>
      <c r="J1430" s="85" t="s">
        <v>28</v>
      </c>
      <c r="K1430" s="49"/>
      <c r="L1430" s="50">
        <f t="shared" si="271"/>
        <v>275200</v>
      </c>
      <c r="M1430" s="50">
        <f t="shared" si="272"/>
        <v>275200</v>
      </c>
      <c r="N1430" s="51">
        <f t="shared" si="273"/>
        <v>275200</v>
      </c>
      <c r="O1430" s="52">
        <f t="shared" si="274"/>
        <v>275200</v>
      </c>
      <c r="P1430" s="51">
        <f t="shared" si="275"/>
        <v>0</v>
      </c>
      <c r="Q1430" s="53">
        <f t="shared" si="276"/>
        <v>0</v>
      </c>
      <c r="R1430" s="29">
        <f t="shared" si="269"/>
        <v>275200</v>
      </c>
      <c r="S1430" s="51">
        <f t="shared" si="270"/>
        <v>275200</v>
      </c>
      <c r="T1430" s="12" t="str">
        <f t="shared" si="277"/>
        <v>MENOR VALOR</v>
      </c>
    </row>
    <row r="1431" spans="1:20" ht="33">
      <c r="A1431" s="57">
        <v>1425</v>
      </c>
      <c r="B1431" s="38">
        <v>906447</v>
      </c>
      <c r="C1431" s="38"/>
      <c r="D1431" s="63" t="s">
        <v>1908</v>
      </c>
      <c r="E1431" s="114" t="s">
        <v>21</v>
      </c>
      <c r="F1431" s="64">
        <v>1</v>
      </c>
      <c r="G1431" s="115">
        <v>0</v>
      </c>
      <c r="H1431" s="116">
        <v>0</v>
      </c>
      <c r="I1431" s="84">
        <v>153600</v>
      </c>
      <c r="J1431" s="88">
        <v>169900</v>
      </c>
      <c r="K1431" s="49"/>
      <c r="L1431" s="50">
        <f t="shared" si="271"/>
        <v>153600</v>
      </c>
      <c r="M1431" s="50">
        <f t="shared" si="272"/>
        <v>161750</v>
      </c>
      <c r="N1431" s="51">
        <f t="shared" si="273"/>
        <v>161750</v>
      </c>
      <c r="O1431" s="52">
        <f t="shared" si="274"/>
        <v>161544.54494039717</v>
      </c>
      <c r="P1431" s="51">
        <f t="shared" si="275"/>
        <v>5762.9202666703623</v>
      </c>
      <c r="Q1431" s="53">
        <f t="shared" si="276"/>
        <v>3.562856424525726E-2</v>
      </c>
      <c r="R1431" s="29">
        <f t="shared" si="269"/>
        <v>153600</v>
      </c>
      <c r="S1431" s="51">
        <f t="shared" si="270"/>
        <v>153600</v>
      </c>
      <c r="T1431" s="12" t="str">
        <f t="shared" si="277"/>
        <v>MENOR VALOR</v>
      </c>
    </row>
    <row r="1432" spans="1:20" ht="33">
      <c r="A1432" s="57">
        <v>1426</v>
      </c>
      <c r="B1432" s="38">
        <v>906453</v>
      </c>
      <c r="C1432" s="38"/>
      <c r="D1432" s="63" t="s">
        <v>1909</v>
      </c>
      <c r="E1432" s="114" t="s">
        <v>21</v>
      </c>
      <c r="F1432" s="64">
        <v>1</v>
      </c>
      <c r="G1432" s="115">
        <v>0</v>
      </c>
      <c r="H1432" s="116">
        <v>0</v>
      </c>
      <c r="I1432" s="84">
        <v>142100</v>
      </c>
      <c r="J1432" s="85" t="s">
        <v>28</v>
      </c>
      <c r="K1432" s="49"/>
      <c r="L1432" s="50">
        <f t="shared" si="271"/>
        <v>142100</v>
      </c>
      <c r="M1432" s="50">
        <f t="shared" si="272"/>
        <v>142100</v>
      </c>
      <c r="N1432" s="51">
        <f t="shared" si="273"/>
        <v>142100</v>
      </c>
      <c r="O1432" s="52">
        <f t="shared" si="274"/>
        <v>142100</v>
      </c>
      <c r="P1432" s="51">
        <f t="shared" si="275"/>
        <v>0</v>
      </c>
      <c r="Q1432" s="53">
        <f t="shared" si="276"/>
        <v>0</v>
      </c>
      <c r="R1432" s="29">
        <f t="shared" si="269"/>
        <v>142100</v>
      </c>
      <c r="S1432" s="51">
        <f t="shared" si="270"/>
        <v>142100</v>
      </c>
      <c r="T1432" s="12" t="str">
        <f t="shared" si="277"/>
        <v>MENOR VALOR</v>
      </c>
    </row>
    <row r="1433" spans="1:20" ht="33">
      <c r="A1433" s="89">
        <v>1427</v>
      </c>
      <c r="B1433" s="38">
        <v>906454</v>
      </c>
      <c r="C1433" s="38"/>
      <c r="D1433" s="63" t="s">
        <v>1910</v>
      </c>
      <c r="E1433" s="114" t="s">
        <v>21</v>
      </c>
      <c r="F1433" s="64">
        <v>1</v>
      </c>
      <c r="G1433" s="115">
        <v>0</v>
      </c>
      <c r="H1433" s="116">
        <v>0</v>
      </c>
      <c r="I1433" s="84">
        <v>162000</v>
      </c>
      <c r="J1433" s="85" t="s">
        <v>28</v>
      </c>
      <c r="K1433" s="49"/>
      <c r="L1433" s="50">
        <f t="shared" si="271"/>
        <v>162000</v>
      </c>
      <c r="M1433" s="50">
        <f t="shared" si="272"/>
        <v>162000</v>
      </c>
      <c r="N1433" s="51">
        <f t="shared" si="273"/>
        <v>162000</v>
      </c>
      <c r="O1433" s="52">
        <f t="shared" si="274"/>
        <v>162000</v>
      </c>
      <c r="P1433" s="51">
        <f t="shared" si="275"/>
        <v>0</v>
      </c>
      <c r="Q1433" s="53">
        <f t="shared" si="276"/>
        <v>0</v>
      </c>
      <c r="R1433" s="29">
        <f t="shared" si="269"/>
        <v>162000</v>
      </c>
      <c r="S1433" s="51">
        <f t="shared" si="270"/>
        <v>162000</v>
      </c>
      <c r="T1433" s="12" t="str">
        <f t="shared" si="277"/>
        <v>MENOR VALOR</v>
      </c>
    </row>
    <row r="1434" spans="1:20" ht="33">
      <c r="A1434" s="57">
        <v>1428</v>
      </c>
      <c r="B1434" s="38">
        <v>906455</v>
      </c>
      <c r="C1434" s="38"/>
      <c r="D1434" s="63" t="s">
        <v>1911</v>
      </c>
      <c r="E1434" s="114" t="s">
        <v>21</v>
      </c>
      <c r="F1434" s="64">
        <v>1</v>
      </c>
      <c r="G1434" s="115">
        <v>0</v>
      </c>
      <c r="H1434" s="116">
        <v>0</v>
      </c>
      <c r="I1434" s="84">
        <v>162000</v>
      </c>
      <c r="J1434" s="85" t="s">
        <v>28</v>
      </c>
      <c r="K1434" s="49"/>
      <c r="L1434" s="50">
        <f t="shared" si="271"/>
        <v>162000</v>
      </c>
      <c r="M1434" s="50">
        <f t="shared" si="272"/>
        <v>162000</v>
      </c>
      <c r="N1434" s="51">
        <f t="shared" si="273"/>
        <v>162000</v>
      </c>
      <c r="O1434" s="52">
        <f t="shared" si="274"/>
        <v>162000</v>
      </c>
      <c r="P1434" s="51">
        <f t="shared" si="275"/>
        <v>0</v>
      </c>
      <c r="Q1434" s="53">
        <f t="shared" si="276"/>
        <v>0</v>
      </c>
      <c r="R1434" s="29">
        <f t="shared" si="269"/>
        <v>162000</v>
      </c>
      <c r="S1434" s="51">
        <f t="shared" si="270"/>
        <v>162000</v>
      </c>
      <c r="T1434" s="12" t="str">
        <f t="shared" si="277"/>
        <v>MENOR VALOR</v>
      </c>
    </row>
    <row r="1435" spans="1:20" ht="33">
      <c r="A1435" s="57">
        <v>1429</v>
      </c>
      <c r="B1435" s="38">
        <v>906456</v>
      </c>
      <c r="C1435" s="38"/>
      <c r="D1435" s="63" t="s">
        <v>1912</v>
      </c>
      <c r="E1435" s="114" t="s">
        <v>21</v>
      </c>
      <c r="F1435" s="64">
        <v>1</v>
      </c>
      <c r="G1435" s="115">
        <v>0</v>
      </c>
      <c r="H1435" s="116">
        <v>0</v>
      </c>
      <c r="I1435" s="84">
        <v>162000</v>
      </c>
      <c r="J1435" s="85" t="s">
        <v>28</v>
      </c>
      <c r="K1435" s="49"/>
      <c r="L1435" s="50">
        <f t="shared" si="271"/>
        <v>162000</v>
      </c>
      <c r="M1435" s="50">
        <f t="shared" si="272"/>
        <v>162000</v>
      </c>
      <c r="N1435" s="51">
        <f t="shared" si="273"/>
        <v>162000</v>
      </c>
      <c r="O1435" s="52">
        <f t="shared" si="274"/>
        <v>162000</v>
      </c>
      <c r="P1435" s="51">
        <f t="shared" si="275"/>
        <v>0</v>
      </c>
      <c r="Q1435" s="53">
        <f t="shared" si="276"/>
        <v>0</v>
      </c>
      <c r="R1435" s="29">
        <f t="shared" si="269"/>
        <v>162000</v>
      </c>
      <c r="S1435" s="51">
        <f t="shared" si="270"/>
        <v>162000</v>
      </c>
      <c r="T1435" s="12" t="str">
        <f t="shared" si="277"/>
        <v>MENOR VALOR</v>
      </c>
    </row>
    <row r="1436" spans="1:20" ht="16.5">
      <c r="A1436" s="89">
        <v>1430</v>
      </c>
      <c r="B1436" s="38">
        <v>906457</v>
      </c>
      <c r="C1436" s="38"/>
      <c r="D1436" s="63" t="s">
        <v>1913</v>
      </c>
      <c r="E1436" s="114" t="s">
        <v>21</v>
      </c>
      <c r="F1436" s="64">
        <v>1</v>
      </c>
      <c r="G1436" s="115">
        <v>0</v>
      </c>
      <c r="H1436" s="116">
        <v>0</v>
      </c>
      <c r="I1436" s="84">
        <v>79300</v>
      </c>
      <c r="J1436" s="85" t="s">
        <v>28</v>
      </c>
      <c r="K1436" s="49"/>
      <c r="L1436" s="50">
        <f t="shared" si="271"/>
        <v>79300</v>
      </c>
      <c r="M1436" s="50">
        <f t="shared" si="272"/>
        <v>79300</v>
      </c>
      <c r="N1436" s="51">
        <f t="shared" si="273"/>
        <v>79300</v>
      </c>
      <c r="O1436" s="52">
        <f t="shared" si="274"/>
        <v>79300</v>
      </c>
      <c r="P1436" s="51">
        <f t="shared" si="275"/>
        <v>0</v>
      </c>
      <c r="Q1436" s="53">
        <f t="shared" si="276"/>
        <v>0</v>
      </c>
      <c r="R1436" s="29">
        <f t="shared" si="269"/>
        <v>79300</v>
      </c>
      <c r="S1436" s="51">
        <f t="shared" si="270"/>
        <v>79300</v>
      </c>
      <c r="T1436" s="12" t="str">
        <f t="shared" si="277"/>
        <v>MENOR VALOR</v>
      </c>
    </row>
    <row r="1437" spans="1:20" ht="49.5">
      <c r="A1437" s="57">
        <v>1431</v>
      </c>
      <c r="B1437" s="38">
        <v>906458</v>
      </c>
      <c r="C1437" s="38"/>
      <c r="D1437" s="63" t="s">
        <v>1914</v>
      </c>
      <c r="E1437" s="114" t="s">
        <v>21</v>
      </c>
      <c r="F1437" s="64">
        <v>1</v>
      </c>
      <c r="G1437" s="115">
        <v>0</v>
      </c>
      <c r="H1437" s="116">
        <v>0</v>
      </c>
      <c r="I1437" s="84">
        <v>91600</v>
      </c>
      <c r="J1437" s="88">
        <v>109700</v>
      </c>
      <c r="K1437" s="49"/>
      <c r="L1437" s="50">
        <f t="shared" si="271"/>
        <v>91600</v>
      </c>
      <c r="M1437" s="50">
        <f t="shared" si="272"/>
        <v>100650</v>
      </c>
      <c r="N1437" s="51">
        <f t="shared" si="273"/>
        <v>100650</v>
      </c>
      <c r="O1437" s="52">
        <f t="shared" si="274"/>
        <v>100242.30643795064</v>
      </c>
      <c r="P1437" s="51">
        <f t="shared" si="275"/>
        <v>6399.3163697382552</v>
      </c>
      <c r="Q1437" s="53">
        <f t="shared" si="276"/>
        <v>6.3579894383887281E-2</v>
      </c>
      <c r="R1437" s="29">
        <f t="shared" si="269"/>
        <v>91600</v>
      </c>
      <c r="S1437" s="51">
        <f t="shared" si="270"/>
        <v>91600</v>
      </c>
      <c r="T1437" s="12" t="str">
        <f t="shared" si="277"/>
        <v>MENOR VALOR</v>
      </c>
    </row>
    <row r="1438" spans="1:20" ht="16.5">
      <c r="A1438" s="57">
        <v>1432</v>
      </c>
      <c r="B1438" s="38">
        <v>906462</v>
      </c>
      <c r="C1438" s="38"/>
      <c r="D1438" s="63" t="s">
        <v>1915</v>
      </c>
      <c r="E1438" s="114" t="s">
        <v>21</v>
      </c>
      <c r="F1438" s="64">
        <v>1</v>
      </c>
      <c r="G1438" s="115">
        <v>0</v>
      </c>
      <c r="H1438" s="116">
        <v>0</v>
      </c>
      <c r="I1438" s="110">
        <v>0</v>
      </c>
      <c r="J1438" s="85" t="s">
        <v>28</v>
      </c>
      <c r="K1438" s="49"/>
      <c r="L1438" s="50">
        <f t="shared" si="271"/>
        <v>0</v>
      </c>
      <c r="M1438" s="50">
        <f t="shared" si="272"/>
        <v>0</v>
      </c>
      <c r="N1438" s="51">
        <f t="shared" si="273"/>
        <v>0</v>
      </c>
      <c r="O1438" s="52" t="e">
        <f t="shared" si="274"/>
        <v>#NUM!</v>
      </c>
      <c r="P1438" s="51">
        <f t="shared" si="275"/>
        <v>0</v>
      </c>
      <c r="Q1438" s="53" t="e">
        <f t="shared" si="276"/>
        <v>#DIV/0!</v>
      </c>
      <c r="R1438" s="29" t="e">
        <f t="shared" si="269"/>
        <v>#DIV/0!</v>
      </c>
      <c r="S1438" s="51" t="e">
        <f t="shared" si="270"/>
        <v>#DIV/0!</v>
      </c>
      <c r="T1438" s="12" t="e">
        <f t="shared" si="277"/>
        <v>#DIV/0!</v>
      </c>
    </row>
    <row r="1439" spans="1:20" ht="33">
      <c r="A1439" s="89">
        <v>1433</v>
      </c>
      <c r="B1439" s="38">
        <v>906463</v>
      </c>
      <c r="C1439" s="38"/>
      <c r="D1439" s="63" t="s">
        <v>1916</v>
      </c>
      <c r="E1439" s="114" t="s">
        <v>21</v>
      </c>
      <c r="F1439" s="64">
        <v>1</v>
      </c>
      <c r="G1439" s="115">
        <v>0</v>
      </c>
      <c r="H1439" s="116">
        <v>0</v>
      </c>
      <c r="I1439" s="84">
        <v>91600</v>
      </c>
      <c r="J1439" s="88">
        <v>109700</v>
      </c>
      <c r="K1439" s="49"/>
      <c r="L1439" s="50">
        <f t="shared" si="271"/>
        <v>91600</v>
      </c>
      <c r="M1439" s="50">
        <f t="shared" si="272"/>
        <v>100650</v>
      </c>
      <c r="N1439" s="51">
        <f t="shared" si="273"/>
        <v>100650</v>
      </c>
      <c r="O1439" s="52">
        <f t="shared" si="274"/>
        <v>100242.30643795064</v>
      </c>
      <c r="P1439" s="51">
        <f t="shared" si="275"/>
        <v>6399.3163697382552</v>
      </c>
      <c r="Q1439" s="53">
        <f t="shared" si="276"/>
        <v>6.3579894383887281E-2</v>
      </c>
      <c r="R1439" s="29">
        <f t="shared" si="269"/>
        <v>91600</v>
      </c>
      <c r="S1439" s="51">
        <f t="shared" si="270"/>
        <v>91600</v>
      </c>
      <c r="T1439" s="12" t="str">
        <f t="shared" si="277"/>
        <v>MENOR VALOR</v>
      </c>
    </row>
    <row r="1440" spans="1:20" ht="33">
      <c r="A1440" s="57">
        <v>1434</v>
      </c>
      <c r="B1440" s="38">
        <v>906465</v>
      </c>
      <c r="C1440" s="38"/>
      <c r="D1440" s="63" t="s">
        <v>1917</v>
      </c>
      <c r="E1440" s="114" t="s">
        <v>21</v>
      </c>
      <c r="F1440" s="64">
        <v>1</v>
      </c>
      <c r="G1440" s="115">
        <v>0</v>
      </c>
      <c r="H1440" s="116">
        <v>0</v>
      </c>
      <c r="I1440" s="84">
        <v>91600</v>
      </c>
      <c r="J1440" s="85" t="s">
        <v>28</v>
      </c>
      <c r="K1440" s="49"/>
      <c r="L1440" s="50">
        <f t="shared" si="271"/>
        <v>91600</v>
      </c>
      <c r="M1440" s="50">
        <f t="shared" si="272"/>
        <v>91600</v>
      </c>
      <c r="N1440" s="51">
        <f t="shared" si="273"/>
        <v>91600</v>
      </c>
      <c r="O1440" s="52">
        <f t="shared" si="274"/>
        <v>91600</v>
      </c>
      <c r="P1440" s="51">
        <f t="shared" si="275"/>
        <v>0</v>
      </c>
      <c r="Q1440" s="53">
        <f t="shared" si="276"/>
        <v>0</v>
      </c>
      <c r="R1440" s="29">
        <f t="shared" si="269"/>
        <v>91600</v>
      </c>
      <c r="S1440" s="51">
        <f t="shared" si="270"/>
        <v>91600</v>
      </c>
      <c r="T1440" s="12" t="str">
        <f t="shared" si="277"/>
        <v>MENOR VALOR</v>
      </c>
    </row>
    <row r="1441" spans="1:20" ht="49.5">
      <c r="A1441" s="57">
        <v>1435</v>
      </c>
      <c r="B1441" s="38">
        <v>906466</v>
      </c>
      <c r="C1441" s="38"/>
      <c r="D1441" s="63" t="s">
        <v>1918</v>
      </c>
      <c r="E1441" s="114" t="s">
        <v>21</v>
      </c>
      <c r="F1441" s="64">
        <v>1</v>
      </c>
      <c r="G1441" s="115">
        <v>0</v>
      </c>
      <c r="H1441" s="116">
        <v>0</v>
      </c>
      <c r="I1441" s="110">
        <v>0</v>
      </c>
      <c r="J1441" s="88">
        <v>134400</v>
      </c>
      <c r="K1441" s="49"/>
      <c r="L1441" s="50">
        <f t="shared" si="271"/>
        <v>0</v>
      </c>
      <c r="M1441" s="50">
        <f t="shared" si="272"/>
        <v>67200</v>
      </c>
      <c r="N1441" s="51">
        <f t="shared" si="273"/>
        <v>67200</v>
      </c>
      <c r="O1441" s="52" t="e">
        <f t="shared" si="274"/>
        <v>#NUM!</v>
      </c>
      <c r="P1441" s="51">
        <f t="shared" si="275"/>
        <v>47517.575695735992</v>
      </c>
      <c r="Q1441" s="53">
        <f t="shared" si="276"/>
        <v>0.70710678118654746</v>
      </c>
      <c r="R1441" s="29">
        <f t="shared" si="269"/>
        <v>67200</v>
      </c>
      <c r="S1441" s="51">
        <f t="shared" si="270"/>
        <v>67200</v>
      </c>
      <c r="T1441" s="12" t="str">
        <f t="shared" si="277"/>
        <v>MEDIANA</v>
      </c>
    </row>
    <row r="1442" spans="1:20" ht="33">
      <c r="A1442" s="89">
        <v>1436</v>
      </c>
      <c r="B1442" s="38">
        <v>906467</v>
      </c>
      <c r="C1442" s="38"/>
      <c r="D1442" s="63" t="s">
        <v>1919</v>
      </c>
      <c r="E1442" s="114" t="s">
        <v>21</v>
      </c>
      <c r="F1442" s="64">
        <v>1</v>
      </c>
      <c r="G1442" s="115">
        <v>0</v>
      </c>
      <c r="H1442" s="116">
        <v>0</v>
      </c>
      <c r="I1442" s="110">
        <v>555200</v>
      </c>
      <c r="J1442" s="85" t="s">
        <v>28</v>
      </c>
      <c r="K1442" s="49"/>
      <c r="L1442" s="50">
        <f t="shared" si="271"/>
        <v>555200</v>
      </c>
      <c r="M1442" s="50">
        <f t="shared" si="272"/>
        <v>555200</v>
      </c>
      <c r="N1442" s="51">
        <f t="shared" si="273"/>
        <v>555200</v>
      </c>
      <c r="O1442" s="52">
        <f t="shared" si="274"/>
        <v>555200</v>
      </c>
      <c r="P1442" s="51">
        <f t="shared" si="275"/>
        <v>0</v>
      </c>
      <c r="Q1442" s="53">
        <f t="shared" si="276"/>
        <v>0</v>
      </c>
      <c r="R1442" s="29">
        <f t="shared" si="269"/>
        <v>555200</v>
      </c>
      <c r="S1442" s="51">
        <f t="shared" si="270"/>
        <v>555200</v>
      </c>
      <c r="T1442" s="12" t="str">
        <f t="shared" si="277"/>
        <v>MENOR VALOR</v>
      </c>
    </row>
    <row r="1443" spans="1:20" ht="33">
      <c r="A1443" s="57">
        <v>1437</v>
      </c>
      <c r="B1443" s="38">
        <v>906482</v>
      </c>
      <c r="C1443" s="38"/>
      <c r="D1443" s="63" t="s">
        <v>1920</v>
      </c>
      <c r="E1443" s="114" t="s">
        <v>21</v>
      </c>
      <c r="F1443" s="64">
        <v>1</v>
      </c>
      <c r="G1443" s="115">
        <v>0</v>
      </c>
      <c r="H1443" s="116">
        <v>0</v>
      </c>
      <c r="I1443" s="110">
        <v>81600</v>
      </c>
      <c r="J1443" s="85" t="s">
        <v>28</v>
      </c>
      <c r="K1443" s="49"/>
      <c r="L1443" s="50">
        <f t="shared" si="271"/>
        <v>81600</v>
      </c>
      <c r="M1443" s="50">
        <f t="shared" si="272"/>
        <v>81600</v>
      </c>
      <c r="N1443" s="51">
        <f t="shared" si="273"/>
        <v>81600</v>
      </c>
      <c r="O1443" s="52">
        <f t="shared" si="274"/>
        <v>81600</v>
      </c>
      <c r="P1443" s="51">
        <f t="shared" si="275"/>
        <v>0</v>
      </c>
      <c r="Q1443" s="53">
        <f t="shared" si="276"/>
        <v>0</v>
      </c>
      <c r="R1443" s="29">
        <f t="shared" si="269"/>
        <v>81600</v>
      </c>
      <c r="S1443" s="51">
        <f t="shared" si="270"/>
        <v>81600</v>
      </c>
      <c r="T1443" s="12" t="str">
        <f t="shared" si="277"/>
        <v>MENOR VALOR</v>
      </c>
    </row>
    <row r="1444" spans="1:20" ht="33">
      <c r="A1444" s="57">
        <v>1438</v>
      </c>
      <c r="B1444" s="38">
        <v>906484</v>
      </c>
      <c r="C1444" s="38"/>
      <c r="D1444" s="63" t="s">
        <v>1921</v>
      </c>
      <c r="E1444" s="114" t="s">
        <v>21</v>
      </c>
      <c r="F1444" s="64">
        <v>1</v>
      </c>
      <c r="G1444" s="115">
        <v>0</v>
      </c>
      <c r="H1444" s="116">
        <v>0</v>
      </c>
      <c r="I1444" s="110">
        <v>115200</v>
      </c>
      <c r="J1444" s="85" t="s">
        <v>28</v>
      </c>
      <c r="K1444" s="49"/>
      <c r="L1444" s="50">
        <f t="shared" si="271"/>
        <v>115200</v>
      </c>
      <c r="M1444" s="50">
        <f t="shared" si="272"/>
        <v>115200</v>
      </c>
      <c r="N1444" s="51">
        <f t="shared" si="273"/>
        <v>115200</v>
      </c>
      <c r="O1444" s="52">
        <f t="shared" si="274"/>
        <v>115200</v>
      </c>
      <c r="P1444" s="51">
        <f t="shared" si="275"/>
        <v>0</v>
      </c>
      <c r="Q1444" s="53">
        <f t="shared" si="276"/>
        <v>0</v>
      </c>
      <c r="R1444" s="29">
        <f t="shared" si="269"/>
        <v>115200</v>
      </c>
      <c r="S1444" s="51">
        <f t="shared" si="270"/>
        <v>115200</v>
      </c>
      <c r="T1444" s="12" t="str">
        <f t="shared" si="277"/>
        <v>MENOR VALOR</v>
      </c>
    </row>
    <row r="1445" spans="1:20" ht="33">
      <c r="A1445" s="89">
        <v>1439</v>
      </c>
      <c r="B1445" s="38">
        <v>906488</v>
      </c>
      <c r="C1445" s="38"/>
      <c r="D1445" s="63" t="s">
        <v>1922</v>
      </c>
      <c r="E1445" s="114" t="s">
        <v>21</v>
      </c>
      <c r="F1445" s="64">
        <v>1</v>
      </c>
      <c r="G1445" s="115">
        <v>0</v>
      </c>
      <c r="H1445" s="116">
        <v>0</v>
      </c>
      <c r="I1445" s="110">
        <v>416000</v>
      </c>
      <c r="J1445" s="85" t="s">
        <v>28</v>
      </c>
      <c r="K1445" s="49"/>
      <c r="L1445" s="50">
        <f t="shared" si="271"/>
        <v>416000</v>
      </c>
      <c r="M1445" s="50">
        <f t="shared" si="272"/>
        <v>416000</v>
      </c>
      <c r="N1445" s="51">
        <f t="shared" si="273"/>
        <v>416000</v>
      </c>
      <c r="O1445" s="52">
        <f t="shared" si="274"/>
        <v>416000</v>
      </c>
      <c r="P1445" s="51">
        <f t="shared" si="275"/>
        <v>0</v>
      </c>
      <c r="Q1445" s="53">
        <f t="shared" si="276"/>
        <v>0</v>
      </c>
      <c r="R1445" s="29">
        <f t="shared" si="269"/>
        <v>416000</v>
      </c>
      <c r="S1445" s="51">
        <f t="shared" si="270"/>
        <v>416000</v>
      </c>
      <c r="T1445" s="12" t="str">
        <f t="shared" si="277"/>
        <v>MENOR VALOR</v>
      </c>
    </row>
    <row r="1446" spans="1:20" ht="49.5">
      <c r="A1446" s="57">
        <v>1440</v>
      </c>
      <c r="B1446" s="38">
        <v>906491</v>
      </c>
      <c r="C1446" s="38"/>
      <c r="D1446" s="63" t="s">
        <v>1923</v>
      </c>
      <c r="E1446" s="114" t="s">
        <v>21</v>
      </c>
      <c r="F1446" s="64">
        <v>1</v>
      </c>
      <c r="G1446" s="115">
        <v>0</v>
      </c>
      <c r="H1446" s="116">
        <v>0</v>
      </c>
      <c r="I1446" s="110">
        <v>956800</v>
      </c>
      <c r="J1446" s="85" t="s">
        <v>28</v>
      </c>
      <c r="K1446" s="49"/>
      <c r="L1446" s="50">
        <f t="shared" si="271"/>
        <v>956800</v>
      </c>
      <c r="M1446" s="50">
        <f t="shared" si="272"/>
        <v>956800</v>
      </c>
      <c r="N1446" s="51">
        <f t="shared" si="273"/>
        <v>956800</v>
      </c>
      <c r="O1446" s="52">
        <f t="shared" si="274"/>
        <v>956800</v>
      </c>
      <c r="P1446" s="51">
        <f t="shared" si="275"/>
        <v>0</v>
      </c>
      <c r="Q1446" s="53">
        <f t="shared" si="276"/>
        <v>0</v>
      </c>
      <c r="R1446" s="29">
        <f t="shared" si="269"/>
        <v>956800</v>
      </c>
      <c r="S1446" s="51">
        <f t="shared" si="270"/>
        <v>956800</v>
      </c>
      <c r="T1446" s="12" t="str">
        <f t="shared" si="277"/>
        <v>MENOR VALOR</v>
      </c>
    </row>
    <row r="1447" spans="1:20" ht="33">
      <c r="A1447" s="57">
        <v>1441</v>
      </c>
      <c r="B1447" s="38">
        <v>906492</v>
      </c>
      <c r="C1447" s="38"/>
      <c r="D1447" s="63" t="s">
        <v>1924</v>
      </c>
      <c r="E1447" s="114" t="s">
        <v>21</v>
      </c>
      <c r="F1447" s="64">
        <v>1</v>
      </c>
      <c r="G1447" s="115">
        <v>0</v>
      </c>
      <c r="H1447" s="116">
        <v>0</v>
      </c>
      <c r="I1447" s="110">
        <v>156800</v>
      </c>
      <c r="J1447" s="85" t="s">
        <v>28</v>
      </c>
      <c r="K1447" s="49"/>
      <c r="L1447" s="50">
        <f t="shared" si="271"/>
        <v>156800</v>
      </c>
      <c r="M1447" s="50">
        <f t="shared" si="272"/>
        <v>156800</v>
      </c>
      <c r="N1447" s="51">
        <f t="shared" si="273"/>
        <v>156800</v>
      </c>
      <c r="O1447" s="52">
        <f t="shared" si="274"/>
        <v>156800</v>
      </c>
      <c r="P1447" s="51">
        <f t="shared" si="275"/>
        <v>0</v>
      </c>
      <c r="Q1447" s="53">
        <f t="shared" si="276"/>
        <v>0</v>
      </c>
      <c r="R1447" s="29">
        <f t="shared" si="269"/>
        <v>156800</v>
      </c>
      <c r="S1447" s="51">
        <f t="shared" si="270"/>
        <v>156800</v>
      </c>
      <c r="T1447" s="12" t="str">
        <f t="shared" si="277"/>
        <v>MENOR VALOR</v>
      </c>
    </row>
    <row r="1448" spans="1:20" ht="33">
      <c r="A1448" s="89">
        <v>1442</v>
      </c>
      <c r="B1448" s="38">
        <v>906602</v>
      </c>
      <c r="C1448" s="38"/>
      <c r="D1448" s="63" t="s">
        <v>1925</v>
      </c>
      <c r="E1448" s="114" t="s">
        <v>21</v>
      </c>
      <c r="F1448" s="64">
        <v>1</v>
      </c>
      <c r="G1448" s="115">
        <v>0</v>
      </c>
      <c r="H1448" s="116">
        <v>0</v>
      </c>
      <c r="I1448" s="84">
        <v>104300</v>
      </c>
      <c r="J1448" s="88">
        <v>125400</v>
      </c>
      <c r="K1448" s="49"/>
      <c r="L1448" s="50">
        <f t="shared" si="271"/>
        <v>104300</v>
      </c>
      <c r="M1448" s="50">
        <f t="shared" si="272"/>
        <v>114850</v>
      </c>
      <c r="N1448" s="51">
        <f t="shared" si="273"/>
        <v>114850</v>
      </c>
      <c r="O1448" s="52">
        <f t="shared" si="274"/>
        <v>114364.41754322014</v>
      </c>
      <c r="P1448" s="51">
        <f t="shared" si="275"/>
        <v>7459.9765415180764</v>
      </c>
      <c r="Q1448" s="53">
        <f t="shared" si="276"/>
        <v>6.4954083948786032E-2</v>
      </c>
      <c r="R1448" s="29">
        <f t="shared" si="269"/>
        <v>104300</v>
      </c>
      <c r="S1448" s="51">
        <f t="shared" si="270"/>
        <v>104300</v>
      </c>
      <c r="T1448" s="12" t="str">
        <f t="shared" si="277"/>
        <v>MENOR VALOR</v>
      </c>
    </row>
    <row r="1449" spans="1:20" ht="33">
      <c r="A1449" s="57">
        <v>1443</v>
      </c>
      <c r="B1449" s="38">
        <v>906603</v>
      </c>
      <c r="C1449" s="38"/>
      <c r="D1449" s="63" t="s">
        <v>1926</v>
      </c>
      <c r="E1449" s="114" t="s">
        <v>21</v>
      </c>
      <c r="F1449" s="64">
        <v>1</v>
      </c>
      <c r="G1449" s="115">
        <v>0</v>
      </c>
      <c r="H1449" s="116">
        <v>0</v>
      </c>
      <c r="I1449" s="84">
        <v>180300</v>
      </c>
      <c r="J1449" s="88">
        <v>188800</v>
      </c>
      <c r="K1449" s="49"/>
      <c r="L1449" s="50">
        <f t="shared" si="271"/>
        <v>180300</v>
      </c>
      <c r="M1449" s="50">
        <f t="shared" si="272"/>
        <v>184550</v>
      </c>
      <c r="N1449" s="51">
        <f t="shared" si="273"/>
        <v>184550</v>
      </c>
      <c r="O1449" s="52">
        <f t="shared" si="274"/>
        <v>184501.05690754185</v>
      </c>
      <c r="P1449" s="51">
        <f t="shared" si="275"/>
        <v>3005.2038200428269</v>
      </c>
      <c r="Q1449" s="53">
        <f t="shared" si="276"/>
        <v>1.6283954592483482E-2</v>
      </c>
      <c r="R1449" s="29">
        <f t="shared" si="269"/>
        <v>180300</v>
      </c>
      <c r="S1449" s="51">
        <f t="shared" si="270"/>
        <v>180300</v>
      </c>
      <c r="T1449" s="12" t="str">
        <f t="shared" si="277"/>
        <v>MENOR VALOR</v>
      </c>
    </row>
    <row r="1450" spans="1:20" ht="33">
      <c r="A1450" s="57">
        <v>1444</v>
      </c>
      <c r="B1450" s="38">
        <v>906604</v>
      </c>
      <c r="C1450" s="38"/>
      <c r="D1450" s="63" t="s">
        <v>1927</v>
      </c>
      <c r="E1450" s="114" t="s">
        <v>21</v>
      </c>
      <c r="F1450" s="64">
        <v>1</v>
      </c>
      <c r="G1450" s="115">
        <v>0</v>
      </c>
      <c r="H1450" s="116">
        <v>0</v>
      </c>
      <c r="I1450" s="84">
        <v>237900</v>
      </c>
      <c r="J1450" s="88">
        <v>284500</v>
      </c>
      <c r="K1450" s="49"/>
      <c r="L1450" s="50">
        <f t="shared" si="271"/>
        <v>237900</v>
      </c>
      <c r="M1450" s="50">
        <f t="shared" si="272"/>
        <v>261200</v>
      </c>
      <c r="N1450" s="51">
        <f t="shared" si="273"/>
        <v>261200</v>
      </c>
      <c r="O1450" s="52">
        <f t="shared" si="274"/>
        <v>260158.70156502549</v>
      </c>
      <c r="P1450" s="51">
        <f t="shared" si="275"/>
        <v>16475.588001646556</v>
      </c>
      <c r="Q1450" s="53">
        <f t="shared" si="276"/>
        <v>6.3076523742904123E-2</v>
      </c>
      <c r="R1450" s="29">
        <f t="shared" si="269"/>
        <v>237900</v>
      </c>
      <c r="S1450" s="51">
        <f t="shared" si="270"/>
        <v>237900</v>
      </c>
      <c r="T1450" s="12" t="str">
        <f t="shared" si="277"/>
        <v>MENOR VALOR</v>
      </c>
    </row>
    <row r="1451" spans="1:20" ht="33">
      <c r="A1451" s="89">
        <v>1445</v>
      </c>
      <c r="B1451" s="38">
        <v>906605</v>
      </c>
      <c r="C1451" s="38"/>
      <c r="D1451" s="63" t="s">
        <v>1928</v>
      </c>
      <c r="E1451" s="114" t="s">
        <v>21</v>
      </c>
      <c r="F1451" s="64">
        <v>1</v>
      </c>
      <c r="G1451" s="115">
        <v>0</v>
      </c>
      <c r="H1451" s="116">
        <v>0</v>
      </c>
      <c r="I1451" s="84">
        <v>218000</v>
      </c>
      <c r="J1451" s="88">
        <v>228600</v>
      </c>
      <c r="K1451" s="49"/>
      <c r="L1451" s="50">
        <f t="shared" si="271"/>
        <v>218000</v>
      </c>
      <c r="M1451" s="50">
        <f t="shared" si="272"/>
        <v>223300</v>
      </c>
      <c r="N1451" s="51">
        <f t="shared" si="273"/>
        <v>223300</v>
      </c>
      <c r="O1451" s="52">
        <f t="shared" si="274"/>
        <v>223237.09369188623</v>
      </c>
      <c r="P1451" s="51">
        <f t="shared" si="275"/>
        <v>3747.6659402887017</v>
      </c>
      <c r="Q1451" s="53">
        <f t="shared" si="276"/>
        <v>1.6783098702591589E-2</v>
      </c>
      <c r="R1451" s="29">
        <f t="shared" si="269"/>
        <v>218000</v>
      </c>
      <c r="S1451" s="51">
        <f t="shared" si="270"/>
        <v>218000</v>
      </c>
      <c r="T1451" s="12" t="str">
        <f t="shared" si="277"/>
        <v>MENOR VALOR</v>
      </c>
    </row>
    <row r="1452" spans="1:20" ht="33">
      <c r="A1452" s="57">
        <v>1446</v>
      </c>
      <c r="B1452" s="38">
        <v>906606</v>
      </c>
      <c r="C1452" s="38"/>
      <c r="D1452" s="63" t="s">
        <v>1929</v>
      </c>
      <c r="E1452" s="114" t="s">
        <v>21</v>
      </c>
      <c r="F1452" s="64">
        <v>1</v>
      </c>
      <c r="G1452" s="115">
        <v>0</v>
      </c>
      <c r="H1452" s="116">
        <v>0</v>
      </c>
      <c r="I1452" s="84">
        <v>191300</v>
      </c>
      <c r="J1452" s="88">
        <v>228600</v>
      </c>
      <c r="K1452" s="49"/>
      <c r="L1452" s="50">
        <f t="shared" si="271"/>
        <v>191300</v>
      </c>
      <c r="M1452" s="50">
        <f t="shared" si="272"/>
        <v>209950</v>
      </c>
      <c r="N1452" s="51">
        <f t="shared" si="273"/>
        <v>209950</v>
      </c>
      <c r="O1452" s="52">
        <f t="shared" si="274"/>
        <v>209120.01338944104</v>
      </c>
      <c r="P1452" s="51">
        <f t="shared" si="275"/>
        <v>13187.541469129112</v>
      </c>
      <c r="Q1452" s="53">
        <f t="shared" si="276"/>
        <v>6.2812771941553283E-2</v>
      </c>
      <c r="R1452" s="29">
        <f t="shared" si="269"/>
        <v>191300</v>
      </c>
      <c r="S1452" s="51">
        <f t="shared" si="270"/>
        <v>191300</v>
      </c>
      <c r="T1452" s="12" t="str">
        <f t="shared" si="277"/>
        <v>MENOR VALOR</v>
      </c>
    </row>
    <row r="1453" spans="1:20" ht="33">
      <c r="A1453" s="57">
        <v>1447</v>
      </c>
      <c r="B1453" s="38">
        <v>906610</v>
      </c>
      <c r="C1453" s="38"/>
      <c r="D1453" s="63" t="s">
        <v>1930</v>
      </c>
      <c r="E1453" s="114" t="s">
        <v>21</v>
      </c>
      <c r="F1453" s="64">
        <v>1</v>
      </c>
      <c r="G1453" s="115">
        <v>0</v>
      </c>
      <c r="H1453" s="116">
        <v>0</v>
      </c>
      <c r="I1453" s="84">
        <v>219700</v>
      </c>
      <c r="J1453" s="88">
        <v>230500</v>
      </c>
      <c r="K1453" s="49"/>
      <c r="L1453" s="50">
        <f t="shared" si="271"/>
        <v>219700</v>
      </c>
      <c r="M1453" s="50">
        <f t="shared" si="272"/>
        <v>225100</v>
      </c>
      <c r="N1453" s="51">
        <f t="shared" si="273"/>
        <v>225100</v>
      </c>
      <c r="O1453" s="52">
        <f t="shared" si="274"/>
        <v>225035.21946575385</v>
      </c>
      <c r="P1453" s="51">
        <f t="shared" si="275"/>
        <v>3818.3766184073565</v>
      </c>
      <c r="Q1453" s="53">
        <f t="shared" si="276"/>
        <v>1.6963023626865199E-2</v>
      </c>
      <c r="R1453" s="29">
        <f t="shared" ref="R1453:R1516" si="278">IF(Q1453&lt;=$Q$1,L1453,N1453)</f>
        <v>219700</v>
      </c>
      <c r="S1453" s="51">
        <f t="shared" si="270"/>
        <v>219700</v>
      </c>
      <c r="T1453" s="12" t="str">
        <f t="shared" si="277"/>
        <v>MENOR VALOR</v>
      </c>
    </row>
    <row r="1454" spans="1:20" ht="33">
      <c r="A1454" s="89">
        <v>1448</v>
      </c>
      <c r="B1454" s="38">
        <v>906611</v>
      </c>
      <c r="C1454" s="38"/>
      <c r="D1454" s="63" t="s">
        <v>1931</v>
      </c>
      <c r="E1454" s="114" t="s">
        <v>21</v>
      </c>
      <c r="F1454" s="64">
        <v>1</v>
      </c>
      <c r="G1454" s="115">
        <v>0</v>
      </c>
      <c r="H1454" s="116">
        <v>0</v>
      </c>
      <c r="I1454" s="84">
        <v>192600</v>
      </c>
      <c r="J1454" s="85" t="s">
        <v>28</v>
      </c>
      <c r="K1454" s="49"/>
      <c r="L1454" s="50">
        <f t="shared" si="271"/>
        <v>192600</v>
      </c>
      <c r="M1454" s="50">
        <f t="shared" si="272"/>
        <v>192600</v>
      </c>
      <c r="N1454" s="51">
        <f t="shared" si="273"/>
        <v>192600</v>
      </c>
      <c r="O1454" s="52">
        <f t="shared" si="274"/>
        <v>192600</v>
      </c>
      <c r="P1454" s="51">
        <f t="shared" si="275"/>
        <v>0</v>
      </c>
      <c r="Q1454" s="53">
        <f t="shared" si="276"/>
        <v>0</v>
      </c>
      <c r="R1454" s="29">
        <f t="shared" si="278"/>
        <v>192600</v>
      </c>
      <c r="S1454" s="51">
        <f t="shared" si="270"/>
        <v>192600</v>
      </c>
      <c r="T1454" s="12" t="str">
        <f t="shared" si="277"/>
        <v>MENOR VALOR</v>
      </c>
    </row>
    <row r="1455" spans="1:20" ht="33">
      <c r="A1455" s="57">
        <v>1449</v>
      </c>
      <c r="B1455" s="38">
        <v>906620</v>
      </c>
      <c r="C1455" s="38"/>
      <c r="D1455" s="63" t="s">
        <v>1932</v>
      </c>
      <c r="E1455" s="114" t="s">
        <v>21</v>
      </c>
      <c r="F1455" s="64">
        <v>1</v>
      </c>
      <c r="G1455" s="115">
        <v>0</v>
      </c>
      <c r="H1455" s="116">
        <v>0</v>
      </c>
      <c r="I1455" s="84">
        <v>87400</v>
      </c>
      <c r="J1455" s="85" t="s">
        <v>28</v>
      </c>
      <c r="K1455" s="49"/>
      <c r="L1455" s="50">
        <f t="shared" si="271"/>
        <v>87400</v>
      </c>
      <c r="M1455" s="50">
        <f t="shared" si="272"/>
        <v>87400</v>
      </c>
      <c r="N1455" s="51">
        <f t="shared" si="273"/>
        <v>87400</v>
      </c>
      <c r="O1455" s="52">
        <f t="shared" si="274"/>
        <v>87400</v>
      </c>
      <c r="P1455" s="51">
        <f t="shared" si="275"/>
        <v>0</v>
      </c>
      <c r="Q1455" s="53">
        <f t="shared" si="276"/>
        <v>0</v>
      </c>
      <c r="R1455" s="29">
        <f t="shared" si="278"/>
        <v>87400</v>
      </c>
      <c r="S1455" s="51">
        <f t="shared" si="270"/>
        <v>87400</v>
      </c>
      <c r="T1455" s="12" t="str">
        <f t="shared" si="277"/>
        <v>MENOR VALOR</v>
      </c>
    </row>
    <row r="1456" spans="1:20" ht="16.5">
      <c r="A1456" s="57">
        <v>1450</v>
      </c>
      <c r="B1456" s="38">
        <v>906621</v>
      </c>
      <c r="C1456" s="38"/>
      <c r="D1456" s="63" t="s">
        <v>1933</v>
      </c>
      <c r="E1456" s="114" t="s">
        <v>21</v>
      </c>
      <c r="F1456" s="64">
        <v>1</v>
      </c>
      <c r="G1456" s="115">
        <v>0</v>
      </c>
      <c r="H1456" s="116">
        <v>0</v>
      </c>
      <c r="I1456" s="84">
        <v>206100</v>
      </c>
      <c r="J1456" s="88">
        <v>216000</v>
      </c>
      <c r="K1456" s="49"/>
      <c r="L1456" s="50">
        <f t="shared" si="271"/>
        <v>206100</v>
      </c>
      <c r="M1456" s="50">
        <f t="shared" si="272"/>
        <v>211050</v>
      </c>
      <c r="N1456" s="51">
        <f t="shared" si="273"/>
        <v>211050</v>
      </c>
      <c r="O1456" s="52">
        <f t="shared" si="274"/>
        <v>210991.9429741335</v>
      </c>
      <c r="P1456" s="51">
        <f t="shared" si="275"/>
        <v>3500.1785668734101</v>
      </c>
      <c r="Q1456" s="53">
        <f t="shared" si="276"/>
        <v>1.6584594015036296E-2</v>
      </c>
      <c r="R1456" s="29">
        <f t="shared" si="278"/>
        <v>206100</v>
      </c>
      <c r="S1456" s="51">
        <f t="shared" si="270"/>
        <v>206100</v>
      </c>
      <c r="T1456" s="12" t="str">
        <f t="shared" si="277"/>
        <v>MENOR VALOR</v>
      </c>
    </row>
    <row r="1457" spans="1:20" ht="16.5">
      <c r="A1457" s="89">
        <v>1451</v>
      </c>
      <c r="B1457" s="38">
        <v>906624</v>
      </c>
      <c r="C1457" s="38"/>
      <c r="D1457" s="63" t="s">
        <v>1934</v>
      </c>
      <c r="E1457" s="114" t="s">
        <v>21</v>
      </c>
      <c r="F1457" s="64">
        <v>1</v>
      </c>
      <c r="G1457" s="115">
        <v>0</v>
      </c>
      <c r="H1457" s="116">
        <v>0</v>
      </c>
      <c r="I1457" s="84">
        <v>170900</v>
      </c>
      <c r="J1457" s="85" t="s">
        <v>28</v>
      </c>
      <c r="K1457" s="49"/>
      <c r="L1457" s="50">
        <f t="shared" si="271"/>
        <v>170900</v>
      </c>
      <c r="M1457" s="50">
        <f t="shared" si="272"/>
        <v>170900</v>
      </c>
      <c r="N1457" s="51">
        <f t="shared" si="273"/>
        <v>170900</v>
      </c>
      <c r="O1457" s="52">
        <f t="shared" si="274"/>
        <v>170900</v>
      </c>
      <c r="P1457" s="51">
        <f t="shared" si="275"/>
        <v>0</v>
      </c>
      <c r="Q1457" s="53">
        <f t="shared" si="276"/>
        <v>0</v>
      </c>
      <c r="R1457" s="29">
        <f t="shared" si="278"/>
        <v>170900</v>
      </c>
      <c r="S1457" s="51">
        <f t="shared" si="270"/>
        <v>170900</v>
      </c>
      <c r="T1457" s="12" t="str">
        <f t="shared" si="277"/>
        <v>MENOR VALOR</v>
      </c>
    </row>
    <row r="1458" spans="1:20" ht="33">
      <c r="A1458" s="57">
        <v>1452</v>
      </c>
      <c r="B1458" s="38">
        <v>906625</v>
      </c>
      <c r="C1458" s="38"/>
      <c r="D1458" s="63" t="s">
        <v>1935</v>
      </c>
      <c r="E1458" s="114" t="s">
        <v>21</v>
      </c>
      <c r="F1458" s="64">
        <v>1</v>
      </c>
      <c r="G1458" s="115">
        <v>0</v>
      </c>
      <c r="H1458" s="116">
        <v>0</v>
      </c>
      <c r="I1458" s="84">
        <v>77600</v>
      </c>
      <c r="J1458" s="88">
        <v>71300</v>
      </c>
      <c r="K1458" s="49"/>
      <c r="L1458" s="50">
        <f t="shared" si="271"/>
        <v>71300</v>
      </c>
      <c r="M1458" s="50">
        <f t="shared" si="272"/>
        <v>74450</v>
      </c>
      <c r="N1458" s="51">
        <f t="shared" si="273"/>
        <v>74450</v>
      </c>
      <c r="O1458" s="52">
        <f t="shared" si="274"/>
        <v>74383.33146612889</v>
      </c>
      <c r="P1458" s="51">
        <f t="shared" si="275"/>
        <v>2227.3863607376247</v>
      </c>
      <c r="Q1458" s="53">
        <f t="shared" si="276"/>
        <v>2.9917882615683341E-2</v>
      </c>
      <c r="R1458" s="29">
        <f t="shared" si="278"/>
        <v>71300</v>
      </c>
      <c r="S1458" s="51">
        <f t="shared" si="270"/>
        <v>71300</v>
      </c>
      <c r="T1458" s="12" t="str">
        <f t="shared" si="277"/>
        <v>MENOR VALOR</v>
      </c>
    </row>
    <row r="1459" spans="1:20" ht="33">
      <c r="A1459" s="57">
        <v>1453</v>
      </c>
      <c r="B1459" s="38">
        <v>906711</v>
      </c>
      <c r="C1459" s="38"/>
      <c r="D1459" s="63" t="s">
        <v>1936</v>
      </c>
      <c r="E1459" s="114" t="s">
        <v>21</v>
      </c>
      <c r="F1459" s="64">
        <v>1</v>
      </c>
      <c r="G1459" s="115">
        <v>0</v>
      </c>
      <c r="H1459" s="116">
        <v>0</v>
      </c>
      <c r="I1459" s="84">
        <v>288000</v>
      </c>
      <c r="J1459" s="85" t="s">
        <v>28</v>
      </c>
      <c r="K1459" s="49"/>
      <c r="L1459" s="50">
        <f t="shared" si="271"/>
        <v>288000</v>
      </c>
      <c r="M1459" s="50">
        <f t="shared" si="272"/>
        <v>288000</v>
      </c>
      <c r="N1459" s="51">
        <f t="shared" si="273"/>
        <v>288000</v>
      </c>
      <c r="O1459" s="52">
        <f t="shared" si="274"/>
        <v>288000</v>
      </c>
      <c r="P1459" s="51">
        <f t="shared" si="275"/>
        <v>0</v>
      </c>
      <c r="Q1459" s="53">
        <f t="shared" si="276"/>
        <v>0</v>
      </c>
      <c r="R1459" s="29">
        <f t="shared" si="278"/>
        <v>288000</v>
      </c>
      <c r="S1459" s="51">
        <f t="shared" si="270"/>
        <v>288000</v>
      </c>
      <c r="T1459" s="12" t="str">
        <f t="shared" si="277"/>
        <v>MENOR VALOR</v>
      </c>
    </row>
    <row r="1460" spans="1:20" ht="33">
      <c r="A1460" s="89">
        <v>1454</v>
      </c>
      <c r="B1460" s="38">
        <v>906712</v>
      </c>
      <c r="C1460" s="38"/>
      <c r="D1460" s="63" t="s">
        <v>1937</v>
      </c>
      <c r="E1460" s="114" t="s">
        <v>21</v>
      </c>
      <c r="F1460" s="64">
        <v>1</v>
      </c>
      <c r="G1460" s="115">
        <v>0</v>
      </c>
      <c r="H1460" s="116">
        <v>0</v>
      </c>
      <c r="I1460" s="84">
        <v>100900</v>
      </c>
      <c r="J1460" s="88">
        <v>108700</v>
      </c>
      <c r="K1460" s="49"/>
      <c r="L1460" s="50">
        <f t="shared" si="271"/>
        <v>100900</v>
      </c>
      <c r="M1460" s="50">
        <f t="shared" si="272"/>
        <v>104800</v>
      </c>
      <c r="N1460" s="51">
        <f t="shared" si="273"/>
        <v>104800</v>
      </c>
      <c r="O1460" s="52">
        <f t="shared" si="274"/>
        <v>104727.4080649378</v>
      </c>
      <c r="P1460" s="51">
        <f t="shared" si="275"/>
        <v>2757.7164466275353</v>
      </c>
      <c r="Q1460" s="53">
        <f t="shared" si="276"/>
        <v>2.6314088231178773E-2</v>
      </c>
      <c r="R1460" s="29">
        <f t="shared" si="278"/>
        <v>100900</v>
      </c>
      <c r="S1460" s="51">
        <f t="shared" si="270"/>
        <v>100900</v>
      </c>
      <c r="T1460" s="12" t="str">
        <f t="shared" si="277"/>
        <v>MENOR VALOR</v>
      </c>
    </row>
    <row r="1461" spans="1:20" ht="33">
      <c r="A1461" s="57">
        <v>1455</v>
      </c>
      <c r="B1461" s="38">
        <v>906714</v>
      </c>
      <c r="C1461" s="38"/>
      <c r="D1461" s="63" t="s">
        <v>1938</v>
      </c>
      <c r="E1461" s="114" t="s">
        <v>21</v>
      </c>
      <c r="F1461" s="64">
        <v>1</v>
      </c>
      <c r="G1461" s="115">
        <v>0</v>
      </c>
      <c r="H1461" s="116">
        <v>0</v>
      </c>
      <c r="I1461" s="84">
        <v>158200</v>
      </c>
      <c r="J1461" s="88">
        <v>108700</v>
      </c>
      <c r="K1461" s="49"/>
      <c r="L1461" s="50">
        <f t="shared" si="271"/>
        <v>108700</v>
      </c>
      <c r="M1461" s="50">
        <f t="shared" si="272"/>
        <v>133450</v>
      </c>
      <c r="N1461" s="51">
        <f t="shared" si="273"/>
        <v>133450</v>
      </c>
      <c r="O1461" s="52">
        <f t="shared" si="274"/>
        <v>131134.8161244755</v>
      </c>
      <c r="P1461" s="51">
        <f t="shared" si="275"/>
        <v>17500.892834367052</v>
      </c>
      <c r="Q1461" s="53">
        <f t="shared" si="276"/>
        <v>0.13114194705408058</v>
      </c>
      <c r="R1461" s="29">
        <f t="shared" si="278"/>
        <v>133450</v>
      </c>
      <c r="S1461" s="51">
        <f t="shared" si="270"/>
        <v>133500</v>
      </c>
      <c r="T1461" s="12" t="str">
        <f t="shared" si="277"/>
        <v>MEDIANA</v>
      </c>
    </row>
    <row r="1462" spans="1:20" ht="33">
      <c r="A1462" s="57">
        <v>1456</v>
      </c>
      <c r="B1462" s="38">
        <v>906720</v>
      </c>
      <c r="C1462" s="38"/>
      <c r="D1462" s="63" t="s">
        <v>1939</v>
      </c>
      <c r="E1462" s="114" t="s">
        <v>21</v>
      </c>
      <c r="F1462" s="64">
        <v>1</v>
      </c>
      <c r="G1462" s="115">
        <v>0</v>
      </c>
      <c r="H1462" s="116">
        <v>0</v>
      </c>
      <c r="I1462" s="84">
        <v>158200</v>
      </c>
      <c r="J1462" s="88">
        <v>108700</v>
      </c>
      <c r="K1462" s="49"/>
      <c r="L1462" s="50">
        <f t="shared" si="271"/>
        <v>108700</v>
      </c>
      <c r="M1462" s="50">
        <f t="shared" si="272"/>
        <v>133450</v>
      </c>
      <c r="N1462" s="51">
        <f t="shared" si="273"/>
        <v>133450</v>
      </c>
      <c r="O1462" s="52">
        <f t="shared" si="274"/>
        <v>131134.8161244755</v>
      </c>
      <c r="P1462" s="51">
        <f t="shared" si="275"/>
        <v>17500.892834367052</v>
      </c>
      <c r="Q1462" s="53">
        <f t="shared" si="276"/>
        <v>0.13114194705408058</v>
      </c>
      <c r="R1462" s="29">
        <f t="shared" si="278"/>
        <v>133450</v>
      </c>
      <c r="S1462" s="51">
        <f t="shared" si="270"/>
        <v>133500</v>
      </c>
      <c r="T1462" s="12" t="str">
        <f t="shared" si="277"/>
        <v>MEDIANA</v>
      </c>
    </row>
    <row r="1463" spans="1:20" ht="33">
      <c r="A1463" s="89">
        <v>1457</v>
      </c>
      <c r="B1463" s="38">
        <v>906744</v>
      </c>
      <c r="C1463" s="38"/>
      <c r="D1463" s="63" t="s">
        <v>1940</v>
      </c>
      <c r="E1463" s="114" t="s">
        <v>21</v>
      </c>
      <c r="F1463" s="64">
        <v>1</v>
      </c>
      <c r="G1463" s="115">
        <v>0</v>
      </c>
      <c r="H1463" s="116">
        <v>0</v>
      </c>
      <c r="I1463" s="84">
        <v>144000</v>
      </c>
      <c r="J1463" s="85" t="s">
        <v>28</v>
      </c>
      <c r="K1463" s="49"/>
      <c r="L1463" s="50">
        <f t="shared" si="271"/>
        <v>144000</v>
      </c>
      <c r="M1463" s="50">
        <f t="shared" si="272"/>
        <v>144000</v>
      </c>
      <c r="N1463" s="51">
        <f t="shared" si="273"/>
        <v>144000</v>
      </c>
      <c r="O1463" s="52">
        <f t="shared" si="274"/>
        <v>144000</v>
      </c>
      <c r="P1463" s="51">
        <f t="shared" si="275"/>
        <v>0</v>
      </c>
      <c r="Q1463" s="53">
        <f t="shared" si="276"/>
        <v>0</v>
      </c>
      <c r="R1463" s="29">
        <f t="shared" si="278"/>
        <v>144000</v>
      </c>
      <c r="S1463" s="51">
        <f t="shared" si="270"/>
        <v>144000</v>
      </c>
      <c r="T1463" s="12" t="str">
        <f t="shared" si="277"/>
        <v>MENOR VALOR</v>
      </c>
    </row>
    <row r="1464" spans="1:20" ht="33">
      <c r="A1464" s="57">
        <v>1458</v>
      </c>
      <c r="B1464" s="38">
        <v>906801</v>
      </c>
      <c r="C1464" s="38"/>
      <c r="D1464" s="63" t="s">
        <v>1941</v>
      </c>
      <c r="E1464" s="114" t="s">
        <v>21</v>
      </c>
      <c r="F1464" s="64">
        <v>1</v>
      </c>
      <c r="G1464" s="115">
        <v>0</v>
      </c>
      <c r="H1464" s="116">
        <v>0</v>
      </c>
      <c r="I1464" s="84">
        <v>68600</v>
      </c>
      <c r="J1464" s="85" t="s">
        <v>28</v>
      </c>
      <c r="K1464" s="49"/>
      <c r="L1464" s="50">
        <f t="shared" si="271"/>
        <v>68600</v>
      </c>
      <c r="M1464" s="50">
        <f t="shared" si="272"/>
        <v>68600</v>
      </c>
      <c r="N1464" s="51">
        <f t="shared" si="273"/>
        <v>68600</v>
      </c>
      <c r="O1464" s="52">
        <f t="shared" si="274"/>
        <v>68600</v>
      </c>
      <c r="P1464" s="51">
        <f t="shared" si="275"/>
        <v>0</v>
      </c>
      <c r="Q1464" s="53">
        <f t="shared" si="276"/>
        <v>0</v>
      </c>
      <c r="R1464" s="29">
        <f t="shared" si="278"/>
        <v>68600</v>
      </c>
      <c r="S1464" s="51">
        <f t="shared" si="270"/>
        <v>68600</v>
      </c>
      <c r="T1464" s="12" t="str">
        <f t="shared" si="277"/>
        <v>MENOR VALOR</v>
      </c>
    </row>
    <row r="1465" spans="1:20" ht="33">
      <c r="A1465" s="57">
        <v>1459</v>
      </c>
      <c r="B1465" s="38">
        <v>906810</v>
      </c>
      <c r="C1465" s="38"/>
      <c r="D1465" s="63" t="s">
        <v>1942</v>
      </c>
      <c r="E1465" s="114" t="s">
        <v>21</v>
      </c>
      <c r="F1465" s="64">
        <v>1</v>
      </c>
      <c r="G1465" s="115">
        <v>0</v>
      </c>
      <c r="H1465" s="116">
        <v>0</v>
      </c>
      <c r="I1465" s="84">
        <v>107700</v>
      </c>
      <c r="J1465" s="85" t="s">
        <v>28</v>
      </c>
      <c r="K1465" s="49"/>
      <c r="L1465" s="50">
        <f t="shared" si="271"/>
        <v>107700</v>
      </c>
      <c r="M1465" s="50">
        <f t="shared" si="272"/>
        <v>107700</v>
      </c>
      <c r="N1465" s="51">
        <f t="shared" si="273"/>
        <v>107700</v>
      </c>
      <c r="O1465" s="52">
        <f t="shared" si="274"/>
        <v>107700</v>
      </c>
      <c r="P1465" s="51">
        <f t="shared" si="275"/>
        <v>0</v>
      </c>
      <c r="Q1465" s="53">
        <f t="shared" si="276"/>
        <v>0</v>
      </c>
      <c r="R1465" s="29">
        <f t="shared" si="278"/>
        <v>107700</v>
      </c>
      <c r="S1465" s="51">
        <f t="shared" si="270"/>
        <v>107700</v>
      </c>
      <c r="T1465" s="12" t="str">
        <f t="shared" si="277"/>
        <v>MENOR VALOR</v>
      </c>
    </row>
    <row r="1466" spans="1:20" ht="33">
      <c r="A1466" s="89">
        <v>1460</v>
      </c>
      <c r="B1466" s="38">
        <v>906812</v>
      </c>
      <c r="C1466" s="38"/>
      <c r="D1466" s="63" t="s">
        <v>1943</v>
      </c>
      <c r="E1466" s="114" t="s">
        <v>21</v>
      </c>
      <c r="F1466" s="64">
        <v>1</v>
      </c>
      <c r="G1466" s="115">
        <v>0</v>
      </c>
      <c r="H1466" s="116">
        <v>0</v>
      </c>
      <c r="I1466" s="84">
        <v>60200</v>
      </c>
      <c r="J1466" s="88">
        <v>72000</v>
      </c>
      <c r="K1466" s="49"/>
      <c r="L1466" s="50">
        <f t="shared" si="271"/>
        <v>60200</v>
      </c>
      <c r="M1466" s="50">
        <f t="shared" si="272"/>
        <v>66100</v>
      </c>
      <c r="N1466" s="51">
        <f t="shared" si="273"/>
        <v>66100</v>
      </c>
      <c r="O1466" s="52">
        <f t="shared" si="274"/>
        <v>65836.160276856972</v>
      </c>
      <c r="P1466" s="51">
        <f t="shared" si="275"/>
        <v>4171.93000900063</v>
      </c>
      <c r="Q1466" s="53">
        <f t="shared" si="276"/>
        <v>6.3115431301068531E-2</v>
      </c>
      <c r="R1466" s="29">
        <f t="shared" si="278"/>
        <v>60200</v>
      </c>
      <c r="S1466" s="51">
        <f t="shared" si="270"/>
        <v>60200</v>
      </c>
      <c r="T1466" s="12" t="str">
        <f t="shared" si="277"/>
        <v>MENOR VALOR</v>
      </c>
    </row>
    <row r="1467" spans="1:20" ht="16.5">
      <c r="A1467" s="57">
        <v>1461</v>
      </c>
      <c r="B1467" s="38">
        <v>906826</v>
      </c>
      <c r="C1467" s="38"/>
      <c r="D1467" s="63" t="s">
        <v>1944</v>
      </c>
      <c r="E1467" s="114" t="s">
        <v>21</v>
      </c>
      <c r="F1467" s="64">
        <v>1</v>
      </c>
      <c r="G1467" s="115">
        <v>0</v>
      </c>
      <c r="H1467" s="116">
        <v>0</v>
      </c>
      <c r="I1467" s="84">
        <v>40900</v>
      </c>
      <c r="J1467" s="88">
        <v>49000</v>
      </c>
      <c r="K1467" s="49"/>
      <c r="L1467" s="50">
        <f t="shared" si="271"/>
        <v>40900</v>
      </c>
      <c r="M1467" s="50">
        <f t="shared" si="272"/>
        <v>44950</v>
      </c>
      <c r="N1467" s="51">
        <f t="shared" si="273"/>
        <v>44950</v>
      </c>
      <c r="O1467" s="52">
        <f t="shared" si="274"/>
        <v>44767.175474894553</v>
      </c>
      <c r="P1467" s="51">
        <f t="shared" si="275"/>
        <v>2863.7824638055176</v>
      </c>
      <c r="Q1467" s="53">
        <f t="shared" si="276"/>
        <v>6.3710399639722304E-2</v>
      </c>
      <c r="R1467" s="29">
        <f t="shared" si="278"/>
        <v>40900</v>
      </c>
      <c r="S1467" s="51">
        <f t="shared" si="270"/>
        <v>40900</v>
      </c>
      <c r="T1467" s="12" t="str">
        <f t="shared" si="277"/>
        <v>MENOR VALOR</v>
      </c>
    </row>
    <row r="1468" spans="1:20" ht="16.5">
      <c r="A1468" s="57">
        <v>1462</v>
      </c>
      <c r="B1468" s="38">
        <v>906827</v>
      </c>
      <c r="C1468" s="38"/>
      <c r="D1468" s="63" t="s">
        <v>1945</v>
      </c>
      <c r="E1468" s="114" t="s">
        <v>21</v>
      </c>
      <c r="F1468" s="64">
        <v>1</v>
      </c>
      <c r="G1468" s="115">
        <v>0</v>
      </c>
      <c r="H1468" s="116">
        <v>0</v>
      </c>
      <c r="I1468" s="84">
        <v>71700</v>
      </c>
      <c r="J1468" s="88">
        <v>74900</v>
      </c>
      <c r="K1468" s="49"/>
      <c r="L1468" s="50">
        <f t="shared" si="271"/>
        <v>71700</v>
      </c>
      <c r="M1468" s="50">
        <f t="shared" si="272"/>
        <v>73300</v>
      </c>
      <c r="N1468" s="51">
        <f t="shared" si="273"/>
        <v>73300</v>
      </c>
      <c r="O1468" s="52">
        <f t="shared" si="274"/>
        <v>73282.535436487189</v>
      </c>
      <c r="P1468" s="51">
        <f t="shared" si="275"/>
        <v>1131.3708498984761</v>
      </c>
      <c r="Q1468" s="53">
        <f t="shared" si="276"/>
        <v>1.5434800135040602E-2</v>
      </c>
      <c r="R1468" s="29">
        <f t="shared" si="278"/>
        <v>71700</v>
      </c>
      <c r="S1468" s="51">
        <f t="shared" si="270"/>
        <v>71700</v>
      </c>
      <c r="T1468" s="12" t="str">
        <f t="shared" si="277"/>
        <v>MENOR VALOR</v>
      </c>
    </row>
    <row r="1469" spans="1:20" ht="16.5">
      <c r="A1469" s="89">
        <v>1463</v>
      </c>
      <c r="B1469" s="38">
        <v>906828</v>
      </c>
      <c r="C1469" s="38"/>
      <c r="D1469" s="63" t="s">
        <v>1946</v>
      </c>
      <c r="E1469" s="114" t="s">
        <v>21</v>
      </c>
      <c r="F1469" s="64">
        <v>1</v>
      </c>
      <c r="G1469" s="115">
        <v>0</v>
      </c>
      <c r="H1469" s="116">
        <v>0</v>
      </c>
      <c r="I1469" s="84">
        <v>40900</v>
      </c>
      <c r="J1469" s="88">
        <v>49000</v>
      </c>
      <c r="K1469" s="49"/>
      <c r="L1469" s="50">
        <f t="shared" si="271"/>
        <v>40900</v>
      </c>
      <c r="M1469" s="50">
        <f t="shared" si="272"/>
        <v>44950</v>
      </c>
      <c r="N1469" s="51">
        <f t="shared" si="273"/>
        <v>44950</v>
      </c>
      <c r="O1469" s="52">
        <f t="shared" si="274"/>
        <v>44767.175474894553</v>
      </c>
      <c r="P1469" s="51">
        <f t="shared" si="275"/>
        <v>2863.7824638055176</v>
      </c>
      <c r="Q1469" s="53">
        <f t="shared" si="276"/>
        <v>6.3710399639722304E-2</v>
      </c>
      <c r="R1469" s="29">
        <f t="shared" si="278"/>
        <v>40900</v>
      </c>
      <c r="S1469" s="51">
        <f t="shared" si="270"/>
        <v>40900</v>
      </c>
      <c r="T1469" s="12" t="str">
        <f t="shared" si="277"/>
        <v>MENOR VALOR</v>
      </c>
    </row>
    <row r="1470" spans="1:20" ht="16.5">
      <c r="A1470" s="57">
        <v>1464</v>
      </c>
      <c r="B1470" s="38">
        <v>906829</v>
      </c>
      <c r="C1470" s="38"/>
      <c r="D1470" s="63" t="s">
        <v>1947</v>
      </c>
      <c r="E1470" s="114" t="s">
        <v>21</v>
      </c>
      <c r="F1470" s="64">
        <v>1</v>
      </c>
      <c r="G1470" s="115">
        <v>0</v>
      </c>
      <c r="H1470" s="116">
        <v>0</v>
      </c>
      <c r="I1470" s="84">
        <v>71700</v>
      </c>
      <c r="J1470" s="85" t="s">
        <v>28</v>
      </c>
      <c r="K1470" s="49"/>
      <c r="L1470" s="50">
        <f t="shared" si="271"/>
        <v>71700</v>
      </c>
      <c r="M1470" s="50">
        <f t="shared" si="272"/>
        <v>71700</v>
      </c>
      <c r="N1470" s="51">
        <f t="shared" si="273"/>
        <v>71700</v>
      </c>
      <c r="O1470" s="52">
        <f t="shared" si="274"/>
        <v>71700</v>
      </c>
      <c r="P1470" s="51">
        <f t="shared" si="275"/>
        <v>0</v>
      </c>
      <c r="Q1470" s="53">
        <f t="shared" si="276"/>
        <v>0</v>
      </c>
      <c r="R1470" s="29">
        <f t="shared" si="278"/>
        <v>71700</v>
      </c>
      <c r="S1470" s="51">
        <f t="shared" si="270"/>
        <v>71700</v>
      </c>
      <c r="T1470" s="12" t="str">
        <f t="shared" si="277"/>
        <v>MENOR VALOR</v>
      </c>
    </row>
    <row r="1471" spans="1:20" ht="16.5">
      <c r="A1471" s="57">
        <v>1465</v>
      </c>
      <c r="B1471" s="38">
        <v>906831</v>
      </c>
      <c r="C1471" s="38"/>
      <c r="D1471" s="63" t="s">
        <v>1948</v>
      </c>
      <c r="E1471" s="114" t="s">
        <v>21</v>
      </c>
      <c r="F1471" s="64">
        <v>1</v>
      </c>
      <c r="G1471" s="115">
        <v>0</v>
      </c>
      <c r="H1471" s="116">
        <v>0</v>
      </c>
      <c r="I1471" s="84">
        <v>40900</v>
      </c>
      <c r="J1471" s="88">
        <v>49000</v>
      </c>
      <c r="K1471" s="49"/>
      <c r="L1471" s="50">
        <f t="shared" si="271"/>
        <v>40900</v>
      </c>
      <c r="M1471" s="50">
        <f t="shared" si="272"/>
        <v>44950</v>
      </c>
      <c r="N1471" s="51">
        <f t="shared" si="273"/>
        <v>44950</v>
      </c>
      <c r="O1471" s="52">
        <f t="shared" si="274"/>
        <v>44767.175474894553</v>
      </c>
      <c r="P1471" s="51">
        <f t="shared" si="275"/>
        <v>2863.7824638055176</v>
      </c>
      <c r="Q1471" s="53">
        <f t="shared" si="276"/>
        <v>6.3710399639722304E-2</v>
      </c>
      <c r="R1471" s="29">
        <f t="shared" si="278"/>
        <v>40900</v>
      </c>
      <c r="S1471" s="51">
        <f t="shared" si="270"/>
        <v>40900</v>
      </c>
      <c r="T1471" s="12" t="str">
        <f t="shared" si="277"/>
        <v>MENOR VALOR</v>
      </c>
    </row>
    <row r="1472" spans="1:20" ht="16.5">
      <c r="A1472" s="89">
        <v>1466</v>
      </c>
      <c r="B1472" s="38">
        <v>906832</v>
      </c>
      <c r="C1472" s="38"/>
      <c r="D1472" s="63" t="s">
        <v>1949</v>
      </c>
      <c r="E1472" s="114" t="s">
        <v>21</v>
      </c>
      <c r="F1472" s="64">
        <v>1</v>
      </c>
      <c r="G1472" s="115">
        <v>0</v>
      </c>
      <c r="H1472" s="116">
        <v>0</v>
      </c>
      <c r="I1472" s="84">
        <v>71700</v>
      </c>
      <c r="J1472" s="88">
        <v>75100</v>
      </c>
      <c r="K1472" s="49"/>
      <c r="L1472" s="50">
        <f t="shared" si="271"/>
        <v>71700</v>
      </c>
      <c r="M1472" s="50">
        <f t="shared" si="272"/>
        <v>73400</v>
      </c>
      <c r="N1472" s="51">
        <f t="shared" si="273"/>
        <v>73400</v>
      </c>
      <c r="O1472" s="52">
        <f t="shared" si="274"/>
        <v>73380.310710707679</v>
      </c>
      <c r="P1472" s="51">
        <f t="shared" si="275"/>
        <v>1202.0815280171307</v>
      </c>
      <c r="Q1472" s="53">
        <f t="shared" si="276"/>
        <v>1.6377132534293334E-2</v>
      </c>
      <c r="R1472" s="29">
        <f t="shared" si="278"/>
        <v>71700</v>
      </c>
      <c r="S1472" s="51">
        <f t="shared" si="270"/>
        <v>71700</v>
      </c>
      <c r="T1472" s="12" t="str">
        <f t="shared" si="277"/>
        <v>MENOR VALOR</v>
      </c>
    </row>
    <row r="1473" spans="1:20" ht="33">
      <c r="A1473" s="57">
        <v>1467</v>
      </c>
      <c r="B1473" s="38">
        <v>906833</v>
      </c>
      <c r="C1473" s="38"/>
      <c r="D1473" s="63" t="s">
        <v>1950</v>
      </c>
      <c r="E1473" s="114" t="s">
        <v>21</v>
      </c>
      <c r="F1473" s="64">
        <v>1</v>
      </c>
      <c r="G1473" s="115">
        <v>0</v>
      </c>
      <c r="H1473" s="116">
        <v>0</v>
      </c>
      <c r="I1473" s="84">
        <v>83100</v>
      </c>
      <c r="J1473" s="85" t="s">
        <v>28</v>
      </c>
      <c r="K1473" s="49"/>
      <c r="L1473" s="50">
        <f t="shared" si="271"/>
        <v>83100</v>
      </c>
      <c r="M1473" s="50">
        <f t="shared" si="272"/>
        <v>83100</v>
      </c>
      <c r="N1473" s="51">
        <f t="shared" si="273"/>
        <v>83100</v>
      </c>
      <c r="O1473" s="52">
        <f t="shared" si="274"/>
        <v>83100</v>
      </c>
      <c r="P1473" s="51">
        <f t="shared" si="275"/>
        <v>0</v>
      </c>
      <c r="Q1473" s="53">
        <f t="shared" si="276"/>
        <v>0</v>
      </c>
      <c r="R1473" s="29">
        <f t="shared" si="278"/>
        <v>83100</v>
      </c>
      <c r="S1473" s="51">
        <f t="shared" ref="S1473:S1536" si="279">+ROUND(R1473,-2)</f>
        <v>83100</v>
      </c>
      <c r="T1473" s="12" t="str">
        <f t="shared" si="277"/>
        <v>MENOR VALOR</v>
      </c>
    </row>
    <row r="1474" spans="1:20" ht="49.5">
      <c r="A1474" s="57">
        <v>1468</v>
      </c>
      <c r="B1474" s="38">
        <v>906834</v>
      </c>
      <c r="C1474" s="38"/>
      <c r="D1474" s="63" t="s">
        <v>1951</v>
      </c>
      <c r="E1474" s="114" t="s">
        <v>21</v>
      </c>
      <c r="F1474" s="64">
        <v>1</v>
      </c>
      <c r="G1474" s="115">
        <v>0</v>
      </c>
      <c r="H1474" s="116">
        <v>0</v>
      </c>
      <c r="I1474" s="84">
        <v>94200</v>
      </c>
      <c r="J1474" s="88">
        <v>84800</v>
      </c>
      <c r="K1474" s="49"/>
      <c r="L1474" s="50">
        <f t="shared" si="271"/>
        <v>84800</v>
      </c>
      <c r="M1474" s="50">
        <f t="shared" si="272"/>
        <v>89500</v>
      </c>
      <c r="N1474" s="51">
        <f t="shared" si="273"/>
        <v>89500</v>
      </c>
      <c r="O1474" s="52">
        <f t="shared" si="274"/>
        <v>89376.506980302162</v>
      </c>
      <c r="P1474" s="51">
        <f t="shared" si="275"/>
        <v>3323.4018715767734</v>
      </c>
      <c r="Q1474" s="53">
        <f t="shared" si="276"/>
        <v>3.7132981805327078E-2</v>
      </c>
      <c r="R1474" s="29">
        <f t="shared" si="278"/>
        <v>84800</v>
      </c>
      <c r="S1474" s="51">
        <f t="shared" si="279"/>
        <v>84800</v>
      </c>
      <c r="T1474" s="12" t="str">
        <f t="shared" si="277"/>
        <v>MENOR VALOR</v>
      </c>
    </row>
    <row r="1475" spans="1:20" ht="16.5">
      <c r="A1475" s="89">
        <v>1469</v>
      </c>
      <c r="B1475" s="38">
        <v>906835</v>
      </c>
      <c r="C1475" s="38"/>
      <c r="D1475" s="63" t="s">
        <v>1952</v>
      </c>
      <c r="E1475" s="114" t="s">
        <v>21</v>
      </c>
      <c r="F1475" s="64">
        <v>1</v>
      </c>
      <c r="G1475" s="115">
        <v>0</v>
      </c>
      <c r="H1475" s="116">
        <v>0</v>
      </c>
      <c r="I1475" s="84">
        <v>89900</v>
      </c>
      <c r="J1475" s="88">
        <v>132900</v>
      </c>
      <c r="K1475" s="49"/>
      <c r="L1475" s="50">
        <f t="shared" si="271"/>
        <v>89900</v>
      </c>
      <c r="M1475" s="50">
        <f t="shared" si="272"/>
        <v>111400</v>
      </c>
      <c r="N1475" s="51">
        <f t="shared" si="273"/>
        <v>111400</v>
      </c>
      <c r="O1475" s="52">
        <f t="shared" si="274"/>
        <v>109305.58082733014</v>
      </c>
      <c r="P1475" s="51">
        <f t="shared" si="275"/>
        <v>15202.795795510772</v>
      </c>
      <c r="Q1475" s="53">
        <f t="shared" si="276"/>
        <v>0.13647033927747551</v>
      </c>
      <c r="R1475" s="29">
        <f t="shared" si="278"/>
        <v>111400</v>
      </c>
      <c r="S1475" s="51">
        <f t="shared" si="279"/>
        <v>111400</v>
      </c>
      <c r="T1475" s="12" t="str">
        <f t="shared" si="277"/>
        <v>MEDIANA</v>
      </c>
    </row>
    <row r="1476" spans="1:20" ht="16.5">
      <c r="A1476" s="57">
        <v>1470</v>
      </c>
      <c r="B1476" s="38">
        <v>906836</v>
      </c>
      <c r="C1476" s="38"/>
      <c r="D1476" s="63" t="s">
        <v>1953</v>
      </c>
      <c r="E1476" s="114" t="s">
        <v>21</v>
      </c>
      <c r="F1476" s="64">
        <v>1</v>
      </c>
      <c r="G1476" s="115">
        <v>0</v>
      </c>
      <c r="H1476" s="116">
        <v>0</v>
      </c>
      <c r="I1476" s="84">
        <v>89900</v>
      </c>
      <c r="J1476" s="88">
        <v>94200</v>
      </c>
      <c r="K1476" s="49"/>
      <c r="L1476" s="50">
        <f t="shared" si="271"/>
        <v>89900</v>
      </c>
      <c r="M1476" s="50">
        <f t="shared" si="272"/>
        <v>92050</v>
      </c>
      <c r="N1476" s="51">
        <f t="shared" si="273"/>
        <v>92050</v>
      </c>
      <c r="O1476" s="52">
        <f t="shared" si="274"/>
        <v>92024.887937992084</v>
      </c>
      <c r="P1476" s="51">
        <f t="shared" si="275"/>
        <v>1520.2795795510772</v>
      </c>
      <c r="Q1476" s="53">
        <f t="shared" si="276"/>
        <v>1.6515802059218654E-2</v>
      </c>
      <c r="R1476" s="29">
        <f t="shared" si="278"/>
        <v>89900</v>
      </c>
      <c r="S1476" s="51">
        <f t="shared" si="279"/>
        <v>89900</v>
      </c>
      <c r="T1476" s="12" t="str">
        <f t="shared" si="277"/>
        <v>MENOR VALOR</v>
      </c>
    </row>
    <row r="1477" spans="1:20" ht="33">
      <c r="A1477" s="57">
        <v>1471</v>
      </c>
      <c r="B1477" s="38">
        <v>906858</v>
      </c>
      <c r="C1477" s="38"/>
      <c r="D1477" s="63" t="s">
        <v>1954</v>
      </c>
      <c r="E1477" s="114" t="s">
        <v>21</v>
      </c>
      <c r="F1477" s="64">
        <v>1</v>
      </c>
      <c r="G1477" s="115">
        <v>0</v>
      </c>
      <c r="H1477" s="116">
        <v>0</v>
      </c>
      <c r="I1477" s="84">
        <v>123800</v>
      </c>
      <c r="J1477" s="85" t="s">
        <v>28</v>
      </c>
      <c r="K1477" s="49"/>
      <c r="L1477" s="50">
        <f t="shared" si="271"/>
        <v>123800</v>
      </c>
      <c r="M1477" s="50">
        <f t="shared" si="272"/>
        <v>123800</v>
      </c>
      <c r="N1477" s="51">
        <f t="shared" si="273"/>
        <v>123800</v>
      </c>
      <c r="O1477" s="52">
        <f t="shared" si="274"/>
        <v>123800</v>
      </c>
      <c r="P1477" s="51">
        <f t="shared" si="275"/>
        <v>0</v>
      </c>
      <c r="Q1477" s="53">
        <f t="shared" si="276"/>
        <v>0</v>
      </c>
      <c r="R1477" s="29">
        <f t="shared" si="278"/>
        <v>123800</v>
      </c>
      <c r="S1477" s="51">
        <f t="shared" si="279"/>
        <v>123800</v>
      </c>
      <c r="T1477" s="12" t="str">
        <f t="shared" si="277"/>
        <v>MENOR VALOR</v>
      </c>
    </row>
    <row r="1478" spans="1:20" ht="16.5">
      <c r="A1478" s="89">
        <v>1472</v>
      </c>
      <c r="B1478" s="38">
        <v>906905</v>
      </c>
      <c r="C1478" s="38"/>
      <c r="D1478" s="63" t="s">
        <v>1955</v>
      </c>
      <c r="E1478" s="114" t="s">
        <v>21</v>
      </c>
      <c r="F1478" s="64">
        <v>1</v>
      </c>
      <c r="G1478" s="115">
        <v>0</v>
      </c>
      <c r="H1478" s="116">
        <v>0</v>
      </c>
      <c r="I1478" s="84">
        <v>126800</v>
      </c>
      <c r="J1478" s="88">
        <v>151700</v>
      </c>
      <c r="K1478" s="49"/>
      <c r="L1478" s="50">
        <f t="shared" ref="L1478:L1540" si="280">MIN(I1478,J1478)</f>
        <v>126800</v>
      </c>
      <c r="M1478" s="50">
        <f t="shared" ref="M1478:M1540" si="281">AVERAGE(I1478,J1478)</f>
        <v>139250</v>
      </c>
      <c r="N1478" s="51">
        <f t="shared" ref="N1478:N1540" si="282">MEDIAN(J1478,I1478)</f>
        <v>139250</v>
      </c>
      <c r="O1478" s="52">
        <f t="shared" ref="O1478:O1540" si="283">GEOMEAN(I1478,J1478)</f>
        <v>138692.32134476659</v>
      </c>
      <c r="P1478" s="51">
        <f t="shared" ref="P1478:P1540" si="284">STDEVA(N1478,L1478)</f>
        <v>8803.4794257725171</v>
      </c>
      <c r="Q1478" s="53">
        <f t="shared" ref="Q1478:Q1540" si="285">P1478/N1478*100%</f>
        <v>6.3220678102495639E-2</v>
      </c>
      <c r="R1478" s="29">
        <f t="shared" si="278"/>
        <v>126800</v>
      </c>
      <c r="S1478" s="51">
        <f t="shared" si="279"/>
        <v>126800</v>
      </c>
      <c r="T1478" s="12" t="str">
        <f t="shared" si="277"/>
        <v>MENOR VALOR</v>
      </c>
    </row>
    <row r="1479" spans="1:20" ht="16.5">
      <c r="A1479" s="57">
        <v>1473</v>
      </c>
      <c r="B1479" s="38">
        <v>906906</v>
      </c>
      <c r="C1479" s="38"/>
      <c r="D1479" s="63" t="s">
        <v>1956</v>
      </c>
      <c r="E1479" s="114" t="s">
        <v>21</v>
      </c>
      <c r="F1479" s="64">
        <v>1</v>
      </c>
      <c r="G1479" s="115">
        <v>0</v>
      </c>
      <c r="H1479" s="116">
        <v>0</v>
      </c>
      <c r="I1479" s="84">
        <v>144600</v>
      </c>
      <c r="J1479" s="88">
        <v>151700</v>
      </c>
      <c r="K1479" s="49"/>
      <c r="L1479" s="50">
        <f t="shared" si="280"/>
        <v>144600</v>
      </c>
      <c r="M1479" s="50">
        <f t="shared" si="281"/>
        <v>148150</v>
      </c>
      <c r="N1479" s="51">
        <f t="shared" si="282"/>
        <v>148150</v>
      </c>
      <c r="O1479" s="52">
        <f t="shared" si="283"/>
        <v>148107.46098694691</v>
      </c>
      <c r="P1479" s="51">
        <f t="shared" si="284"/>
        <v>2510.2290732122437</v>
      </c>
      <c r="Q1479" s="53">
        <f t="shared" si="285"/>
        <v>1.6943834446252068E-2</v>
      </c>
      <c r="R1479" s="29">
        <f t="shared" si="278"/>
        <v>144600</v>
      </c>
      <c r="S1479" s="51">
        <f t="shared" si="279"/>
        <v>144600</v>
      </c>
      <c r="T1479" s="12" t="str">
        <f t="shared" si="277"/>
        <v>MENOR VALOR</v>
      </c>
    </row>
    <row r="1480" spans="1:20" ht="16.5">
      <c r="A1480" s="57">
        <v>1474</v>
      </c>
      <c r="B1480" s="38">
        <v>906907</v>
      </c>
      <c r="C1480" s="38"/>
      <c r="D1480" s="63" t="s">
        <v>1957</v>
      </c>
      <c r="E1480" s="114" t="s">
        <v>21</v>
      </c>
      <c r="F1480" s="64">
        <v>1</v>
      </c>
      <c r="G1480" s="115">
        <v>0</v>
      </c>
      <c r="H1480" s="116">
        <v>0</v>
      </c>
      <c r="I1480" s="84">
        <v>126800</v>
      </c>
      <c r="J1480" s="88">
        <v>60100</v>
      </c>
      <c r="K1480" s="49"/>
      <c r="L1480" s="50">
        <f t="shared" si="280"/>
        <v>60100</v>
      </c>
      <c r="M1480" s="50">
        <f t="shared" si="281"/>
        <v>93450</v>
      </c>
      <c r="N1480" s="51">
        <f t="shared" si="282"/>
        <v>93450</v>
      </c>
      <c r="O1480" s="52">
        <f t="shared" si="283"/>
        <v>87296.50623020374</v>
      </c>
      <c r="P1480" s="51">
        <f t="shared" si="284"/>
        <v>23582.011152571358</v>
      </c>
      <c r="Q1480" s="53">
        <f t="shared" si="285"/>
        <v>0.25234896899487808</v>
      </c>
      <c r="R1480" s="29">
        <f t="shared" si="278"/>
        <v>93450</v>
      </c>
      <c r="S1480" s="51">
        <f t="shared" si="279"/>
        <v>93500</v>
      </c>
      <c r="T1480" s="12" t="str">
        <f t="shared" si="277"/>
        <v>MEDIANA</v>
      </c>
    </row>
    <row r="1481" spans="1:20" ht="16.5">
      <c r="A1481" s="89">
        <v>1475</v>
      </c>
      <c r="B1481" s="38">
        <v>906908</v>
      </c>
      <c r="C1481" s="38"/>
      <c r="D1481" s="63" t="s">
        <v>1958</v>
      </c>
      <c r="E1481" s="114" t="s">
        <v>21</v>
      </c>
      <c r="F1481" s="64">
        <v>1</v>
      </c>
      <c r="G1481" s="115">
        <v>0</v>
      </c>
      <c r="H1481" s="116">
        <v>0</v>
      </c>
      <c r="I1481" s="84">
        <v>144600</v>
      </c>
      <c r="J1481" s="88">
        <v>137100</v>
      </c>
      <c r="K1481" s="49"/>
      <c r="L1481" s="50">
        <f t="shared" si="280"/>
        <v>137100</v>
      </c>
      <c r="M1481" s="50">
        <f t="shared" si="281"/>
        <v>140850</v>
      </c>
      <c r="N1481" s="51">
        <f t="shared" si="282"/>
        <v>140850</v>
      </c>
      <c r="O1481" s="52">
        <f t="shared" si="283"/>
        <v>140800.07102270937</v>
      </c>
      <c r="P1481" s="51">
        <f t="shared" si="284"/>
        <v>2651.650429449553</v>
      </c>
      <c r="Q1481" s="53">
        <f t="shared" si="285"/>
        <v>1.8826059137022032E-2</v>
      </c>
      <c r="R1481" s="29">
        <f t="shared" si="278"/>
        <v>137100</v>
      </c>
      <c r="S1481" s="51">
        <f t="shared" si="279"/>
        <v>137100</v>
      </c>
      <c r="T1481" s="12" t="str">
        <f t="shared" ref="T1481:T1540" si="286">IF(Q1481&lt;=$Q$1,"MENOR VALOR","MEDIANA")</f>
        <v>MENOR VALOR</v>
      </c>
    </row>
    <row r="1482" spans="1:20" ht="33">
      <c r="A1482" s="57">
        <v>1476</v>
      </c>
      <c r="B1482" s="38">
        <v>906910</v>
      </c>
      <c r="C1482" s="38"/>
      <c r="D1482" s="63" t="s">
        <v>1959</v>
      </c>
      <c r="E1482" s="114" t="s">
        <v>21</v>
      </c>
      <c r="F1482" s="64">
        <v>1</v>
      </c>
      <c r="G1482" s="115">
        <v>0</v>
      </c>
      <c r="H1482" s="116">
        <v>0</v>
      </c>
      <c r="I1482" s="84">
        <v>23300</v>
      </c>
      <c r="J1482" s="85" t="s">
        <v>28</v>
      </c>
      <c r="K1482" s="49"/>
      <c r="L1482" s="50">
        <f t="shared" si="280"/>
        <v>23300</v>
      </c>
      <c r="M1482" s="50">
        <f t="shared" si="281"/>
        <v>23300</v>
      </c>
      <c r="N1482" s="51">
        <f t="shared" si="282"/>
        <v>23300</v>
      </c>
      <c r="O1482" s="52">
        <f t="shared" si="283"/>
        <v>23300</v>
      </c>
      <c r="P1482" s="51">
        <f t="shared" si="284"/>
        <v>0</v>
      </c>
      <c r="Q1482" s="53">
        <f t="shared" si="285"/>
        <v>0</v>
      </c>
      <c r="R1482" s="29">
        <f t="shared" si="278"/>
        <v>23300</v>
      </c>
      <c r="S1482" s="51">
        <f t="shared" si="279"/>
        <v>23300</v>
      </c>
      <c r="T1482" s="12" t="str">
        <f t="shared" si="286"/>
        <v>MENOR VALOR</v>
      </c>
    </row>
    <row r="1483" spans="1:20" ht="16.5">
      <c r="A1483" s="57">
        <v>1477</v>
      </c>
      <c r="B1483" s="38">
        <v>906911</v>
      </c>
      <c r="C1483" s="38"/>
      <c r="D1483" s="63" t="s">
        <v>1960</v>
      </c>
      <c r="E1483" s="114" t="s">
        <v>21</v>
      </c>
      <c r="F1483" s="64">
        <v>1</v>
      </c>
      <c r="G1483" s="115">
        <v>0</v>
      </c>
      <c r="H1483" s="116">
        <v>0</v>
      </c>
      <c r="I1483" s="84">
        <v>23300</v>
      </c>
      <c r="J1483" s="88">
        <v>24800</v>
      </c>
      <c r="K1483" s="49"/>
      <c r="L1483" s="50">
        <f t="shared" si="280"/>
        <v>23300</v>
      </c>
      <c r="M1483" s="50">
        <f t="shared" si="281"/>
        <v>24050</v>
      </c>
      <c r="N1483" s="51">
        <f t="shared" si="282"/>
        <v>24050</v>
      </c>
      <c r="O1483" s="52">
        <f t="shared" si="283"/>
        <v>24038.302768706446</v>
      </c>
      <c r="P1483" s="51">
        <f t="shared" si="284"/>
        <v>530.33008588991061</v>
      </c>
      <c r="Q1483" s="53">
        <f t="shared" si="285"/>
        <v>2.2051147022449504E-2</v>
      </c>
      <c r="R1483" s="29">
        <f t="shared" si="278"/>
        <v>23300</v>
      </c>
      <c r="S1483" s="51">
        <f t="shared" si="279"/>
        <v>23300</v>
      </c>
      <c r="T1483" s="12" t="str">
        <f t="shared" si="286"/>
        <v>MENOR VALOR</v>
      </c>
    </row>
    <row r="1484" spans="1:20" ht="33">
      <c r="A1484" s="89">
        <v>1478</v>
      </c>
      <c r="B1484" s="38">
        <v>906913</v>
      </c>
      <c r="C1484" s="38"/>
      <c r="D1484" s="63" t="s">
        <v>1961</v>
      </c>
      <c r="E1484" s="114" t="s">
        <v>21</v>
      </c>
      <c r="F1484" s="64">
        <v>1</v>
      </c>
      <c r="G1484" s="115">
        <v>0</v>
      </c>
      <c r="H1484" s="116">
        <v>0</v>
      </c>
      <c r="I1484" s="84">
        <v>62800</v>
      </c>
      <c r="J1484" s="88">
        <v>74900</v>
      </c>
      <c r="K1484" s="49"/>
      <c r="L1484" s="50">
        <f t="shared" si="280"/>
        <v>62800</v>
      </c>
      <c r="M1484" s="50">
        <f t="shared" si="281"/>
        <v>68850</v>
      </c>
      <c r="N1484" s="51">
        <f t="shared" si="282"/>
        <v>68850</v>
      </c>
      <c r="O1484" s="52">
        <f t="shared" si="283"/>
        <v>68583.671526100152</v>
      </c>
      <c r="P1484" s="51">
        <f t="shared" si="284"/>
        <v>4277.9960261786127</v>
      </c>
      <c r="Q1484" s="53">
        <f t="shared" si="285"/>
        <v>6.2135018535637077E-2</v>
      </c>
      <c r="R1484" s="29">
        <f t="shared" si="278"/>
        <v>62800</v>
      </c>
      <c r="S1484" s="51">
        <f t="shared" si="279"/>
        <v>62800</v>
      </c>
      <c r="T1484" s="12" t="str">
        <f t="shared" si="286"/>
        <v>MENOR VALOR</v>
      </c>
    </row>
    <row r="1485" spans="1:20" ht="33">
      <c r="A1485" s="57">
        <v>1479</v>
      </c>
      <c r="B1485" s="38">
        <v>906914</v>
      </c>
      <c r="C1485" s="38"/>
      <c r="D1485" s="63" t="s">
        <v>1962</v>
      </c>
      <c r="E1485" s="114" t="s">
        <v>21</v>
      </c>
      <c r="F1485" s="64">
        <v>1</v>
      </c>
      <c r="G1485" s="115">
        <v>0</v>
      </c>
      <c r="H1485" s="116">
        <v>0</v>
      </c>
      <c r="I1485" s="84">
        <v>21200</v>
      </c>
      <c r="J1485" s="88">
        <v>21900</v>
      </c>
      <c r="K1485" s="49"/>
      <c r="L1485" s="50">
        <f t="shared" si="280"/>
        <v>21200</v>
      </c>
      <c r="M1485" s="50">
        <f t="shared" si="281"/>
        <v>21550</v>
      </c>
      <c r="N1485" s="51">
        <f t="shared" si="282"/>
        <v>21550</v>
      </c>
      <c r="O1485" s="52">
        <f t="shared" si="283"/>
        <v>21547.15758516654</v>
      </c>
      <c r="P1485" s="51">
        <f t="shared" si="284"/>
        <v>247.48737341529164</v>
      </c>
      <c r="Q1485" s="53">
        <f t="shared" si="285"/>
        <v>1.1484332873099381E-2</v>
      </c>
      <c r="R1485" s="29">
        <f t="shared" si="278"/>
        <v>21200</v>
      </c>
      <c r="S1485" s="51">
        <f t="shared" si="279"/>
        <v>21200</v>
      </c>
      <c r="T1485" s="12" t="str">
        <f t="shared" si="286"/>
        <v>MENOR VALOR</v>
      </c>
    </row>
    <row r="1486" spans="1:20" ht="16.5">
      <c r="A1486" s="57">
        <v>1480</v>
      </c>
      <c r="B1486" s="38">
        <v>906915</v>
      </c>
      <c r="C1486" s="38"/>
      <c r="D1486" s="63" t="s">
        <v>1963</v>
      </c>
      <c r="E1486" s="114" t="s">
        <v>21</v>
      </c>
      <c r="F1486" s="64">
        <v>1</v>
      </c>
      <c r="G1486" s="115">
        <v>0</v>
      </c>
      <c r="H1486" s="116">
        <v>0</v>
      </c>
      <c r="I1486" s="84">
        <v>22500</v>
      </c>
      <c r="J1486" s="88">
        <v>23800</v>
      </c>
      <c r="K1486" s="49"/>
      <c r="L1486" s="50">
        <f t="shared" si="280"/>
        <v>22500</v>
      </c>
      <c r="M1486" s="50">
        <f t="shared" si="281"/>
        <v>23150</v>
      </c>
      <c r="N1486" s="51">
        <f t="shared" si="282"/>
        <v>23150</v>
      </c>
      <c r="O1486" s="52">
        <f t="shared" si="283"/>
        <v>23140.872930812267</v>
      </c>
      <c r="P1486" s="51">
        <f t="shared" si="284"/>
        <v>459.61940777125591</v>
      </c>
      <c r="Q1486" s="53">
        <f t="shared" si="285"/>
        <v>1.9853970098110407E-2</v>
      </c>
      <c r="R1486" s="29">
        <f t="shared" si="278"/>
        <v>22500</v>
      </c>
      <c r="S1486" s="51">
        <f t="shared" si="279"/>
        <v>22500</v>
      </c>
      <c r="T1486" s="12" t="str">
        <f t="shared" si="286"/>
        <v>MENOR VALOR</v>
      </c>
    </row>
    <row r="1487" spans="1:20" ht="16.5">
      <c r="A1487" s="89">
        <v>1481</v>
      </c>
      <c r="B1487" s="38">
        <v>907002</v>
      </c>
      <c r="C1487" s="38"/>
      <c r="D1487" s="63" t="s">
        <v>1964</v>
      </c>
      <c r="E1487" s="114" t="s">
        <v>21</v>
      </c>
      <c r="F1487" s="64">
        <v>1</v>
      </c>
      <c r="G1487" s="115">
        <v>0</v>
      </c>
      <c r="H1487" s="116">
        <v>0</v>
      </c>
      <c r="I1487" s="84">
        <v>14000</v>
      </c>
      <c r="J1487" s="88">
        <v>14500</v>
      </c>
      <c r="K1487" s="49"/>
      <c r="L1487" s="50">
        <f t="shared" si="280"/>
        <v>14000</v>
      </c>
      <c r="M1487" s="50">
        <f t="shared" si="281"/>
        <v>14250</v>
      </c>
      <c r="N1487" s="51">
        <f t="shared" si="282"/>
        <v>14250</v>
      </c>
      <c r="O1487" s="52">
        <f t="shared" si="283"/>
        <v>14247.806848775006</v>
      </c>
      <c r="P1487" s="51">
        <f t="shared" si="284"/>
        <v>176.77669529663689</v>
      </c>
      <c r="Q1487" s="53">
        <f t="shared" si="285"/>
        <v>1.2405382126079782E-2</v>
      </c>
      <c r="R1487" s="29">
        <f t="shared" si="278"/>
        <v>14000</v>
      </c>
      <c r="S1487" s="51">
        <f t="shared" si="279"/>
        <v>14000</v>
      </c>
      <c r="T1487" s="12" t="str">
        <f t="shared" si="286"/>
        <v>MENOR VALOR</v>
      </c>
    </row>
    <row r="1488" spans="1:20" ht="16.5">
      <c r="A1488" s="57">
        <v>1482</v>
      </c>
      <c r="B1488" s="38">
        <v>907003</v>
      </c>
      <c r="C1488" s="38"/>
      <c r="D1488" s="63" t="s">
        <v>1965</v>
      </c>
      <c r="E1488" s="114" t="s">
        <v>21</v>
      </c>
      <c r="F1488" s="64">
        <v>1</v>
      </c>
      <c r="G1488" s="115">
        <v>0</v>
      </c>
      <c r="H1488" s="116">
        <v>0</v>
      </c>
      <c r="I1488" s="84">
        <v>21600</v>
      </c>
      <c r="J1488" s="88">
        <v>21900</v>
      </c>
      <c r="K1488" s="49"/>
      <c r="L1488" s="50">
        <f t="shared" si="280"/>
        <v>21600</v>
      </c>
      <c r="M1488" s="50">
        <f t="shared" si="281"/>
        <v>21750</v>
      </c>
      <c r="N1488" s="51">
        <f t="shared" si="282"/>
        <v>21750</v>
      </c>
      <c r="O1488" s="52">
        <f t="shared" si="283"/>
        <v>21749.48275247023</v>
      </c>
      <c r="P1488" s="51">
        <f t="shared" si="284"/>
        <v>106.06601717798213</v>
      </c>
      <c r="Q1488" s="53">
        <f t="shared" si="285"/>
        <v>4.8765984909417076E-3</v>
      </c>
      <c r="R1488" s="29">
        <f t="shared" si="278"/>
        <v>21600</v>
      </c>
      <c r="S1488" s="51">
        <f t="shared" si="279"/>
        <v>21600</v>
      </c>
      <c r="T1488" s="12" t="str">
        <f t="shared" si="286"/>
        <v>MENOR VALOR</v>
      </c>
    </row>
    <row r="1489" spans="1:20" ht="16.5">
      <c r="A1489" s="57">
        <v>1483</v>
      </c>
      <c r="B1489" s="38">
        <v>907004</v>
      </c>
      <c r="C1489" s="38"/>
      <c r="D1489" s="63" t="s">
        <v>1966</v>
      </c>
      <c r="E1489" s="114" t="s">
        <v>21</v>
      </c>
      <c r="F1489" s="64">
        <v>1</v>
      </c>
      <c r="G1489" s="115">
        <v>0</v>
      </c>
      <c r="H1489" s="116">
        <v>0</v>
      </c>
      <c r="I1489" s="84">
        <v>55100</v>
      </c>
      <c r="J1489" s="88">
        <v>57800</v>
      </c>
      <c r="K1489" s="49"/>
      <c r="L1489" s="50">
        <f t="shared" si="280"/>
        <v>55100</v>
      </c>
      <c r="M1489" s="50">
        <f t="shared" si="281"/>
        <v>56450</v>
      </c>
      <c r="N1489" s="51">
        <f t="shared" si="282"/>
        <v>56450</v>
      </c>
      <c r="O1489" s="52">
        <f t="shared" si="283"/>
        <v>56433.855087172626</v>
      </c>
      <c r="P1489" s="51">
        <f t="shared" si="284"/>
        <v>954.59415460183914</v>
      </c>
      <c r="Q1489" s="53">
        <f t="shared" si="285"/>
        <v>1.6910436751139755E-2</v>
      </c>
      <c r="R1489" s="29">
        <f t="shared" si="278"/>
        <v>55100</v>
      </c>
      <c r="S1489" s="51">
        <f t="shared" si="279"/>
        <v>55100</v>
      </c>
      <c r="T1489" s="12" t="str">
        <f t="shared" si="286"/>
        <v>MENOR VALOR</v>
      </c>
    </row>
    <row r="1490" spans="1:20" ht="16.5">
      <c r="A1490" s="89">
        <v>1484</v>
      </c>
      <c r="B1490" s="38">
        <v>907005</v>
      </c>
      <c r="C1490" s="38"/>
      <c r="D1490" s="63" t="s">
        <v>1967</v>
      </c>
      <c r="E1490" s="114" t="s">
        <v>21</v>
      </c>
      <c r="F1490" s="64">
        <v>1</v>
      </c>
      <c r="G1490" s="115">
        <v>0</v>
      </c>
      <c r="H1490" s="116">
        <v>0</v>
      </c>
      <c r="I1490" s="84">
        <v>28300</v>
      </c>
      <c r="J1490" s="88">
        <v>34100</v>
      </c>
      <c r="K1490" s="49"/>
      <c r="L1490" s="50">
        <f t="shared" si="280"/>
        <v>28300</v>
      </c>
      <c r="M1490" s="50">
        <f t="shared" si="281"/>
        <v>31200</v>
      </c>
      <c r="N1490" s="51">
        <f t="shared" si="282"/>
        <v>31200</v>
      </c>
      <c r="O1490" s="52">
        <f t="shared" si="283"/>
        <v>31064.931997350322</v>
      </c>
      <c r="P1490" s="51">
        <f t="shared" si="284"/>
        <v>2050.609665440988</v>
      </c>
      <c r="Q1490" s="53">
        <f t="shared" si="285"/>
        <v>6.5724668764134228E-2</v>
      </c>
      <c r="R1490" s="29">
        <f t="shared" si="278"/>
        <v>28300</v>
      </c>
      <c r="S1490" s="51">
        <f t="shared" si="279"/>
        <v>28300</v>
      </c>
      <c r="T1490" s="12" t="str">
        <f t="shared" si="286"/>
        <v>MENOR VALOR</v>
      </c>
    </row>
    <row r="1491" spans="1:20" ht="16.5">
      <c r="A1491" s="57">
        <v>1485</v>
      </c>
      <c r="B1491" s="38">
        <v>907006</v>
      </c>
      <c r="C1491" s="38"/>
      <c r="D1491" s="63" t="s">
        <v>1968</v>
      </c>
      <c r="E1491" s="114" t="s">
        <v>21</v>
      </c>
      <c r="F1491" s="64">
        <v>1</v>
      </c>
      <c r="G1491" s="115">
        <v>0</v>
      </c>
      <c r="H1491" s="116">
        <v>0</v>
      </c>
      <c r="I1491" s="84">
        <v>26400</v>
      </c>
      <c r="J1491" s="88">
        <v>31600</v>
      </c>
      <c r="K1491" s="49"/>
      <c r="L1491" s="50">
        <f t="shared" si="280"/>
        <v>26400</v>
      </c>
      <c r="M1491" s="50">
        <f t="shared" si="281"/>
        <v>29000</v>
      </c>
      <c r="N1491" s="51">
        <f t="shared" si="282"/>
        <v>29000</v>
      </c>
      <c r="O1491" s="52">
        <f t="shared" si="283"/>
        <v>28883.213117657113</v>
      </c>
      <c r="P1491" s="51">
        <f t="shared" si="284"/>
        <v>1838.4776310850236</v>
      </c>
      <c r="Q1491" s="53">
        <f t="shared" si="285"/>
        <v>6.3395780382242195E-2</v>
      </c>
      <c r="R1491" s="29">
        <f t="shared" si="278"/>
        <v>26400</v>
      </c>
      <c r="S1491" s="51">
        <f t="shared" si="279"/>
        <v>26400</v>
      </c>
      <c r="T1491" s="12" t="str">
        <f t="shared" si="286"/>
        <v>MENOR VALOR</v>
      </c>
    </row>
    <row r="1492" spans="1:20" ht="33">
      <c r="A1492" s="57">
        <v>1486</v>
      </c>
      <c r="B1492" s="38">
        <v>907007</v>
      </c>
      <c r="C1492" s="38"/>
      <c r="D1492" s="63" t="s">
        <v>1969</v>
      </c>
      <c r="E1492" s="114" t="s">
        <v>21</v>
      </c>
      <c r="F1492" s="64">
        <v>1</v>
      </c>
      <c r="G1492" s="115">
        <v>0</v>
      </c>
      <c r="H1492" s="116">
        <v>0</v>
      </c>
      <c r="I1492" s="84">
        <v>16000</v>
      </c>
      <c r="J1492" s="88">
        <v>17700</v>
      </c>
      <c r="K1492" s="49"/>
      <c r="L1492" s="50">
        <f t="shared" si="280"/>
        <v>16000</v>
      </c>
      <c r="M1492" s="50">
        <f t="shared" si="281"/>
        <v>16850</v>
      </c>
      <c r="N1492" s="51">
        <f t="shared" si="282"/>
        <v>16850</v>
      </c>
      <c r="O1492" s="52">
        <f t="shared" si="283"/>
        <v>16828.547174370105</v>
      </c>
      <c r="P1492" s="51">
        <f t="shared" si="284"/>
        <v>601.04076400856536</v>
      </c>
      <c r="Q1492" s="53">
        <f t="shared" si="285"/>
        <v>3.5670075015345123E-2</v>
      </c>
      <c r="R1492" s="29">
        <f t="shared" si="278"/>
        <v>16000</v>
      </c>
      <c r="S1492" s="51">
        <f t="shared" si="279"/>
        <v>16000</v>
      </c>
      <c r="T1492" s="12" t="str">
        <f t="shared" si="286"/>
        <v>MENOR VALOR</v>
      </c>
    </row>
    <row r="1493" spans="1:20" ht="33">
      <c r="A1493" s="89">
        <v>1487</v>
      </c>
      <c r="B1493" s="38">
        <v>907008</v>
      </c>
      <c r="C1493" s="38"/>
      <c r="D1493" s="63" t="s">
        <v>1970</v>
      </c>
      <c r="E1493" s="114" t="s">
        <v>21</v>
      </c>
      <c r="F1493" s="64">
        <v>1</v>
      </c>
      <c r="G1493" s="115">
        <v>0</v>
      </c>
      <c r="H1493" s="116">
        <v>0</v>
      </c>
      <c r="I1493" s="84">
        <v>10600</v>
      </c>
      <c r="J1493" s="88">
        <v>11300</v>
      </c>
      <c r="K1493" s="49"/>
      <c r="L1493" s="50">
        <f t="shared" si="280"/>
        <v>10600</v>
      </c>
      <c r="M1493" s="50">
        <f t="shared" si="281"/>
        <v>10950</v>
      </c>
      <c r="N1493" s="51">
        <f t="shared" si="282"/>
        <v>10950</v>
      </c>
      <c r="O1493" s="52">
        <f t="shared" si="283"/>
        <v>10944.404963267762</v>
      </c>
      <c r="P1493" s="51">
        <f t="shared" si="284"/>
        <v>247.48737341529164</v>
      </c>
      <c r="Q1493" s="53">
        <f t="shared" si="285"/>
        <v>2.2601586613268644E-2</v>
      </c>
      <c r="R1493" s="29">
        <f t="shared" si="278"/>
        <v>10600</v>
      </c>
      <c r="S1493" s="51">
        <f t="shared" si="279"/>
        <v>10600</v>
      </c>
      <c r="T1493" s="12" t="str">
        <f t="shared" si="286"/>
        <v>MENOR VALOR</v>
      </c>
    </row>
    <row r="1494" spans="1:20" ht="49.5">
      <c r="A1494" s="57">
        <v>1488</v>
      </c>
      <c r="B1494" s="38">
        <v>907009</v>
      </c>
      <c r="C1494" s="38"/>
      <c r="D1494" s="63" t="s">
        <v>1971</v>
      </c>
      <c r="E1494" s="114" t="s">
        <v>21</v>
      </c>
      <c r="F1494" s="64">
        <v>1</v>
      </c>
      <c r="G1494" s="115">
        <v>0</v>
      </c>
      <c r="H1494" s="116">
        <v>0</v>
      </c>
      <c r="I1494" s="84">
        <v>10400</v>
      </c>
      <c r="J1494" s="88">
        <v>11300</v>
      </c>
      <c r="K1494" s="49"/>
      <c r="L1494" s="50">
        <f t="shared" si="280"/>
        <v>10400</v>
      </c>
      <c r="M1494" s="50">
        <f t="shared" si="281"/>
        <v>10850</v>
      </c>
      <c r="N1494" s="51">
        <f t="shared" si="282"/>
        <v>10850</v>
      </c>
      <c r="O1494" s="52">
        <f t="shared" si="283"/>
        <v>10840.664186294121</v>
      </c>
      <c r="P1494" s="51">
        <f t="shared" si="284"/>
        <v>318.1980515339464</v>
      </c>
      <c r="Q1494" s="53">
        <f t="shared" si="285"/>
        <v>2.932700935796741E-2</v>
      </c>
      <c r="R1494" s="29">
        <f t="shared" si="278"/>
        <v>10400</v>
      </c>
      <c r="S1494" s="51">
        <f t="shared" si="279"/>
        <v>10400</v>
      </c>
      <c r="T1494" s="12" t="str">
        <f t="shared" si="286"/>
        <v>MENOR VALOR</v>
      </c>
    </row>
    <row r="1495" spans="1:20" ht="16.5">
      <c r="A1495" s="57">
        <v>1489</v>
      </c>
      <c r="B1495" s="38">
        <v>907102</v>
      </c>
      <c r="C1495" s="38"/>
      <c r="D1495" s="63" t="s">
        <v>1972</v>
      </c>
      <c r="E1495" s="114" t="s">
        <v>21</v>
      </c>
      <c r="F1495" s="64">
        <v>1</v>
      </c>
      <c r="G1495" s="115">
        <v>0</v>
      </c>
      <c r="H1495" s="116">
        <v>0</v>
      </c>
      <c r="I1495" s="84">
        <v>34200</v>
      </c>
      <c r="J1495" s="85" t="s">
        <v>28</v>
      </c>
      <c r="K1495" s="49"/>
      <c r="L1495" s="50">
        <f t="shared" si="280"/>
        <v>34200</v>
      </c>
      <c r="M1495" s="50">
        <f t="shared" si="281"/>
        <v>34200</v>
      </c>
      <c r="N1495" s="51">
        <f t="shared" si="282"/>
        <v>34200</v>
      </c>
      <c r="O1495" s="52">
        <f t="shared" si="283"/>
        <v>34200</v>
      </c>
      <c r="P1495" s="51">
        <f t="shared" si="284"/>
        <v>0</v>
      </c>
      <c r="Q1495" s="53">
        <f t="shared" si="285"/>
        <v>0</v>
      </c>
      <c r="R1495" s="29">
        <f t="shared" si="278"/>
        <v>34200</v>
      </c>
      <c r="S1495" s="51">
        <f t="shared" si="279"/>
        <v>34200</v>
      </c>
      <c r="T1495" s="12" t="str">
        <f t="shared" si="286"/>
        <v>MENOR VALOR</v>
      </c>
    </row>
    <row r="1496" spans="1:20" ht="16.5">
      <c r="A1496" s="89">
        <v>1490</v>
      </c>
      <c r="B1496" s="38">
        <v>907103</v>
      </c>
      <c r="C1496" s="38"/>
      <c r="D1496" s="63" t="s">
        <v>1973</v>
      </c>
      <c r="E1496" s="114" t="s">
        <v>21</v>
      </c>
      <c r="F1496" s="64">
        <v>1</v>
      </c>
      <c r="G1496" s="115">
        <v>0</v>
      </c>
      <c r="H1496" s="116">
        <v>0</v>
      </c>
      <c r="I1496" s="84">
        <v>25760</v>
      </c>
      <c r="J1496" s="85" t="s">
        <v>28</v>
      </c>
      <c r="K1496" s="49"/>
      <c r="L1496" s="50">
        <f t="shared" si="280"/>
        <v>25760</v>
      </c>
      <c r="M1496" s="50">
        <f t="shared" si="281"/>
        <v>25760</v>
      </c>
      <c r="N1496" s="51">
        <f t="shared" si="282"/>
        <v>25760</v>
      </c>
      <c r="O1496" s="52">
        <f t="shared" si="283"/>
        <v>25760</v>
      </c>
      <c r="P1496" s="51">
        <f t="shared" si="284"/>
        <v>0</v>
      </c>
      <c r="Q1496" s="53">
        <f t="shared" si="285"/>
        <v>0</v>
      </c>
      <c r="R1496" s="29">
        <f t="shared" si="278"/>
        <v>25760</v>
      </c>
      <c r="S1496" s="51">
        <f t="shared" si="279"/>
        <v>25800</v>
      </c>
      <c r="T1496" s="12" t="str">
        <f t="shared" si="286"/>
        <v>MENOR VALOR</v>
      </c>
    </row>
    <row r="1497" spans="1:20" ht="16.5">
      <c r="A1497" s="57">
        <v>1491</v>
      </c>
      <c r="B1497" s="38">
        <v>907106</v>
      </c>
      <c r="C1497" s="38"/>
      <c r="D1497" s="63" t="s">
        <v>1974</v>
      </c>
      <c r="E1497" s="114" t="s">
        <v>21</v>
      </c>
      <c r="F1497" s="64">
        <v>1</v>
      </c>
      <c r="G1497" s="115">
        <v>0</v>
      </c>
      <c r="H1497" s="116">
        <v>0</v>
      </c>
      <c r="I1497" s="84">
        <v>22500</v>
      </c>
      <c r="J1497" s="88">
        <v>23700</v>
      </c>
      <c r="K1497" s="49"/>
      <c r="L1497" s="50">
        <f t="shared" si="280"/>
        <v>22500</v>
      </c>
      <c r="M1497" s="50">
        <f t="shared" si="281"/>
        <v>23100</v>
      </c>
      <c r="N1497" s="51">
        <f t="shared" si="282"/>
        <v>23100</v>
      </c>
      <c r="O1497" s="52">
        <f t="shared" si="283"/>
        <v>23092.206477510979</v>
      </c>
      <c r="P1497" s="51">
        <f t="shared" si="284"/>
        <v>424.26406871192853</v>
      </c>
      <c r="Q1497" s="53">
        <f t="shared" si="285"/>
        <v>1.8366409900949288E-2</v>
      </c>
      <c r="R1497" s="29">
        <f t="shared" si="278"/>
        <v>22500</v>
      </c>
      <c r="S1497" s="51">
        <f t="shared" si="279"/>
        <v>22500</v>
      </c>
      <c r="T1497" s="12" t="str">
        <f t="shared" si="286"/>
        <v>MENOR VALOR</v>
      </c>
    </row>
    <row r="1498" spans="1:20" ht="16.5">
      <c r="A1498" s="57">
        <v>1492</v>
      </c>
      <c r="B1498" s="38">
        <v>907107</v>
      </c>
      <c r="C1498" s="38"/>
      <c r="D1498" s="63" t="s">
        <v>1975</v>
      </c>
      <c r="E1498" s="114" t="s">
        <v>21</v>
      </c>
      <c r="F1498" s="64">
        <v>1</v>
      </c>
      <c r="G1498" s="115">
        <v>0</v>
      </c>
      <c r="H1498" s="116">
        <v>0</v>
      </c>
      <c r="I1498" s="84">
        <v>19700</v>
      </c>
      <c r="J1498" s="85" t="s">
        <v>28</v>
      </c>
      <c r="K1498" s="49"/>
      <c r="L1498" s="50">
        <f t="shared" si="280"/>
        <v>19700</v>
      </c>
      <c r="M1498" s="50">
        <f t="shared" si="281"/>
        <v>19700</v>
      </c>
      <c r="N1498" s="51">
        <f t="shared" si="282"/>
        <v>19700</v>
      </c>
      <c r="O1498" s="52">
        <f t="shared" si="283"/>
        <v>19700</v>
      </c>
      <c r="P1498" s="51">
        <f t="shared" si="284"/>
        <v>0</v>
      </c>
      <c r="Q1498" s="53">
        <f t="shared" si="285"/>
        <v>0</v>
      </c>
      <c r="R1498" s="29">
        <f t="shared" si="278"/>
        <v>19700</v>
      </c>
      <c r="S1498" s="51">
        <f t="shared" si="279"/>
        <v>19700</v>
      </c>
      <c r="T1498" s="12" t="str">
        <f t="shared" si="286"/>
        <v>MENOR VALOR</v>
      </c>
    </row>
    <row r="1499" spans="1:20" ht="16.5">
      <c r="A1499" s="89">
        <v>1493</v>
      </c>
      <c r="B1499" s="38">
        <v>907108</v>
      </c>
      <c r="C1499" s="38"/>
      <c r="D1499" s="63" t="s">
        <v>1976</v>
      </c>
      <c r="E1499" s="114" t="s">
        <v>21</v>
      </c>
      <c r="F1499" s="64">
        <v>1</v>
      </c>
      <c r="G1499" s="115">
        <v>0</v>
      </c>
      <c r="H1499" s="116">
        <v>0</v>
      </c>
      <c r="I1499" s="84">
        <v>16800</v>
      </c>
      <c r="J1499" s="85" t="s">
        <v>28</v>
      </c>
      <c r="K1499" s="49"/>
      <c r="L1499" s="50">
        <f t="shared" si="280"/>
        <v>16800</v>
      </c>
      <c r="M1499" s="50">
        <f t="shared" si="281"/>
        <v>16800</v>
      </c>
      <c r="N1499" s="51">
        <f t="shared" si="282"/>
        <v>16800</v>
      </c>
      <c r="O1499" s="52">
        <f t="shared" si="283"/>
        <v>16800</v>
      </c>
      <c r="P1499" s="51">
        <f t="shared" si="284"/>
        <v>0</v>
      </c>
      <c r="Q1499" s="53">
        <f t="shared" si="285"/>
        <v>0</v>
      </c>
      <c r="R1499" s="29">
        <f t="shared" si="278"/>
        <v>16800</v>
      </c>
      <c r="S1499" s="51">
        <f t="shared" si="279"/>
        <v>16800</v>
      </c>
      <c r="T1499" s="12" t="str">
        <f t="shared" si="286"/>
        <v>MENOR VALOR</v>
      </c>
    </row>
    <row r="1500" spans="1:20" ht="16.5">
      <c r="A1500" s="57">
        <v>1494</v>
      </c>
      <c r="B1500" s="38">
        <v>908404</v>
      </c>
      <c r="C1500" s="38"/>
      <c r="D1500" s="63" t="s">
        <v>1977</v>
      </c>
      <c r="E1500" s="114" t="s">
        <v>21</v>
      </c>
      <c r="F1500" s="64">
        <v>1</v>
      </c>
      <c r="G1500" s="115">
        <v>0</v>
      </c>
      <c r="H1500" s="116">
        <v>0</v>
      </c>
      <c r="I1500" s="84">
        <v>807400</v>
      </c>
      <c r="J1500" s="85" t="s">
        <v>28</v>
      </c>
      <c r="K1500" s="49"/>
      <c r="L1500" s="50">
        <f t="shared" si="280"/>
        <v>807400</v>
      </c>
      <c r="M1500" s="50">
        <f t="shared" si="281"/>
        <v>807400</v>
      </c>
      <c r="N1500" s="51">
        <f t="shared" si="282"/>
        <v>807400</v>
      </c>
      <c r="O1500" s="52">
        <f t="shared" si="283"/>
        <v>807400</v>
      </c>
      <c r="P1500" s="51">
        <f t="shared" si="284"/>
        <v>0</v>
      </c>
      <c r="Q1500" s="53">
        <f t="shared" si="285"/>
        <v>0</v>
      </c>
      <c r="R1500" s="29">
        <f t="shared" si="278"/>
        <v>807400</v>
      </c>
      <c r="S1500" s="51">
        <f t="shared" si="279"/>
        <v>807400</v>
      </c>
      <c r="T1500" s="12" t="str">
        <f t="shared" si="286"/>
        <v>MENOR VALOR</v>
      </c>
    </row>
    <row r="1501" spans="1:20" ht="16.5">
      <c r="A1501" s="57">
        <v>1495</v>
      </c>
      <c r="B1501" s="38">
        <v>908805</v>
      </c>
      <c r="C1501" s="38"/>
      <c r="D1501" s="63" t="s">
        <v>1978</v>
      </c>
      <c r="E1501" s="114" t="s">
        <v>21</v>
      </c>
      <c r="F1501" s="64">
        <v>1</v>
      </c>
      <c r="G1501" s="115">
        <v>0</v>
      </c>
      <c r="H1501" s="116">
        <v>0</v>
      </c>
      <c r="I1501" s="84">
        <v>746000</v>
      </c>
      <c r="J1501" s="85" t="s">
        <v>28</v>
      </c>
      <c r="K1501" s="49"/>
      <c r="L1501" s="50">
        <f t="shared" si="280"/>
        <v>746000</v>
      </c>
      <c r="M1501" s="50">
        <f t="shared" si="281"/>
        <v>746000</v>
      </c>
      <c r="N1501" s="51">
        <f t="shared" si="282"/>
        <v>746000</v>
      </c>
      <c r="O1501" s="52">
        <f t="shared" si="283"/>
        <v>746000</v>
      </c>
      <c r="P1501" s="51">
        <f t="shared" si="284"/>
        <v>0</v>
      </c>
      <c r="Q1501" s="53">
        <f t="shared" si="285"/>
        <v>0</v>
      </c>
      <c r="R1501" s="29">
        <f t="shared" si="278"/>
        <v>746000</v>
      </c>
      <c r="S1501" s="51">
        <f t="shared" si="279"/>
        <v>746000</v>
      </c>
      <c r="T1501" s="12" t="str">
        <f t="shared" si="286"/>
        <v>MENOR VALOR</v>
      </c>
    </row>
    <row r="1502" spans="1:20" ht="33">
      <c r="A1502" s="89">
        <v>1496</v>
      </c>
      <c r="B1502" s="38">
        <v>908872</v>
      </c>
      <c r="C1502" s="38"/>
      <c r="D1502" s="63" t="s">
        <v>1979</v>
      </c>
      <c r="E1502" s="114" t="s">
        <v>21</v>
      </c>
      <c r="F1502" s="64">
        <v>1</v>
      </c>
      <c r="G1502" s="115">
        <v>0</v>
      </c>
      <c r="H1502" s="116">
        <v>0</v>
      </c>
      <c r="I1502" s="84">
        <v>473300</v>
      </c>
      <c r="J1502" s="85" t="s">
        <v>28</v>
      </c>
      <c r="K1502" s="49"/>
      <c r="L1502" s="50">
        <f t="shared" si="280"/>
        <v>473300</v>
      </c>
      <c r="M1502" s="50">
        <f t="shared" si="281"/>
        <v>473300</v>
      </c>
      <c r="N1502" s="51">
        <f t="shared" si="282"/>
        <v>473300</v>
      </c>
      <c r="O1502" s="52">
        <f t="shared" si="283"/>
        <v>473300</v>
      </c>
      <c r="P1502" s="51">
        <f t="shared" si="284"/>
        <v>0</v>
      </c>
      <c r="Q1502" s="53">
        <f t="shared" si="285"/>
        <v>0</v>
      </c>
      <c r="R1502" s="29">
        <f t="shared" si="278"/>
        <v>473300</v>
      </c>
      <c r="S1502" s="51">
        <f t="shared" si="279"/>
        <v>473300</v>
      </c>
      <c r="T1502" s="12" t="str">
        <f t="shared" si="286"/>
        <v>MENOR VALOR</v>
      </c>
    </row>
    <row r="1503" spans="1:20" ht="33">
      <c r="A1503" s="57">
        <v>1497</v>
      </c>
      <c r="B1503" s="38">
        <v>908885</v>
      </c>
      <c r="C1503" s="38"/>
      <c r="D1503" s="63" t="s">
        <v>1980</v>
      </c>
      <c r="E1503" s="114" t="s">
        <v>21</v>
      </c>
      <c r="F1503" s="64">
        <v>1</v>
      </c>
      <c r="G1503" s="115">
        <v>0</v>
      </c>
      <c r="H1503" s="116">
        <v>0</v>
      </c>
      <c r="I1503" s="84">
        <v>280800</v>
      </c>
      <c r="J1503" s="88">
        <v>294400</v>
      </c>
      <c r="K1503" s="49"/>
      <c r="L1503" s="50">
        <f t="shared" si="280"/>
        <v>280800</v>
      </c>
      <c r="M1503" s="50">
        <f t="shared" si="281"/>
        <v>287600</v>
      </c>
      <c r="N1503" s="51">
        <f t="shared" si="282"/>
        <v>287600</v>
      </c>
      <c r="O1503" s="52">
        <f t="shared" si="283"/>
        <v>287519.59933194122</v>
      </c>
      <c r="P1503" s="51">
        <f t="shared" si="284"/>
        <v>4808.3261120685229</v>
      </c>
      <c r="Q1503" s="53">
        <f t="shared" si="285"/>
        <v>1.6718797329862735E-2</v>
      </c>
      <c r="R1503" s="29">
        <f t="shared" si="278"/>
        <v>280800</v>
      </c>
      <c r="S1503" s="51">
        <f t="shared" si="279"/>
        <v>280800</v>
      </c>
      <c r="T1503" s="12" t="str">
        <f t="shared" si="286"/>
        <v>MENOR VALOR</v>
      </c>
    </row>
    <row r="1504" spans="1:20" ht="33">
      <c r="A1504" s="57">
        <v>1498</v>
      </c>
      <c r="B1504" s="38">
        <v>908890</v>
      </c>
      <c r="C1504" s="38"/>
      <c r="D1504" s="63" t="s">
        <v>1981</v>
      </c>
      <c r="E1504" s="114" t="s">
        <v>21</v>
      </c>
      <c r="F1504" s="64">
        <v>1</v>
      </c>
      <c r="G1504" s="115">
        <v>0</v>
      </c>
      <c r="H1504" s="116">
        <v>0</v>
      </c>
      <c r="I1504" s="110">
        <v>108800</v>
      </c>
      <c r="J1504" s="85" t="s">
        <v>28</v>
      </c>
      <c r="K1504" s="49"/>
      <c r="L1504" s="50">
        <f t="shared" si="280"/>
        <v>108800</v>
      </c>
      <c r="M1504" s="50">
        <f t="shared" si="281"/>
        <v>108800</v>
      </c>
      <c r="N1504" s="51">
        <f t="shared" si="282"/>
        <v>108800</v>
      </c>
      <c r="O1504" s="52">
        <f t="shared" si="283"/>
        <v>108800</v>
      </c>
      <c r="P1504" s="51">
        <f t="shared" si="284"/>
        <v>0</v>
      </c>
      <c r="Q1504" s="53">
        <f t="shared" si="285"/>
        <v>0</v>
      </c>
      <c r="R1504" s="29">
        <f t="shared" si="278"/>
        <v>108800</v>
      </c>
      <c r="S1504" s="51">
        <f t="shared" si="279"/>
        <v>108800</v>
      </c>
      <c r="T1504" s="12" t="str">
        <f t="shared" si="286"/>
        <v>MENOR VALOR</v>
      </c>
    </row>
    <row r="1505" spans="1:20" ht="82.5">
      <c r="A1505" s="89">
        <v>1499</v>
      </c>
      <c r="B1505" s="38">
        <v>911003</v>
      </c>
      <c r="C1505" s="38"/>
      <c r="D1505" s="63" t="s">
        <v>1982</v>
      </c>
      <c r="E1505" s="114" t="s">
        <v>21</v>
      </c>
      <c r="F1505" s="64">
        <v>1</v>
      </c>
      <c r="G1505" s="115">
        <v>0</v>
      </c>
      <c r="H1505" s="116">
        <v>0</v>
      </c>
      <c r="I1505" s="84">
        <v>57300</v>
      </c>
      <c r="J1505" s="88">
        <v>60100</v>
      </c>
      <c r="K1505" s="49"/>
      <c r="L1505" s="50">
        <f t="shared" si="280"/>
        <v>57300</v>
      </c>
      <c r="M1505" s="50">
        <f t="shared" si="281"/>
        <v>58700</v>
      </c>
      <c r="N1505" s="51">
        <f t="shared" si="282"/>
        <v>58700</v>
      </c>
      <c r="O1505" s="52">
        <f t="shared" si="283"/>
        <v>58683.302565550963</v>
      </c>
      <c r="P1505" s="51">
        <f t="shared" si="284"/>
        <v>989.94949366116657</v>
      </c>
      <c r="Q1505" s="53">
        <f t="shared" si="285"/>
        <v>1.6864556961859737E-2</v>
      </c>
      <c r="R1505" s="29">
        <f t="shared" si="278"/>
        <v>57300</v>
      </c>
      <c r="S1505" s="51">
        <f t="shared" si="279"/>
        <v>57300</v>
      </c>
      <c r="T1505" s="12" t="str">
        <f t="shared" si="286"/>
        <v>MENOR VALOR</v>
      </c>
    </row>
    <row r="1506" spans="1:20" ht="49.5">
      <c r="A1506" s="57">
        <v>1500</v>
      </c>
      <c r="B1506" s="38">
        <v>911007</v>
      </c>
      <c r="C1506" s="38"/>
      <c r="D1506" s="63" t="s">
        <v>1983</v>
      </c>
      <c r="E1506" s="114" t="s">
        <v>21</v>
      </c>
      <c r="F1506" s="64">
        <v>1</v>
      </c>
      <c r="G1506" s="115">
        <v>0</v>
      </c>
      <c r="H1506" s="116">
        <v>0</v>
      </c>
      <c r="I1506" s="84">
        <v>73600</v>
      </c>
      <c r="J1506" s="88">
        <v>21300</v>
      </c>
      <c r="K1506" s="49"/>
      <c r="L1506" s="50">
        <f t="shared" si="280"/>
        <v>21300</v>
      </c>
      <c r="M1506" s="50">
        <f t="shared" si="281"/>
        <v>47450</v>
      </c>
      <c r="N1506" s="51">
        <f t="shared" si="282"/>
        <v>47450</v>
      </c>
      <c r="O1506" s="52">
        <f t="shared" si="283"/>
        <v>39593.938930093835</v>
      </c>
      <c r="P1506" s="51">
        <f t="shared" si="284"/>
        <v>18490.842328028219</v>
      </c>
      <c r="Q1506" s="53">
        <f t="shared" si="285"/>
        <v>0.38969109226613735</v>
      </c>
      <c r="R1506" s="29">
        <f t="shared" si="278"/>
        <v>47450</v>
      </c>
      <c r="S1506" s="51">
        <f t="shared" si="279"/>
        <v>47500</v>
      </c>
      <c r="T1506" s="12" t="str">
        <f t="shared" si="286"/>
        <v>MEDIANA</v>
      </c>
    </row>
    <row r="1507" spans="1:20" ht="16.5">
      <c r="A1507" s="57">
        <v>1501</v>
      </c>
      <c r="B1507" s="38">
        <v>911009</v>
      </c>
      <c r="C1507" s="38"/>
      <c r="D1507" s="63" t="s">
        <v>1984</v>
      </c>
      <c r="E1507" s="114" t="s">
        <v>21</v>
      </c>
      <c r="F1507" s="64">
        <v>1</v>
      </c>
      <c r="G1507" s="115">
        <v>0</v>
      </c>
      <c r="H1507" s="116">
        <v>0</v>
      </c>
      <c r="I1507" s="84">
        <v>23100</v>
      </c>
      <c r="J1507" s="88">
        <v>27500</v>
      </c>
      <c r="K1507" s="49"/>
      <c r="L1507" s="50">
        <f t="shared" si="280"/>
        <v>23100</v>
      </c>
      <c r="M1507" s="50">
        <f t="shared" si="281"/>
        <v>25300</v>
      </c>
      <c r="N1507" s="51">
        <f t="shared" si="282"/>
        <v>25300</v>
      </c>
      <c r="O1507" s="52">
        <f t="shared" si="283"/>
        <v>25204.166322257122</v>
      </c>
      <c r="P1507" s="51">
        <f t="shared" si="284"/>
        <v>1555.6349186104046</v>
      </c>
      <c r="Q1507" s="53">
        <f t="shared" si="285"/>
        <v>6.1487546190134572E-2</v>
      </c>
      <c r="R1507" s="29">
        <f t="shared" si="278"/>
        <v>23100</v>
      </c>
      <c r="S1507" s="51">
        <f t="shared" si="279"/>
        <v>23100</v>
      </c>
      <c r="T1507" s="12" t="str">
        <f t="shared" si="286"/>
        <v>MENOR VALOR</v>
      </c>
    </row>
    <row r="1508" spans="1:20" ht="16.5">
      <c r="A1508" s="89">
        <v>1502</v>
      </c>
      <c r="B1508" s="38">
        <v>911010</v>
      </c>
      <c r="C1508" s="38"/>
      <c r="D1508" s="63" t="s">
        <v>1985</v>
      </c>
      <c r="E1508" s="114" t="s">
        <v>21</v>
      </c>
      <c r="F1508" s="64">
        <v>1</v>
      </c>
      <c r="G1508" s="115">
        <v>0</v>
      </c>
      <c r="H1508" s="116">
        <v>0</v>
      </c>
      <c r="I1508" s="84">
        <v>23100</v>
      </c>
      <c r="J1508" s="85" t="s">
        <v>28</v>
      </c>
      <c r="K1508" s="49"/>
      <c r="L1508" s="50">
        <f t="shared" si="280"/>
        <v>23100</v>
      </c>
      <c r="M1508" s="50">
        <f t="shared" si="281"/>
        <v>23100</v>
      </c>
      <c r="N1508" s="51">
        <f t="shared" si="282"/>
        <v>23100</v>
      </c>
      <c r="O1508" s="52">
        <f t="shared" si="283"/>
        <v>23100</v>
      </c>
      <c r="P1508" s="51">
        <f t="shared" si="284"/>
        <v>0</v>
      </c>
      <c r="Q1508" s="53">
        <f t="shared" si="285"/>
        <v>0</v>
      </c>
      <c r="R1508" s="29">
        <f t="shared" si="278"/>
        <v>23100</v>
      </c>
      <c r="S1508" s="51">
        <f t="shared" si="279"/>
        <v>23100</v>
      </c>
      <c r="T1508" s="12" t="str">
        <f t="shared" si="286"/>
        <v>MENOR VALOR</v>
      </c>
    </row>
    <row r="1509" spans="1:20" ht="33">
      <c r="A1509" s="57">
        <v>1503</v>
      </c>
      <c r="B1509" s="38">
        <v>911015</v>
      </c>
      <c r="C1509" s="38"/>
      <c r="D1509" s="63" t="s">
        <v>1986</v>
      </c>
      <c r="E1509" s="114" t="s">
        <v>21</v>
      </c>
      <c r="F1509" s="64">
        <v>1</v>
      </c>
      <c r="G1509" s="115">
        <v>0</v>
      </c>
      <c r="H1509" s="116">
        <v>0</v>
      </c>
      <c r="I1509" s="84">
        <v>45000</v>
      </c>
      <c r="J1509" s="88">
        <v>47100</v>
      </c>
      <c r="K1509" s="49"/>
      <c r="L1509" s="50">
        <f t="shared" si="280"/>
        <v>45000</v>
      </c>
      <c r="M1509" s="50">
        <f t="shared" si="281"/>
        <v>46050</v>
      </c>
      <c r="N1509" s="51">
        <f t="shared" si="282"/>
        <v>46050</v>
      </c>
      <c r="O1509" s="52">
        <f t="shared" si="283"/>
        <v>46038.027759668417</v>
      </c>
      <c r="P1509" s="51">
        <f t="shared" si="284"/>
        <v>742.46212024587487</v>
      </c>
      <c r="Q1509" s="53">
        <f t="shared" si="285"/>
        <v>1.6122955922820301E-2</v>
      </c>
      <c r="R1509" s="29">
        <f t="shared" si="278"/>
        <v>45000</v>
      </c>
      <c r="S1509" s="51">
        <f t="shared" si="279"/>
        <v>45000</v>
      </c>
      <c r="T1509" s="12" t="str">
        <f t="shared" si="286"/>
        <v>MENOR VALOR</v>
      </c>
    </row>
    <row r="1510" spans="1:20" ht="49.5">
      <c r="A1510" s="57">
        <v>1504</v>
      </c>
      <c r="B1510" s="38">
        <v>911017</v>
      </c>
      <c r="C1510" s="38"/>
      <c r="D1510" s="63" t="s">
        <v>1987</v>
      </c>
      <c r="E1510" s="114" t="s">
        <v>21</v>
      </c>
      <c r="F1510" s="64">
        <v>1</v>
      </c>
      <c r="G1510" s="115">
        <v>0</v>
      </c>
      <c r="H1510" s="116">
        <v>0</v>
      </c>
      <c r="I1510" s="84">
        <v>16400</v>
      </c>
      <c r="J1510" s="88">
        <v>17700</v>
      </c>
      <c r="K1510" s="49"/>
      <c r="L1510" s="50">
        <f t="shared" si="280"/>
        <v>16400</v>
      </c>
      <c r="M1510" s="50">
        <f t="shared" si="281"/>
        <v>17050</v>
      </c>
      <c r="N1510" s="51">
        <f t="shared" si="282"/>
        <v>17050</v>
      </c>
      <c r="O1510" s="52">
        <f t="shared" si="283"/>
        <v>17037.605465557652</v>
      </c>
      <c r="P1510" s="51">
        <f t="shared" si="284"/>
        <v>459.61940777125591</v>
      </c>
      <c r="Q1510" s="53">
        <f t="shared" si="285"/>
        <v>2.6957150015909436E-2</v>
      </c>
      <c r="R1510" s="29">
        <f t="shared" si="278"/>
        <v>16400</v>
      </c>
      <c r="S1510" s="51">
        <f t="shared" si="279"/>
        <v>16400</v>
      </c>
      <c r="T1510" s="12" t="str">
        <f t="shared" si="286"/>
        <v>MENOR VALOR</v>
      </c>
    </row>
    <row r="1511" spans="1:20" ht="33">
      <c r="A1511" s="89">
        <v>1505</v>
      </c>
      <c r="B1511" s="38">
        <v>911019</v>
      </c>
      <c r="C1511" s="38"/>
      <c r="D1511" s="63" t="s">
        <v>1988</v>
      </c>
      <c r="E1511" s="114" t="s">
        <v>21</v>
      </c>
      <c r="F1511" s="64">
        <v>1</v>
      </c>
      <c r="G1511" s="115">
        <v>0</v>
      </c>
      <c r="H1511" s="116">
        <v>0</v>
      </c>
      <c r="I1511" s="84">
        <v>50000</v>
      </c>
      <c r="J1511" s="88">
        <v>52300</v>
      </c>
      <c r="K1511" s="49"/>
      <c r="L1511" s="50">
        <f t="shared" si="280"/>
        <v>50000</v>
      </c>
      <c r="M1511" s="50">
        <f t="shared" si="281"/>
        <v>51150</v>
      </c>
      <c r="N1511" s="51">
        <f t="shared" si="282"/>
        <v>51150</v>
      </c>
      <c r="O1511" s="52">
        <f t="shared" si="283"/>
        <v>51137.070702182384</v>
      </c>
      <c r="P1511" s="51">
        <f t="shared" si="284"/>
        <v>813.17279836452963</v>
      </c>
      <c r="Q1511" s="53">
        <f t="shared" si="285"/>
        <v>1.5897806419638897E-2</v>
      </c>
      <c r="R1511" s="29">
        <f t="shared" si="278"/>
        <v>50000</v>
      </c>
      <c r="S1511" s="51">
        <f t="shared" si="279"/>
        <v>50000</v>
      </c>
      <c r="T1511" s="12" t="str">
        <f t="shared" si="286"/>
        <v>MENOR VALOR</v>
      </c>
    </row>
    <row r="1512" spans="1:20" ht="33">
      <c r="A1512" s="57">
        <v>1506</v>
      </c>
      <c r="B1512" s="38">
        <v>911021</v>
      </c>
      <c r="C1512" s="38"/>
      <c r="D1512" s="63" t="s">
        <v>1989</v>
      </c>
      <c r="E1512" s="114" t="s">
        <v>21</v>
      </c>
      <c r="F1512" s="64">
        <v>1</v>
      </c>
      <c r="G1512" s="115">
        <v>0</v>
      </c>
      <c r="H1512" s="116">
        <v>0</v>
      </c>
      <c r="I1512" s="84">
        <v>60200</v>
      </c>
      <c r="J1512" s="88">
        <v>60100</v>
      </c>
      <c r="K1512" s="49"/>
      <c r="L1512" s="50">
        <f t="shared" si="280"/>
        <v>60100</v>
      </c>
      <c r="M1512" s="50">
        <f t="shared" si="281"/>
        <v>60150</v>
      </c>
      <c r="N1512" s="51">
        <f t="shared" si="282"/>
        <v>60150</v>
      </c>
      <c r="O1512" s="52">
        <f t="shared" si="283"/>
        <v>60149.979218616529</v>
      </c>
      <c r="P1512" s="51">
        <f t="shared" si="284"/>
        <v>35.355339059327378</v>
      </c>
      <c r="Q1512" s="53">
        <f t="shared" si="285"/>
        <v>5.8778618552497719E-4</v>
      </c>
      <c r="R1512" s="29">
        <f t="shared" si="278"/>
        <v>60100</v>
      </c>
      <c r="S1512" s="51">
        <f t="shared" si="279"/>
        <v>60100</v>
      </c>
      <c r="T1512" s="12" t="str">
        <f t="shared" si="286"/>
        <v>MENOR VALOR</v>
      </c>
    </row>
    <row r="1513" spans="1:20" ht="33">
      <c r="A1513" s="57">
        <v>1507</v>
      </c>
      <c r="B1513" s="38">
        <v>911106</v>
      </c>
      <c r="C1513" s="38"/>
      <c r="D1513" s="63" t="s">
        <v>1990</v>
      </c>
      <c r="E1513" s="114" t="s">
        <v>21</v>
      </c>
      <c r="F1513" s="64">
        <v>1</v>
      </c>
      <c r="G1513" s="115">
        <v>0</v>
      </c>
      <c r="H1513" s="116">
        <v>0</v>
      </c>
      <c r="I1513" s="84">
        <v>372400</v>
      </c>
      <c r="J1513" s="88">
        <v>445200</v>
      </c>
      <c r="K1513" s="49"/>
      <c r="L1513" s="50">
        <f t="shared" si="280"/>
        <v>372400</v>
      </c>
      <c r="M1513" s="50">
        <f t="shared" si="281"/>
        <v>408800</v>
      </c>
      <c r="N1513" s="51">
        <f t="shared" si="282"/>
        <v>408800</v>
      </c>
      <c r="O1513" s="52">
        <f t="shared" si="283"/>
        <v>407176.22720389755</v>
      </c>
      <c r="P1513" s="51">
        <f t="shared" si="284"/>
        <v>25738.686835190329</v>
      </c>
      <c r="Q1513" s="53">
        <f t="shared" si="285"/>
        <v>6.2961562708391219E-2</v>
      </c>
      <c r="R1513" s="29">
        <f t="shared" si="278"/>
        <v>372400</v>
      </c>
      <c r="S1513" s="51">
        <f t="shared" si="279"/>
        <v>372400</v>
      </c>
      <c r="T1513" s="12" t="str">
        <f t="shared" si="286"/>
        <v>MENOR VALOR</v>
      </c>
    </row>
    <row r="1514" spans="1:20" ht="33">
      <c r="A1514" s="89">
        <v>1508</v>
      </c>
      <c r="B1514" s="38">
        <v>912002</v>
      </c>
      <c r="C1514" s="38"/>
      <c r="D1514" s="63" t="s">
        <v>1991</v>
      </c>
      <c r="E1514" s="114" t="s">
        <v>21</v>
      </c>
      <c r="F1514" s="64">
        <v>1</v>
      </c>
      <c r="G1514" s="115">
        <v>0</v>
      </c>
      <c r="H1514" s="116">
        <v>0</v>
      </c>
      <c r="I1514" s="84">
        <v>99700</v>
      </c>
      <c r="J1514" s="88">
        <v>119000</v>
      </c>
      <c r="K1514" s="49"/>
      <c r="L1514" s="50">
        <f t="shared" si="280"/>
        <v>99700</v>
      </c>
      <c r="M1514" s="50">
        <f t="shared" si="281"/>
        <v>109350</v>
      </c>
      <c r="N1514" s="51">
        <f t="shared" si="282"/>
        <v>109350</v>
      </c>
      <c r="O1514" s="52">
        <f t="shared" si="283"/>
        <v>108923.36755719592</v>
      </c>
      <c r="P1514" s="51">
        <f t="shared" si="284"/>
        <v>6823.5804384501835</v>
      </c>
      <c r="Q1514" s="53">
        <f t="shared" si="285"/>
        <v>6.2401284302242191E-2</v>
      </c>
      <c r="R1514" s="29">
        <f t="shared" si="278"/>
        <v>99700</v>
      </c>
      <c r="S1514" s="51">
        <f t="shared" si="279"/>
        <v>99700</v>
      </c>
      <c r="T1514" s="12" t="str">
        <f t="shared" si="286"/>
        <v>MENOR VALOR</v>
      </c>
    </row>
    <row r="1515" spans="1:20" ht="16.5">
      <c r="A1515" s="57">
        <v>1509</v>
      </c>
      <c r="B1515" s="38" t="s">
        <v>1992</v>
      </c>
      <c r="C1515" s="38"/>
      <c r="D1515" s="63" t="s">
        <v>1993</v>
      </c>
      <c r="E1515" s="114" t="s">
        <v>21</v>
      </c>
      <c r="F1515" s="64">
        <v>1</v>
      </c>
      <c r="G1515" s="115">
        <v>0</v>
      </c>
      <c r="H1515" s="116">
        <v>0</v>
      </c>
      <c r="I1515" s="84">
        <v>32700</v>
      </c>
      <c r="J1515" s="88">
        <v>34200</v>
      </c>
      <c r="K1515" s="49"/>
      <c r="L1515" s="50">
        <f t="shared" si="280"/>
        <v>32700</v>
      </c>
      <c r="M1515" s="50">
        <f t="shared" si="281"/>
        <v>33450</v>
      </c>
      <c r="N1515" s="51">
        <f t="shared" si="282"/>
        <v>33450</v>
      </c>
      <c r="O1515" s="52">
        <f t="shared" si="283"/>
        <v>33441.590871248933</v>
      </c>
      <c r="P1515" s="51">
        <f t="shared" si="284"/>
        <v>530.33008588991061</v>
      </c>
      <c r="Q1515" s="53">
        <f t="shared" si="285"/>
        <v>1.5854412134227523E-2</v>
      </c>
      <c r="R1515" s="29">
        <f t="shared" si="278"/>
        <v>32700</v>
      </c>
      <c r="S1515" s="51">
        <f t="shared" si="279"/>
        <v>32700</v>
      </c>
      <c r="T1515" s="12" t="str">
        <f t="shared" si="286"/>
        <v>MENOR VALOR</v>
      </c>
    </row>
    <row r="1516" spans="1:20" ht="33">
      <c r="A1516" s="57">
        <v>1510</v>
      </c>
      <c r="B1516" s="38" t="s">
        <v>1994</v>
      </c>
      <c r="C1516" s="38"/>
      <c r="D1516" s="63" t="s">
        <v>1995</v>
      </c>
      <c r="E1516" s="114" t="s">
        <v>21</v>
      </c>
      <c r="F1516" s="64">
        <v>1</v>
      </c>
      <c r="G1516" s="115">
        <v>0</v>
      </c>
      <c r="H1516" s="116">
        <v>0</v>
      </c>
      <c r="I1516" s="84">
        <v>452400</v>
      </c>
      <c r="J1516" s="85" t="s">
        <v>28</v>
      </c>
      <c r="K1516" s="49"/>
      <c r="L1516" s="50">
        <f t="shared" si="280"/>
        <v>452400</v>
      </c>
      <c r="M1516" s="50">
        <f t="shared" si="281"/>
        <v>452400</v>
      </c>
      <c r="N1516" s="51">
        <f t="shared" si="282"/>
        <v>452400</v>
      </c>
      <c r="O1516" s="52">
        <f t="shared" si="283"/>
        <v>452400</v>
      </c>
      <c r="P1516" s="51">
        <f t="shared" si="284"/>
        <v>0</v>
      </c>
      <c r="Q1516" s="53">
        <f t="shared" si="285"/>
        <v>0</v>
      </c>
      <c r="R1516" s="29">
        <f t="shared" si="278"/>
        <v>452400</v>
      </c>
      <c r="S1516" s="51">
        <f t="shared" si="279"/>
        <v>452400</v>
      </c>
      <c r="T1516" s="12" t="str">
        <f t="shared" si="286"/>
        <v>MENOR VALOR</v>
      </c>
    </row>
    <row r="1517" spans="1:20" ht="33">
      <c r="A1517" s="89">
        <v>1511</v>
      </c>
      <c r="B1517" s="38" t="s">
        <v>1996</v>
      </c>
      <c r="C1517" s="38"/>
      <c r="D1517" s="63" t="s">
        <v>1997</v>
      </c>
      <c r="E1517" s="114" t="s">
        <v>21</v>
      </c>
      <c r="F1517" s="64">
        <v>1</v>
      </c>
      <c r="G1517" s="115">
        <v>0</v>
      </c>
      <c r="H1517" s="116">
        <v>0</v>
      </c>
      <c r="I1517" s="84">
        <v>70000</v>
      </c>
      <c r="J1517" s="88">
        <v>83400</v>
      </c>
      <c r="K1517" s="49"/>
      <c r="L1517" s="50">
        <f t="shared" si="280"/>
        <v>70000</v>
      </c>
      <c r="M1517" s="50">
        <f t="shared" si="281"/>
        <v>76700</v>
      </c>
      <c r="N1517" s="51">
        <f t="shared" si="282"/>
        <v>76700</v>
      </c>
      <c r="O1517" s="52">
        <f t="shared" si="283"/>
        <v>76406.805979572266</v>
      </c>
      <c r="P1517" s="51">
        <f t="shared" si="284"/>
        <v>4737.615433949868</v>
      </c>
      <c r="Q1517" s="53">
        <f t="shared" si="285"/>
        <v>6.1768128213166469E-2</v>
      </c>
      <c r="R1517" s="29">
        <f t="shared" ref="R1517:R1540" si="287">IF(Q1517&lt;=$Q$1,L1517,N1517)</f>
        <v>70000</v>
      </c>
      <c r="S1517" s="51">
        <f t="shared" si="279"/>
        <v>70000</v>
      </c>
      <c r="T1517" s="12" t="str">
        <f t="shared" si="286"/>
        <v>MENOR VALOR</v>
      </c>
    </row>
    <row r="1518" spans="1:20" ht="33">
      <c r="A1518" s="57">
        <v>1512</v>
      </c>
      <c r="B1518" s="38" t="s">
        <v>1998</v>
      </c>
      <c r="C1518" s="38"/>
      <c r="D1518" s="63" t="s">
        <v>1999</v>
      </c>
      <c r="E1518" s="114" t="s">
        <v>21</v>
      </c>
      <c r="F1518" s="64">
        <v>1</v>
      </c>
      <c r="G1518" s="115">
        <v>0</v>
      </c>
      <c r="H1518" s="116">
        <v>0</v>
      </c>
      <c r="I1518" s="84">
        <v>70000</v>
      </c>
      <c r="J1518" s="88">
        <v>124200</v>
      </c>
      <c r="K1518" s="49"/>
      <c r="L1518" s="50">
        <f t="shared" si="280"/>
        <v>70000</v>
      </c>
      <c r="M1518" s="50">
        <f t="shared" si="281"/>
        <v>97100</v>
      </c>
      <c r="N1518" s="51">
        <f t="shared" si="282"/>
        <v>97100</v>
      </c>
      <c r="O1518" s="52">
        <f t="shared" si="283"/>
        <v>93241.621607520312</v>
      </c>
      <c r="P1518" s="51">
        <f t="shared" si="284"/>
        <v>19162.593770155439</v>
      </c>
      <c r="Q1518" s="53">
        <f t="shared" si="285"/>
        <v>0.1973490604547419</v>
      </c>
      <c r="R1518" s="29">
        <f t="shared" si="287"/>
        <v>97100</v>
      </c>
      <c r="S1518" s="51">
        <f t="shared" si="279"/>
        <v>97100</v>
      </c>
      <c r="T1518" s="12" t="str">
        <f t="shared" si="286"/>
        <v>MEDIANA</v>
      </c>
    </row>
    <row r="1519" spans="1:20" ht="33">
      <c r="A1519" s="57">
        <v>1513</v>
      </c>
      <c r="B1519" s="38" t="s">
        <v>2000</v>
      </c>
      <c r="C1519" s="38"/>
      <c r="D1519" s="63" t="s">
        <v>2001</v>
      </c>
      <c r="E1519" s="114" t="s">
        <v>21</v>
      </c>
      <c r="F1519" s="64">
        <v>1</v>
      </c>
      <c r="G1519" s="115">
        <v>0</v>
      </c>
      <c r="H1519" s="116">
        <v>0</v>
      </c>
      <c r="I1519" s="84">
        <v>486700</v>
      </c>
      <c r="J1519" s="85" t="s">
        <v>28</v>
      </c>
      <c r="K1519" s="49"/>
      <c r="L1519" s="50">
        <f t="shared" si="280"/>
        <v>486700</v>
      </c>
      <c r="M1519" s="50">
        <f t="shared" si="281"/>
        <v>486700</v>
      </c>
      <c r="N1519" s="51">
        <f t="shared" si="282"/>
        <v>486700</v>
      </c>
      <c r="O1519" s="52">
        <f t="shared" si="283"/>
        <v>486700</v>
      </c>
      <c r="P1519" s="51">
        <f t="shared" si="284"/>
        <v>0</v>
      </c>
      <c r="Q1519" s="53">
        <f t="shared" si="285"/>
        <v>0</v>
      </c>
      <c r="R1519" s="29">
        <f t="shared" si="287"/>
        <v>486700</v>
      </c>
      <c r="S1519" s="51">
        <f t="shared" si="279"/>
        <v>486700</v>
      </c>
      <c r="T1519" s="12" t="str">
        <f t="shared" si="286"/>
        <v>MENOR VALOR</v>
      </c>
    </row>
    <row r="1520" spans="1:20" ht="16.5">
      <c r="A1520" s="89">
        <v>1514</v>
      </c>
      <c r="B1520" s="38" t="s">
        <v>2002</v>
      </c>
      <c r="C1520" s="38"/>
      <c r="D1520" s="63" t="s">
        <v>2003</v>
      </c>
      <c r="E1520" s="114" t="s">
        <v>21</v>
      </c>
      <c r="F1520" s="64">
        <v>1</v>
      </c>
      <c r="G1520" s="115">
        <v>0</v>
      </c>
      <c r="H1520" s="116">
        <v>0</v>
      </c>
      <c r="I1520" s="84">
        <v>32700</v>
      </c>
      <c r="J1520" s="88">
        <v>34200</v>
      </c>
      <c r="K1520" s="49"/>
      <c r="L1520" s="50">
        <f t="shared" si="280"/>
        <v>32700</v>
      </c>
      <c r="M1520" s="50">
        <f t="shared" si="281"/>
        <v>33450</v>
      </c>
      <c r="N1520" s="51">
        <f t="shared" si="282"/>
        <v>33450</v>
      </c>
      <c r="O1520" s="52">
        <f t="shared" si="283"/>
        <v>33441.590871248933</v>
      </c>
      <c r="P1520" s="51">
        <f t="shared" si="284"/>
        <v>530.33008588991061</v>
      </c>
      <c r="Q1520" s="53">
        <f t="shared" si="285"/>
        <v>1.5854412134227523E-2</v>
      </c>
      <c r="R1520" s="29">
        <f t="shared" si="287"/>
        <v>32700</v>
      </c>
      <c r="S1520" s="51">
        <f t="shared" si="279"/>
        <v>32700</v>
      </c>
      <c r="T1520" s="12" t="str">
        <f t="shared" si="286"/>
        <v>MENOR VALOR</v>
      </c>
    </row>
    <row r="1521" spans="1:20" ht="16.5">
      <c r="A1521" s="57">
        <v>1515</v>
      </c>
      <c r="B1521" s="38" t="s">
        <v>2004</v>
      </c>
      <c r="C1521" s="38"/>
      <c r="D1521" s="63" t="s">
        <v>2005</v>
      </c>
      <c r="E1521" s="114" t="s">
        <v>21</v>
      </c>
      <c r="F1521" s="64">
        <v>1</v>
      </c>
      <c r="G1521" s="115">
        <v>0</v>
      </c>
      <c r="H1521" s="116">
        <v>0</v>
      </c>
      <c r="I1521" s="84">
        <v>32700</v>
      </c>
      <c r="J1521" s="88">
        <v>34200</v>
      </c>
      <c r="K1521" s="49"/>
      <c r="L1521" s="50">
        <f t="shared" si="280"/>
        <v>32700</v>
      </c>
      <c r="M1521" s="50">
        <f t="shared" si="281"/>
        <v>33450</v>
      </c>
      <c r="N1521" s="51">
        <f t="shared" si="282"/>
        <v>33450</v>
      </c>
      <c r="O1521" s="52">
        <f t="shared" si="283"/>
        <v>33441.590871248933</v>
      </c>
      <c r="P1521" s="51">
        <f t="shared" si="284"/>
        <v>530.33008588991061</v>
      </c>
      <c r="Q1521" s="53">
        <f t="shared" si="285"/>
        <v>1.5854412134227523E-2</v>
      </c>
      <c r="R1521" s="29">
        <f t="shared" si="287"/>
        <v>32700</v>
      </c>
      <c r="S1521" s="51">
        <f t="shared" si="279"/>
        <v>32700</v>
      </c>
      <c r="T1521" s="12" t="str">
        <f t="shared" si="286"/>
        <v>MENOR VALOR</v>
      </c>
    </row>
    <row r="1522" spans="1:20" ht="16.5">
      <c r="A1522" s="57">
        <v>1516</v>
      </c>
      <c r="B1522" s="38" t="s">
        <v>2006</v>
      </c>
      <c r="C1522" s="38"/>
      <c r="D1522" s="63" t="s">
        <v>2007</v>
      </c>
      <c r="E1522" s="114" t="s">
        <v>21</v>
      </c>
      <c r="F1522" s="64">
        <v>1</v>
      </c>
      <c r="G1522" s="115">
        <v>0</v>
      </c>
      <c r="H1522" s="116">
        <v>0</v>
      </c>
      <c r="I1522" s="84">
        <v>21200</v>
      </c>
      <c r="J1522" s="85" t="s">
        <v>28</v>
      </c>
      <c r="K1522" s="49"/>
      <c r="L1522" s="50">
        <f t="shared" si="280"/>
        <v>21200</v>
      </c>
      <c r="M1522" s="50">
        <f t="shared" si="281"/>
        <v>21200</v>
      </c>
      <c r="N1522" s="51">
        <f t="shared" si="282"/>
        <v>21200</v>
      </c>
      <c r="O1522" s="52">
        <f t="shared" si="283"/>
        <v>21200</v>
      </c>
      <c r="P1522" s="51">
        <f t="shared" si="284"/>
        <v>0</v>
      </c>
      <c r="Q1522" s="53">
        <f t="shared" si="285"/>
        <v>0</v>
      </c>
      <c r="R1522" s="29">
        <f t="shared" si="287"/>
        <v>21200</v>
      </c>
      <c r="S1522" s="51">
        <f t="shared" si="279"/>
        <v>21200</v>
      </c>
      <c r="T1522" s="12" t="str">
        <f t="shared" si="286"/>
        <v>MENOR VALOR</v>
      </c>
    </row>
    <row r="1523" spans="1:20" ht="16.5">
      <c r="A1523" s="89">
        <v>1517</v>
      </c>
      <c r="B1523" s="38" t="s">
        <v>2008</v>
      </c>
      <c r="C1523" s="38"/>
      <c r="D1523" s="63" t="s">
        <v>2009</v>
      </c>
      <c r="E1523" s="114" t="s">
        <v>21</v>
      </c>
      <c r="F1523" s="64">
        <v>1</v>
      </c>
      <c r="G1523" s="115">
        <v>0</v>
      </c>
      <c r="H1523" s="116">
        <v>0</v>
      </c>
      <c r="I1523" s="84">
        <v>32700</v>
      </c>
      <c r="J1523" s="88">
        <v>57200</v>
      </c>
      <c r="K1523" s="49"/>
      <c r="L1523" s="50">
        <f t="shared" si="280"/>
        <v>32700</v>
      </c>
      <c r="M1523" s="50">
        <f t="shared" si="281"/>
        <v>44950</v>
      </c>
      <c r="N1523" s="51">
        <f t="shared" si="282"/>
        <v>44950</v>
      </c>
      <c r="O1523" s="52">
        <f t="shared" si="283"/>
        <v>43248.583791842248</v>
      </c>
      <c r="P1523" s="51">
        <f t="shared" si="284"/>
        <v>8662.0580695352073</v>
      </c>
      <c r="Q1523" s="53">
        <f t="shared" si="285"/>
        <v>0.19270429520656746</v>
      </c>
      <c r="R1523" s="29">
        <f t="shared" si="287"/>
        <v>44950</v>
      </c>
      <c r="S1523" s="51">
        <f t="shared" si="279"/>
        <v>45000</v>
      </c>
      <c r="T1523" s="12" t="str">
        <f t="shared" si="286"/>
        <v>MEDIANA</v>
      </c>
    </row>
    <row r="1524" spans="1:20" ht="16.5">
      <c r="A1524" s="57">
        <v>1518</v>
      </c>
      <c r="B1524" s="38" t="s">
        <v>2010</v>
      </c>
      <c r="C1524" s="38"/>
      <c r="D1524" s="63" t="s">
        <v>2011</v>
      </c>
      <c r="E1524" s="114" t="s">
        <v>21</v>
      </c>
      <c r="F1524" s="64">
        <v>1</v>
      </c>
      <c r="G1524" s="115">
        <v>0</v>
      </c>
      <c r="H1524" s="116">
        <v>0</v>
      </c>
      <c r="I1524" s="84">
        <v>31400</v>
      </c>
      <c r="J1524" s="88">
        <v>32900</v>
      </c>
      <c r="K1524" s="49"/>
      <c r="L1524" s="50">
        <f t="shared" si="280"/>
        <v>31400</v>
      </c>
      <c r="M1524" s="50">
        <f t="shared" si="281"/>
        <v>32150</v>
      </c>
      <c r="N1524" s="51">
        <f t="shared" si="282"/>
        <v>32150</v>
      </c>
      <c r="O1524" s="52">
        <f t="shared" si="283"/>
        <v>32141.250753509888</v>
      </c>
      <c r="P1524" s="51">
        <f t="shared" si="284"/>
        <v>530.33008588991061</v>
      </c>
      <c r="Q1524" s="53">
        <f t="shared" si="285"/>
        <v>1.649549256267218E-2</v>
      </c>
      <c r="R1524" s="29">
        <f t="shared" si="287"/>
        <v>31400</v>
      </c>
      <c r="S1524" s="51">
        <f t="shared" si="279"/>
        <v>31400</v>
      </c>
      <c r="T1524" s="12" t="str">
        <f t="shared" si="286"/>
        <v>MENOR VALOR</v>
      </c>
    </row>
    <row r="1525" spans="1:20" ht="16.5">
      <c r="A1525" s="57">
        <v>1519</v>
      </c>
      <c r="B1525" s="38" t="s">
        <v>2012</v>
      </c>
      <c r="C1525" s="38"/>
      <c r="D1525" s="63" t="s">
        <v>2013</v>
      </c>
      <c r="E1525" s="114" t="s">
        <v>21</v>
      </c>
      <c r="F1525" s="64">
        <v>1</v>
      </c>
      <c r="G1525" s="115">
        <v>0</v>
      </c>
      <c r="H1525" s="116">
        <v>0</v>
      </c>
      <c r="I1525" s="84">
        <v>41600</v>
      </c>
      <c r="J1525" s="88">
        <v>43800</v>
      </c>
      <c r="K1525" s="49"/>
      <c r="L1525" s="50">
        <f t="shared" si="280"/>
        <v>41600</v>
      </c>
      <c r="M1525" s="50">
        <f t="shared" si="281"/>
        <v>42700</v>
      </c>
      <c r="N1525" s="51">
        <f t="shared" si="282"/>
        <v>42700</v>
      </c>
      <c r="O1525" s="52">
        <f t="shared" si="283"/>
        <v>42685.829030253117</v>
      </c>
      <c r="P1525" s="51">
        <f t="shared" si="284"/>
        <v>777.81745930520231</v>
      </c>
      <c r="Q1525" s="53">
        <f t="shared" si="285"/>
        <v>1.8215865557498882E-2</v>
      </c>
      <c r="R1525" s="29">
        <f t="shared" si="287"/>
        <v>41600</v>
      </c>
      <c r="S1525" s="51">
        <f t="shared" si="279"/>
        <v>41600</v>
      </c>
      <c r="T1525" s="12" t="str">
        <f t="shared" si="286"/>
        <v>MENOR VALOR</v>
      </c>
    </row>
    <row r="1526" spans="1:20" ht="16.5">
      <c r="A1526" s="89">
        <v>1520</v>
      </c>
      <c r="B1526" s="38" t="s">
        <v>2014</v>
      </c>
      <c r="C1526" s="38"/>
      <c r="D1526" s="63" t="s">
        <v>2015</v>
      </c>
      <c r="E1526" s="114" t="s">
        <v>21</v>
      </c>
      <c r="F1526" s="64">
        <v>1</v>
      </c>
      <c r="G1526" s="115">
        <v>0</v>
      </c>
      <c r="H1526" s="116">
        <v>0</v>
      </c>
      <c r="I1526" s="84">
        <v>91600</v>
      </c>
      <c r="J1526" s="88">
        <v>95900</v>
      </c>
      <c r="K1526" s="49"/>
      <c r="L1526" s="50">
        <f t="shared" si="280"/>
        <v>91600</v>
      </c>
      <c r="M1526" s="50">
        <f t="shared" si="281"/>
        <v>93750</v>
      </c>
      <c r="N1526" s="51">
        <f t="shared" si="282"/>
        <v>93750</v>
      </c>
      <c r="O1526" s="52">
        <f t="shared" si="283"/>
        <v>93725.343424284132</v>
      </c>
      <c r="P1526" s="51">
        <f t="shared" si="284"/>
        <v>1520.2795795510772</v>
      </c>
      <c r="Q1526" s="53">
        <f t="shared" si="285"/>
        <v>1.621631551521149E-2</v>
      </c>
      <c r="R1526" s="29">
        <f t="shared" si="287"/>
        <v>91600</v>
      </c>
      <c r="S1526" s="51">
        <f t="shared" si="279"/>
        <v>91600</v>
      </c>
      <c r="T1526" s="12" t="str">
        <f t="shared" si="286"/>
        <v>MENOR VALOR</v>
      </c>
    </row>
    <row r="1527" spans="1:20" ht="33">
      <c r="A1527" s="57">
        <v>1521</v>
      </c>
      <c r="B1527" s="38" t="s">
        <v>2016</v>
      </c>
      <c r="C1527" s="38"/>
      <c r="D1527" s="63" t="s">
        <v>2017</v>
      </c>
      <c r="E1527" s="114" t="s">
        <v>21</v>
      </c>
      <c r="F1527" s="64">
        <v>1</v>
      </c>
      <c r="G1527" s="115">
        <v>0</v>
      </c>
      <c r="H1527" s="116">
        <v>0</v>
      </c>
      <c r="I1527" s="84">
        <v>51300</v>
      </c>
      <c r="J1527" s="88">
        <v>53700</v>
      </c>
      <c r="K1527" s="49"/>
      <c r="L1527" s="50">
        <f t="shared" si="280"/>
        <v>51300</v>
      </c>
      <c r="M1527" s="50">
        <f t="shared" si="281"/>
        <v>52500</v>
      </c>
      <c r="N1527" s="51">
        <f t="shared" si="282"/>
        <v>52500</v>
      </c>
      <c r="O1527" s="52">
        <f t="shared" si="283"/>
        <v>52486.283922563998</v>
      </c>
      <c r="P1527" s="51">
        <f t="shared" si="284"/>
        <v>848.52813742385706</v>
      </c>
      <c r="Q1527" s="53">
        <f t="shared" si="285"/>
        <v>1.6162440712835374E-2</v>
      </c>
      <c r="R1527" s="29">
        <f t="shared" si="287"/>
        <v>51300</v>
      </c>
      <c r="S1527" s="51">
        <f t="shared" si="279"/>
        <v>51300</v>
      </c>
      <c r="T1527" s="12" t="str">
        <f t="shared" si="286"/>
        <v>MENOR VALOR</v>
      </c>
    </row>
    <row r="1528" spans="1:20" ht="16.5">
      <c r="A1528" s="57">
        <v>1522</v>
      </c>
      <c r="B1528" s="38" t="s">
        <v>2018</v>
      </c>
      <c r="C1528" s="38"/>
      <c r="D1528" s="63" t="s">
        <v>2019</v>
      </c>
      <c r="E1528" s="114" t="s">
        <v>21</v>
      </c>
      <c r="F1528" s="64">
        <v>1</v>
      </c>
      <c r="G1528" s="115">
        <v>0</v>
      </c>
      <c r="H1528" s="116">
        <v>0</v>
      </c>
      <c r="I1528" s="84">
        <v>51300</v>
      </c>
      <c r="J1528" s="88">
        <v>53700</v>
      </c>
      <c r="K1528" s="49"/>
      <c r="L1528" s="50">
        <f t="shared" si="280"/>
        <v>51300</v>
      </c>
      <c r="M1528" s="50">
        <f t="shared" si="281"/>
        <v>52500</v>
      </c>
      <c r="N1528" s="51">
        <f t="shared" si="282"/>
        <v>52500</v>
      </c>
      <c r="O1528" s="52">
        <f t="shared" si="283"/>
        <v>52486.283922563998</v>
      </c>
      <c r="P1528" s="51">
        <f>STDEVA(N1528,L1528)</f>
        <v>848.52813742385706</v>
      </c>
      <c r="Q1528" s="53">
        <f t="shared" si="285"/>
        <v>1.6162440712835374E-2</v>
      </c>
      <c r="R1528" s="29">
        <f t="shared" si="287"/>
        <v>51300</v>
      </c>
      <c r="S1528" s="51">
        <f t="shared" si="279"/>
        <v>51300</v>
      </c>
      <c r="T1528" s="12" t="str">
        <f t="shared" si="286"/>
        <v>MENOR VALOR</v>
      </c>
    </row>
    <row r="1529" spans="1:20" ht="16.5">
      <c r="A1529" s="89">
        <v>1523</v>
      </c>
      <c r="B1529" s="38" t="s">
        <v>2020</v>
      </c>
      <c r="C1529" s="38"/>
      <c r="D1529" s="63" t="s">
        <v>2021</v>
      </c>
      <c r="E1529" s="114" t="s">
        <v>21</v>
      </c>
      <c r="F1529" s="64">
        <v>1</v>
      </c>
      <c r="G1529" s="115">
        <v>0</v>
      </c>
      <c r="H1529" s="116">
        <v>0</v>
      </c>
      <c r="I1529" s="84">
        <v>53900</v>
      </c>
      <c r="J1529" s="88">
        <v>49500</v>
      </c>
      <c r="K1529" s="49"/>
      <c r="L1529" s="50">
        <f t="shared" si="280"/>
        <v>49500</v>
      </c>
      <c r="M1529" s="50">
        <f t="shared" si="281"/>
        <v>51700</v>
      </c>
      <c r="N1529" s="51">
        <f t="shared" si="282"/>
        <v>51700</v>
      </c>
      <c r="O1529" s="52">
        <f t="shared" si="283"/>
        <v>51653.17028024514</v>
      </c>
      <c r="P1529" s="51">
        <f t="shared" si="284"/>
        <v>1555.6349186104046</v>
      </c>
      <c r="Q1529" s="53">
        <f t="shared" si="285"/>
        <v>3.0089650263257342E-2</v>
      </c>
      <c r="R1529" s="29">
        <f t="shared" si="287"/>
        <v>49500</v>
      </c>
      <c r="S1529" s="51">
        <f t="shared" si="279"/>
        <v>49500</v>
      </c>
      <c r="T1529" s="12" t="str">
        <f t="shared" si="286"/>
        <v>MENOR VALOR</v>
      </c>
    </row>
    <row r="1530" spans="1:20" ht="16.5">
      <c r="A1530" s="57">
        <v>1524</v>
      </c>
      <c r="B1530" s="38" t="s">
        <v>2022</v>
      </c>
      <c r="C1530" s="38"/>
      <c r="D1530" s="63" t="s">
        <v>2023</v>
      </c>
      <c r="E1530" s="114" t="s">
        <v>21</v>
      </c>
      <c r="F1530" s="64">
        <v>1</v>
      </c>
      <c r="G1530" s="115">
        <v>0</v>
      </c>
      <c r="H1530" s="116">
        <v>0</v>
      </c>
      <c r="I1530" s="110">
        <v>0</v>
      </c>
      <c r="J1530" s="85" t="s">
        <v>28</v>
      </c>
      <c r="K1530" s="49"/>
      <c r="L1530" s="50">
        <f t="shared" si="280"/>
        <v>0</v>
      </c>
      <c r="M1530" s="50">
        <f t="shared" si="281"/>
        <v>0</v>
      </c>
      <c r="N1530" s="51">
        <f t="shared" si="282"/>
        <v>0</v>
      </c>
      <c r="O1530" s="52" t="e">
        <f t="shared" si="283"/>
        <v>#NUM!</v>
      </c>
      <c r="P1530" s="51">
        <f t="shared" si="284"/>
        <v>0</v>
      </c>
      <c r="Q1530" s="53" t="e">
        <f t="shared" si="285"/>
        <v>#DIV/0!</v>
      </c>
      <c r="R1530" s="29" t="e">
        <f t="shared" si="287"/>
        <v>#DIV/0!</v>
      </c>
      <c r="S1530" s="51" t="e">
        <f t="shared" si="279"/>
        <v>#DIV/0!</v>
      </c>
      <c r="T1530" s="12" t="e">
        <f t="shared" si="286"/>
        <v>#DIV/0!</v>
      </c>
    </row>
    <row r="1531" spans="1:20" ht="16.5">
      <c r="A1531" s="57">
        <v>1525</v>
      </c>
      <c r="B1531" s="38" t="s">
        <v>2024</v>
      </c>
      <c r="C1531" s="38"/>
      <c r="D1531" s="63" t="s">
        <v>2025</v>
      </c>
      <c r="E1531" s="114" t="s">
        <v>21</v>
      </c>
      <c r="F1531" s="64">
        <v>1</v>
      </c>
      <c r="G1531" s="115">
        <v>0</v>
      </c>
      <c r="H1531" s="116">
        <v>0</v>
      </c>
      <c r="I1531" s="84">
        <v>74200</v>
      </c>
      <c r="J1531" s="85" t="s">
        <v>28</v>
      </c>
      <c r="K1531" s="49"/>
      <c r="L1531" s="50">
        <f t="shared" si="280"/>
        <v>74200</v>
      </c>
      <c r="M1531" s="50">
        <f t="shared" si="281"/>
        <v>74200</v>
      </c>
      <c r="N1531" s="51">
        <f t="shared" si="282"/>
        <v>74200</v>
      </c>
      <c r="O1531" s="52">
        <f t="shared" si="283"/>
        <v>74200</v>
      </c>
      <c r="P1531" s="51">
        <f t="shared" si="284"/>
        <v>0</v>
      </c>
      <c r="Q1531" s="53">
        <f t="shared" si="285"/>
        <v>0</v>
      </c>
      <c r="R1531" s="29">
        <f t="shared" si="287"/>
        <v>74200</v>
      </c>
      <c r="S1531" s="51">
        <f t="shared" si="279"/>
        <v>74200</v>
      </c>
      <c r="T1531" s="12" t="str">
        <f t="shared" si="286"/>
        <v>MENOR VALOR</v>
      </c>
    </row>
    <row r="1532" spans="1:20" ht="16.5">
      <c r="A1532" s="89">
        <v>1526</v>
      </c>
      <c r="B1532" s="38" t="s">
        <v>2026</v>
      </c>
      <c r="C1532" s="38"/>
      <c r="D1532" s="63" t="s">
        <v>2027</v>
      </c>
      <c r="E1532" s="114" t="s">
        <v>21</v>
      </c>
      <c r="F1532" s="64">
        <v>1</v>
      </c>
      <c r="G1532" s="115">
        <v>0</v>
      </c>
      <c r="H1532" s="116">
        <v>0</v>
      </c>
      <c r="I1532" s="84">
        <v>31300</v>
      </c>
      <c r="J1532" s="88">
        <v>37100</v>
      </c>
      <c r="K1532" s="49"/>
      <c r="L1532" s="50">
        <f t="shared" si="280"/>
        <v>31300</v>
      </c>
      <c r="M1532" s="50">
        <f t="shared" si="281"/>
        <v>34200</v>
      </c>
      <c r="N1532" s="51">
        <f t="shared" si="282"/>
        <v>34200</v>
      </c>
      <c r="O1532" s="52">
        <f t="shared" si="283"/>
        <v>34076.824969471556</v>
      </c>
      <c r="P1532" s="51">
        <f t="shared" si="284"/>
        <v>2050.609665440988</v>
      </c>
      <c r="Q1532" s="53">
        <f t="shared" si="285"/>
        <v>5.9959346942718948E-2</v>
      </c>
      <c r="R1532" s="29">
        <f t="shared" si="287"/>
        <v>31300</v>
      </c>
      <c r="S1532" s="51">
        <f t="shared" si="279"/>
        <v>31300</v>
      </c>
      <c r="T1532" s="12" t="str">
        <f t="shared" si="286"/>
        <v>MENOR VALOR</v>
      </c>
    </row>
    <row r="1533" spans="1:20" ht="33">
      <c r="A1533" s="57">
        <v>1527</v>
      </c>
      <c r="B1533" s="38" t="s">
        <v>2028</v>
      </c>
      <c r="C1533" s="38"/>
      <c r="D1533" s="63" t="s">
        <v>2029</v>
      </c>
      <c r="E1533" s="114" t="s">
        <v>21</v>
      </c>
      <c r="F1533" s="64">
        <v>1</v>
      </c>
      <c r="G1533" s="115">
        <v>0</v>
      </c>
      <c r="H1533" s="116">
        <v>0</v>
      </c>
      <c r="I1533" s="84">
        <v>486700</v>
      </c>
      <c r="J1533" s="88">
        <v>85700</v>
      </c>
      <c r="K1533" s="49"/>
      <c r="L1533" s="50">
        <f t="shared" si="280"/>
        <v>85700</v>
      </c>
      <c r="M1533" s="50">
        <f t="shared" si="281"/>
        <v>286200</v>
      </c>
      <c r="N1533" s="51">
        <f t="shared" si="282"/>
        <v>286200</v>
      </c>
      <c r="O1533" s="52">
        <f t="shared" si="283"/>
        <v>204230.72736490952</v>
      </c>
      <c r="P1533" s="51">
        <f t="shared" si="284"/>
        <v>141774.90962790279</v>
      </c>
      <c r="Q1533" s="53">
        <f t="shared" si="285"/>
        <v>0.49537005460483152</v>
      </c>
      <c r="R1533" s="29">
        <f t="shared" si="287"/>
        <v>286200</v>
      </c>
      <c r="S1533" s="51">
        <f t="shared" si="279"/>
        <v>286200</v>
      </c>
      <c r="T1533" s="12" t="str">
        <f t="shared" si="286"/>
        <v>MEDIANA</v>
      </c>
    </row>
    <row r="1534" spans="1:20" ht="33">
      <c r="A1534" s="57">
        <v>1528</v>
      </c>
      <c r="B1534" s="38" t="s">
        <v>2030</v>
      </c>
      <c r="C1534" s="38"/>
      <c r="D1534" s="63" t="s">
        <v>2031</v>
      </c>
      <c r="E1534" s="114" t="s">
        <v>21</v>
      </c>
      <c r="F1534" s="64">
        <v>1</v>
      </c>
      <c r="G1534" s="115">
        <v>0</v>
      </c>
      <c r="H1534" s="116">
        <v>0</v>
      </c>
      <c r="I1534" s="84">
        <v>828200</v>
      </c>
      <c r="J1534" s="85" t="s">
        <v>28</v>
      </c>
      <c r="K1534" s="49"/>
      <c r="L1534" s="50">
        <f t="shared" si="280"/>
        <v>828200</v>
      </c>
      <c r="M1534" s="50">
        <f t="shared" si="281"/>
        <v>828200</v>
      </c>
      <c r="N1534" s="51">
        <f t="shared" si="282"/>
        <v>828200</v>
      </c>
      <c r="O1534" s="52">
        <f t="shared" si="283"/>
        <v>828200</v>
      </c>
      <c r="P1534" s="51">
        <f t="shared" si="284"/>
        <v>0</v>
      </c>
      <c r="Q1534" s="53">
        <f t="shared" si="285"/>
        <v>0</v>
      </c>
      <c r="R1534" s="29">
        <f t="shared" si="287"/>
        <v>828200</v>
      </c>
      <c r="S1534" s="51">
        <f t="shared" si="279"/>
        <v>828200</v>
      </c>
      <c r="T1534" s="12" t="str">
        <f t="shared" si="286"/>
        <v>MENOR VALOR</v>
      </c>
    </row>
    <row r="1535" spans="1:20" ht="33">
      <c r="A1535" s="89">
        <v>1529</v>
      </c>
      <c r="B1535" s="38" t="s">
        <v>2032</v>
      </c>
      <c r="C1535" s="38"/>
      <c r="D1535" s="63" t="s">
        <v>2033</v>
      </c>
      <c r="E1535" s="114" t="s">
        <v>21</v>
      </c>
      <c r="F1535" s="64">
        <v>1</v>
      </c>
      <c r="G1535" s="115">
        <v>0</v>
      </c>
      <c r="H1535" s="116">
        <v>0</v>
      </c>
      <c r="I1535" s="84">
        <v>322700</v>
      </c>
      <c r="J1535" s="85" t="s">
        <v>28</v>
      </c>
      <c r="K1535" s="49"/>
      <c r="L1535" s="50">
        <f t="shared" si="280"/>
        <v>322700</v>
      </c>
      <c r="M1535" s="50">
        <f t="shared" si="281"/>
        <v>322700</v>
      </c>
      <c r="N1535" s="51">
        <f t="shared" si="282"/>
        <v>322700</v>
      </c>
      <c r="O1535" s="52">
        <f t="shared" si="283"/>
        <v>322700</v>
      </c>
      <c r="P1535" s="51">
        <f t="shared" si="284"/>
        <v>0</v>
      </c>
      <c r="Q1535" s="53">
        <f t="shared" si="285"/>
        <v>0</v>
      </c>
      <c r="R1535" s="29">
        <f t="shared" si="287"/>
        <v>322700</v>
      </c>
      <c r="S1535" s="51">
        <f t="shared" si="279"/>
        <v>322700</v>
      </c>
      <c r="T1535" s="12" t="str">
        <f t="shared" si="286"/>
        <v>MENOR VALOR</v>
      </c>
    </row>
    <row r="1536" spans="1:20" ht="33">
      <c r="A1536" s="57">
        <v>1530</v>
      </c>
      <c r="B1536" s="38" t="s">
        <v>2034</v>
      </c>
      <c r="C1536" s="38"/>
      <c r="D1536" s="63" t="s">
        <v>24</v>
      </c>
      <c r="E1536" s="114" t="s">
        <v>21</v>
      </c>
      <c r="F1536" s="64">
        <v>1</v>
      </c>
      <c r="G1536" s="115">
        <v>0</v>
      </c>
      <c r="H1536" s="116">
        <v>0</v>
      </c>
      <c r="I1536" s="110">
        <v>0</v>
      </c>
      <c r="J1536" s="85" t="s">
        <v>28</v>
      </c>
      <c r="K1536" s="49"/>
      <c r="L1536" s="50">
        <f t="shared" si="280"/>
        <v>0</v>
      </c>
      <c r="M1536" s="50">
        <f t="shared" si="281"/>
        <v>0</v>
      </c>
      <c r="N1536" s="51">
        <f t="shared" si="282"/>
        <v>0</v>
      </c>
      <c r="O1536" s="52" t="e">
        <f t="shared" si="283"/>
        <v>#NUM!</v>
      </c>
      <c r="P1536" s="51">
        <f t="shared" si="284"/>
        <v>0</v>
      </c>
      <c r="Q1536" s="53" t="e">
        <f t="shared" si="285"/>
        <v>#DIV/0!</v>
      </c>
      <c r="R1536" s="29" t="e">
        <f t="shared" si="287"/>
        <v>#DIV/0!</v>
      </c>
      <c r="S1536" s="51" t="e">
        <f t="shared" si="279"/>
        <v>#DIV/0!</v>
      </c>
      <c r="T1536" s="12" t="e">
        <f t="shared" si="286"/>
        <v>#DIV/0!</v>
      </c>
    </row>
    <row r="1537" spans="1:20" ht="33">
      <c r="A1537" s="57">
        <v>1531</v>
      </c>
      <c r="B1537" s="38" t="s">
        <v>2035</v>
      </c>
      <c r="C1537" s="38"/>
      <c r="D1537" s="63" t="s">
        <v>2036</v>
      </c>
      <c r="E1537" s="114" t="s">
        <v>21</v>
      </c>
      <c r="F1537" s="64">
        <v>1</v>
      </c>
      <c r="G1537" s="115">
        <v>0</v>
      </c>
      <c r="H1537" s="116">
        <v>0</v>
      </c>
      <c r="I1537" s="110">
        <v>0</v>
      </c>
      <c r="J1537" s="85" t="s">
        <v>28</v>
      </c>
      <c r="K1537" s="49"/>
      <c r="L1537" s="50">
        <f t="shared" si="280"/>
        <v>0</v>
      </c>
      <c r="M1537" s="50">
        <f t="shared" si="281"/>
        <v>0</v>
      </c>
      <c r="N1537" s="51">
        <f t="shared" si="282"/>
        <v>0</v>
      </c>
      <c r="O1537" s="52" t="e">
        <f t="shared" si="283"/>
        <v>#NUM!</v>
      </c>
      <c r="P1537" s="51">
        <f t="shared" si="284"/>
        <v>0</v>
      </c>
      <c r="Q1537" s="53" t="e">
        <f t="shared" si="285"/>
        <v>#DIV/0!</v>
      </c>
      <c r="R1537" s="29" t="e">
        <f t="shared" si="287"/>
        <v>#DIV/0!</v>
      </c>
      <c r="S1537" s="51" t="e">
        <f t="shared" ref="S1537:S1540" si="288">+ROUND(R1537,-2)</f>
        <v>#DIV/0!</v>
      </c>
      <c r="T1537" s="12" t="e">
        <f t="shared" si="286"/>
        <v>#DIV/0!</v>
      </c>
    </row>
    <row r="1538" spans="1:20" ht="33">
      <c r="A1538" s="89">
        <v>1532</v>
      </c>
      <c r="B1538" s="38" t="s">
        <v>2037</v>
      </c>
      <c r="C1538" s="38"/>
      <c r="D1538" s="63" t="s">
        <v>2038</v>
      </c>
      <c r="E1538" s="114" t="s">
        <v>21</v>
      </c>
      <c r="F1538" s="64">
        <v>1</v>
      </c>
      <c r="G1538" s="115">
        <v>0</v>
      </c>
      <c r="H1538" s="116">
        <v>0</v>
      </c>
      <c r="I1538" s="84">
        <v>828200</v>
      </c>
      <c r="J1538" s="88">
        <v>23300</v>
      </c>
      <c r="K1538" s="49"/>
      <c r="L1538" s="50">
        <f t="shared" si="280"/>
        <v>23300</v>
      </c>
      <c r="M1538" s="50">
        <f t="shared" si="281"/>
        <v>425750</v>
      </c>
      <c r="N1538" s="51">
        <f t="shared" si="282"/>
        <v>425750</v>
      </c>
      <c r="O1538" s="52">
        <f t="shared" si="283"/>
        <v>138913.85819996506</v>
      </c>
      <c r="P1538" s="51">
        <f t="shared" si="284"/>
        <v>284575.12408852606</v>
      </c>
      <c r="Q1538" s="53">
        <f t="shared" si="285"/>
        <v>0.66840898200475884</v>
      </c>
      <c r="R1538" s="29">
        <f t="shared" si="287"/>
        <v>425750</v>
      </c>
      <c r="S1538" s="51">
        <f t="shared" si="288"/>
        <v>425800</v>
      </c>
      <c r="T1538" s="12" t="str">
        <f t="shared" si="286"/>
        <v>MEDIANA</v>
      </c>
    </row>
    <row r="1539" spans="1:20" ht="33">
      <c r="A1539" s="57">
        <v>1533</v>
      </c>
      <c r="B1539" s="38" t="s">
        <v>2039</v>
      </c>
      <c r="C1539" s="38"/>
      <c r="D1539" s="63" t="s">
        <v>2040</v>
      </c>
      <c r="E1539" s="114" t="s">
        <v>21</v>
      </c>
      <c r="F1539" s="64">
        <v>1</v>
      </c>
      <c r="G1539" s="115">
        <v>0</v>
      </c>
      <c r="H1539" s="116">
        <v>0</v>
      </c>
      <c r="I1539" s="84">
        <v>302800</v>
      </c>
      <c r="J1539" s="88">
        <v>276100</v>
      </c>
      <c r="K1539" s="49"/>
      <c r="L1539" s="50">
        <f t="shared" si="280"/>
        <v>276100</v>
      </c>
      <c r="M1539" s="50">
        <f t="shared" si="281"/>
        <v>289450</v>
      </c>
      <c r="N1539" s="51">
        <f t="shared" si="282"/>
        <v>289450</v>
      </c>
      <c r="O1539" s="52">
        <f t="shared" si="283"/>
        <v>289141.97204833478</v>
      </c>
      <c r="P1539" s="51">
        <f t="shared" si="284"/>
        <v>9439.87552884041</v>
      </c>
      <c r="Q1539" s="53">
        <f t="shared" si="285"/>
        <v>3.2613147448058079E-2</v>
      </c>
      <c r="R1539" s="29">
        <f t="shared" si="287"/>
        <v>276100</v>
      </c>
      <c r="S1539" s="51">
        <f t="shared" si="288"/>
        <v>276100</v>
      </c>
      <c r="T1539" s="12" t="str">
        <f t="shared" si="286"/>
        <v>MENOR VALOR</v>
      </c>
    </row>
    <row r="1540" spans="1:20" ht="16.5">
      <c r="A1540" s="57">
        <v>1534</v>
      </c>
      <c r="B1540" s="38" t="s">
        <v>2065</v>
      </c>
      <c r="C1540" s="38">
        <v>5</v>
      </c>
      <c r="D1540" s="63" t="s">
        <v>2041</v>
      </c>
      <c r="E1540" s="114" t="s">
        <v>21</v>
      </c>
      <c r="F1540" s="64">
        <v>1</v>
      </c>
      <c r="G1540" s="115">
        <v>0</v>
      </c>
      <c r="H1540" s="116">
        <v>0</v>
      </c>
      <c r="I1540" s="50"/>
      <c r="J1540" s="88">
        <v>89700</v>
      </c>
      <c r="K1540" s="49"/>
      <c r="L1540" s="50">
        <f t="shared" si="280"/>
        <v>89700</v>
      </c>
      <c r="M1540" s="50">
        <f t="shared" si="281"/>
        <v>89700</v>
      </c>
      <c r="N1540" s="51">
        <f t="shared" si="282"/>
        <v>89700</v>
      </c>
      <c r="O1540" s="52">
        <f t="shared" si="283"/>
        <v>89700</v>
      </c>
      <c r="P1540" s="51">
        <f t="shared" si="284"/>
        <v>0</v>
      </c>
      <c r="Q1540" s="53">
        <f t="shared" si="285"/>
        <v>0</v>
      </c>
      <c r="R1540" s="29">
        <f t="shared" si="287"/>
        <v>89700</v>
      </c>
      <c r="S1540" s="51">
        <f t="shared" si="288"/>
        <v>89700</v>
      </c>
      <c r="T1540" s="12" t="str">
        <f t="shared" si="286"/>
        <v>MENOR VALOR</v>
      </c>
    </row>
    <row r="1541" spans="1:20" ht="16.5">
      <c r="A1541" s="57"/>
      <c r="B1541" s="60"/>
      <c r="C1541" s="60"/>
      <c r="D1541" s="58"/>
      <c r="E1541" s="59"/>
      <c r="F1541" s="64">
        <v>1</v>
      </c>
      <c r="G1541" s="65">
        <v>0</v>
      </c>
      <c r="H1541" s="66">
        <v>0</v>
      </c>
      <c r="I1541" s="37">
        <f>SUM(I8:I1540)</f>
        <v>1634782620</v>
      </c>
      <c r="J1541" s="37">
        <f>SUM(J8:J1540)</f>
        <v>766123922</v>
      </c>
      <c r="K1541" s="37">
        <f t="shared" ref="K1541:T1541" si="289">SUM(K8:K1540)</f>
        <v>8032900</v>
      </c>
      <c r="L1541" s="37">
        <f t="shared" si="289"/>
        <v>1588660700</v>
      </c>
      <c r="M1541" s="37">
        <f t="shared" si="289"/>
        <v>1772424091</v>
      </c>
      <c r="N1541" s="37">
        <f t="shared" si="289"/>
        <v>1772424091</v>
      </c>
      <c r="O1541" s="37" t="e">
        <f t="shared" si="289"/>
        <v>#NUM!</v>
      </c>
      <c r="P1541" s="37">
        <f t="shared" si="289"/>
        <v>129940339.90993482</v>
      </c>
      <c r="Q1541" s="37" t="e">
        <f t="shared" si="289"/>
        <v>#DIV/0!</v>
      </c>
      <c r="R1541" s="37" t="e">
        <f t="shared" si="289"/>
        <v>#DIV/0!</v>
      </c>
      <c r="S1541" s="37" t="e">
        <f t="shared" si="289"/>
        <v>#DIV/0!</v>
      </c>
      <c r="T1541" s="37" t="e">
        <f t="shared" si="289"/>
        <v>#DIV/0!</v>
      </c>
    </row>
  </sheetData>
  <autoFilter ref="A6:AG1541" xr:uid="{00000000-0009-0000-0000-000002000000}"/>
  <mergeCells count="28">
    <mergeCell ref="B1:D1"/>
    <mergeCell ref="F1:H1"/>
    <mergeCell ref="I1:J2"/>
    <mergeCell ref="B2:D2"/>
    <mergeCell ref="F2:H2"/>
    <mergeCell ref="P2:Q2"/>
    <mergeCell ref="J3:K3"/>
    <mergeCell ref="L4:T4"/>
    <mergeCell ref="A5:A6"/>
    <mergeCell ref="B5:B6"/>
    <mergeCell ref="D5:D6"/>
    <mergeCell ref="E5:E6"/>
    <mergeCell ref="F5:F6"/>
    <mergeCell ref="L2:M2"/>
    <mergeCell ref="T5:T6"/>
    <mergeCell ref="A4:J4"/>
    <mergeCell ref="G5:G6"/>
    <mergeCell ref="H5:H6"/>
    <mergeCell ref="L5:L6"/>
    <mergeCell ref="M5:M6"/>
    <mergeCell ref="C5:C6"/>
    <mergeCell ref="X5:AA5"/>
    <mergeCell ref="N5:N6"/>
    <mergeCell ref="P5:P6"/>
    <mergeCell ref="Q5:Q6"/>
    <mergeCell ref="R5:R6"/>
    <mergeCell ref="S5:S6"/>
    <mergeCell ref="O5:O6"/>
  </mergeCells>
  <conditionalFormatting sqref="B1:B4 B7:B1048576">
    <cfRule type="duplicateValues" dxfId="7" priority="1"/>
  </conditionalFormatting>
  <conditionalFormatting sqref="B7:B16">
    <cfRule type="duplicateValues" dxfId="6" priority="9"/>
  </conditionalFormatting>
  <conditionalFormatting sqref="B17:B206">
    <cfRule type="duplicateValues" dxfId="5" priority="8"/>
  </conditionalFormatting>
  <conditionalFormatting sqref="B207:B306">
    <cfRule type="duplicateValues" dxfId="4" priority="7"/>
  </conditionalFormatting>
  <conditionalFormatting sqref="B307:B506">
    <cfRule type="duplicateValues" dxfId="3" priority="6"/>
  </conditionalFormatting>
  <conditionalFormatting sqref="B507:B1006">
    <cfRule type="duplicateValues" dxfId="2" priority="5"/>
  </conditionalFormatting>
  <conditionalFormatting sqref="B7:C1540">
    <cfRule type="duplicateValues" dxfId="1" priority="2"/>
  </conditionalFormatting>
  <conditionalFormatting sqref="C7:C1208">
    <cfRule type="duplicateValues" dxfId="0" priority="3"/>
  </conditionalFormatting>
  <conditionalFormatting sqref="I1541:T1541">
    <cfRule type="colorScale" priority="4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6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J5:K5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45:Q6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64:Q1540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Q1542:Q1048576 Q2:Q44">
    <cfRule type="colorScale" priority="5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X1:X1048576">
    <cfRule type="colorScale" priority="4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Y1:Z1048576">
    <cfRule type="colorScale" priority="4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B1 -IMAGENES DIAGN - LOTE 1 </vt:lpstr>
      <vt:lpstr>B2 -IMAGENES DIAGN - LOTE 2 </vt:lpstr>
      <vt:lpstr>LABORATORIO CAQUETA 2025</vt:lpstr>
      <vt:lpstr>SERV MEDICOS LOTE 1 MOCOA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Maritza Gutierrez Leon</dc:creator>
  <cp:lastModifiedBy>Zaida Marcela Artunduaga Benitez</cp:lastModifiedBy>
  <dcterms:created xsi:type="dcterms:W3CDTF">2020-02-24T13:24:20Z</dcterms:created>
  <dcterms:modified xsi:type="dcterms:W3CDTF">2025-08-27T21:19:52Z</dcterms:modified>
</cp:coreProperties>
</file>