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C:\Users\Asus\Desktop\PROCESO TORRE 7 FINAL 3 DE SEPTIEMBRE\"/>
    </mc:Choice>
  </mc:AlternateContent>
  <xr:revisionPtr revIDLastSave="0" documentId="8_{0FF454B7-62CF-413E-A106-7D8737C94765}" xr6:coauthVersionLast="47" xr6:coauthVersionMax="47" xr10:uidLastSave="{00000000-0000-0000-0000-000000000000}"/>
  <bookViews>
    <workbookView xWindow="-120" yWindow="-120" windowWidth="20730" windowHeight="11040" xr2:uid="{00000000-000D-0000-FFFF-FFFF00000000}"/>
  </bookViews>
  <sheets>
    <sheet name="FORMATO COTIZACION" sheetId="6"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4" i="6" l="1"/>
  <c r="K55" i="6" s="1"/>
  <c r="K56" i="6" s="1"/>
  <c r="I50" i="6" l="1"/>
  <c r="I51" i="6" s="1"/>
  <c r="I52" i="6" s="1"/>
  <c r="G50" i="6"/>
  <c r="G51" i="6" s="1"/>
  <c r="G52" i="6" s="1"/>
  <c r="E50" i="6"/>
  <c r="E54" i="6" s="1"/>
  <c r="E51" i="6" l="1"/>
  <c r="E55" i="6" s="1"/>
  <c r="E52" i="6" l="1"/>
  <c r="E56" i="6" s="1"/>
</calcChain>
</file>

<file path=xl/sharedStrings.xml><?xml version="1.0" encoding="utf-8"?>
<sst xmlns="http://schemas.openxmlformats.org/spreadsheetml/2006/main" count="161" uniqueCount="75">
  <si>
    <t>ITEM</t>
  </si>
  <si>
    <t>VALOR TOTAL</t>
  </si>
  <si>
    <t>GL</t>
  </si>
  <si>
    <t>M2</t>
  </si>
  <si>
    <t>NOMBRE</t>
  </si>
  <si>
    <t>TELEFONO</t>
  </si>
  <si>
    <t>E-MAIL</t>
  </si>
  <si>
    <t>DESCRIPCION</t>
  </si>
  <si>
    <t>Unidad</t>
  </si>
  <si>
    <t>CANTIDAD</t>
  </si>
  <si>
    <t>ADECUACIÓN PISO 2  - TORRE 7</t>
  </si>
  <si>
    <t xml:space="preserve">Desmonte de muros en drywall incluye retiro de canaletas, inc. trasciego y disposición final </t>
  </si>
  <si>
    <t>Desmonte y traslado de divisiones de vidrio, y puertas incluye embalaje traslado, descargue y disposición en el lugar indicado por la ANM</t>
  </si>
  <si>
    <t>Desmonte y traslado de puertas de madera, incluye embalaje, trasiego, traslado, descargue y disposición en el lugar indicado por la ANM</t>
  </si>
  <si>
    <t xml:space="preserve">Un </t>
  </si>
  <si>
    <t>Desmonte y desinstalacion de canaleta de piso, incluye embalaje, trasiego, traslado, descargue y disposición en el lugar indicado por la ANM</t>
  </si>
  <si>
    <t>Un</t>
  </si>
  <si>
    <t>Desmonte puestos de trabajo, incluye desconexión de cableado, embalaje, trasiego, traslado, descargue y disposición en el lugar indicado por la ANM</t>
  </si>
  <si>
    <t>Retiro módulo de recepción en vidrio templado color verde, incluye movimiento. Medidas 1.80 X 1.10 disposición en el lugar indicado por la ANM</t>
  </si>
  <si>
    <t>Desmonte archivador rodante Lámina Cold Rolled de calibre 22 medidas 4,93 X 2.20 disposición en el lugar indicado por la ANM</t>
  </si>
  <si>
    <t>Retiro de letrero interno de la entidad, incluye embalaje traslado, descargue y disposición en el lugar indicado por la ANM</t>
  </si>
  <si>
    <t>Retiro de puestos sencillos, incluye embalaje, traslado, descargue y disposición en el lugar indicado por la ANM</t>
  </si>
  <si>
    <t>Retiro de sillas giratorias, incluye embalaje, traslado, descargue y disposición en el lugar indicado por la ANM</t>
  </si>
  <si>
    <t>Retiro de cortina blackout,  incluye embalaje, traslado, descargue y disposición en el lugar indicado por la ANM</t>
  </si>
  <si>
    <t>Retiro de tablero acrilico, incluye embalaje,traslado, descargue y disposición en el lugar indicado por la ANM</t>
  </si>
  <si>
    <t>Retiro de mesas redondas,  incluye embalaje, traslado, descargue y disposición en el lugar indicado por la ANM</t>
  </si>
  <si>
    <t>Retiro de Condensadora, medidas 1,40x97, incluye embalaje traslado y disposicion en el lugar indicado por la ANM</t>
  </si>
  <si>
    <t xml:space="preserve">Retiro de tablero electrico general medidas, 98x 1.97, incluye embalaje traslado y disposicion en el lugar indiciado por la ANM </t>
  </si>
  <si>
    <t xml:space="preserve">Retiro de tablero electrico regulado medidas, 56x 1,07, incluye embalaje traslado y disposicion en el lugar indiciado por la ANM </t>
  </si>
  <si>
    <t xml:space="preserve">Retiro de tablero de control iluminacion medidas, 33x 96, incluye embalaje traslado y disposicion en el lugar indiciado por la ANM </t>
  </si>
  <si>
    <t>Retiro de escritorios curvos con 3 cajones medidas 3,75 X 45, incluye embalaje, traslado, descargue y disposición en el lugar indicado por la ANM</t>
  </si>
  <si>
    <t>Retiro de puesto de trabajo medidas 4,40 X 60, incluye embalaje, traslado, descargue y disposición en el lugar indicado por la ANM</t>
  </si>
  <si>
    <t>Retiro de nevera, inc. Embalaje, traslado y disposicion en el lugar indicado por la ANM</t>
  </si>
  <si>
    <t xml:space="preserve">Desmonte pantalla doble incluye embalaje, traslado y disposicion en el lugar indicado por la ANM </t>
  </si>
  <si>
    <t>Retiro de mesas de cocina medidas de 240 x 60, incluye embalaje, traslado y dispocision en el lugar indicado por la ANM</t>
  </si>
  <si>
    <t xml:space="preserve">Retiro de sillas de cocina, incluye embalaje, traslado y disposicion en el lugar indicado por la ANM </t>
  </si>
  <si>
    <t>Embalaje de pendones estructura metalica incluye traslado y disposicion en el lugar inicado por la ANM, con medidas de 2,97 x 1m</t>
  </si>
  <si>
    <t xml:space="preserve">Retiro modulo de madera de la recepcion, medidas de 1,50 x 2, 44 incluye embalaje, traslado y disposicion en el lugar indicado por la ANM </t>
  </si>
  <si>
    <t xml:space="preserve">Desmonte sistema de HVAC - sala control a la producción, incluye disposicion al sitio indicado por la ANM </t>
  </si>
  <si>
    <t xml:space="preserve">Retiro y desmonte de motor de acceso puerta principal, incluye traslado y disposicion al lugar indicado por la ANM </t>
  </si>
  <si>
    <t xml:space="preserve">Retiro y desmonte de los lectores de tarjeta de ingreso, incluye traslado y disposicion en el lugar indicado por la ANM </t>
  </si>
  <si>
    <t xml:space="preserve">Desmonte de cielo raso en drywall, inclue lamparas rejillas, traslado y disposicion en el lugar indicado por la ANM </t>
  </si>
  <si>
    <t>Desmonte  muros en drywall  de oficina de radicacion, y disposicion en el lugar indicado por la ANM</t>
  </si>
  <si>
    <t>m2</t>
  </si>
  <si>
    <t>Desmonte y traslado de divisiones de vidrio oficina de radicacion incluye embalaje traslado y disposición en el lugar indicado por la ANM</t>
  </si>
  <si>
    <t>Retiro, embalaje y traslado de mesa de reuniones ubicada en la sala de recepcion principal, con medida de 1,20x2,46</t>
  </si>
  <si>
    <t>Retiro de sillas tipo universitario, incluye embalaje, traslado, descargue y disposición en el lugar indicado por la ANM</t>
  </si>
  <si>
    <t xml:space="preserve">Desmonte y retiro de kioscos de trabajo, incluye embalaje traslado  y descargue y disposicion en el lugar indicado por la ANM </t>
  </si>
  <si>
    <t xml:space="preserve">Retiro de sillas tandem de 4 puestos, incluye embalaje traslado y descargue y dispocision en el lugar indicado por la ANM </t>
  </si>
  <si>
    <t xml:space="preserve">Retiro de televisores (retiro de base), incluye embalaje traslado descargue y disposicion en el lugar indicado por la ANM </t>
  </si>
  <si>
    <t xml:space="preserve">Retiro de sofas, incluye embalaje traslado  descargue y disposicion en el lugar indicado por la ANM </t>
  </si>
  <si>
    <t xml:space="preserve">Retiro embalaje y traslado de repisa de cocina con medidas de 3,40 x 30 y disposicion en el lugar indicado por la ANM </t>
  </si>
  <si>
    <t xml:space="preserve">Desmonte de meson de cocina, incluye embalaje traslado descargue y disposicion en el lugar indicado por la ANM </t>
  </si>
  <si>
    <t>Retiro de tableros acrilicos incluye embalaje traslado descague y disposicion en el lugar indicado por la ANM</t>
  </si>
  <si>
    <t>SUBTOTAL</t>
  </si>
  <si>
    <t>IVA</t>
  </si>
  <si>
    <t>ARTECHNIKA SOLUCIONES SAS Ing.Andrés Felipe Torres Otero</t>
  </si>
  <si>
    <t>gerencia@artechnikasoluciones.com</t>
  </si>
  <si>
    <t>VALOR GLOBAL</t>
  </si>
  <si>
    <t>LUGAR DE ENTREGA</t>
  </si>
  <si>
    <t>Bodega Álamos ANM. Parque Empresarial Puerta del Sol, Transv. 93 #51-98 Bodega 3</t>
  </si>
  <si>
    <t>SITIO DE DISPOSICIÓN FINAL AUTORIZADO</t>
  </si>
  <si>
    <t>PRIMA SAS                                               Ing. Carlos Guevara</t>
  </si>
  <si>
    <t>cguevara@prima.com.co</t>
  </si>
  <si>
    <t>ARANAMI SAS                                                             Arq. Ana Myriam Jimenez</t>
  </si>
  <si>
    <t>arqumir@yahoo.es</t>
  </si>
  <si>
    <t>Prom CD</t>
  </si>
  <si>
    <t>Prom IVA 19%</t>
  </si>
  <si>
    <t>Prom C TOTAL</t>
  </si>
  <si>
    <t>ANM</t>
  </si>
  <si>
    <t xml:space="preserve">Desmonte de guardaescoba existente  incluye retiro  y disposicio en el lugar indicado por la ANM </t>
  </si>
  <si>
    <t>ML</t>
  </si>
  <si>
    <r>
      <t xml:space="preserve">CUADRO COMPARATIVO       </t>
    </r>
    <r>
      <rPr>
        <b/>
        <sz val="9"/>
        <color rgb="FF000000"/>
        <rFont val="Arial"/>
        <family val="2"/>
      </rPr>
      <t>Fecha actualización Mayo 23/25</t>
    </r>
  </si>
  <si>
    <t>Desmonte de cableado estructurado, incluye retiro y disposición en el lugar indicado por la ANM (incluye el traslado de las UPS, RACK de comunicaciones y camaras CCTV, el desmonte de estos elementos será por cuenta del personal de la OTI de la ANM) El contratista deberá levantar los módulos de falso piso  por donde va la canal y el cableado estructural, y posterior a ello volvera a instalar el falso piso que se destapó.</t>
  </si>
  <si>
    <t>Retiro de señalizacion, extintores, y elementos de primeros auxilios , incluye embalaje, traslado, descargue y disposición en el lugar indicado por la ANM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</si>
</sst>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
    <numFmt numFmtId="165" formatCode="&quot;$&quot;\ #,##0.00"/>
  </numFmts>
  <fonts count="19">
    <font>
      <sz val="10"/>
      <color rgb="FF000000"/>
      <name val="Times New Roman"/>
      <charset val="204"/>
    </font>
    <font>
      <sz val="7.5"/>
      <color rgb="FF000000"/>
      <name val="Arial MT"/>
      <family val="2"/>
    </font>
    <font>
      <sz val="10"/>
      <color rgb="FF000000"/>
      <name val="Times New Roman"/>
      <family val="1"/>
    </font>
    <font>
      <b/>
      <sz val="10"/>
      <color rgb="FF000000"/>
      <name val="Times New Roman"/>
      <family val="1"/>
    </font>
    <font>
      <b/>
      <sz val="12"/>
      <color rgb="FF000000"/>
      <name val="Arial"/>
      <family val="2"/>
    </font>
    <font>
      <u/>
      <sz val="10"/>
      <color theme="10"/>
      <name val="Times New Roman"/>
      <family val="1"/>
    </font>
    <font>
      <b/>
      <sz val="14"/>
      <color rgb="FF000000"/>
      <name val="Arial"/>
      <family val="2"/>
    </font>
    <font>
      <b/>
      <sz val="8"/>
      <color rgb="FF000000"/>
      <name val="Times New Roman"/>
      <family val="1"/>
    </font>
    <font>
      <b/>
      <sz val="9"/>
      <color rgb="FF000000"/>
      <name val="Arial"/>
      <family val="2"/>
    </font>
    <font>
      <sz val="12"/>
      <color rgb="FF000000"/>
      <name val="Times New Roman"/>
      <family val="1"/>
    </font>
    <font>
      <b/>
      <sz val="11"/>
      <name val="Arial Narrow"/>
      <family val="2"/>
    </font>
    <font>
      <b/>
      <sz val="11"/>
      <color rgb="FF000000"/>
      <name val="Arial Narrow"/>
      <family val="2"/>
    </font>
    <font>
      <b/>
      <sz val="12"/>
      <color rgb="FF000000"/>
      <name val="Arial Narrow"/>
      <family val="2"/>
    </font>
    <font>
      <sz val="12"/>
      <name val="Arial Narrow"/>
      <family val="2"/>
    </font>
    <font>
      <sz val="12"/>
      <color rgb="FF000000"/>
      <name val="Arial Narrow"/>
      <family val="2"/>
    </font>
    <font>
      <b/>
      <sz val="12"/>
      <name val="Arial Narrow"/>
      <family val="2"/>
    </font>
    <font>
      <sz val="10"/>
      <name val="Arial"/>
      <family val="2"/>
    </font>
    <font>
      <sz val="16"/>
      <color rgb="FF000000"/>
      <name val="Arial MT"/>
      <family val="2"/>
    </font>
    <font>
      <sz val="12"/>
      <color rgb="FF000000"/>
      <name val="Arial MT"/>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D9D9D9"/>
        <bgColor rgb="FF000000"/>
      </patternFill>
    </fill>
    <fill>
      <patternFill patternType="solid">
        <fgColor theme="0"/>
        <bgColor rgb="FF000000"/>
      </patternFill>
    </fill>
    <fill>
      <patternFill patternType="solid">
        <fgColor theme="0" tint="-0.14999847407452621"/>
        <bgColor indexed="64"/>
      </patternFill>
    </fill>
    <fill>
      <patternFill patternType="solid">
        <fgColor rgb="FF92D05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style="medium">
        <color indexed="64"/>
      </left>
      <right style="thin">
        <color auto="1"/>
      </right>
      <top style="thin">
        <color auto="1"/>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s>
  <cellStyleXfs count="3">
    <xf numFmtId="0" fontId="0" fillId="0" borderId="0"/>
    <xf numFmtId="0" fontId="5" fillId="0" borderId="0" applyNumberFormat="0" applyFill="0" applyBorder="0" applyAlignment="0" applyProtection="0"/>
    <xf numFmtId="0" fontId="16" fillId="0" borderId="0"/>
  </cellStyleXfs>
  <cellXfs count="77">
    <xf numFmtId="0" fontId="0" fillId="0" borderId="0" xfId="0" applyAlignment="1">
      <alignment horizontal="left" vertical="top"/>
    </xf>
    <xf numFmtId="0" fontId="0" fillId="0" borderId="0" xfId="0" applyAlignment="1">
      <alignment horizontal="center" vertical="top"/>
    </xf>
    <xf numFmtId="0" fontId="0" fillId="0" borderId="0" xfId="0" applyAlignment="1">
      <alignment horizontal="left" vertical="center"/>
    </xf>
    <xf numFmtId="0" fontId="0" fillId="2" borderId="0" xfId="0" applyFill="1" applyAlignment="1">
      <alignment horizontal="left" vertical="top"/>
    </xf>
    <xf numFmtId="0" fontId="12" fillId="0" borderId="1" xfId="0" applyFont="1" applyBorder="1" applyAlignment="1">
      <alignment vertical="center" wrapText="1"/>
    </xf>
    <xf numFmtId="0" fontId="12" fillId="0" borderId="3" xfId="0" applyFont="1" applyBorder="1" applyAlignment="1">
      <alignment horizontal="center" vertical="center" wrapText="1"/>
    </xf>
    <xf numFmtId="0" fontId="14" fillId="5" borderId="3" xfId="0" applyFont="1" applyFill="1" applyBorder="1" applyAlignment="1">
      <alignment vertical="center" wrapText="1"/>
    </xf>
    <xf numFmtId="0" fontId="14" fillId="5" borderId="3" xfId="0" applyFont="1" applyFill="1" applyBorder="1" applyAlignment="1">
      <alignment horizontal="center" vertical="center" wrapText="1"/>
    </xf>
    <xf numFmtId="0" fontId="14" fillId="5" borderId="4" xfId="0" applyFont="1" applyFill="1" applyBorder="1" applyAlignment="1">
      <alignment horizontal="center" vertical="center" wrapText="1"/>
    </xf>
    <xf numFmtId="0" fontId="14" fillId="5" borderId="3" xfId="0" applyFont="1" applyFill="1" applyBorder="1" applyAlignment="1">
      <alignment horizontal="left" vertical="center" wrapText="1"/>
    </xf>
    <xf numFmtId="0" fontId="14" fillId="2" borderId="4" xfId="0" applyFont="1" applyFill="1" applyBorder="1" applyAlignment="1">
      <alignment horizontal="center" vertical="center" wrapText="1"/>
    </xf>
    <xf numFmtId="0" fontId="15" fillId="6" borderId="2" xfId="0" applyFont="1" applyFill="1" applyBorder="1"/>
    <xf numFmtId="0" fontId="15" fillId="6" borderId="1" xfId="0" applyFont="1" applyFill="1" applyBorder="1" applyAlignment="1">
      <alignment horizontal="center"/>
    </xf>
    <xf numFmtId="0" fontId="3" fillId="0" borderId="5" xfId="0" applyFont="1" applyBorder="1" applyAlignment="1">
      <alignment horizontal="left" vertical="center"/>
    </xf>
    <xf numFmtId="0" fontId="3" fillId="0" borderId="6" xfId="0" applyFont="1" applyBorder="1" applyAlignment="1">
      <alignment horizontal="center" vertical="justify"/>
    </xf>
    <xf numFmtId="0" fontId="3" fillId="0" borderId="7" xfId="0" applyFont="1" applyBorder="1" applyAlignment="1">
      <alignment horizontal="left" vertical="center"/>
    </xf>
    <xf numFmtId="0" fontId="3" fillId="0" borderId="8" xfId="0" applyFont="1" applyBorder="1" applyAlignment="1">
      <alignment horizontal="center" vertical="center"/>
    </xf>
    <xf numFmtId="0" fontId="12" fillId="0" borderId="7" xfId="0" applyFont="1" applyBorder="1" applyAlignment="1">
      <alignment vertical="center" wrapText="1"/>
    </xf>
    <xf numFmtId="0" fontId="12" fillId="0" borderId="8" xfId="0" applyFont="1" applyBorder="1" applyAlignment="1">
      <alignment horizontal="center" vertical="center" wrapText="1"/>
    </xf>
    <xf numFmtId="0" fontId="14" fillId="5" borderId="8"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5" fillId="4" borderId="7" xfId="0" applyFont="1" applyFill="1" applyBorder="1" applyAlignment="1">
      <alignment horizontal="center" vertical="center"/>
    </xf>
    <xf numFmtId="0" fontId="15" fillId="6" borderId="7" xfId="0" applyFont="1" applyFill="1" applyBorder="1" applyAlignment="1">
      <alignment horizontal="center" vertical="center"/>
    </xf>
    <xf numFmtId="9" fontId="15" fillId="6" borderId="8" xfId="0" applyNumberFormat="1" applyFont="1" applyFill="1" applyBorder="1" applyAlignment="1">
      <alignment horizontal="center"/>
    </xf>
    <xf numFmtId="0" fontId="15" fillId="4" borderId="23" xfId="0" applyFont="1" applyFill="1" applyBorder="1" applyAlignment="1">
      <alignment horizontal="center" vertical="center"/>
    </xf>
    <xf numFmtId="0" fontId="10" fillId="4" borderId="27" xfId="0" applyFont="1" applyFill="1" applyBorder="1" applyAlignment="1">
      <alignment horizontal="center" vertical="center" wrapText="1"/>
    </xf>
    <xf numFmtId="0" fontId="11" fillId="4" borderId="28" xfId="0" applyFont="1" applyFill="1" applyBorder="1" applyAlignment="1">
      <alignment horizontal="center" vertical="center" wrapText="1"/>
    </xf>
    <xf numFmtId="0" fontId="11" fillId="4" borderId="29" xfId="0" applyFont="1" applyFill="1" applyBorder="1" applyAlignment="1">
      <alignment horizontal="center" vertical="center" wrapText="1"/>
    </xf>
    <xf numFmtId="0" fontId="11" fillId="4" borderId="30" xfId="0" applyFont="1" applyFill="1" applyBorder="1" applyAlignment="1">
      <alignment horizontal="center" vertical="center" wrapText="1"/>
    </xf>
    <xf numFmtId="0" fontId="4" fillId="0" borderId="31" xfId="0" applyFont="1" applyBorder="1" applyAlignment="1">
      <alignment horizontal="left" vertical="top"/>
    </xf>
    <xf numFmtId="0" fontId="3" fillId="0" borderId="32" xfId="0" applyFont="1" applyBorder="1" applyAlignment="1">
      <alignment horizontal="left" vertical="top"/>
    </xf>
    <xf numFmtId="0" fontId="0" fillId="0" borderId="32" xfId="0" applyBorder="1" applyAlignment="1">
      <alignment horizontal="center" vertical="top"/>
    </xf>
    <xf numFmtId="0" fontId="0" fillId="0" borderId="33" xfId="0" applyBorder="1" applyAlignment="1">
      <alignment horizontal="left" vertical="top"/>
    </xf>
    <xf numFmtId="0" fontId="7" fillId="0" borderId="23" xfId="0" applyFont="1" applyBorder="1" applyAlignment="1">
      <alignment horizontal="left" vertical="center"/>
    </xf>
    <xf numFmtId="0" fontId="5" fillId="0" borderId="34" xfId="1" applyFill="1" applyBorder="1" applyAlignment="1">
      <alignment horizontal="center" vertical="center"/>
    </xf>
    <xf numFmtId="0" fontId="11" fillId="4" borderId="35" xfId="0" applyFont="1" applyFill="1" applyBorder="1" applyAlignment="1">
      <alignment horizontal="center" vertical="center" wrapText="1"/>
    </xf>
    <xf numFmtId="0" fontId="0" fillId="0" borderId="22" xfId="0" applyBorder="1" applyAlignment="1">
      <alignment horizontal="center" vertical="center"/>
    </xf>
    <xf numFmtId="3" fontId="16" fillId="0" borderId="22" xfId="2" applyNumberFormat="1" applyBorder="1" applyAlignment="1">
      <alignment horizontal="left" vertical="center" wrapText="1"/>
    </xf>
    <xf numFmtId="3" fontId="16" fillId="0" borderId="22" xfId="2" applyNumberFormat="1" applyBorder="1" applyAlignment="1">
      <alignment horizontal="center" vertical="center" wrapText="1"/>
    </xf>
    <xf numFmtId="3" fontId="16" fillId="0" borderId="26" xfId="2" applyNumberFormat="1" applyBorder="1" applyAlignment="1">
      <alignment horizontal="left" vertical="center" wrapText="1"/>
    </xf>
    <xf numFmtId="0" fontId="14" fillId="5" borderId="1" xfId="0" applyFont="1" applyFill="1" applyBorder="1" applyAlignment="1">
      <alignment horizontal="center" vertical="center" wrapText="1"/>
    </xf>
    <xf numFmtId="0" fontId="14" fillId="0" borderId="3" xfId="0" applyFont="1" applyBorder="1" applyAlignment="1">
      <alignment vertical="center" wrapText="1"/>
    </xf>
    <xf numFmtId="0" fontId="14" fillId="0" borderId="3" xfId="0" applyFont="1" applyBorder="1" applyAlignment="1">
      <alignment horizontal="center" vertical="center" wrapText="1"/>
    </xf>
    <xf numFmtId="0" fontId="14" fillId="0" borderId="8" xfId="0" applyFont="1" applyBorder="1" applyAlignment="1">
      <alignment horizontal="center" vertical="center" wrapText="1"/>
    </xf>
    <xf numFmtId="0" fontId="13" fillId="7" borderId="7" xfId="0" applyFont="1" applyFill="1" applyBorder="1" applyAlignment="1">
      <alignment horizontal="center" vertical="center" wrapText="1"/>
    </xf>
    <xf numFmtId="165" fontId="0" fillId="0" borderId="0" xfId="0" applyNumberFormat="1" applyAlignment="1">
      <alignment vertical="center"/>
    </xf>
    <xf numFmtId="165" fontId="0" fillId="0" borderId="0" xfId="0" applyNumberFormat="1" applyAlignment="1">
      <alignment vertical="top"/>
    </xf>
    <xf numFmtId="164" fontId="0" fillId="0" borderId="0" xfId="0" applyNumberFormat="1" applyAlignment="1">
      <alignment horizontal="left" vertical="top"/>
    </xf>
    <xf numFmtId="3" fontId="9" fillId="2" borderId="1" xfId="0" applyNumberFormat="1" applyFont="1" applyFill="1" applyBorder="1" applyAlignment="1">
      <alignment horizontal="center" vertical="top"/>
    </xf>
    <xf numFmtId="0" fontId="2" fillId="0" borderId="0" xfId="0" applyFont="1" applyAlignment="1">
      <alignment horizontal="center" vertical="top"/>
    </xf>
    <xf numFmtId="0" fontId="0" fillId="0" borderId="0" xfId="0" applyAlignment="1">
      <alignment horizontal="center" vertical="top"/>
    </xf>
    <xf numFmtId="164" fontId="18" fillId="2" borderId="15" xfId="0" applyNumberFormat="1" applyFont="1" applyFill="1" applyBorder="1" applyAlignment="1">
      <alignment horizontal="center" vertical="top" shrinkToFit="1"/>
    </xf>
    <xf numFmtId="164" fontId="18" fillId="2" borderId="16" xfId="0" applyNumberFormat="1" applyFont="1" applyFill="1" applyBorder="1" applyAlignment="1">
      <alignment horizontal="center" vertical="top" shrinkToFit="1"/>
    </xf>
    <xf numFmtId="164" fontId="18" fillId="2" borderId="17" xfId="0" applyNumberFormat="1" applyFont="1" applyFill="1" applyBorder="1" applyAlignment="1">
      <alignment horizontal="center" vertical="top" shrinkToFit="1"/>
    </xf>
    <xf numFmtId="164" fontId="18" fillId="2" borderId="18" xfId="0" applyNumberFormat="1" applyFont="1" applyFill="1" applyBorder="1" applyAlignment="1">
      <alignment horizontal="center" vertical="top" shrinkToFit="1"/>
    </xf>
    <xf numFmtId="164" fontId="1" fillId="2" borderId="15" xfId="0" applyNumberFormat="1" applyFont="1" applyFill="1" applyBorder="1" applyAlignment="1">
      <alignment horizontal="center" vertical="top" shrinkToFit="1"/>
    </xf>
    <xf numFmtId="164" fontId="1" fillId="2" borderId="16" xfId="0" applyNumberFormat="1" applyFont="1" applyFill="1" applyBorder="1" applyAlignment="1">
      <alignment horizontal="center" vertical="top" shrinkToFit="1"/>
    </xf>
    <xf numFmtId="164" fontId="17" fillId="2" borderId="9" xfId="0" applyNumberFormat="1" applyFont="1" applyFill="1" applyBorder="1" applyAlignment="1">
      <alignment horizontal="center" vertical="center" shrinkToFit="1"/>
    </xf>
    <xf numFmtId="164" fontId="17" fillId="2" borderId="10" xfId="0" applyNumberFormat="1" applyFont="1" applyFill="1" applyBorder="1" applyAlignment="1">
      <alignment horizontal="center" vertical="center" shrinkToFit="1"/>
    </xf>
    <xf numFmtId="164" fontId="17" fillId="2" borderId="11" xfId="0" applyNumberFormat="1" applyFont="1" applyFill="1" applyBorder="1" applyAlignment="1">
      <alignment horizontal="center" vertical="center" shrinkToFit="1"/>
    </xf>
    <xf numFmtId="164" fontId="17" fillId="2" borderId="12" xfId="0" applyNumberFormat="1" applyFont="1" applyFill="1" applyBorder="1" applyAlignment="1">
      <alignment horizontal="center" vertical="center" shrinkToFit="1"/>
    </xf>
    <xf numFmtId="164" fontId="17" fillId="2" borderId="13" xfId="0" applyNumberFormat="1" applyFont="1" applyFill="1" applyBorder="1" applyAlignment="1">
      <alignment horizontal="center" vertical="center" shrinkToFit="1"/>
    </xf>
    <xf numFmtId="164" fontId="17" fillId="2" borderId="14" xfId="0" applyNumberFormat="1" applyFont="1" applyFill="1" applyBorder="1" applyAlignment="1">
      <alignment horizontal="center" vertical="center" shrinkToFit="1"/>
    </xf>
    <xf numFmtId="0" fontId="11" fillId="4" borderId="13" xfId="0" applyFont="1" applyFill="1" applyBorder="1" applyAlignment="1">
      <alignment horizontal="center" vertical="center" wrapText="1"/>
    </xf>
    <xf numFmtId="0" fontId="11" fillId="4" borderId="14" xfId="0" applyFont="1" applyFill="1" applyBorder="1" applyAlignment="1">
      <alignment horizontal="center" vertical="center" wrapText="1"/>
    </xf>
    <xf numFmtId="0" fontId="6" fillId="3" borderId="19" xfId="0" applyFont="1" applyFill="1" applyBorder="1" applyAlignment="1">
      <alignment horizontal="center" vertical="top"/>
    </xf>
    <xf numFmtId="0" fontId="6" fillId="3" borderId="20" xfId="0" applyFont="1" applyFill="1" applyBorder="1" applyAlignment="1">
      <alignment horizontal="center" vertical="top"/>
    </xf>
    <xf numFmtId="0" fontId="6" fillId="3" borderId="21" xfId="0" applyFont="1" applyFill="1" applyBorder="1" applyAlignment="1">
      <alignment horizontal="center" vertical="top"/>
    </xf>
    <xf numFmtId="0" fontId="6" fillId="3" borderId="11" xfId="0" applyFont="1" applyFill="1" applyBorder="1" applyAlignment="1">
      <alignment horizontal="center" vertical="center"/>
    </xf>
    <xf numFmtId="0" fontId="6" fillId="3" borderId="0" xfId="0" applyFont="1" applyFill="1" applyAlignment="1">
      <alignment horizontal="center" vertical="center"/>
    </xf>
    <xf numFmtId="0" fontId="6" fillId="3" borderId="12" xfId="0" applyFont="1" applyFill="1" applyBorder="1" applyAlignment="1">
      <alignment horizontal="center" vertical="center"/>
    </xf>
    <xf numFmtId="0" fontId="15" fillId="4" borderId="2" xfId="0" applyFont="1" applyFill="1" applyBorder="1" applyAlignment="1">
      <alignment horizontal="right"/>
    </xf>
    <xf numFmtId="0" fontId="15" fillId="4" borderId="4" xfId="0" applyFont="1" applyFill="1" applyBorder="1" applyAlignment="1">
      <alignment horizontal="right"/>
    </xf>
    <xf numFmtId="0" fontId="15" fillId="4" borderId="22" xfId="0" applyFont="1" applyFill="1" applyBorder="1" applyAlignment="1">
      <alignment horizontal="right"/>
    </xf>
    <xf numFmtId="0" fontId="15" fillId="4" borderId="24" xfId="0" applyFont="1" applyFill="1" applyBorder="1" applyAlignment="1">
      <alignment horizontal="right"/>
    </xf>
    <xf numFmtId="0" fontId="15" fillId="4" borderId="25" xfId="0" applyFont="1" applyFill="1" applyBorder="1" applyAlignment="1">
      <alignment horizontal="right"/>
    </xf>
    <xf numFmtId="0" fontId="15" fillId="4" borderId="26" xfId="0" applyFont="1" applyFill="1" applyBorder="1" applyAlignment="1">
      <alignment horizontal="right"/>
    </xf>
  </cellXfs>
  <cellStyles count="3">
    <cellStyle name="Hipervínculo" xfId="1" builtinId="8"/>
    <cellStyle name="Normal" xfId="0" builtinId="0"/>
    <cellStyle name="Normal 2" xfId="2" xr:uid="{802D74BD-510B-4138-A84B-1C0C82566C3A}"/>
  </cellStyles>
  <dxfs count="0"/>
  <tableStyles count="0" defaultTableStyle="TableStyleMedium9" defaultPivotStyle="PivotStyleLight16"/>
  <colors>
    <mruColors>
      <color rgb="FF00FF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arqumir@yahoo.es" TargetMode="External"/><Relationship Id="rId2" Type="http://schemas.openxmlformats.org/officeDocument/2006/relationships/hyperlink" Target="mailto:cguevara@prima.com.co" TargetMode="External"/><Relationship Id="rId1" Type="http://schemas.openxmlformats.org/officeDocument/2006/relationships/hyperlink" Target="mailto:gerencia@artechnikasoluciones.com"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9"/>
  <sheetViews>
    <sheetView tabSelected="1" zoomScale="70" zoomScaleNormal="70" workbookViewId="0">
      <pane ySplit="4" topLeftCell="A47" activePane="bottomLeft" state="frozen"/>
      <selection activeCell="B1" sqref="B1"/>
      <selection pane="bottomLeft" activeCell="E56" sqref="E56:J56"/>
    </sheetView>
  </sheetViews>
  <sheetFormatPr baseColWidth="10" defaultColWidth="9.33203125" defaultRowHeight="12.75"/>
  <cols>
    <col min="1" max="1" width="10" customWidth="1"/>
    <col min="2" max="2" width="51.33203125" customWidth="1"/>
    <col min="3" max="3" width="11.83203125" style="1" customWidth="1"/>
    <col min="4" max="4" width="13.6640625" customWidth="1"/>
    <col min="5" max="5" width="16.6640625" customWidth="1"/>
    <col min="6" max="6" width="38.1640625" customWidth="1"/>
    <col min="7" max="7" width="17.6640625" customWidth="1"/>
    <col min="8" max="8" width="35.6640625" customWidth="1"/>
    <col min="9" max="9" width="12.6640625" customWidth="1"/>
    <col min="10" max="10" width="39" customWidth="1"/>
    <col min="11" max="11" width="24.6640625" customWidth="1"/>
  </cols>
  <sheetData>
    <row r="1" spans="1:11" ht="13.5" thickBot="1"/>
    <row r="2" spans="1:11" ht="25.5">
      <c r="A2" s="65" t="s">
        <v>69</v>
      </c>
      <c r="B2" s="66"/>
      <c r="C2" s="66"/>
      <c r="D2" s="67"/>
      <c r="E2" s="13" t="s">
        <v>4</v>
      </c>
      <c r="F2" s="14" t="s">
        <v>56</v>
      </c>
      <c r="G2" s="13" t="s">
        <v>4</v>
      </c>
      <c r="H2" s="14" t="s">
        <v>62</v>
      </c>
      <c r="I2" s="13" t="s">
        <v>4</v>
      </c>
      <c r="J2" s="14" t="s">
        <v>64</v>
      </c>
    </row>
    <row r="3" spans="1:11" ht="18">
      <c r="A3" s="68" t="s">
        <v>72</v>
      </c>
      <c r="B3" s="69"/>
      <c r="C3" s="69"/>
      <c r="D3" s="70"/>
      <c r="E3" s="15" t="s">
        <v>5</v>
      </c>
      <c r="F3" s="16">
        <v>3164717466</v>
      </c>
      <c r="G3" s="15" t="s">
        <v>5</v>
      </c>
      <c r="H3" s="16">
        <v>3144759591</v>
      </c>
      <c r="I3" s="15" t="s">
        <v>5</v>
      </c>
      <c r="J3" s="16"/>
    </row>
    <row r="4" spans="1:11" ht="16.5" thickBot="1">
      <c r="A4" s="29"/>
      <c r="B4" s="30"/>
      <c r="C4" s="31"/>
      <c r="D4" s="32"/>
      <c r="E4" s="33" t="s">
        <v>6</v>
      </c>
      <c r="F4" s="34" t="s">
        <v>57</v>
      </c>
      <c r="G4" s="33" t="s">
        <v>6</v>
      </c>
      <c r="H4" s="34" t="s">
        <v>63</v>
      </c>
      <c r="I4" s="33" t="s">
        <v>6</v>
      </c>
      <c r="J4" s="34" t="s">
        <v>65</v>
      </c>
    </row>
    <row r="5" spans="1:11" s="2" customFormat="1" ht="32.1" customHeight="1">
      <c r="A5" s="25" t="s">
        <v>0</v>
      </c>
      <c r="B5" s="26" t="s">
        <v>7</v>
      </c>
      <c r="C5" s="27" t="s">
        <v>8</v>
      </c>
      <c r="D5" s="28" t="s">
        <v>9</v>
      </c>
      <c r="E5" s="63" t="s">
        <v>58</v>
      </c>
      <c r="F5" s="64"/>
      <c r="G5" s="63" t="s">
        <v>58</v>
      </c>
      <c r="H5" s="64"/>
      <c r="I5" s="63" t="s">
        <v>58</v>
      </c>
      <c r="J5" s="64"/>
      <c r="K5" s="35" t="s">
        <v>59</v>
      </c>
    </row>
    <row r="6" spans="1:11" ht="15.95" customHeight="1">
      <c r="A6" s="17"/>
      <c r="B6" s="4" t="s">
        <v>10</v>
      </c>
      <c r="C6" s="5"/>
      <c r="D6" s="18"/>
      <c r="E6" s="55"/>
      <c r="F6" s="56"/>
      <c r="G6" s="55"/>
      <c r="H6" s="56"/>
      <c r="I6" s="55"/>
      <c r="J6" s="56"/>
      <c r="K6" s="36"/>
    </row>
    <row r="7" spans="1:11" ht="51">
      <c r="A7" s="44">
        <v>1.01</v>
      </c>
      <c r="B7" s="6" t="s">
        <v>70</v>
      </c>
      <c r="C7" s="7" t="s">
        <v>71</v>
      </c>
      <c r="D7" s="40">
        <v>300</v>
      </c>
      <c r="E7" s="57">
        <v>41226891</v>
      </c>
      <c r="F7" s="58"/>
      <c r="G7" s="57">
        <v>49500000</v>
      </c>
      <c r="H7" s="58"/>
      <c r="I7" s="57">
        <v>51500000</v>
      </c>
      <c r="J7" s="58"/>
      <c r="K7" s="37" t="s">
        <v>60</v>
      </c>
    </row>
    <row r="8" spans="1:11" ht="38.25">
      <c r="A8" s="44">
        <v>1.02</v>
      </c>
      <c r="B8" s="6" t="s">
        <v>11</v>
      </c>
      <c r="C8" s="7" t="s">
        <v>3</v>
      </c>
      <c r="D8" s="19">
        <v>330</v>
      </c>
      <c r="E8" s="59"/>
      <c r="F8" s="60"/>
      <c r="G8" s="59"/>
      <c r="H8" s="60"/>
      <c r="I8" s="59"/>
      <c r="J8" s="60"/>
      <c r="K8" s="38" t="s">
        <v>61</v>
      </c>
    </row>
    <row r="9" spans="1:11" ht="51">
      <c r="A9" s="44">
        <v>1.03</v>
      </c>
      <c r="B9" s="6" t="s">
        <v>12</v>
      </c>
      <c r="C9" s="7" t="s">
        <v>3</v>
      </c>
      <c r="D9" s="19">
        <v>120</v>
      </c>
      <c r="E9" s="59"/>
      <c r="F9" s="60"/>
      <c r="G9" s="59"/>
      <c r="H9" s="60"/>
      <c r="I9" s="59"/>
      <c r="J9" s="60"/>
      <c r="K9" s="37" t="s">
        <v>60</v>
      </c>
    </row>
    <row r="10" spans="1:11" ht="51">
      <c r="A10" s="44">
        <v>1.04</v>
      </c>
      <c r="B10" s="6" t="s">
        <v>13</v>
      </c>
      <c r="C10" s="7" t="s">
        <v>14</v>
      </c>
      <c r="D10" s="19">
        <v>7</v>
      </c>
      <c r="E10" s="59"/>
      <c r="F10" s="60"/>
      <c r="G10" s="59"/>
      <c r="H10" s="60"/>
      <c r="I10" s="59"/>
      <c r="J10" s="60"/>
      <c r="K10" s="37" t="s">
        <v>60</v>
      </c>
    </row>
    <row r="11" spans="1:11" ht="51">
      <c r="A11" s="44">
        <v>1.05</v>
      </c>
      <c r="B11" s="6" t="s">
        <v>15</v>
      </c>
      <c r="C11" s="7" t="s">
        <v>16</v>
      </c>
      <c r="D11" s="19">
        <v>4</v>
      </c>
      <c r="E11" s="59"/>
      <c r="F11" s="60"/>
      <c r="G11" s="59"/>
      <c r="H11" s="60"/>
      <c r="I11" s="59"/>
      <c r="J11" s="60"/>
      <c r="K11" s="37" t="s">
        <v>60</v>
      </c>
    </row>
    <row r="12" spans="1:11" ht="44.45" customHeight="1">
      <c r="A12" s="44">
        <v>1.06</v>
      </c>
      <c r="B12" s="41" t="s">
        <v>17</v>
      </c>
      <c r="C12" s="42" t="s">
        <v>16</v>
      </c>
      <c r="D12" s="43">
        <v>6</v>
      </c>
      <c r="E12" s="59"/>
      <c r="F12" s="60"/>
      <c r="G12" s="59"/>
      <c r="H12" s="60"/>
      <c r="I12" s="59"/>
      <c r="J12" s="60"/>
      <c r="K12" s="37" t="s">
        <v>60</v>
      </c>
    </row>
    <row r="13" spans="1:11" ht="44.45" customHeight="1">
      <c r="A13" s="44">
        <v>1.07</v>
      </c>
      <c r="B13" s="6" t="s">
        <v>18</v>
      </c>
      <c r="C13" s="7" t="s">
        <v>16</v>
      </c>
      <c r="D13" s="19">
        <v>1</v>
      </c>
      <c r="E13" s="59"/>
      <c r="F13" s="60"/>
      <c r="G13" s="59"/>
      <c r="H13" s="60"/>
      <c r="I13" s="59"/>
      <c r="J13" s="60"/>
      <c r="K13" s="37" t="s">
        <v>60</v>
      </c>
    </row>
    <row r="14" spans="1:11" ht="47.1" customHeight="1">
      <c r="A14" s="44">
        <v>1.08</v>
      </c>
      <c r="B14" s="6" t="s">
        <v>19</v>
      </c>
      <c r="C14" s="7" t="s">
        <v>16</v>
      </c>
      <c r="D14" s="20">
        <v>1</v>
      </c>
      <c r="E14" s="59"/>
      <c r="F14" s="60"/>
      <c r="G14" s="59"/>
      <c r="H14" s="60"/>
      <c r="I14" s="59"/>
      <c r="J14" s="60"/>
      <c r="K14" s="37" t="s">
        <v>60</v>
      </c>
    </row>
    <row r="15" spans="1:11" ht="46.5" customHeight="1">
      <c r="A15" s="44">
        <v>1.0900000000000001</v>
      </c>
      <c r="B15" s="6" t="s">
        <v>74</v>
      </c>
      <c r="C15" s="7" t="s">
        <v>16</v>
      </c>
      <c r="D15" s="19">
        <v>39</v>
      </c>
      <c r="E15" s="59"/>
      <c r="F15" s="60"/>
      <c r="G15" s="59"/>
      <c r="H15" s="60"/>
      <c r="I15" s="59"/>
      <c r="J15" s="60"/>
      <c r="K15" s="37" t="s">
        <v>60</v>
      </c>
    </row>
    <row r="16" spans="1:11" s="2" customFormat="1" ht="45.95" customHeight="1">
      <c r="A16" s="44">
        <v>1.1000000000000001</v>
      </c>
      <c r="B16" s="6" t="s">
        <v>20</v>
      </c>
      <c r="C16" s="7" t="s">
        <v>16</v>
      </c>
      <c r="D16" s="20">
        <v>1</v>
      </c>
      <c r="E16" s="59"/>
      <c r="F16" s="60"/>
      <c r="G16" s="59"/>
      <c r="H16" s="60"/>
      <c r="I16" s="59"/>
      <c r="J16" s="60"/>
      <c r="K16" s="37" t="s">
        <v>60</v>
      </c>
    </row>
    <row r="17" spans="1:11" s="2" customFormat="1" ht="30.6" customHeight="1">
      <c r="A17" s="44">
        <v>1.1100000000000001</v>
      </c>
      <c r="B17" s="6" t="s">
        <v>21</v>
      </c>
      <c r="C17" s="7" t="s">
        <v>16</v>
      </c>
      <c r="D17" s="19">
        <v>81</v>
      </c>
      <c r="E17" s="59"/>
      <c r="F17" s="60"/>
      <c r="G17" s="59"/>
      <c r="H17" s="60"/>
      <c r="I17" s="59"/>
      <c r="J17" s="60"/>
      <c r="K17" s="37" t="s">
        <v>60</v>
      </c>
    </row>
    <row r="18" spans="1:11" s="2" customFormat="1" ht="34.5" customHeight="1">
      <c r="A18" s="44">
        <v>1.1200000000000001</v>
      </c>
      <c r="B18" s="6" t="s">
        <v>22</v>
      </c>
      <c r="C18" s="7" t="s">
        <v>16</v>
      </c>
      <c r="D18" s="19">
        <v>90</v>
      </c>
      <c r="E18" s="59"/>
      <c r="F18" s="60"/>
      <c r="G18" s="59"/>
      <c r="H18" s="60"/>
      <c r="I18" s="59"/>
      <c r="J18" s="60"/>
      <c r="K18" s="37" t="s">
        <v>60</v>
      </c>
    </row>
    <row r="19" spans="1:11" ht="30.6" customHeight="1">
      <c r="A19" s="44">
        <v>1.1299999999999999</v>
      </c>
      <c r="B19" s="6" t="s">
        <v>23</v>
      </c>
      <c r="C19" s="7" t="s">
        <v>16</v>
      </c>
      <c r="D19" s="19">
        <v>55</v>
      </c>
      <c r="E19" s="59"/>
      <c r="F19" s="60"/>
      <c r="G19" s="59"/>
      <c r="H19" s="60"/>
      <c r="I19" s="59"/>
      <c r="J19" s="60"/>
      <c r="K19" s="37" t="s">
        <v>60</v>
      </c>
    </row>
    <row r="20" spans="1:11" ht="27" customHeight="1">
      <c r="A20" s="44">
        <v>1.1399999999999999</v>
      </c>
      <c r="B20" s="6" t="s">
        <v>24</v>
      </c>
      <c r="C20" s="7" t="s">
        <v>16</v>
      </c>
      <c r="D20" s="20">
        <v>11</v>
      </c>
      <c r="E20" s="59"/>
      <c r="F20" s="60"/>
      <c r="G20" s="59"/>
      <c r="H20" s="60"/>
      <c r="I20" s="59"/>
      <c r="J20" s="60"/>
      <c r="K20" s="37" t="s">
        <v>60</v>
      </c>
    </row>
    <row r="21" spans="1:11" ht="33.6" customHeight="1">
      <c r="A21" s="44">
        <v>1.1499999999999999</v>
      </c>
      <c r="B21" s="6" t="s">
        <v>25</v>
      </c>
      <c r="C21" s="7" t="s">
        <v>16</v>
      </c>
      <c r="D21" s="20">
        <v>1</v>
      </c>
      <c r="E21" s="59"/>
      <c r="F21" s="60"/>
      <c r="G21" s="59"/>
      <c r="H21" s="60"/>
      <c r="I21" s="59"/>
      <c r="J21" s="60"/>
      <c r="K21" s="37" t="s">
        <v>60</v>
      </c>
    </row>
    <row r="22" spans="1:11" ht="47.45" customHeight="1">
      <c r="A22" s="44">
        <v>1.1599999999999999</v>
      </c>
      <c r="B22" s="6" t="s">
        <v>26</v>
      </c>
      <c r="C22" s="7" t="s">
        <v>16</v>
      </c>
      <c r="D22" s="20">
        <v>1</v>
      </c>
      <c r="E22" s="59"/>
      <c r="F22" s="60"/>
      <c r="G22" s="59"/>
      <c r="H22" s="60"/>
      <c r="I22" s="59"/>
      <c r="J22" s="60"/>
      <c r="K22" s="37" t="s">
        <v>60</v>
      </c>
    </row>
    <row r="23" spans="1:11" ht="44.45" customHeight="1">
      <c r="A23" s="44">
        <v>1.17</v>
      </c>
      <c r="B23" s="6" t="s">
        <v>27</v>
      </c>
      <c r="C23" s="7" t="s">
        <v>16</v>
      </c>
      <c r="D23" s="20">
        <v>1</v>
      </c>
      <c r="E23" s="59"/>
      <c r="F23" s="60"/>
      <c r="G23" s="59"/>
      <c r="H23" s="60"/>
      <c r="I23" s="59"/>
      <c r="J23" s="60"/>
      <c r="K23" s="37" t="s">
        <v>60</v>
      </c>
    </row>
    <row r="24" spans="1:11" ht="48.6" customHeight="1">
      <c r="A24" s="44">
        <v>1.18</v>
      </c>
      <c r="B24" s="6" t="s">
        <v>28</v>
      </c>
      <c r="C24" s="7" t="s">
        <v>16</v>
      </c>
      <c r="D24" s="20">
        <v>1</v>
      </c>
      <c r="E24" s="59"/>
      <c r="F24" s="60"/>
      <c r="G24" s="59"/>
      <c r="H24" s="60"/>
      <c r="I24" s="59"/>
      <c r="J24" s="60"/>
      <c r="K24" s="37" t="s">
        <v>60</v>
      </c>
    </row>
    <row r="25" spans="1:11" ht="47.1" customHeight="1">
      <c r="A25" s="44">
        <v>1.19</v>
      </c>
      <c r="B25" s="6" t="s">
        <v>29</v>
      </c>
      <c r="C25" s="7" t="s">
        <v>16</v>
      </c>
      <c r="D25" s="20">
        <v>1</v>
      </c>
      <c r="E25" s="59"/>
      <c r="F25" s="60"/>
      <c r="G25" s="59"/>
      <c r="H25" s="60"/>
      <c r="I25" s="59"/>
      <c r="J25" s="60"/>
      <c r="K25" s="37" t="s">
        <v>60</v>
      </c>
    </row>
    <row r="26" spans="1:11" ht="45" customHeight="1">
      <c r="A26" s="44">
        <v>1.2</v>
      </c>
      <c r="B26" s="6" t="s">
        <v>30</v>
      </c>
      <c r="C26" s="7" t="s">
        <v>16</v>
      </c>
      <c r="D26" s="19">
        <v>5</v>
      </c>
      <c r="E26" s="59"/>
      <c r="F26" s="60"/>
      <c r="G26" s="59"/>
      <c r="H26" s="60"/>
      <c r="I26" s="59"/>
      <c r="J26" s="60"/>
      <c r="K26" s="37" t="s">
        <v>60</v>
      </c>
    </row>
    <row r="27" spans="1:11" ht="48.6" customHeight="1">
      <c r="A27" s="44">
        <v>1.21</v>
      </c>
      <c r="B27" s="6" t="s">
        <v>31</v>
      </c>
      <c r="C27" s="7" t="s">
        <v>16</v>
      </c>
      <c r="D27" s="20">
        <v>1</v>
      </c>
      <c r="E27" s="59"/>
      <c r="F27" s="60"/>
      <c r="G27" s="59"/>
      <c r="H27" s="60"/>
      <c r="I27" s="59"/>
      <c r="J27" s="60"/>
      <c r="K27" s="37" t="s">
        <v>60</v>
      </c>
    </row>
    <row r="28" spans="1:11" ht="32.1" customHeight="1">
      <c r="A28" s="44">
        <v>1.22</v>
      </c>
      <c r="B28" s="6" t="s">
        <v>32</v>
      </c>
      <c r="C28" s="7" t="s">
        <v>16</v>
      </c>
      <c r="D28" s="20">
        <v>1</v>
      </c>
      <c r="E28" s="59"/>
      <c r="F28" s="60"/>
      <c r="G28" s="59"/>
      <c r="H28" s="60"/>
      <c r="I28" s="59"/>
      <c r="J28" s="60"/>
      <c r="K28" s="37" t="s">
        <v>60</v>
      </c>
    </row>
    <row r="29" spans="1:11" ht="35.1" customHeight="1">
      <c r="A29" s="44">
        <v>1.23</v>
      </c>
      <c r="B29" s="6" t="s">
        <v>33</v>
      </c>
      <c r="C29" s="7" t="s">
        <v>16</v>
      </c>
      <c r="D29" s="20">
        <v>6</v>
      </c>
      <c r="E29" s="59"/>
      <c r="F29" s="60"/>
      <c r="G29" s="59"/>
      <c r="H29" s="60"/>
      <c r="I29" s="59"/>
      <c r="J29" s="60"/>
      <c r="K29" s="37" t="s">
        <v>60</v>
      </c>
    </row>
    <row r="30" spans="1:11" ht="47.1" customHeight="1">
      <c r="A30" s="44">
        <v>1.24</v>
      </c>
      <c r="B30" s="6" t="s">
        <v>34</v>
      </c>
      <c r="C30" s="7" t="s">
        <v>16</v>
      </c>
      <c r="D30" s="20">
        <v>3</v>
      </c>
      <c r="E30" s="59"/>
      <c r="F30" s="60"/>
      <c r="G30" s="59"/>
      <c r="H30" s="60"/>
      <c r="I30" s="59"/>
      <c r="J30" s="60"/>
      <c r="K30" s="37" t="s">
        <v>60</v>
      </c>
    </row>
    <row r="31" spans="1:11" ht="33.950000000000003" customHeight="1">
      <c r="A31" s="44">
        <v>1.25</v>
      </c>
      <c r="B31" s="6" t="s">
        <v>35</v>
      </c>
      <c r="C31" s="7" t="s">
        <v>16</v>
      </c>
      <c r="D31" s="20">
        <v>11</v>
      </c>
      <c r="E31" s="59"/>
      <c r="F31" s="60"/>
      <c r="G31" s="59"/>
      <c r="H31" s="60"/>
      <c r="I31" s="59"/>
      <c r="J31" s="60"/>
      <c r="K31" s="37" t="s">
        <v>60</v>
      </c>
    </row>
    <row r="32" spans="1:11" ht="45" customHeight="1">
      <c r="A32" s="44">
        <v>1.26</v>
      </c>
      <c r="B32" s="6" t="s">
        <v>36</v>
      </c>
      <c r="C32" s="7" t="s">
        <v>16</v>
      </c>
      <c r="D32" s="20">
        <v>3</v>
      </c>
      <c r="E32" s="59"/>
      <c r="F32" s="60"/>
      <c r="G32" s="59"/>
      <c r="H32" s="60"/>
      <c r="I32" s="59"/>
      <c r="J32" s="60"/>
      <c r="K32" s="37" t="s">
        <v>60</v>
      </c>
    </row>
    <row r="33" spans="1:11" ht="45.6" customHeight="1">
      <c r="A33" s="44">
        <v>1.27</v>
      </c>
      <c r="B33" s="6" t="s">
        <v>37</v>
      </c>
      <c r="C33" s="7" t="s">
        <v>16</v>
      </c>
      <c r="D33" s="20">
        <v>1</v>
      </c>
      <c r="E33" s="59"/>
      <c r="F33" s="60"/>
      <c r="G33" s="59"/>
      <c r="H33" s="60"/>
      <c r="I33" s="59"/>
      <c r="J33" s="60"/>
      <c r="K33" s="37" t="s">
        <v>60</v>
      </c>
    </row>
    <row r="34" spans="1:11" ht="36.6" customHeight="1">
      <c r="A34" s="44">
        <v>1.28</v>
      </c>
      <c r="B34" s="6" t="s">
        <v>38</v>
      </c>
      <c r="C34" s="7" t="s">
        <v>16</v>
      </c>
      <c r="D34" s="20">
        <v>1</v>
      </c>
      <c r="E34" s="59"/>
      <c r="F34" s="60"/>
      <c r="G34" s="59"/>
      <c r="H34" s="60"/>
      <c r="I34" s="59"/>
      <c r="J34" s="60"/>
      <c r="K34" s="37" t="s">
        <v>60</v>
      </c>
    </row>
    <row r="35" spans="1:11" ht="35.1" customHeight="1">
      <c r="A35" s="44">
        <v>1.29</v>
      </c>
      <c r="B35" s="6" t="s">
        <v>39</v>
      </c>
      <c r="C35" s="7" t="s">
        <v>16</v>
      </c>
      <c r="D35" s="20">
        <v>1</v>
      </c>
      <c r="E35" s="59"/>
      <c r="F35" s="60"/>
      <c r="G35" s="59"/>
      <c r="H35" s="60"/>
      <c r="I35" s="59"/>
      <c r="J35" s="60"/>
      <c r="K35" s="37" t="s">
        <v>60</v>
      </c>
    </row>
    <row r="36" spans="1:11" ht="44.45" customHeight="1">
      <c r="A36" s="44">
        <v>1.3</v>
      </c>
      <c r="B36" s="6" t="s">
        <v>40</v>
      </c>
      <c r="C36" s="7" t="s">
        <v>16</v>
      </c>
      <c r="D36" s="20">
        <v>5</v>
      </c>
      <c r="E36" s="59"/>
      <c r="F36" s="60"/>
      <c r="G36" s="59"/>
      <c r="H36" s="60"/>
      <c r="I36" s="59"/>
      <c r="J36" s="60"/>
      <c r="K36" s="37" t="s">
        <v>60</v>
      </c>
    </row>
    <row r="37" spans="1:11" ht="30.6" customHeight="1">
      <c r="A37" s="44">
        <v>1.31</v>
      </c>
      <c r="B37" s="6" t="s">
        <v>41</v>
      </c>
      <c r="C37" s="8" t="s">
        <v>3</v>
      </c>
      <c r="D37" s="19">
        <v>100</v>
      </c>
      <c r="E37" s="59"/>
      <c r="F37" s="60"/>
      <c r="G37" s="59"/>
      <c r="H37" s="60"/>
      <c r="I37" s="59"/>
      <c r="J37" s="60"/>
      <c r="K37" s="38" t="s">
        <v>61</v>
      </c>
    </row>
    <row r="38" spans="1:11" ht="47.25">
      <c r="A38" s="44">
        <v>1.32</v>
      </c>
      <c r="B38" s="6" t="s">
        <v>42</v>
      </c>
      <c r="C38" s="8" t="s">
        <v>43</v>
      </c>
      <c r="D38" s="20">
        <v>11</v>
      </c>
      <c r="E38" s="59"/>
      <c r="F38" s="60"/>
      <c r="G38" s="59"/>
      <c r="H38" s="60"/>
      <c r="I38" s="59"/>
      <c r="J38" s="60"/>
      <c r="K38" s="38" t="s">
        <v>61</v>
      </c>
    </row>
    <row r="39" spans="1:11" ht="51">
      <c r="A39" s="44">
        <v>1.33</v>
      </c>
      <c r="B39" s="6" t="s">
        <v>44</v>
      </c>
      <c r="C39" s="8" t="s">
        <v>43</v>
      </c>
      <c r="D39" s="20">
        <v>4.0999999999999996</v>
      </c>
      <c r="E39" s="59"/>
      <c r="F39" s="60"/>
      <c r="G39" s="59"/>
      <c r="H39" s="60"/>
      <c r="I39" s="59"/>
      <c r="J39" s="60"/>
      <c r="K39" s="37" t="s">
        <v>60</v>
      </c>
    </row>
    <row r="40" spans="1:11" ht="51">
      <c r="A40" s="44">
        <v>1.34</v>
      </c>
      <c r="B40" s="6" t="s">
        <v>45</v>
      </c>
      <c r="C40" s="7" t="s">
        <v>16</v>
      </c>
      <c r="D40" s="20">
        <v>2</v>
      </c>
      <c r="E40" s="59"/>
      <c r="F40" s="60"/>
      <c r="G40" s="59"/>
      <c r="H40" s="60"/>
      <c r="I40" s="59"/>
      <c r="J40" s="60"/>
      <c r="K40" s="37" t="s">
        <v>60</v>
      </c>
    </row>
    <row r="41" spans="1:11" ht="51">
      <c r="A41" s="44">
        <v>1.35</v>
      </c>
      <c r="B41" s="6" t="s">
        <v>46</v>
      </c>
      <c r="C41" s="7" t="s">
        <v>16</v>
      </c>
      <c r="D41" s="20">
        <v>25</v>
      </c>
      <c r="E41" s="59"/>
      <c r="F41" s="60"/>
      <c r="G41" s="59"/>
      <c r="H41" s="60"/>
      <c r="I41" s="59"/>
      <c r="J41" s="60"/>
      <c r="K41" s="37" t="s">
        <v>60</v>
      </c>
    </row>
    <row r="42" spans="1:11" ht="51">
      <c r="A42" s="44">
        <v>1.36</v>
      </c>
      <c r="B42" s="6" t="s">
        <v>47</v>
      </c>
      <c r="C42" s="7" t="s">
        <v>16</v>
      </c>
      <c r="D42" s="20">
        <v>2</v>
      </c>
      <c r="E42" s="59"/>
      <c r="F42" s="60"/>
      <c r="G42" s="59"/>
      <c r="H42" s="60"/>
      <c r="I42" s="59"/>
      <c r="J42" s="60"/>
      <c r="K42" s="37" t="s">
        <v>60</v>
      </c>
    </row>
    <row r="43" spans="1:11" ht="51">
      <c r="A43" s="44">
        <v>1.37</v>
      </c>
      <c r="B43" s="6" t="s">
        <v>48</v>
      </c>
      <c r="C43" s="7" t="s">
        <v>16</v>
      </c>
      <c r="D43" s="20">
        <v>2</v>
      </c>
      <c r="E43" s="59"/>
      <c r="F43" s="60"/>
      <c r="G43" s="59"/>
      <c r="H43" s="60"/>
      <c r="I43" s="59"/>
      <c r="J43" s="60"/>
      <c r="K43" s="37" t="s">
        <v>60</v>
      </c>
    </row>
    <row r="44" spans="1:11" ht="49.5" customHeight="1">
      <c r="A44" s="44">
        <v>1.38</v>
      </c>
      <c r="B44" s="6" t="s">
        <v>49</v>
      </c>
      <c r="C44" s="7" t="s">
        <v>16</v>
      </c>
      <c r="D44" s="20">
        <v>2</v>
      </c>
      <c r="E44" s="59"/>
      <c r="F44" s="60"/>
      <c r="G44" s="59"/>
      <c r="H44" s="60"/>
      <c r="I44" s="59"/>
      <c r="J44" s="60"/>
      <c r="K44" s="37" t="s">
        <v>60</v>
      </c>
    </row>
    <row r="45" spans="1:11" ht="51">
      <c r="A45" s="44">
        <v>1.39</v>
      </c>
      <c r="B45" s="6" t="s">
        <v>50</v>
      </c>
      <c r="C45" s="7" t="s">
        <v>16</v>
      </c>
      <c r="D45" s="20">
        <v>2</v>
      </c>
      <c r="E45" s="59"/>
      <c r="F45" s="60"/>
      <c r="G45" s="59"/>
      <c r="H45" s="60"/>
      <c r="I45" s="59"/>
      <c r="J45" s="60"/>
      <c r="K45" s="37" t="s">
        <v>60</v>
      </c>
    </row>
    <row r="46" spans="1:11" ht="51">
      <c r="A46" s="44">
        <v>1.4</v>
      </c>
      <c r="B46" s="6" t="s">
        <v>51</v>
      </c>
      <c r="C46" s="7" t="s">
        <v>16</v>
      </c>
      <c r="D46" s="20">
        <v>1</v>
      </c>
      <c r="E46" s="59"/>
      <c r="F46" s="60"/>
      <c r="G46" s="59"/>
      <c r="H46" s="60"/>
      <c r="I46" s="59"/>
      <c r="J46" s="60"/>
      <c r="K46" s="37" t="s">
        <v>60</v>
      </c>
    </row>
    <row r="47" spans="1:11" ht="51">
      <c r="A47" s="44">
        <v>1.41</v>
      </c>
      <c r="B47" s="6" t="s">
        <v>52</v>
      </c>
      <c r="C47" s="7" t="s">
        <v>16</v>
      </c>
      <c r="D47" s="20">
        <v>1</v>
      </c>
      <c r="E47" s="59"/>
      <c r="F47" s="60"/>
      <c r="G47" s="59"/>
      <c r="H47" s="60"/>
      <c r="I47" s="59"/>
      <c r="J47" s="60"/>
      <c r="K47" s="37" t="s">
        <v>60</v>
      </c>
    </row>
    <row r="48" spans="1:11" ht="51">
      <c r="A48" s="44">
        <v>1.42</v>
      </c>
      <c r="B48" s="6" t="s">
        <v>53</v>
      </c>
      <c r="C48" s="8" t="s">
        <v>16</v>
      </c>
      <c r="D48" s="20">
        <v>2</v>
      </c>
      <c r="E48" s="59"/>
      <c r="F48" s="60"/>
      <c r="G48" s="59"/>
      <c r="H48" s="60"/>
      <c r="I48" s="59"/>
      <c r="J48" s="60"/>
      <c r="K48" s="37" t="s">
        <v>60</v>
      </c>
    </row>
    <row r="49" spans="1:11" ht="158.25" thickBot="1">
      <c r="A49" s="44">
        <v>1.43</v>
      </c>
      <c r="B49" s="9" t="s">
        <v>73</v>
      </c>
      <c r="C49" s="10" t="s">
        <v>2</v>
      </c>
      <c r="D49" s="20">
        <v>1</v>
      </c>
      <c r="E49" s="61"/>
      <c r="F49" s="62"/>
      <c r="G49" s="61"/>
      <c r="H49" s="62"/>
      <c r="I49" s="61"/>
      <c r="J49" s="62"/>
      <c r="K49" s="39" t="s">
        <v>60</v>
      </c>
    </row>
    <row r="50" spans="1:11" ht="15.75">
      <c r="A50" s="21"/>
      <c r="B50" s="71" t="s">
        <v>54</v>
      </c>
      <c r="C50" s="72"/>
      <c r="D50" s="73"/>
      <c r="E50" s="51">
        <f>E7</f>
        <v>41226891</v>
      </c>
      <c r="F50" s="52"/>
      <c r="G50" s="51">
        <f>G7</f>
        <v>49500000</v>
      </c>
      <c r="H50" s="52"/>
      <c r="I50" s="51">
        <f>I7</f>
        <v>51500000</v>
      </c>
      <c r="J50" s="52"/>
    </row>
    <row r="51" spans="1:11" ht="15.75">
      <c r="A51" s="22"/>
      <c r="B51" s="11"/>
      <c r="C51" s="12" t="s">
        <v>55</v>
      </c>
      <c r="D51" s="23">
        <v>0.19</v>
      </c>
      <c r="E51" s="51">
        <f>E50*19%</f>
        <v>7833109.29</v>
      </c>
      <c r="F51" s="52"/>
      <c r="G51" s="51">
        <f>G50*D51</f>
        <v>9405000</v>
      </c>
      <c r="H51" s="52"/>
      <c r="I51" s="51">
        <f>I50*D51</f>
        <v>9785000</v>
      </c>
      <c r="J51" s="52"/>
    </row>
    <row r="52" spans="1:11" ht="16.5" thickBot="1">
      <c r="A52" s="24"/>
      <c r="B52" s="74" t="s">
        <v>1</v>
      </c>
      <c r="C52" s="75"/>
      <c r="D52" s="76"/>
      <c r="E52" s="53">
        <f>E50+E51</f>
        <v>49060000.289999999</v>
      </c>
      <c r="F52" s="54"/>
      <c r="G52" s="53">
        <f>G50+G51</f>
        <v>58905000</v>
      </c>
      <c r="H52" s="54"/>
      <c r="I52" s="53">
        <f>I50+I51</f>
        <v>61285000</v>
      </c>
      <c r="J52" s="54"/>
    </row>
    <row r="53" spans="1:11">
      <c r="E53" s="3"/>
    </row>
    <row r="54" spans="1:11" ht="15.75">
      <c r="C54" s="49" t="s">
        <v>66</v>
      </c>
      <c r="D54" s="50"/>
      <c r="E54" s="48">
        <f>(E50+G50+I50)/3</f>
        <v>47408963.666666664</v>
      </c>
      <c r="F54" s="48"/>
      <c r="G54" s="48"/>
      <c r="H54" s="48"/>
      <c r="I54" s="48"/>
      <c r="J54" s="48"/>
      <c r="K54" s="45">
        <f>ROUND(AVERAGE(E7,G7,I7),0)</f>
        <v>47408964</v>
      </c>
    </row>
    <row r="55" spans="1:11" ht="15.75">
      <c r="C55" s="49" t="s">
        <v>67</v>
      </c>
      <c r="D55" s="50"/>
      <c r="E55" s="48">
        <f>(E51+G51+I51)/3</f>
        <v>9007703.0966666657</v>
      </c>
      <c r="F55" s="48"/>
      <c r="G55" s="48"/>
      <c r="H55" s="48"/>
      <c r="I55" s="48"/>
      <c r="J55" s="48"/>
      <c r="K55" s="45">
        <f>ROUND(K54*19%,0)</f>
        <v>9007703</v>
      </c>
    </row>
    <row r="56" spans="1:11" ht="15.75">
      <c r="C56" s="49" t="s">
        <v>68</v>
      </c>
      <c r="D56" s="50"/>
      <c r="E56" s="48">
        <f>(E52+G52+I52)/3</f>
        <v>56416666.763333328</v>
      </c>
      <c r="F56" s="48"/>
      <c r="G56" s="48"/>
      <c r="H56" s="48"/>
      <c r="I56" s="48"/>
      <c r="J56" s="48"/>
      <c r="K56" s="46">
        <f>K55+K54</f>
        <v>56416667</v>
      </c>
    </row>
    <row r="59" spans="1:11">
      <c r="F59" s="47"/>
      <c r="G59" s="47"/>
      <c r="H59" s="47"/>
      <c r="I59" s="47"/>
      <c r="J59" s="47"/>
    </row>
  </sheetData>
  <mergeCells count="28">
    <mergeCell ref="B52:D52"/>
    <mergeCell ref="E7:F49"/>
    <mergeCell ref="E5:F5"/>
    <mergeCell ref="E50:F50"/>
    <mergeCell ref="E51:F51"/>
    <mergeCell ref="E52:F52"/>
    <mergeCell ref="E6:F6"/>
    <mergeCell ref="G5:H5"/>
    <mergeCell ref="I5:J5"/>
    <mergeCell ref="A2:D2"/>
    <mergeCell ref="A3:D3"/>
    <mergeCell ref="B50:D50"/>
    <mergeCell ref="I50:J50"/>
    <mergeCell ref="I51:J51"/>
    <mergeCell ref="I52:J52"/>
    <mergeCell ref="I6:J6"/>
    <mergeCell ref="G6:H6"/>
    <mergeCell ref="G7:H49"/>
    <mergeCell ref="I7:J49"/>
    <mergeCell ref="G50:H50"/>
    <mergeCell ref="G51:H51"/>
    <mergeCell ref="G52:H52"/>
    <mergeCell ref="E54:J54"/>
    <mergeCell ref="C54:D54"/>
    <mergeCell ref="E55:J55"/>
    <mergeCell ref="C55:D55"/>
    <mergeCell ref="C56:D56"/>
    <mergeCell ref="E56:J56"/>
  </mergeCells>
  <hyperlinks>
    <hyperlink ref="F4" r:id="rId1" xr:uid="{00000000-0004-0000-0000-000000000000}"/>
    <hyperlink ref="H4" r:id="rId2" xr:uid="{00000000-0004-0000-0000-000001000000}"/>
    <hyperlink ref="J4" r:id="rId3" xr:uid="{00000000-0004-0000-0000-000002000000}"/>
  </hyperlinks>
  <pageMargins left="0.7" right="0.7" top="0.75" bottom="0.75" header="0.3" footer="0.3"/>
  <pageSetup orientation="portrait" r:id="rId4"/>
  <headerFooter>
    <oddFooter>&amp;L_x000D_&amp;1#&amp;"Calibri"&amp;10&amp;K000000 Informacion publica</oddFooter>
  </headerFooter>
</worksheet>
</file>

<file path=docMetadata/LabelInfo.xml><?xml version="1.0" encoding="utf-8"?>
<clbl:labelList xmlns:clbl="http://schemas.microsoft.com/office/2020/mipLabelMetadata">
  <clbl:label id="{9cb8cdce-76f3-4733-b872-7f7ece033f1c}" enabled="1" method="Privileged" siteId="{7d321262-f092-4e84-bb7c-97bc5421bd2b}"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COTIZACION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Luisa Fernanda Arcos Lopez</cp:lastModifiedBy>
  <dcterms:created xsi:type="dcterms:W3CDTF">2023-11-24T16:07:51Z</dcterms:created>
  <dcterms:modified xsi:type="dcterms:W3CDTF">2025-09-03T21:52:14Z</dcterms:modified>
</cp:coreProperties>
</file>