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niica!\Semestre X\Practica Investigativa\Nuevo\NUEVO-FUMIGACIONES\MANEJO INTEGRADO DE PLAGAS\NUEVOS AJUSTES PLAGAS\"/>
    </mc:Choice>
  </mc:AlternateContent>
  <xr:revisionPtr revIDLastSave="0" documentId="8_{90F84A9B-D5B1-4784-B998-61E87F8297C6}" xr6:coauthVersionLast="47" xr6:coauthVersionMax="47" xr10:uidLastSave="{00000000-0000-0000-0000-000000000000}"/>
  <bookViews>
    <workbookView xWindow="-120" yWindow="-120" windowWidth="20730" windowHeight="11160" activeTab="2" xr2:uid="{AE5E417D-DD6F-4AEF-9137-5687DA56C6A4}"/>
  </bookViews>
  <sheets>
    <sheet name="ESTUDIO DE MERCADO" sheetId="2" r:id="rId1"/>
    <sheet name="HISTORICO + IPC" sheetId="3" r:id="rId2"/>
    <sheet name="PROM COTIZACIÓNES + HISTORICO" sheetId="5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5" l="1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2" i="5"/>
  <c r="E34" i="5" l="1"/>
  <c r="D34" i="5"/>
  <c r="C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F34" i="5" s="1"/>
  <c r="G35" i="3"/>
  <c r="H4" i="3" l="1"/>
  <c r="I4" i="3" s="1"/>
  <c r="H5" i="3"/>
  <c r="I5" i="3" s="1"/>
  <c r="H6" i="3"/>
  <c r="I6" i="3" s="1"/>
  <c r="H7" i="3"/>
  <c r="I7" i="3" s="1"/>
  <c r="H8" i="3"/>
  <c r="I8" i="3" s="1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19" i="3"/>
  <c r="I19" i="3" s="1"/>
  <c r="H20" i="3"/>
  <c r="I20" i="3" s="1"/>
  <c r="H21" i="3"/>
  <c r="I21" i="3" s="1"/>
  <c r="H22" i="3"/>
  <c r="I22" i="3" s="1"/>
  <c r="H23" i="3"/>
  <c r="I23" i="3" s="1"/>
  <c r="H24" i="3"/>
  <c r="I24" i="3" s="1"/>
  <c r="H25" i="3"/>
  <c r="I25" i="3" s="1"/>
  <c r="H26" i="3"/>
  <c r="I26" i="3" s="1"/>
  <c r="H27" i="3"/>
  <c r="I27" i="3" s="1"/>
  <c r="H28" i="3"/>
  <c r="I28" i="3" s="1"/>
  <c r="H29" i="3"/>
  <c r="I29" i="3" s="1"/>
  <c r="H30" i="3"/>
  <c r="I30" i="3" s="1"/>
  <c r="H31" i="3"/>
  <c r="I31" i="3" s="1"/>
  <c r="H32" i="3"/>
  <c r="I32" i="3" s="1"/>
  <c r="H33" i="3"/>
  <c r="I33" i="3" s="1"/>
  <c r="H34" i="3"/>
  <c r="I34" i="3" s="1"/>
  <c r="H3" i="3"/>
  <c r="I3" i="3" s="1"/>
  <c r="E35" i="3"/>
  <c r="D35" i="3"/>
  <c r="C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G3" i="2"/>
  <c r="F35" i="2"/>
  <c r="E35" i="2"/>
  <c r="D35" i="2"/>
  <c r="J34" i="2"/>
  <c r="I34" i="2"/>
  <c r="H34" i="2"/>
  <c r="G34" i="2"/>
  <c r="K34" i="2" s="1"/>
  <c r="J33" i="2"/>
  <c r="I33" i="2"/>
  <c r="H33" i="2"/>
  <c r="G33" i="2"/>
  <c r="K33" i="2" s="1"/>
  <c r="I32" i="2"/>
  <c r="H32" i="2"/>
  <c r="J32" i="2" s="1"/>
  <c r="G32" i="2"/>
  <c r="K32" i="2" s="1"/>
  <c r="I31" i="2"/>
  <c r="H31" i="2"/>
  <c r="J31" i="2" s="1"/>
  <c r="G31" i="2"/>
  <c r="K31" i="2" s="1"/>
  <c r="J30" i="2"/>
  <c r="I30" i="2"/>
  <c r="H30" i="2"/>
  <c r="G30" i="2"/>
  <c r="K30" i="2" s="1"/>
  <c r="J29" i="2"/>
  <c r="I29" i="2"/>
  <c r="H29" i="2"/>
  <c r="G29" i="2"/>
  <c r="K29" i="2" s="1"/>
  <c r="I28" i="2"/>
  <c r="H28" i="2"/>
  <c r="J28" i="2" s="1"/>
  <c r="G28" i="2"/>
  <c r="K28" i="2" s="1"/>
  <c r="I27" i="2"/>
  <c r="H27" i="2"/>
  <c r="J27" i="2" s="1"/>
  <c r="G27" i="2"/>
  <c r="K27" i="2" s="1"/>
  <c r="J26" i="2"/>
  <c r="I26" i="2"/>
  <c r="H26" i="2"/>
  <c r="G26" i="2"/>
  <c r="K26" i="2" s="1"/>
  <c r="J25" i="2"/>
  <c r="I25" i="2"/>
  <c r="H25" i="2"/>
  <c r="G25" i="2"/>
  <c r="K25" i="2" s="1"/>
  <c r="I24" i="2"/>
  <c r="H24" i="2"/>
  <c r="J24" i="2" s="1"/>
  <c r="G24" i="2"/>
  <c r="K24" i="2" s="1"/>
  <c r="I23" i="2"/>
  <c r="H23" i="2"/>
  <c r="J23" i="2" s="1"/>
  <c r="G23" i="2"/>
  <c r="K23" i="2" s="1"/>
  <c r="J22" i="2"/>
  <c r="I22" i="2"/>
  <c r="H22" i="2"/>
  <c r="G22" i="2"/>
  <c r="K22" i="2" s="1"/>
  <c r="J21" i="2"/>
  <c r="I21" i="2"/>
  <c r="H21" i="2"/>
  <c r="G21" i="2"/>
  <c r="K21" i="2" s="1"/>
  <c r="I20" i="2"/>
  <c r="H20" i="2"/>
  <c r="J20" i="2" s="1"/>
  <c r="G20" i="2"/>
  <c r="K20" i="2" s="1"/>
  <c r="I19" i="2"/>
  <c r="H19" i="2"/>
  <c r="G19" i="2"/>
  <c r="J18" i="2"/>
  <c r="I18" i="2"/>
  <c r="H18" i="2"/>
  <c r="G18" i="2"/>
  <c r="J17" i="2"/>
  <c r="I17" i="2"/>
  <c r="H17" i="2"/>
  <c r="G17" i="2"/>
  <c r="K17" i="2" s="1"/>
  <c r="I16" i="2"/>
  <c r="H16" i="2"/>
  <c r="J16" i="2" s="1"/>
  <c r="G16" i="2"/>
  <c r="K16" i="2" s="1"/>
  <c r="I15" i="2"/>
  <c r="H15" i="2"/>
  <c r="J15" i="2" s="1"/>
  <c r="G15" i="2"/>
  <c r="K15" i="2" s="1"/>
  <c r="J14" i="2"/>
  <c r="I14" i="2"/>
  <c r="H14" i="2"/>
  <c r="G14" i="2"/>
  <c r="K14" i="2" s="1"/>
  <c r="I13" i="2"/>
  <c r="H13" i="2"/>
  <c r="J13" i="2" s="1"/>
  <c r="G13" i="2"/>
  <c r="K13" i="2" s="1"/>
  <c r="I12" i="2"/>
  <c r="H12" i="2"/>
  <c r="J12" i="2" s="1"/>
  <c r="G12" i="2"/>
  <c r="K12" i="2" s="1"/>
  <c r="I11" i="2"/>
  <c r="H11" i="2"/>
  <c r="J11" i="2" s="1"/>
  <c r="G11" i="2"/>
  <c r="K11" i="2" s="1"/>
  <c r="I10" i="2"/>
  <c r="H10" i="2"/>
  <c r="G10" i="2"/>
  <c r="K10" i="2" s="1"/>
  <c r="J9" i="2"/>
  <c r="I9" i="2"/>
  <c r="H9" i="2"/>
  <c r="G9" i="2"/>
  <c r="K9" i="2" s="1"/>
  <c r="I8" i="2"/>
  <c r="H8" i="2"/>
  <c r="J8" i="2" s="1"/>
  <c r="G8" i="2"/>
  <c r="K8" i="2" s="1"/>
  <c r="I7" i="2"/>
  <c r="H7" i="2"/>
  <c r="J7" i="2" s="1"/>
  <c r="G7" i="2"/>
  <c r="K7" i="2" s="1"/>
  <c r="J6" i="2"/>
  <c r="I6" i="2"/>
  <c r="H6" i="2"/>
  <c r="G6" i="2"/>
  <c r="K6" i="2" s="1"/>
  <c r="J5" i="2"/>
  <c r="I5" i="2"/>
  <c r="H5" i="2"/>
  <c r="G5" i="2"/>
  <c r="K5" i="2" s="1"/>
  <c r="I4" i="2"/>
  <c r="H4" i="2"/>
  <c r="J4" i="2" s="1"/>
  <c r="G4" i="2"/>
  <c r="K4" i="2" s="1"/>
  <c r="I3" i="2"/>
  <c r="H3" i="2"/>
  <c r="K3" i="2"/>
  <c r="H35" i="3" l="1"/>
  <c r="I35" i="3"/>
  <c r="F35" i="3"/>
  <c r="K19" i="2"/>
  <c r="J19" i="2"/>
  <c r="K18" i="2"/>
  <c r="H35" i="2"/>
  <c r="I35" i="2"/>
  <c r="J10" i="2"/>
  <c r="G35" i="2"/>
  <c r="J3" i="2"/>
</calcChain>
</file>

<file path=xl/sharedStrings.xml><?xml version="1.0" encoding="utf-8"?>
<sst xmlns="http://schemas.openxmlformats.org/spreadsheetml/2006/main" count="127" uniqueCount="48">
  <si>
    <t>ÍTEM</t>
  </si>
  <si>
    <t>SECRETARIAS SUBSECRETARIA Y DEMÁS OFICINAS, UBICADAS EN EL EDIFICIO CENTRAL DE LA GOBERNACIÓN DE NARIÑO</t>
  </si>
  <si>
    <t>OFICINA DEPARTAMENTO ADMINISTRATIVO DE CONTRATACIÓN</t>
  </si>
  <si>
    <t>OFICINA DEPARTAMENTAL DE TURISMO DEPARTAMENTAL</t>
  </si>
  <si>
    <t>SECRETARIAS DE PLANEACION, GENERAL Y DESARROLLO COMUNITARIO, DIRECCION ADMIISTRATIVA DE GESTION DE RIESGOS Y DESASTRES, JURISDICCIÓN ESPECIAL PARA LA PAZ</t>
  </si>
  <si>
    <t>SECRETARIA DE RECREACIÓN Y DEPORTES</t>
  </si>
  <si>
    <t>OFICINA DIRECCIÓN ADMINISTRATIVA DE CULTURA DE NARIÑO</t>
  </si>
  <si>
    <t>ARCHIVO EDIFICO ANTIGUO FER</t>
  </si>
  <si>
    <t>SUBSECRETARIA DE PAZ Y DERECHOS HUMANOS</t>
  </si>
  <si>
    <t>OFICINAS Y BODEGA DE AGUARDIENTE NARIÑO</t>
  </si>
  <si>
    <t>COLISEO SUR ORIENTALES</t>
  </si>
  <si>
    <t>PINACOTECA</t>
  </si>
  <si>
    <t>CONCHA ACÚSTICA</t>
  </si>
  <si>
    <t>CASONA PEDAGÓGICA</t>
  </si>
  <si>
    <t>PLAN DEPARTAMENTAL DE AGUAS, DESARROLLO COMUNITARIO, PLANEACIÓN, MEDIO AMBIENTE REGALÍAS Y CONTRATO PLAN</t>
  </si>
  <si>
    <t>OFICINA DE FRONTERAS Y BINACIONAL</t>
  </si>
  <si>
    <t>CASA REFUGIO</t>
  </si>
  <si>
    <t>CASA MUJERES EMPODERADAS</t>
  </si>
  <si>
    <t>GERENCIA DEL PACIFICO</t>
  </si>
  <si>
    <t>SUBSECRETARIA DE TRÁNSITO Y TRANSPORTE DEPARTAMENTAL DE NARIÑO (TANGUA)</t>
  </si>
  <si>
    <t>SUBSECRETARIA DE TRÁNSITO Y TRANSPORTE DEPARTAMENTAL DE NARIÑO (PUPIALES)</t>
  </si>
  <si>
    <t>SUBSECRETARIA DE TRÁNSITO Y TRANSPORTE DEPARTAMENTAL DE NARIÑO (YACUANQUER)</t>
  </si>
  <si>
    <t>SUBSECRETARIA DE TRÁNSITO Y TRANSPORTE DEPARTAMENTAL DE NARIÑO (LA UNIÓN)</t>
  </si>
  <si>
    <t>SUBSECRETARIA DE TRÁNSITO Y TRANSPORTE DEPARTAMENTAL DE NARIÑO (SAMANIEGO)</t>
  </si>
  <si>
    <t>SUBSECRETARIA DE TRÁNSITO Y TRANSPORTE DEPARTAMENTAL DE NARIÑO (IMUES)</t>
  </si>
  <si>
    <t>SUBSECRETARIA DE TRÁNSITO Y TRANSPORTE DEPARTAMENTAL DE NARIÑO (GUACHUCAL)</t>
  </si>
  <si>
    <t>SUBSECRETARIA DE TRÁNSITO Y TRANSPORTE DEPARTAMENTAL DE NARIÑO (SANDONA)</t>
  </si>
  <si>
    <t>SECRETARIA DE EDUCACIÓN DEPARTAMENTAL</t>
  </si>
  <si>
    <t>BOLERA DEPARTAMENTAL</t>
  </si>
  <si>
    <t>BODEGA DE BAJAS ALMACEN</t>
  </si>
  <si>
    <t>CASA OFICINA DELEGADA EN BOGOTÁ</t>
  </si>
  <si>
    <t>SUBSECRETARIA DE TRANSITO Y TRANSPORTE LOCAL 1 SUBSECRETARIA DE RENTAS LOCAL 2 CENTRO DE INNOVACIÓN SOCIAL DE NARIÑO LOCAL 3</t>
  </si>
  <si>
    <t>SECRETARÍA DE AGRICULTURA, JUNÍN BARBACOAS, SECRETARIA DE EQUIDAD, SAN SOBERANIA ALIMENTARIA, SUBSECRETARIA DE ASUTOS AGROPECUARIOS DE GENERO E INCLUSIÓN SOCIAL</t>
  </si>
  <si>
    <t>LUGAR</t>
  </si>
  <si>
    <t>Multiservicios Veterinarios de Nariño - MULTIVET</t>
  </si>
  <si>
    <t>MIPLAG</t>
  </si>
  <si>
    <t>PBC PLAGAS BAJO CONTROL</t>
  </si>
  <si>
    <t>TOTAL</t>
  </si>
  <si>
    <t>PROMEDIO</t>
  </si>
  <si>
    <t>VALOR MAXIMO</t>
  </si>
  <si>
    <t>VALOR MINIMO</t>
  </si>
  <si>
    <t>DISPERSIÓN MAXIMA</t>
  </si>
  <si>
    <t>DISPERSIÓN MINIMA</t>
  </si>
  <si>
    <t>EMPRESAS COTIZANTES</t>
  </si>
  <si>
    <t>CANT.</t>
  </si>
  <si>
    <t>PROMEDIO COTIZACIONES</t>
  </si>
  <si>
    <t xml:space="preserve"> ADJUDICACIÓN AÑO 2024 + IPC</t>
  </si>
  <si>
    <t>ADJUDICACIÓN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</si>
</sst>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;\-&quot;$&quot;#,##0"/>
    <numFmt numFmtId="42" formatCode="_-&quot;$&quot;* #,##0_-;\-&quot;$&quot;* #,##0_-;_-&quot;$&quot;* &quot;-&quot;_-;_-@_-"/>
    <numFmt numFmtId="41" formatCode="_-* #,##0_-;\-* #,##0_-;_-* &quot;-&quot;_-;_-@_-"/>
    <numFmt numFmtId="164" formatCode="&quot;$&quot;#,##0;[Red]&quot;$&quot;#,##0"/>
    <numFmt numFmtId="165" formatCode="&quot;$&quot;#,##0.0;[Red]&quot;$&quot;#,##0.0"/>
    <numFmt numFmtId="166" formatCode="&quot;$&quot;#,##0.00;[Red]&quot;$&quot;#,##0.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42" fontId="0" fillId="0" borderId="0" xfId="1" applyFont="1" applyAlignment="1">
      <alignment horizontal="left" vertical="center"/>
    </xf>
    <xf numFmtId="42" fontId="0" fillId="0" borderId="0" xfId="1" applyFont="1" applyAlignment="1">
      <alignment vertical="center"/>
    </xf>
    <xf numFmtId="42" fontId="3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2" fontId="2" fillId="2" borderId="1" xfId="1" applyFont="1" applyFill="1" applyBorder="1" applyAlignment="1">
      <alignment horizontal="center" vertical="center" wrapText="1"/>
    </xf>
    <xf numFmtId="42" fontId="2" fillId="2" borderId="1" xfId="1" applyFont="1" applyFill="1" applyBorder="1" applyAlignment="1">
      <alignment horizontal="center" vertical="center"/>
    </xf>
    <xf numFmtId="9" fontId="3" fillId="2" borderId="1" xfId="2" applyFont="1" applyFill="1" applyBorder="1" applyAlignment="1">
      <alignment horizontal="center" vertical="center" wrapText="1"/>
    </xf>
    <xf numFmtId="9" fontId="0" fillId="0" borderId="0" xfId="2" applyFont="1"/>
    <xf numFmtId="0" fontId="2" fillId="0" borderId="4" xfId="0" applyFont="1" applyBorder="1" applyAlignment="1">
      <alignment horizontal="center" vertical="center"/>
    </xf>
    <xf numFmtId="9" fontId="0" fillId="0" borderId="4" xfId="2" applyFont="1" applyBorder="1" applyAlignment="1">
      <alignment horizontal="right" vertical="center"/>
    </xf>
    <xf numFmtId="9" fontId="0" fillId="0" borderId="5" xfId="2" applyFont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5" fontId="3" fillId="2" borderId="1" xfId="1" applyNumberFormat="1" applyFont="1" applyFill="1" applyBorder="1" applyAlignment="1">
      <alignment horizontal="center" vertical="center" wrapText="1"/>
    </xf>
    <xf numFmtId="5" fontId="0" fillId="0" borderId="5" xfId="1" applyNumberFormat="1" applyFont="1" applyBorder="1" applyAlignment="1">
      <alignment horizontal="center" vertical="center" wrapText="1"/>
    </xf>
    <xf numFmtId="5" fontId="0" fillId="0" borderId="5" xfId="1" applyNumberFormat="1" applyFont="1" applyBorder="1" applyAlignment="1">
      <alignment horizontal="center" vertical="center"/>
    </xf>
    <xf numFmtId="5" fontId="0" fillId="0" borderId="5" xfId="0" applyNumberFormat="1" applyBorder="1" applyAlignment="1">
      <alignment horizontal="center" vertical="center"/>
    </xf>
    <xf numFmtId="5" fontId="0" fillId="0" borderId="4" xfId="1" applyNumberFormat="1" applyFont="1" applyBorder="1" applyAlignment="1">
      <alignment horizontal="center" vertical="center" wrapText="1"/>
    </xf>
    <xf numFmtId="5" fontId="0" fillId="0" borderId="4" xfId="1" applyNumberFormat="1" applyFont="1" applyBorder="1" applyAlignment="1">
      <alignment horizontal="center" vertical="center"/>
    </xf>
    <xf numFmtId="5" fontId="0" fillId="0" borderId="4" xfId="0" applyNumberFormat="1" applyBorder="1" applyAlignment="1">
      <alignment horizontal="center" vertical="center"/>
    </xf>
    <xf numFmtId="5" fontId="0" fillId="0" borderId="4" xfId="1" applyNumberFormat="1" applyFont="1" applyFill="1" applyBorder="1" applyAlignment="1">
      <alignment horizontal="center" vertical="center"/>
    </xf>
    <xf numFmtId="5" fontId="2" fillId="0" borderId="4" xfId="1" applyNumberFormat="1" applyFont="1" applyBorder="1" applyAlignment="1">
      <alignment horizontal="center" vertical="center"/>
    </xf>
    <xf numFmtId="5" fontId="2" fillId="0" borderId="4" xfId="1" applyNumberFormat="1" applyFont="1" applyFill="1" applyBorder="1" applyAlignment="1">
      <alignment horizontal="center" vertical="center"/>
    </xf>
    <xf numFmtId="5" fontId="0" fillId="0" borderId="0" xfId="1" applyNumberFormat="1" applyFont="1" applyAlignment="1">
      <alignment horizontal="center" vertical="center"/>
    </xf>
    <xf numFmtId="5" fontId="0" fillId="0" borderId="0" xfId="0" applyNumberFormat="1" applyAlignment="1">
      <alignment horizontal="center"/>
    </xf>
    <xf numFmtId="5" fontId="0" fillId="0" borderId="0" xfId="0" applyNumberFormat="1"/>
    <xf numFmtId="9" fontId="0" fillId="0" borderId="4" xfId="2" applyFont="1" applyFill="1" applyBorder="1" applyAlignment="1">
      <alignment horizontal="right" vertical="center"/>
    </xf>
    <xf numFmtId="5" fontId="4" fillId="0" borderId="4" xfId="1" applyNumberFormat="1" applyFont="1" applyBorder="1" applyAlignment="1">
      <alignment horizontal="center" vertical="center"/>
    </xf>
    <xf numFmtId="5" fontId="4" fillId="0" borderId="4" xfId="1" applyNumberFormat="1" applyFont="1" applyFill="1" applyBorder="1" applyAlignment="1">
      <alignment horizontal="center" vertical="center"/>
    </xf>
    <xf numFmtId="5" fontId="3" fillId="2" borderId="2" xfId="1" applyNumberFormat="1" applyFont="1" applyFill="1" applyBorder="1" applyAlignment="1">
      <alignment horizontal="center" vertical="center" wrapText="1"/>
    </xf>
    <xf numFmtId="5" fontId="0" fillId="0" borderId="7" xfId="0" applyNumberFormat="1" applyBorder="1" applyAlignment="1">
      <alignment horizontal="center" vertical="center"/>
    </xf>
    <xf numFmtId="5" fontId="0" fillId="0" borderId="8" xfId="0" applyNumberFormat="1" applyBorder="1" applyAlignment="1">
      <alignment horizontal="center" vertical="center"/>
    </xf>
    <xf numFmtId="5" fontId="2" fillId="0" borderId="8" xfId="1" applyNumberFormat="1" applyFont="1" applyFill="1" applyBorder="1" applyAlignment="1">
      <alignment horizontal="center" vertical="center"/>
    </xf>
    <xf numFmtId="165" fontId="0" fillId="0" borderId="0" xfId="0" applyNumberFormat="1"/>
    <xf numFmtId="164" fontId="0" fillId="0" borderId="0" xfId="3" applyNumberFormat="1" applyFont="1" applyAlignment="1">
      <alignment vertical="center"/>
    </xf>
    <xf numFmtId="164" fontId="0" fillId="0" borderId="4" xfId="3" applyNumberFormat="1" applyFont="1" applyBorder="1" applyAlignment="1">
      <alignment horizontal="center" vertical="center"/>
    </xf>
    <xf numFmtId="164" fontId="2" fillId="0" borderId="4" xfId="3" applyNumberFormat="1" applyFont="1" applyBorder="1" applyAlignment="1">
      <alignment horizontal="center" vertical="center"/>
    </xf>
    <xf numFmtId="164" fontId="0" fillId="0" borderId="5" xfId="3" applyNumberFormat="1" applyFont="1" applyBorder="1" applyAlignment="1">
      <alignment horizontal="center" vertical="center"/>
    </xf>
    <xf numFmtId="164" fontId="0" fillId="0" borderId="0" xfId="0" applyNumberFormat="1"/>
    <xf numFmtId="166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5" fontId="2" fillId="0" borderId="4" xfId="0" applyNumberFormat="1" applyFon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5" fontId="3" fillId="2" borderId="2" xfId="1" applyNumberFormat="1" applyFont="1" applyFill="1" applyBorder="1" applyAlignment="1">
      <alignment horizontal="center" vertical="center" wrapText="1"/>
    </xf>
    <xf numFmtId="5" fontId="3" fillId="2" borderId="6" xfId="1" applyNumberFormat="1" applyFont="1" applyFill="1" applyBorder="1" applyAlignment="1">
      <alignment horizontal="center" vertical="center" wrapText="1"/>
    </xf>
    <xf numFmtId="5" fontId="3" fillId="2" borderId="3" xfId="1" applyNumberFormat="1" applyFont="1" applyFill="1" applyBorder="1" applyAlignment="1">
      <alignment horizontal="center" vertical="center" wrapText="1"/>
    </xf>
    <xf numFmtId="164" fontId="0" fillId="0" borderId="4" xfId="0" applyNumberFormat="1" applyBorder="1" applyAlignment="1">
      <alignment vertical="center"/>
    </xf>
    <xf numFmtId="164" fontId="0" fillId="0" borderId="5" xfId="0" applyNumberFormat="1" applyBorder="1" applyAlignment="1">
      <alignment vertical="center"/>
    </xf>
    <xf numFmtId="10" fontId="2" fillId="0" borderId="1" xfId="0" applyNumberFormat="1" applyFont="1" applyBorder="1"/>
  </cellXfs>
  <cellStyles count="4">
    <cellStyle name="Millares [0]" xfId="3" builtinId="6"/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85A66-C5B4-4747-A5A4-4AAA59BF7BFE}">
  <dimension ref="A1:K38"/>
  <sheetViews>
    <sheetView topLeftCell="A28" zoomScale="98" zoomScaleNormal="98" workbookViewId="0">
      <selection activeCell="L5" sqref="L5"/>
    </sheetView>
  </sheetViews>
  <sheetFormatPr baseColWidth="10" defaultRowHeight="15" x14ac:dyDescent="0.25"/>
  <cols>
    <col min="1" max="2" width="11.42578125" style="1"/>
    <col min="3" max="3" width="38" style="18" customWidth="1"/>
    <col min="4" max="4" width="20.28515625" style="2" customWidth="1"/>
    <col min="5" max="5" width="12.85546875" style="2" customWidth="1"/>
    <col min="6" max="6" width="12.85546875" style="3" customWidth="1"/>
    <col min="7" max="7" width="15.7109375" style="31" customWidth="1"/>
    <col min="8" max="8" width="14.140625" customWidth="1"/>
    <col min="10" max="11" width="11.42578125" style="10"/>
  </cols>
  <sheetData>
    <row r="1" spans="1:11" ht="15.75" thickBot="1" x14ac:dyDescent="0.3">
      <c r="A1" s="53" t="s">
        <v>43</v>
      </c>
      <c r="B1" s="54"/>
      <c r="C1" s="54"/>
      <c r="D1" s="54"/>
      <c r="E1" s="54"/>
      <c r="F1" s="54"/>
      <c r="G1" s="55"/>
    </row>
    <row r="2" spans="1:11" ht="45.75" customHeight="1" thickBot="1" x14ac:dyDescent="0.3">
      <c r="A2" s="6" t="s">
        <v>0</v>
      </c>
      <c r="B2" s="6" t="s">
        <v>44</v>
      </c>
      <c r="C2" s="5" t="s">
        <v>33</v>
      </c>
      <c r="D2" s="7" t="s">
        <v>34</v>
      </c>
      <c r="E2" s="8" t="s">
        <v>35</v>
      </c>
      <c r="F2" s="7" t="s">
        <v>36</v>
      </c>
      <c r="G2" s="19" t="s">
        <v>38</v>
      </c>
      <c r="H2" s="4" t="s">
        <v>39</v>
      </c>
      <c r="I2" s="4" t="s">
        <v>40</v>
      </c>
      <c r="J2" s="9" t="s">
        <v>41</v>
      </c>
      <c r="K2" s="9" t="s">
        <v>42</v>
      </c>
    </row>
    <row r="3" spans="1:11" ht="68.25" customHeight="1" x14ac:dyDescent="0.25">
      <c r="A3" s="14">
        <v>1</v>
      </c>
      <c r="B3" s="14">
        <v>1</v>
      </c>
      <c r="C3" s="15" t="s">
        <v>1</v>
      </c>
      <c r="D3" s="20">
        <v>3165000</v>
      </c>
      <c r="E3" s="20">
        <v>3150000</v>
      </c>
      <c r="F3" s="21">
        <v>3800000</v>
      </c>
      <c r="G3" s="22">
        <f>ROUND(AVERAGE(D3:F3),0)</f>
        <v>3371667</v>
      </c>
      <c r="H3" s="22">
        <f>MAX(D3:F3)</f>
        <v>3800000</v>
      </c>
      <c r="I3" s="22">
        <f>MIN(D3:F3)</f>
        <v>3150000</v>
      </c>
      <c r="J3" s="13">
        <f>(H3-G3)/G3</f>
        <v>0.12703893949194864</v>
      </c>
      <c r="K3" s="13">
        <f>(G3-I3)/G3</f>
        <v>6.5744037000095207E-2</v>
      </c>
    </row>
    <row r="4" spans="1:11" ht="36.75" customHeight="1" x14ac:dyDescent="0.25">
      <c r="A4" s="11">
        <v>2</v>
      </c>
      <c r="B4" s="14">
        <v>1</v>
      </c>
      <c r="C4" s="16" t="s">
        <v>2</v>
      </c>
      <c r="D4" s="23">
        <v>820000</v>
      </c>
      <c r="E4" s="23">
        <v>840000</v>
      </c>
      <c r="F4" s="24">
        <v>1050000</v>
      </c>
      <c r="G4" s="25">
        <f t="shared" ref="G4:G34" si="0">ROUND(AVERAGE(D4:F4),0)</f>
        <v>903333</v>
      </c>
      <c r="H4" s="25">
        <f t="shared" ref="H4:H34" si="1">MAX(D4:F4)</f>
        <v>1050000</v>
      </c>
      <c r="I4" s="25">
        <f t="shared" ref="I4:I34" si="2">MIN(D4:F4)</f>
        <v>820000</v>
      </c>
      <c r="J4" s="12">
        <f t="shared" ref="J4:J34" si="3">(H4-G4)/G4</f>
        <v>0.16236205253212271</v>
      </c>
      <c r="K4" s="12">
        <f t="shared" ref="K4:K34" si="4">(G4-I4)/G4</f>
        <v>9.2250587546342272E-2</v>
      </c>
    </row>
    <row r="5" spans="1:11" ht="40.5" customHeight="1" x14ac:dyDescent="0.25">
      <c r="A5" s="11">
        <v>3</v>
      </c>
      <c r="B5" s="14">
        <v>1</v>
      </c>
      <c r="C5" s="16" t="s">
        <v>3</v>
      </c>
      <c r="D5" s="23">
        <v>680000</v>
      </c>
      <c r="E5" s="23">
        <v>685000</v>
      </c>
      <c r="F5" s="24">
        <v>780000</v>
      </c>
      <c r="G5" s="25">
        <f t="shared" si="0"/>
        <v>715000</v>
      </c>
      <c r="H5" s="25">
        <f t="shared" si="1"/>
        <v>780000</v>
      </c>
      <c r="I5" s="25">
        <f t="shared" si="2"/>
        <v>680000</v>
      </c>
      <c r="J5" s="12">
        <f t="shared" si="3"/>
        <v>9.0909090909090912E-2</v>
      </c>
      <c r="K5" s="12">
        <f t="shared" si="4"/>
        <v>4.8951048951048952E-2</v>
      </c>
    </row>
    <row r="6" spans="1:11" ht="84.75" customHeight="1" x14ac:dyDescent="0.25">
      <c r="A6" s="11">
        <v>4</v>
      </c>
      <c r="B6" s="14">
        <v>1</v>
      </c>
      <c r="C6" s="16" t="s">
        <v>4</v>
      </c>
      <c r="D6" s="23">
        <v>1620000</v>
      </c>
      <c r="E6" s="23">
        <v>1650000</v>
      </c>
      <c r="F6" s="24">
        <v>1900000</v>
      </c>
      <c r="G6" s="25">
        <f t="shared" si="0"/>
        <v>1723333</v>
      </c>
      <c r="H6" s="25">
        <f t="shared" si="1"/>
        <v>1900000</v>
      </c>
      <c r="I6" s="25">
        <f t="shared" si="2"/>
        <v>1620000</v>
      </c>
      <c r="J6" s="12">
        <f t="shared" si="3"/>
        <v>0.10251472002218956</v>
      </c>
      <c r="K6" s="12">
        <f t="shared" si="4"/>
        <v>5.9961133454764691E-2</v>
      </c>
    </row>
    <row r="7" spans="1:11" ht="32.25" customHeight="1" x14ac:dyDescent="0.25">
      <c r="A7" s="11">
        <v>5</v>
      </c>
      <c r="B7" s="14">
        <v>1</v>
      </c>
      <c r="C7" s="17" t="s">
        <v>5</v>
      </c>
      <c r="D7" s="24">
        <v>4610000</v>
      </c>
      <c r="E7" s="24">
        <v>4600000</v>
      </c>
      <c r="F7" s="24">
        <v>5200000</v>
      </c>
      <c r="G7" s="25">
        <f t="shared" si="0"/>
        <v>4803333</v>
      </c>
      <c r="H7" s="25">
        <f t="shared" si="1"/>
        <v>5200000</v>
      </c>
      <c r="I7" s="25">
        <f t="shared" si="2"/>
        <v>4600000</v>
      </c>
      <c r="J7" s="12">
        <f t="shared" si="3"/>
        <v>8.2581615723915036E-2</v>
      </c>
      <c r="K7" s="12">
        <f t="shared" si="4"/>
        <v>4.2331647628844386E-2</v>
      </c>
    </row>
    <row r="8" spans="1:11" ht="35.25" customHeight="1" x14ac:dyDescent="0.25">
      <c r="A8" s="11">
        <v>6</v>
      </c>
      <c r="B8" s="14">
        <v>1</v>
      </c>
      <c r="C8" s="16" t="s">
        <v>6</v>
      </c>
      <c r="D8" s="23">
        <v>780000</v>
      </c>
      <c r="E8" s="23">
        <v>790000</v>
      </c>
      <c r="F8" s="24">
        <v>980000</v>
      </c>
      <c r="G8" s="25">
        <f t="shared" si="0"/>
        <v>850000</v>
      </c>
      <c r="H8" s="25">
        <f t="shared" si="1"/>
        <v>980000</v>
      </c>
      <c r="I8" s="25">
        <f t="shared" si="2"/>
        <v>780000</v>
      </c>
      <c r="J8" s="12">
        <f t="shared" si="3"/>
        <v>0.15294117647058825</v>
      </c>
      <c r="K8" s="12">
        <f t="shared" si="4"/>
        <v>8.2352941176470587E-2</v>
      </c>
    </row>
    <row r="9" spans="1:11" x14ac:dyDescent="0.25">
      <c r="A9" s="11">
        <v>7</v>
      </c>
      <c r="B9" s="14">
        <v>1</v>
      </c>
      <c r="C9" s="17" t="s">
        <v>7</v>
      </c>
      <c r="D9" s="24">
        <v>1390000</v>
      </c>
      <c r="E9" s="24">
        <v>1400000</v>
      </c>
      <c r="F9" s="24">
        <v>1850000</v>
      </c>
      <c r="G9" s="25">
        <f t="shared" si="0"/>
        <v>1546667</v>
      </c>
      <c r="H9" s="25">
        <f t="shared" si="1"/>
        <v>1850000</v>
      </c>
      <c r="I9" s="25">
        <f t="shared" si="2"/>
        <v>1390000</v>
      </c>
      <c r="J9" s="12">
        <f t="shared" si="3"/>
        <v>0.19612043187059658</v>
      </c>
      <c r="K9" s="12">
        <f t="shared" si="4"/>
        <v>0.10129329713506527</v>
      </c>
    </row>
    <row r="10" spans="1:11" ht="28.5" customHeight="1" x14ac:dyDescent="0.25">
      <c r="A10" s="11">
        <v>8</v>
      </c>
      <c r="B10" s="14">
        <v>1</v>
      </c>
      <c r="C10" s="16" t="s">
        <v>8</v>
      </c>
      <c r="D10" s="23">
        <v>540000</v>
      </c>
      <c r="E10" s="23">
        <v>550000</v>
      </c>
      <c r="F10" s="33">
        <v>720000</v>
      </c>
      <c r="G10" s="25">
        <f t="shared" si="0"/>
        <v>603333</v>
      </c>
      <c r="H10" s="25">
        <f t="shared" si="1"/>
        <v>720000</v>
      </c>
      <c r="I10" s="25">
        <f t="shared" si="2"/>
        <v>540000</v>
      </c>
      <c r="J10" s="12">
        <f t="shared" si="3"/>
        <v>0.19337082506675418</v>
      </c>
      <c r="K10" s="12">
        <f t="shared" si="4"/>
        <v>0.10497188119993436</v>
      </c>
    </row>
    <row r="11" spans="1:11" ht="30.75" customHeight="1" x14ac:dyDescent="0.25">
      <c r="A11" s="11">
        <v>9</v>
      </c>
      <c r="B11" s="14">
        <v>1</v>
      </c>
      <c r="C11" s="16" t="s">
        <v>9</v>
      </c>
      <c r="D11" s="23">
        <v>1520000</v>
      </c>
      <c r="E11" s="23">
        <v>1800000</v>
      </c>
      <c r="F11" s="24">
        <v>2100000</v>
      </c>
      <c r="G11" s="25">
        <f t="shared" si="0"/>
        <v>1806667</v>
      </c>
      <c r="H11" s="25">
        <f t="shared" si="1"/>
        <v>2100000</v>
      </c>
      <c r="I11" s="25">
        <f t="shared" si="2"/>
        <v>1520000</v>
      </c>
      <c r="J11" s="12">
        <f t="shared" si="3"/>
        <v>0.1623614091584116</v>
      </c>
      <c r="K11" s="12">
        <f t="shared" si="4"/>
        <v>0.15867174194248304</v>
      </c>
    </row>
    <row r="12" spans="1:11" x14ac:dyDescent="0.25">
      <c r="A12" s="11">
        <v>10</v>
      </c>
      <c r="B12" s="14">
        <v>1</v>
      </c>
      <c r="C12" s="17" t="s">
        <v>10</v>
      </c>
      <c r="D12" s="24">
        <v>2450000</v>
      </c>
      <c r="E12" s="24">
        <v>2500000</v>
      </c>
      <c r="F12" s="24">
        <v>2890000</v>
      </c>
      <c r="G12" s="25">
        <f t="shared" si="0"/>
        <v>2613333</v>
      </c>
      <c r="H12" s="25">
        <f t="shared" si="1"/>
        <v>2890000</v>
      </c>
      <c r="I12" s="25">
        <f t="shared" si="2"/>
        <v>2450000</v>
      </c>
      <c r="J12" s="12">
        <f t="shared" si="3"/>
        <v>0.10586748799330203</v>
      </c>
      <c r="K12" s="12">
        <f t="shared" si="4"/>
        <v>6.2499880420903112E-2</v>
      </c>
    </row>
    <row r="13" spans="1:11" x14ac:dyDescent="0.25">
      <c r="A13" s="11">
        <v>11</v>
      </c>
      <c r="B13" s="14">
        <v>1</v>
      </c>
      <c r="C13" s="17" t="s">
        <v>11</v>
      </c>
      <c r="D13" s="24">
        <v>710000</v>
      </c>
      <c r="E13" s="24">
        <v>820000</v>
      </c>
      <c r="F13" s="33">
        <v>950000</v>
      </c>
      <c r="G13" s="25">
        <f t="shared" si="0"/>
        <v>826667</v>
      </c>
      <c r="H13" s="25">
        <f t="shared" si="1"/>
        <v>950000</v>
      </c>
      <c r="I13" s="25">
        <f t="shared" si="2"/>
        <v>710000</v>
      </c>
      <c r="J13" s="12">
        <f t="shared" si="3"/>
        <v>0.1491930850027883</v>
      </c>
      <c r="K13" s="12">
        <f t="shared" si="4"/>
        <v>0.14112937857686347</v>
      </c>
    </row>
    <row r="14" spans="1:11" x14ac:dyDescent="0.25">
      <c r="A14" s="11">
        <v>12</v>
      </c>
      <c r="B14" s="14">
        <v>1</v>
      </c>
      <c r="C14" s="17" t="s">
        <v>12</v>
      </c>
      <c r="D14" s="24">
        <v>1785000</v>
      </c>
      <c r="E14" s="24">
        <v>1790000</v>
      </c>
      <c r="F14" s="24">
        <v>1950000</v>
      </c>
      <c r="G14" s="25">
        <f t="shared" si="0"/>
        <v>1841667</v>
      </c>
      <c r="H14" s="25">
        <f t="shared" si="1"/>
        <v>1950000</v>
      </c>
      <c r="I14" s="25">
        <f t="shared" si="2"/>
        <v>1785000</v>
      </c>
      <c r="J14" s="12">
        <f t="shared" si="3"/>
        <v>5.8823337769531622E-2</v>
      </c>
      <c r="K14" s="12">
        <f t="shared" si="4"/>
        <v>3.0769406195582587E-2</v>
      </c>
    </row>
    <row r="15" spans="1:11" x14ac:dyDescent="0.25">
      <c r="A15" s="11">
        <v>13</v>
      </c>
      <c r="B15" s="14">
        <v>1</v>
      </c>
      <c r="C15" s="17" t="s">
        <v>13</v>
      </c>
      <c r="D15" s="24">
        <v>885000</v>
      </c>
      <c r="E15" s="24">
        <v>910000</v>
      </c>
      <c r="F15" s="24">
        <v>1050000</v>
      </c>
      <c r="G15" s="25">
        <f t="shared" si="0"/>
        <v>948333</v>
      </c>
      <c r="H15" s="25">
        <f t="shared" si="1"/>
        <v>1050000</v>
      </c>
      <c r="I15" s="25">
        <f t="shared" si="2"/>
        <v>885000</v>
      </c>
      <c r="J15" s="12">
        <f t="shared" si="3"/>
        <v>0.10720601307768474</v>
      </c>
      <c r="K15" s="12">
        <f t="shared" si="4"/>
        <v>6.678350326309429E-2</v>
      </c>
    </row>
    <row r="16" spans="1:11" ht="76.5" customHeight="1" x14ac:dyDescent="0.25">
      <c r="A16" s="11">
        <v>14</v>
      </c>
      <c r="B16" s="14">
        <v>1</v>
      </c>
      <c r="C16" s="16" t="s">
        <v>14</v>
      </c>
      <c r="D16" s="23">
        <v>1780000</v>
      </c>
      <c r="E16" s="23">
        <v>1890000</v>
      </c>
      <c r="F16" s="24">
        <v>2000000</v>
      </c>
      <c r="G16" s="25">
        <f>ROUND(AVERAGE(D16:F16),0)</f>
        <v>1890000</v>
      </c>
      <c r="H16" s="25">
        <f t="shared" si="1"/>
        <v>2000000</v>
      </c>
      <c r="I16" s="25">
        <f t="shared" si="2"/>
        <v>1780000</v>
      </c>
      <c r="J16" s="12">
        <f t="shared" si="3"/>
        <v>5.8201058201058198E-2</v>
      </c>
      <c r="K16" s="12">
        <f t="shared" si="4"/>
        <v>5.8201058201058198E-2</v>
      </c>
    </row>
    <row r="17" spans="1:11" x14ac:dyDescent="0.25">
      <c r="A17" s="11">
        <v>15</v>
      </c>
      <c r="B17" s="14">
        <v>1</v>
      </c>
      <c r="C17" s="17" t="s">
        <v>15</v>
      </c>
      <c r="D17" s="24">
        <v>625000</v>
      </c>
      <c r="E17" s="24">
        <v>640000</v>
      </c>
      <c r="F17" s="24">
        <v>820000</v>
      </c>
      <c r="G17" s="25">
        <f t="shared" si="0"/>
        <v>695000</v>
      </c>
      <c r="H17" s="25">
        <f t="shared" si="1"/>
        <v>820000</v>
      </c>
      <c r="I17" s="25">
        <f t="shared" si="2"/>
        <v>625000</v>
      </c>
      <c r="J17" s="12">
        <f t="shared" si="3"/>
        <v>0.17985611510791366</v>
      </c>
      <c r="K17" s="12">
        <f t="shared" si="4"/>
        <v>0.10071942446043165</v>
      </c>
    </row>
    <row r="18" spans="1:11" x14ac:dyDescent="0.25">
      <c r="A18" s="11">
        <v>16</v>
      </c>
      <c r="B18" s="14">
        <v>1</v>
      </c>
      <c r="C18" s="17" t="s">
        <v>16</v>
      </c>
      <c r="D18" s="24">
        <v>570000</v>
      </c>
      <c r="E18" s="24">
        <v>590000</v>
      </c>
      <c r="F18" s="33">
        <v>765000</v>
      </c>
      <c r="G18" s="25">
        <f t="shared" si="0"/>
        <v>641667</v>
      </c>
      <c r="H18" s="25">
        <f t="shared" si="1"/>
        <v>765000</v>
      </c>
      <c r="I18" s="25">
        <f t="shared" si="2"/>
        <v>570000</v>
      </c>
      <c r="J18" s="12">
        <f t="shared" si="3"/>
        <v>0.19220717287939071</v>
      </c>
      <c r="K18" s="12">
        <f t="shared" si="4"/>
        <v>0.11168877314868927</v>
      </c>
    </row>
    <row r="19" spans="1:11" x14ac:dyDescent="0.25">
      <c r="A19" s="11">
        <v>17</v>
      </c>
      <c r="B19" s="14">
        <v>1</v>
      </c>
      <c r="C19" s="17" t="s">
        <v>17</v>
      </c>
      <c r="D19" s="26">
        <v>608000</v>
      </c>
      <c r="E19" s="26">
        <v>650000</v>
      </c>
      <c r="F19" s="34">
        <v>830000</v>
      </c>
      <c r="G19" s="25">
        <f t="shared" si="0"/>
        <v>696000</v>
      </c>
      <c r="H19" s="25">
        <f t="shared" si="1"/>
        <v>830000</v>
      </c>
      <c r="I19" s="25">
        <f t="shared" si="2"/>
        <v>608000</v>
      </c>
      <c r="J19" s="32">
        <f t="shared" si="3"/>
        <v>0.19252873563218389</v>
      </c>
      <c r="K19" s="32">
        <f t="shared" si="4"/>
        <v>0.12643678160919541</v>
      </c>
    </row>
    <row r="20" spans="1:11" x14ac:dyDescent="0.25">
      <c r="A20" s="11">
        <v>18</v>
      </c>
      <c r="B20" s="14">
        <v>1</v>
      </c>
      <c r="C20" s="17" t="s">
        <v>18</v>
      </c>
      <c r="D20" s="24">
        <v>1455000</v>
      </c>
      <c r="E20" s="24">
        <v>1490000</v>
      </c>
      <c r="F20" s="24">
        <v>1750000</v>
      </c>
      <c r="G20" s="25">
        <f t="shared" si="0"/>
        <v>1565000</v>
      </c>
      <c r="H20" s="25">
        <f t="shared" si="1"/>
        <v>1750000</v>
      </c>
      <c r="I20" s="25">
        <f t="shared" si="2"/>
        <v>1455000</v>
      </c>
      <c r="J20" s="12">
        <f t="shared" si="3"/>
        <v>0.1182108626198083</v>
      </c>
      <c r="K20" s="12">
        <f t="shared" si="4"/>
        <v>7.0287539936102233E-2</v>
      </c>
    </row>
    <row r="21" spans="1:11" ht="54.75" customHeight="1" x14ac:dyDescent="0.25">
      <c r="A21" s="11">
        <v>19</v>
      </c>
      <c r="B21" s="14">
        <v>1</v>
      </c>
      <c r="C21" s="16" t="s">
        <v>19</v>
      </c>
      <c r="D21" s="23">
        <v>720000</v>
      </c>
      <c r="E21" s="23">
        <v>730000</v>
      </c>
      <c r="F21" s="24">
        <v>850000</v>
      </c>
      <c r="G21" s="25">
        <f t="shared" si="0"/>
        <v>766667</v>
      </c>
      <c r="H21" s="25">
        <f t="shared" si="1"/>
        <v>850000</v>
      </c>
      <c r="I21" s="25">
        <f t="shared" si="2"/>
        <v>720000</v>
      </c>
      <c r="J21" s="12">
        <f t="shared" si="3"/>
        <v>0.10869517013253473</v>
      </c>
      <c r="K21" s="12">
        <f t="shared" si="4"/>
        <v>6.0869973534794113E-2</v>
      </c>
    </row>
    <row r="22" spans="1:11" ht="47.25" customHeight="1" x14ac:dyDescent="0.25">
      <c r="A22" s="11">
        <v>20</v>
      </c>
      <c r="B22" s="14">
        <v>1</v>
      </c>
      <c r="C22" s="16" t="s">
        <v>20</v>
      </c>
      <c r="D22" s="23">
        <v>710000</v>
      </c>
      <c r="E22" s="23">
        <v>720000</v>
      </c>
      <c r="F22" s="24">
        <v>850000</v>
      </c>
      <c r="G22" s="25">
        <f t="shared" si="0"/>
        <v>760000</v>
      </c>
      <c r="H22" s="25">
        <f t="shared" si="1"/>
        <v>850000</v>
      </c>
      <c r="I22" s="25">
        <f t="shared" si="2"/>
        <v>710000</v>
      </c>
      <c r="J22" s="12">
        <f t="shared" si="3"/>
        <v>0.11842105263157894</v>
      </c>
      <c r="K22" s="12">
        <f t="shared" si="4"/>
        <v>6.5789473684210523E-2</v>
      </c>
    </row>
    <row r="23" spans="1:11" ht="48" customHeight="1" x14ac:dyDescent="0.25">
      <c r="A23" s="11">
        <v>21</v>
      </c>
      <c r="B23" s="14">
        <v>1</v>
      </c>
      <c r="C23" s="16" t="s">
        <v>21</v>
      </c>
      <c r="D23" s="23">
        <v>770000</v>
      </c>
      <c r="E23" s="23">
        <v>790000</v>
      </c>
      <c r="F23" s="24">
        <v>850000</v>
      </c>
      <c r="G23" s="25">
        <f t="shared" si="0"/>
        <v>803333</v>
      </c>
      <c r="H23" s="25">
        <f t="shared" si="1"/>
        <v>850000</v>
      </c>
      <c r="I23" s="25">
        <f t="shared" si="2"/>
        <v>770000</v>
      </c>
      <c r="J23" s="12">
        <f t="shared" si="3"/>
        <v>5.8091725349263629E-2</v>
      </c>
      <c r="K23" s="12">
        <f t="shared" si="4"/>
        <v>4.1493378213020009E-2</v>
      </c>
    </row>
    <row r="24" spans="1:11" ht="60.75" customHeight="1" x14ac:dyDescent="0.25">
      <c r="A24" s="11">
        <v>22</v>
      </c>
      <c r="B24" s="14">
        <v>1</v>
      </c>
      <c r="C24" s="16" t="s">
        <v>22</v>
      </c>
      <c r="D24" s="23">
        <v>770000</v>
      </c>
      <c r="E24" s="23">
        <v>790000</v>
      </c>
      <c r="F24" s="24">
        <v>850000</v>
      </c>
      <c r="G24" s="25">
        <f t="shared" si="0"/>
        <v>803333</v>
      </c>
      <c r="H24" s="25">
        <f t="shared" si="1"/>
        <v>850000</v>
      </c>
      <c r="I24" s="25">
        <f t="shared" si="2"/>
        <v>770000</v>
      </c>
      <c r="J24" s="12">
        <f t="shared" si="3"/>
        <v>5.8091725349263629E-2</v>
      </c>
      <c r="K24" s="12">
        <f t="shared" si="4"/>
        <v>4.1493378213020009E-2</v>
      </c>
    </row>
    <row r="25" spans="1:11" ht="49.5" customHeight="1" x14ac:dyDescent="0.25">
      <c r="A25" s="11">
        <v>23</v>
      </c>
      <c r="B25" s="14">
        <v>1</v>
      </c>
      <c r="C25" s="16" t="s">
        <v>23</v>
      </c>
      <c r="D25" s="23">
        <v>760000</v>
      </c>
      <c r="E25" s="23">
        <v>780000</v>
      </c>
      <c r="F25" s="24">
        <v>850000</v>
      </c>
      <c r="G25" s="25">
        <f t="shared" si="0"/>
        <v>796667</v>
      </c>
      <c r="H25" s="25">
        <f t="shared" si="1"/>
        <v>850000</v>
      </c>
      <c r="I25" s="25">
        <f t="shared" si="2"/>
        <v>760000</v>
      </c>
      <c r="J25" s="12">
        <f t="shared" si="3"/>
        <v>6.6945160273991514E-2</v>
      </c>
      <c r="K25" s="12">
        <f t="shared" si="4"/>
        <v>4.6025503755019348E-2</v>
      </c>
    </row>
    <row r="26" spans="1:11" ht="53.25" customHeight="1" x14ac:dyDescent="0.25">
      <c r="A26" s="11">
        <v>24</v>
      </c>
      <c r="B26" s="14">
        <v>1</v>
      </c>
      <c r="C26" s="16" t="s">
        <v>24</v>
      </c>
      <c r="D26" s="23">
        <v>725000</v>
      </c>
      <c r="E26" s="23">
        <v>740000</v>
      </c>
      <c r="F26" s="24">
        <v>850000</v>
      </c>
      <c r="G26" s="25">
        <f t="shared" si="0"/>
        <v>771667</v>
      </c>
      <c r="H26" s="25">
        <f t="shared" si="1"/>
        <v>850000</v>
      </c>
      <c r="I26" s="25">
        <f t="shared" si="2"/>
        <v>725000</v>
      </c>
      <c r="J26" s="12">
        <f t="shared" si="3"/>
        <v>0.10151140323481501</v>
      </c>
      <c r="K26" s="12">
        <f t="shared" si="4"/>
        <v>6.0475567829128364E-2</v>
      </c>
    </row>
    <row r="27" spans="1:11" ht="50.25" customHeight="1" x14ac:dyDescent="0.25">
      <c r="A27" s="11">
        <v>25</v>
      </c>
      <c r="B27" s="14">
        <v>1</v>
      </c>
      <c r="C27" s="16" t="s">
        <v>25</v>
      </c>
      <c r="D27" s="23">
        <v>770000</v>
      </c>
      <c r="E27" s="23">
        <v>820000</v>
      </c>
      <c r="F27" s="24">
        <v>850000</v>
      </c>
      <c r="G27" s="25">
        <f t="shared" si="0"/>
        <v>813333</v>
      </c>
      <c r="H27" s="25">
        <f t="shared" si="1"/>
        <v>850000</v>
      </c>
      <c r="I27" s="25">
        <f t="shared" si="2"/>
        <v>770000</v>
      </c>
      <c r="J27" s="12">
        <f t="shared" si="3"/>
        <v>4.5082395525571937E-2</v>
      </c>
      <c r="K27" s="12">
        <f t="shared" si="4"/>
        <v>5.3278300523893658E-2</v>
      </c>
    </row>
    <row r="28" spans="1:11" ht="55.5" customHeight="1" x14ac:dyDescent="0.25">
      <c r="A28" s="11">
        <v>26</v>
      </c>
      <c r="B28" s="14">
        <v>1</v>
      </c>
      <c r="C28" s="16" t="s">
        <v>26</v>
      </c>
      <c r="D28" s="23">
        <v>795000</v>
      </c>
      <c r="E28" s="23">
        <v>710000</v>
      </c>
      <c r="F28" s="26">
        <v>850000</v>
      </c>
      <c r="G28" s="25">
        <f t="shared" si="0"/>
        <v>785000</v>
      </c>
      <c r="H28" s="25">
        <f t="shared" si="1"/>
        <v>850000</v>
      </c>
      <c r="I28" s="25">
        <f t="shared" si="2"/>
        <v>710000</v>
      </c>
      <c r="J28" s="12">
        <f t="shared" si="3"/>
        <v>8.2802547770700632E-2</v>
      </c>
      <c r="K28" s="12">
        <f t="shared" si="4"/>
        <v>9.5541401273885357E-2</v>
      </c>
    </row>
    <row r="29" spans="1:11" ht="27.75" customHeight="1" x14ac:dyDescent="0.25">
      <c r="A29" s="11">
        <v>27</v>
      </c>
      <c r="B29" s="14">
        <v>1</v>
      </c>
      <c r="C29" s="16" t="s">
        <v>27</v>
      </c>
      <c r="D29" s="23">
        <v>1600000</v>
      </c>
      <c r="E29" s="23">
        <v>1620000</v>
      </c>
      <c r="F29" s="24">
        <v>1950000</v>
      </c>
      <c r="G29" s="25">
        <f t="shared" si="0"/>
        <v>1723333</v>
      </c>
      <c r="H29" s="25">
        <f t="shared" si="1"/>
        <v>1950000</v>
      </c>
      <c r="I29" s="25">
        <f t="shared" si="2"/>
        <v>1600000</v>
      </c>
      <c r="J29" s="12">
        <f t="shared" si="3"/>
        <v>0.13152826528593139</v>
      </c>
      <c r="K29" s="12">
        <f t="shared" si="4"/>
        <v>7.1566551560261427E-2</v>
      </c>
    </row>
    <row r="30" spans="1:11" x14ac:dyDescent="0.25">
      <c r="A30" s="11">
        <v>28</v>
      </c>
      <c r="B30" s="14">
        <v>1</v>
      </c>
      <c r="C30" s="17" t="s">
        <v>28</v>
      </c>
      <c r="D30" s="24">
        <v>1620000</v>
      </c>
      <c r="E30" s="24">
        <v>1650000</v>
      </c>
      <c r="F30" s="24">
        <v>1850000</v>
      </c>
      <c r="G30" s="25">
        <f t="shared" si="0"/>
        <v>1706667</v>
      </c>
      <c r="H30" s="25">
        <f t="shared" si="1"/>
        <v>1850000</v>
      </c>
      <c r="I30" s="25">
        <f t="shared" si="2"/>
        <v>1620000</v>
      </c>
      <c r="J30" s="12">
        <f t="shared" si="3"/>
        <v>8.3984163284343105E-2</v>
      </c>
      <c r="K30" s="12">
        <f t="shared" si="4"/>
        <v>5.0781435394250903E-2</v>
      </c>
    </row>
    <row r="31" spans="1:11" x14ac:dyDescent="0.25">
      <c r="A31" s="11">
        <v>29</v>
      </c>
      <c r="B31" s="14">
        <v>1</v>
      </c>
      <c r="C31" s="17" t="s">
        <v>29</v>
      </c>
      <c r="D31" s="24">
        <v>840000</v>
      </c>
      <c r="E31" s="24">
        <v>850000</v>
      </c>
      <c r="F31" s="24">
        <v>1100000</v>
      </c>
      <c r="G31" s="25">
        <f t="shared" si="0"/>
        <v>930000</v>
      </c>
      <c r="H31" s="25">
        <f t="shared" si="1"/>
        <v>1100000</v>
      </c>
      <c r="I31" s="25">
        <f t="shared" si="2"/>
        <v>840000</v>
      </c>
      <c r="J31" s="12">
        <f t="shared" si="3"/>
        <v>0.18279569892473119</v>
      </c>
      <c r="K31" s="12">
        <f t="shared" si="4"/>
        <v>9.6774193548387094E-2</v>
      </c>
    </row>
    <row r="32" spans="1:11" x14ac:dyDescent="0.25">
      <c r="A32" s="11">
        <v>30</v>
      </c>
      <c r="B32" s="14">
        <v>1</v>
      </c>
      <c r="C32" s="17" t="s">
        <v>30</v>
      </c>
      <c r="D32" s="24">
        <v>1250000</v>
      </c>
      <c r="E32" s="24">
        <v>1300000</v>
      </c>
      <c r="F32" s="24">
        <v>1550000</v>
      </c>
      <c r="G32" s="25">
        <f t="shared" si="0"/>
        <v>1366667</v>
      </c>
      <c r="H32" s="25">
        <f t="shared" si="1"/>
        <v>1550000</v>
      </c>
      <c r="I32" s="25">
        <f t="shared" si="2"/>
        <v>1250000</v>
      </c>
      <c r="J32" s="12">
        <f t="shared" si="3"/>
        <v>0.1341460648424232</v>
      </c>
      <c r="K32" s="12">
        <f t="shared" si="4"/>
        <v>8.5366076739981284E-2</v>
      </c>
    </row>
    <row r="33" spans="1:11" ht="68.25" customHeight="1" x14ac:dyDescent="0.25">
      <c r="A33" s="11">
        <v>31</v>
      </c>
      <c r="B33" s="14">
        <v>1</v>
      </c>
      <c r="C33" s="16" t="s">
        <v>31</v>
      </c>
      <c r="D33" s="23">
        <v>1560000</v>
      </c>
      <c r="E33" s="23">
        <v>1600000</v>
      </c>
      <c r="F33" s="24">
        <v>1750000</v>
      </c>
      <c r="G33" s="25">
        <f t="shared" si="0"/>
        <v>1636667</v>
      </c>
      <c r="H33" s="25">
        <f t="shared" si="1"/>
        <v>1750000</v>
      </c>
      <c r="I33" s="25">
        <f t="shared" si="2"/>
        <v>1560000</v>
      </c>
      <c r="J33" s="12">
        <f t="shared" si="3"/>
        <v>6.9246218076126659E-2</v>
      </c>
      <c r="K33" s="12">
        <f t="shared" si="4"/>
        <v>4.6843371314995656E-2</v>
      </c>
    </row>
    <row r="34" spans="1:11" ht="90" customHeight="1" x14ac:dyDescent="0.25">
      <c r="A34" s="11">
        <v>32</v>
      </c>
      <c r="B34" s="14">
        <v>1</v>
      </c>
      <c r="C34" s="16" t="s">
        <v>32</v>
      </c>
      <c r="D34" s="23">
        <v>1600000</v>
      </c>
      <c r="E34" s="23">
        <v>1620000</v>
      </c>
      <c r="F34" s="24">
        <v>2100000</v>
      </c>
      <c r="G34" s="25">
        <f t="shared" si="0"/>
        <v>1773333</v>
      </c>
      <c r="H34" s="25">
        <f t="shared" si="1"/>
        <v>2100000</v>
      </c>
      <c r="I34" s="25">
        <f t="shared" si="2"/>
        <v>1600000</v>
      </c>
      <c r="J34" s="12">
        <f t="shared" si="3"/>
        <v>0.1842107489117949</v>
      </c>
      <c r="K34" s="12">
        <f t="shared" si="4"/>
        <v>9.7744191305299113E-2</v>
      </c>
    </row>
    <row r="35" spans="1:11" x14ac:dyDescent="0.25">
      <c r="A35" s="56" t="s">
        <v>37</v>
      </c>
      <c r="B35" s="56"/>
      <c r="C35" s="56"/>
      <c r="D35" s="27">
        <f t="shared" ref="D35:I35" si="5">SUM(D3:D34)</f>
        <v>40483000</v>
      </c>
      <c r="E35" s="27">
        <f t="shared" si="5"/>
        <v>41465000</v>
      </c>
      <c r="F35" s="27">
        <f t="shared" si="5"/>
        <v>48485000</v>
      </c>
      <c r="G35" s="28">
        <f t="shared" si="5"/>
        <v>43477667</v>
      </c>
      <c r="H35" s="27">
        <f t="shared" si="5"/>
        <v>48485000</v>
      </c>
      <c r="I35" s="27">
        <f t="shared" si="5"/>
        <v>40373000</v>
      </c>
      <c r="J35" s="12"/>
      <c r="K35" s="12"/>
    </row>
    <row r="36" spans="1:11" x14ac:dyDescent="0.25">
      <c r="D36" s="29"/>
      <c r="E36" s="29"/>
      <c r="F36" s="29"/>
      <c r="G36" s="30"/>
      <c r="H36" s="30"/>
      <c r="I36" s="30"/>
    </row>
    <row r="38" spans="1:11" x14ac:dyDescent="0.25">
      <c r="F38" s="3">
        <v>1.052</v>
      </c>
    </row>
  </sheetData>
  <mergeCells count="2">
    <mergeCell ref="A1:G1"/>
    <mergeCell ref="A35:C3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39954-84FD-4FED-B492-BEB9AE860593}">
  <dimension ref="A1:K38"/>
  <sheetViews>
    <sheetView zoomScale="98" zoomScaleNormal="98" workbookViewId="0">
      <selection activeCell="J5" sqref="J5"/>
    </sheetView>
  </sheetViews>
  <sheetFormatPr baseColWidth="10" defaultRowHeight="15" x14ac:dyDescent="0.25"/>
  <cols>
    <col min="1" max="1" width="11.42578125" style="1"/>
    <col min="2" max="2" width="38" style="18" customWidth="1"/>
    <col min="3" max="3" width="20.28515625" style="2" customWidth="1"/>
    <col min="4" max="4" width="12.85546875" style="2" customWidth="1"/>
    <col min="5" max="5" width="12.85546875" style="3" customWidth="1"/>
    <col min="6" max="6" width="15.7109375" style="31" customWidth="1"/>
    <col min="7" max="7" width="14.7109375" style="40" customWidth="1"/>
    <col min="8" max="8" width="15.5703125" customWidth="1"/>
    <col min="10" max="10" width="12" bestFit="1" customWidth="1"/>
  </cols>
  <sheetData>
    <row r="1" spans="1:11" ht="15.75" thickBot="1" x14ac:dyDescent="0.3">
      <c r="A1" s="57" t="s">
        <v>43</v>
      </c>
      <c r="B1" s="58"/>
      <c r="C1" s="58"/>
      <c r="D1" s="58"/>
      <c r="E1" s="58"/>
      <c r="F1" s="58"/>
      <c r="G1" s="59"/>
      <c r="H1" s="65">
        <v>5.1999999999999998E-2</v>
      </c>
    </row>
    <row r="2" spans="1:11" ht="45.75" customHeight="1" thickBot="1" x14ac:dyDescent="0.3">
      <c r="A2" s="6" t="s">
        <v>0</v>
      </c>
      <c r="B2" s="5" t="s">
        <v>33</v>
      </c>
      <c r="C2" s="7" t="s">
        <v>34</v>
      </c>
      <c r="D2" s="8" t="s">
        <v>35</v>
      </c>
      <c r="E2" s="7" t="s">
        <v>36</v>
      </c>
      <c r="F2" s="35" t="s">
        <v>45</v>
      </c>
      <c r="G2" s="60" t="s">
        <v>46</v>
      </c>
      <c r="H2" s="61"/>
      <c r="I2" s="62"/>
    </row>
    <row r="3" spans="1:11" ht="68.25" customHeight="1" x14ac:dyDescent="0.25">
      <c r="A3" s="14">
        <v>1</v>
      </c>
      <c r="B3" s="15" t="s">
        <v>1</v>
      </c>
      <c r="C3" s="20">
        <v>3165000</v>
      </c>
      <c r="D3" s="20">
        <v>3150000</v>
      </c>
      <c r="E3" s="21">
        <v>3800000</v>
      </c>
      <c r="F3" s="36">
        <f t="shared" ref="F3:F34" si="0">ROUND(AVERAGE(C3:E3),0)</f>
        <v>3371667</v>
      </c>
      <c r="G3" s="43">
        <v>2100000</v>
      </c>
      <c r="H3" s="52">
        <f>+G3*$H$1</f>
        <v>109200</v>
      </c>
      <c r="I3" s="64">
        <f>G3+H3</f>
        <v>2209200</v>
      </c>
      <c r="J3" s="39"/>
    </row>
    <row r="4" spans="1:11" ht="36.75" customHeight="1" x14ac:dyDescent="0.25">
      <c r="A4" s="11">
        <v>2</v>
      </c>
      <c r="B4" s="16" t="s">
        <v>2</v>
      </c>
      <c r="C4" s="23">
        <v>820000</v>
      </c>
      <c r="D4" s="23">
        <v>840000</v>
      </c>
      <c r="E4" s="24">
        <v>1050000</v>
      </c>
      <c r="F4" s="37">
        <f t="shared" si="0"/>
        <v>903333</v>
      </c>
      <c r="G4" s="41">
        <v>260000</v>
      </c>
      <c r="H4" s="49">
        <f t="shared" ref="H4:H34" si="1">+G4*$H$1</f>
        <v>13520</v>
      </c>
      <c r="I4" s="63">
        <f t="shared" ref="I4:I34" si="2">G4+H4</f>
        <v>273520</v>
      </c>
      <c r="K4" s="45"/>
    </row>
    <row r="5" spans="1:11" ht="40.5" customHeight="1" x14ac:dyDescent="0.25">
      <c r="A5" s="11">
        <v>3</v>
      </c>
      <c r="B5" s="16" t="s">
        <v>3</v>
      </c>
      <c r="C5" s="23">
        <v>680000</v>
      </c>
      <c r="D5" s="23">
        <v>685000</v>
      </c>
      <c r="E5" s="24">
        <v>780000</v>
      </c>
      <c r="F5" s="37">
        <f t="shared" si="0"/>
        <v>715000</v>
      </c>
      <c r="G5" s="41">
        <v>250000</v>
      </c>
      <c r="H5" s="49">
        <f t="shared" si="1"/>
        <v>13000</v>
      </c>
      <c r="I5" s="63">
        <f t="shared" si="2"/>
        <v>263000</v>
      </c>
    </row>
    <row r="6" spans="1:11" ht="84.75" customHeight="1" x14ac:dyDescent="0.25">
      <c r="A6" s="11">
        <v>4</v>
      </c>
      <c r="B6" s="16" t="s">
        <v>4</v>
      </c>
      <c r="C6" s="23">
        <v>1620000</v>
      </c>
      <c r="D6" s="23">
        <v>1650000</v>
      </c>
      <c r="E6" s="24">
        <v>1900000</v>
      </c>
      <c r="F6" s="37">
        <f t="shared" si="0"/>
        <v>1723333</v>
      </c>
      <c r="G6" s="41">
        <v>68000</v>
      </c>
      <c r="H6" s="49">
        <f t="shared" si="1"/>
        <v>3536</v>
      </c>
      <c r="I6" s="63">
        <f t="shared" si="2"/>
        <v>71536</v>
      </c>
    </row>
    <row r="7" spans="1:11" ht="32.25" customHeight="1" x14ac:dyDescent="0.25">
      <c r="A7" s="11">
        <v>5</v>
      </c>
      <c r="B7" s="17" t="s">
        <v>5</v>
      </c>
      <c r="C7" s="24">
        <v>4610000</v>
      </c>
      <c r="D7" s="24">
        <v>4600000</v>
      </c>
      <c r="E7" s="24">
        <v>5200000</v>
      </c>
      <c r="F7" s="37">
        <f t="shared" si="0"/>
        <v>4803333</v>
      </c>
      <c r="G7" s="41">
        <v>4100000</v>
      </c>
      <c r="H7" s="49">
        <f t="shared" si="1"/>
        <v>213200</v>
      </c>
      <c r="I7" s="63">
        <f t="shared" si="2"/>
        <v>4313200</v>
      </c>
    </row>
    <row r="8" spans="1:11" ht="35.25" customHeight="1" x14ac:dyDescent="0.25">
      <c r="A8" s="11">
        <v>6</v>
      </c>
      <c r="B8" s="16" t="s">
        <v>6</v>
      </c>
      <c r="C8" s="23">
        <v>780000</v>
      </c>
      <c r="D8" s="23">
        <v>790000</v>
      </c>
      <c r="E8" s="24">
        <v>980000</v>
      </c>
      <c r="F8" s="37">
        <f t="shared" si="0"/>
        <v>850000</v>
      </c>
      <c r="G8" s="41">
        <v>390000</v>
      </c>
      <c r="H8" s="49">
        <f t="shared" si="1"/>
        <v>20280</v>
      </c>
      <c r="I8" s="63">
        <f t="shared" si="2"/>
        <v>410280</v>
      </c>
    </row>
    <row r="9" spans="1:11" x14ac:dyDescent="0.25">
      <c r="A9" s="11">
        <v>7</v>
      </c>
      <c r="B9" s="17" t="s">
        <v>7</v>
      </c>
      <c r="C9" s="24">
        <v>1390000</v>
      </c>
      <c r="D9" s="24">
        <v>1400000</v>
      </c>
      <c r="E9" s="24">
        <v>1850000</v>
      </c>
      <c r="F9" s="37">
        <f t="shared" si="0"/>
        <v>1546667</v>
      </c>
      <c r="G9" s="41">
        <v>1180000</v>
      </c>
      <c r="H9" s="49">
        <f t="shared" si="1"/>
        <v>61360</v>
      </c>
      <c r="I9" s="63">
        <f t="shared" si="2"/>
        <v>1241360</v>
      </c>
    </row>
    <row r="10" spans="1:11" ht="28.5" customHeight="1" x14ac:dyDescent="0.25">
      <c r="A10" s="11">
        <v>8</v>
      </c>
      <c r="B10" s="16" t="s">
        <v>8</v>
      </c>
      <c r="C10" s="23">
        <v>540000</v>
      </c>
      <c r="D10" s="23">
        <v>550000</v>
      </c>
      <c r="E10" s="33">
        <v>720000</v>
      </c>
      <c r="F10" s="37">
        <f t="shared" si="0"/>
        <v>603333</v>
      </c>
      <c r="G10" s="41">
        <v>280000</v>
      </c>
      <c r="H10" s="49">
        <f t="shared" si="1"/>
        <v>14560</v>
      </c>
      <c r="I10" s="63">
        <f t="shared" si="2"/>
        <v>294560</v>
      </c>
    </row>
    <row r="11" spans="1:11" ht="30.75" customHeight="1" x14ac:dyDescent="0.25">
      <c r="A11" s="11">
        <v>9</v>
      </c>
      <c r="B11" s="16" t="s">
        <v>9</v>
      </c>
      <c r="C11" s="23">
        <v>1520000</v>
      </c>
      <c r="D11" s="23">
        <v>1800000</v>
      </c>
      <c r="E11" s="24">
        <v>2100000</v>
      </c>
      <c r="F11" s="37">
        <f t="shared" si="0"/>
        <v>1806667</v>
      </c>
      <c r="G11" s="41">
        <v>1260000</v>
      </c>
      <c r="H11" s="49">
        <f t="shared" si="1"/>
        <v>65520</v>
      </c>
      <c r="I11" s="63">
        <f t="shared" si="2"/>
        <v>1325520</v>
      </c>
    </row>
    <row r="12" spans="1:11" x14ac:dyDescent="0.25">
      <c r="A12" s="11">
        <v>10</v>
      </c>
      <c r="B12" s="17" t="s">
        <v>10</v>
      </c>
      <c r="C12" s="24">
        <v>2450000</v>
      </c>
      <c r="D12" s="24">
        <v>2500000</v>
      </c>
      <c r="E12" s="24">
        <v>2890000</v>
      </c>
      <c r="F12" s="37">
        <f t="shared" si="0"/>
        <v>2613333</v>
      </c>
      <c r="G12" s="41">
        <v>1050000</v>
      </c>
      <c r="H12" s="49">
        <f t="shared" si="1"/>
        <v>54600</v>
      </c>
      <c r="I12" s="63">
        <f t="shared" si="2"/>
        <v>1104600</v>
      </c>
    </row>
    <row r="13" spans="1:11" x14ac:dyDescent="0.25">
      <c r="A13" s="11">
        <v>11</v>
      </c>
      <c r="B13" s="17" t="s">
        <v>11</v>
      </c>
      <c r="C13" s="24">
        <v>710000</v>
      </c>
      <c r="D13" s="24">
        <v>820000</v>
      </c>
      <c r="E13" s="33">
        <v>950000</v>
      </c>
      <c r="F13" s="37">
        <f t="shared" si="0"/>
        <v>826667</v>
      </c>
      <c r="G13" s="41">
        <v>280000</v>
      </c>
      <c r="H13" s="49">
        <f t="shared" si="1"/>
        <v>14560</v>
      </c>
      <c r="I13" s="63">
        <f t="shared" si="2"/>
        <v>294560</v>
      </c>
    </row>
    <row r="14" spans="1:11" x14ac:dyDescent="0.25">
      <c r="A14" s="11">
        <v>12</v>
      </c>
      <c r="B14" s="17" t="s">
        <v>12</v>
      </c>
      <c r="C14" s="24">
        <v>1785000</v>
      </c>
      <c r="D14" s="24">
        <v>1790000</v>
      </c>
      <c r="E14" s="24">
        <v>1950000</v>
      </c>
      <c r="F14" s="37">
        <f t="shared" si="0"/>
        <v>1841667</v>
      </c>
      <c r="G14" s="41">
        <v>750000</v>
      </c>
      <c r="H14" s="49">
        <f t="shared" si="1"/>
        <v>39000</v>
      </c>
      <c r="I14" s="63">
        <f t="shared" si="2"/>
        <v>789000</v>
      </c>
    </row>
    <row r="15" spans="1:11" x14ac:dyDescent="0.25">
      <c r="A15" s="11">
        <v>13</v>
      </c>
      <c r="B15" s="17" t="s">
        <v>13</v>
      </c>
      <c r="C15" s="24">
        <v>885000</v>
      </c>
      <c r="D15" s="24">
        <v>910000</v>
      </c>
      <c r="E15" s="24">
        <v>1050000</v>
      </c>
      <c r="F15" s="37">
        <f t="shared" si="0"/>
        <v>948333</v>
      </c>
      <c r="G15" s="41">
        <v>270000</v>
      </c>
      <c r="H15" s="49">
        <f t="shared" si="1"/>
        <v>14040</v>
      </c>
      <c r="I15" s="63">
        <f t="shared" si="2"/>
        <v>284040</v>
      </c>
    </row>
    <row r="16" spans="1:11" ht="76.5" customHeight="1" x14ac:dyDescent="0.25">
      <c r="A16" s="11">
        <v>14</v>
      </c>
      <c r="B16" s="16" t="s">
        <v>14</v>
      </c>
      <c r="C16" s="23">
        <v>1780000</v>
      </c>
      <c r="D16" s="23">
        <v>1890000</v>
      </c>
      <c r="E16" s="24">
        <v>2000000</v>
      </c>
      <c r="F16" s="37">
        <f t="shared" si="0"/>
        <v>1890000</v>
      </c>
      <c r="G16" s="41">
        <v>790000</v>
      </c>
      <c r="H16" s="49">
        <f t="shared" si="1"/>
        <v>41080</v>
      </c>
      <c r="I16" s="63">
        <f t="shared" si="2"/>
        <v>831080</v>
      </c>
    </row>
    <row r="17" spans="1:9" x14ac:dyDescent="0.25">
      <c r="A17" s="11">
        <v>15</v>
      </c>
      <c r="B17" s="17" t="s">
        <v>15</v>
      </c>
      <c r="C17" s="24">
        <v>625000</v>
      </c>
      <c r="D17" s="24">
        <v>640000</v>
      </c>
      <c r="E17" s="24">
        <v>820000</v>
      </c>
      <c r="F17" s="37">
        <f t="shared" si="0"/>
        <v>695000</v>
      </c>
      <c r="G17" s="41">
        <v>230000</v>
      </c>
      <c r="H17" s="49">
        <f t="shared" si="1"/>
        <v>11960</v>
      </c>
      <c r="I17" s="63">
        <f t="shared" si="2"/>
        <v>241960</v>
      </c>
    </row>
    <row r="18" spans="1:9" x14ac:dyDescent="0.25">
      <c r="A18" s="11">
        <v>16</v>
      </c>
      <c r="B18" s="17" t="s">
        <v>16</v>
      </c>
      <c r="C18" s="24">
        <v>570000</v>
      </c>
      <c r="D18" s="24">
        <v>590000</v>
      </c>
      <c r="E18" s="33">
        <v>765000</v>
      </c>
      <c r="F18" s="37">
        <f t="shared" si="0"/>
        <v>641667</v>
      </c>
      <c r="G18" s="41">
        <v>220000</v>
      </c>
      <c r="H18" s="49">
        <f t="shared" si="1"/>
        <v>11440</v>
      </c>
      <c r="I18" s="63">
        <f t="shared" si="2"/>
        <v>231440</v>
      </c>
    </row>
    <row r="19" spans="1:9" x14ac:dyDescent="0.25">
      <c r="A19" s="11">
        <v>17</v>
      </c>
      <c r="B19" s="17" t="s">
        <v>17</v>
      </c>
      <c r="C19" s="26">
        <v>608000</v>
      </c>
      <c r="D19" s="26">
        <v>650000</v>
      </c>
      <c r="E19" s="34">
        <v>830000</v>
      </c>
      <c r="F19" s="37">
        <f t="shared" si="0"/>
        <v>696000</v>
      </c>
      <c r="G19" s="41">
        <v>290000</v>
      </c>
      <c r="H19" s="49">
        <f t="shared" si="1"/>
        <v>15080</v>
      </c>
      <c r="I19" s="63">
        <f t="shared" si="2"/>
        <v>305080</v>
      </c>
    </row>
    <row r="20" spans="1:9" x14ac:dyDescent="0.25">
      <c r="A20" s="11">
        <v>18</v>
      </c>
      <c r="B20" s="17" t="s">
        <v>18</v>
      </c>
      <c r="C20" s="24">
        <v>1455000</v>
      </c>
      <c r="D20" s="24">
        <v>1490000</v>
      </c>
      <c r="E20" s="24">
        <v>1750000</v>
      </c>
      <c r="F20" s="37">
        <f t="shared" si="0"/>
        <v>1565000</v>
      </c>
      <c r="G20" s="41">
        <v>690000</v>
      </c>
      <c r="H20" s="49">
        <f t="shared" si="1"/>
        <v>35880</v>
      </c>
      <c r="I20" s="63">
        <f t="shared" si="2"/>
        <v>725880</v>
      </c>
    </row>
    <row r="21" spans="1:9" ht="54.75" customHeight="1" x14ac:dyDescent="0.25">
      <c r="A21" s="11">
        <v>19</v>
      </c>
      <c r="B21" s="16" t="s">
        <v>19</v>
      </c>
      <c r="C21" s="23">
        <v>720000</v>
      </c>
      <c r="D21" s="23">
        <v>730000</v>
      </c>
      <c r="E21" s="24">
        <v>850000</v>
      </c>
      <c r="F21" s="37">
        <f t="shared" si="0"/>
        <v>766667</v>
      </c>
      <c r="G21" s="41">
        <v>280000</v>
      </c>
      <c r="H21" s="49">
        <f t="shared" si="1"/>
        <v>14560</v>
      </c>
      <c r="I21" s="63">
        <f t="shared" si="2"/>
        <v>294560</v>
      </c>
    </row>
    <row r="22" spans="1:9" ht="47.25" customHeight="1" x14ac:dyDescent="0.25">
      <c r="A22" s="11">
        <v>20</v>
      </c>
      <c r="B22" s="16" t="s">
        <v>20</v>
      </c>
      <c r="C22" s="23">
        <v>710000</v>
      </c>
      <c r="D22" s="23">
        <v>720000</v>
      </c>
      <c r="E22" s="24">
        <v>850000</v>
      </c>
      <c r="F22" s="37">
        <f t="shared" si="0"/>
        <v>760000</v>
      </c>
      <c r="G22" s="41">
        <v>295000</v>
      </c>
      <c r="H22" s="49">
        <f t="shared" si="1"/>
        <v>15340</v>
      </c>
      <c r="I22" s="63">
        <f t="shared" si="2"/>
        <v>310340</v>
      </c>
    </row>
    <row r="23" spans="1:9" ht="48" customHeight="1" x14ac:dyDescent="0.25">
      <c r="A23" s="11">
        <v>21</v>
      </c>
      <c r="B23" s="16" t="s">
        <v>21</v>
      </c>
      <c r="C23" s="23">
        <v>770000</v>
      </c>
      <c r="D23" s="23">
        <v>790000</v>
      </c>
      <c r="E23" s="24">
        <v>850000</v>
      </c>
      <c r="F23" s="37">
        <f t="shared" si="0"/>
        <v>803333</v>
      </c>
      <c r="G23" s="41">
        <v>370000</v>
      </c>
      <c r="H23" s="49">
        <f t="shared" si="1"/>
        <v>19240</v>
      </c>
      <c r="I23" s="63">
        <f t="shared" si="2"/>
        <v>389240</v>
      </c>
    </row>
    <row r="24" spans="1:9" ht="60.75" customHeight="1" x14ac:dyDescent="0.25">
      <c r="A24" s="11">
        <v>22</v>
      </c>
      <c r="B24" s="16" t="s">
        <v>22</v>
      </c>
      <c r="C24" s="23">
        <v>770000</v>
      </c>
      <c r="D24" s="23">
        <v>790000</v>
      </c>
      <c r="E24" s="24">
        <v>850000</v>
      </c>
      <c r="F24" s="37">
        <f t="shared" si="0"/>
        <v>803333</v>
      </c>
      <c r="G24" s="41">
        <v>370000</v>
      </c>
      <c r="H24" s="49">
        <f t="shared" si="1"/>
        <v>19240</v>
      </c>
      <c r="I24" s="63">
        <f t="shared" si="2"/>
        <v>389240</v>
      </c>
    </row>
    <row r="25" spans="1:9" ht="49.5" customHeight="1" x14ac:dyDescent="0.25">
      <c r="A25" s="11">
        <v>23</v>
      </c>
      <c r="B25" s="16" t="s">
        <v>23</v>
      </c>
      <c r="C25" s="23">
        <v>760000</v>
      </c>
      <c r="D25" s="23">
        <v>780000</v>
      </c>
      <c r="E25" s="24">
        <v>850000</v>
      </c>
      <c r="F25" s="37">
        <f t="shared" si="0"/>
        <v>796667</v>
      </c>
      <c r="G25" s="41">
        <v>370000</v>
      </c>
      <c r="H25" s="49">
        <f t="shared" si="1"/>
        <v>19240</v>
      </c>
      <c r="I25" s="63">
        <f t="shared" si="2"/>
        <v>389240</v>
      </c>
    </row>
    <row r="26" spans="1:9" ht="53.25" customHeight="1" x14ac:dyDescent="0.25">
      <c r="A26" s="11">
        <v>24</v>
      </c>
      <c r="B26" s="16" t="s">
        <v>24</v>
      </c>
      <c r="C26" s="23">
        <v>725000</v>
      </c>
      <c r="D26" s="23">
        <v>740000</v>
      </c>
      <c r="E26" s="24">
        <v>850000</v>
      </c>
      <c r="F26" s="37">
        <f t="shared" si="0"/>
        <v>771667</v>
      </c>
      <c r="G26" s="41">
        <v>290000</v>
      </c>
      <c r="H26" s="49">
        <f t="shared" si="1"/>
        <v>15080</v>
      </c>
      <c r="I26" s="63">
        <f t="shared" si="2"/>
        <v>305080</v>
      </c>
    </row>
    <row r="27" spans="1:9" ht="50.25" customHeight="1" x14ac:dyDescent="0.25">
      <c r="A27" s="11">
        <v>25</v>
      </c>
      <c r="B27" s="16" t="s">
        <v>25</v>
      </c>
      <c r="C27" s="23">
        <v>770000</v>
      </c>
      <c r="D27" s="23">
        <v>820000</v>
      </c>
      <c r="E27" s="24">
        <v>850000</v>
      </c>
      <c r="F27" s="37">
        <f t="shared" si="0"/>
        <v>813333</v>
      </c>
      <c r="G27" s="41">
        <v>340000</v>
      </c>
      <c r="H27" s="49">
        <f t="shared" si="1"/>
        <v>17680</v>
      </c>
      <c r="I27" s="63">
        <f t="shared" si="2"/>
        <v>357680</v>
      </c>
    </row>
    <row r="28" spans="1:9" ht="55.5" customHeight="1" x14ac:dyDescent="0.25">
      <c r="A28" s="11">
        <v>26</v>
      </c>
      <c r="B28" s="16" t="s">
        <v>26</v>
      </c>
      <c r="C28" s="23">
        <v>795000</v>
      </c>
      <c r="D28" s="23">
        <v>710000</v>
      </c>
      <c r="E28" s="26">
        <v>850000</v>
      </c>
      <c r="F28" s="37">
        <f t="shared" si="0"/>
        <v>785000</v>
      </c>
      <c r="G28" s="41">
        <v>290000</v>
      </c>
      <c r="H28" s="49">
        <f t="shared" si="1"/>
        <v>15080</v>
      </c>
      <c r="I28" s="63">
        <f t="shared" si="2"/>
        <v>305080</v>
      </c>
    </row>
    <row r="29" spans="1:9" ht="27.75" customHeight="1" x14ac:dyDescent="0.25">
      <c r="A29" s="11">
        <v>27</v>
      </c>
      <c r="B29" s="16" t="s">
        <v>27</v>
      </c>
      <c r="C29" s="23">
        <v>1600000</v>
      </c>
      <c r="D29" s="23">
        <v>1620000</v>
      </c>
      <c r="E29" s="24">
        <v>1950000</v>
      </c>
      <c r="F29" s="37">
        <f t="shared" si="0"/>
        <v>1723333</v>
      </c>
      <c r="G29" s="41">
        <v>1480000</v>
      </c>
      <c r="H29" s="49">
        <f t="shared" si="1"/>
        <v>76960</v>
      </c>
      <c r="I29" s="63">
        <f t="shared" si="2"/>
        <v>1556960</v>
      </c>
    </row>
    <row r="30" spans="1:9" x14ac:dyDescent="0.25">
      <c r="A30" s="11">
        <v>28</v>
      </c>
      <c r="B30" s="17" t="s">
        <v>28</v>
      </c>
      <c r="C30" s="24">
        <v>1620000</v>
      </c>
      <c r="D30" s="24">
        <v>1650000</v>
      </c>
      <c r="E30" s="24">
        <v>1850000</v>
      </c>
      <c r="F30" s="37">
        <f t="shared" si="0"/>
        <v>1706667</v>
      </c>
      <c r="G30" s="41">
        <v>630000</v>
      </c>
      <c r="H30" s="49">
        <f t="shared" si="1"/>
        <v>32760</v>
      </c>
      <c r="I30" s="63">
        <f t="shared" si="2"/>
        <v>662760</v>
      </c>
    </row>
    <row r="31" spans="1:9" x14ac:dyDescent="0.25">
      <c r="A31" s="11">
        <v>29</v>
      </c>
      <c r="B31" s="17" t="s">
        <v>29</v>
      </c>
      <c r="C31" s="24">
        <v>840000</v>
      </c>
      <c r="D31" s="24">
        <v>850000</v>
      </c>
      <c r="E31" s="24">
        <v>1100000</v>
      </c>
      <c r="F31" s="37">
        <f t="shared" si="0"/>
        <v>930000</v>
      </c>
      <c r="G31" s="41">
        <v>340000</v>
      </c>
      <c r="H31" s="49">
        <f t="shared" si="1"/>
        <v>17680</v>
      </c>
      <c r="I31" s="63">
        <f t="shared" si="2"/>
        <v>357680</v>
      </c>
    </row>
    <row r="32" spans="1:9" x14ac:dyDescent="0.25">
      <c r="A32" s="11">
        <v>30</v>
      </c>
      <c r="B32" s="17" t="s">
        <v>30</v>
      </c>
      <c r="C32" s="24">
        <v>1250000</v>
      </c>
      <c r="D32" s="24">
        <v>1300000</v>
      </c>
      <c r="E32" s="24">
        <v>1550000</v>
      </c>
      <c r="F32" s="37">
        <f t="shared" si="0"/>
        <v>1366667</v>
      </c>
      <c r="G32" s="41">
        <v>500000</v>
      </c>
      <c r="H32" s="49">
        <f t="shared" si="1"/>
        <v>26000</v>
      </c>
      <c r="I32" s="63">
        <f t="shared" si="2"/>
        <v>526000</v>
      </c>
    </row>
    <row r="33" spans="1:9" ht="68.25" customHeight="1" x14ac:dyDescent="0.25">
      <c r="A33" s="11">
        <v>31</v>
      </c>
      <c r="B33" s="16" t="s">
        <v>31</v>
      </c>
      <c r="C33" s="23">
        <v>1560000</v>
      </c>
      <c r="D33" s="23">
        <v>1600000</v>
      </c>
      <c r="E33" s="24">
        <v>1750000</v>
      </c>
      <c r="F33" s="37">
        <f t="shared" si="0"/>
        <v>1636667</v>
      </c>
      <c r="G33" s="41">
        <v>690000</v>
      </c>
      <c r="H33" s="49">
        <f t="shared" si="1"/>
        <v>35880</v>
      </c>
      <c r="I33" s="63">
        <f t="shared" si="2"/>
        <v>725880</v>
      </c>
    </row>
    <row r="34" spans="1:9" ht="90" customHeight="1" x14ac:dyDescent="0.25">
      <c r="A34" s="11">
        <v>32</v>
      </c>
      <c r="B34" s="16" t="s">
        <v>32</v>
      </c>
      <c r="C34" s="23">
        <v>1600000</v>
      </c>
      <c r="D34" s="23">
        <v>1620000</v>
      </c>
      <c r="E34" s="24">
        <v>2100000</v>
      </c>
      <c r="F34" s="37">
        <f t="shared" si="0"/>
        <v>1773333</v>
      </c>
      <c r="G34" s="41">
        <v>560000</v>
      </c>
      <c r="H34" s="49">
        <f t="shared" si="1"/>
        <v>29120</v>
      </c>
      <c r="I34" s="63">
        <f t="shared" si="2"/>
        <v>589120</v>
      </c>
    </row>
    <row r="35" spans="1:9" x14ac:dyDescent="0.25">
      <c r="A35" s="56" t="s">
        <v>37</v>
      </c>
      <c r="B35" s="56"/>
      <c r="C35" s="27">
        <f t="shared" ref="C35:G35" si="3">SUM(C3:C34)</f>
        <v>40483000</v>
      </c>
      <c r="D35" s="27">
        <f t="shared" si="3"/>
        <v>41465000</v>
      </c>
      <c r="E35" s="27">
        <f t="shared" si="3"/>
        <v>48485000</v>
      </c>
      <c r="F35" s="38">
        <f t="shared" si="3"/>
        <v>43477667</v>
      </c>
      <c r="G35" s="38">
        <f t="shared" si="3"/>
        <v>21263000</v>
      </c>
      <c r="H35" s="42">
        <f>SUM(H3:H34)</f>
        <v>1105676</v>
      </c>
      <c r="I35" s="42">
        <f>SUM(I3:I34)</f>
        <v>22368676</v>
      </c>
    </row>
    <row r="36" spans="1:9" x14ac:dyDescent="0.25">
      <c r="C36" s="29"/>
      <c r="D36" s="29"/>
      <c r="E36" s="29"/>
      <c r="F36" s="30"/>
      <c r="I36" s="44"/>
    </row>
    <row r="38" spans="1:9" x14ac:dyDescent="0.25">
      <c r="E38" s="3">
        <v>1.052</v>
      </c>
    </row>
  </sheetData>
  <mergeCells count="3">
    <mergeCell ref="A35:B35"/>
    <mergeCell ref="A1:G1"/>
    <mergeCell ref="G2:I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AA915-178F-47F5-8122-63C25E23BE76}">
  <dimension ref="A1:H34"/>
  <sheetViews>
    <sheetView tabSelected="1" workbookViewId="0">
      <selection activeCell="M5" sqref="M5"/>
    </sheetView>
  </sheetViews>
  <sheetFormatPr baseColWidth="10" defaultRowHeight="15" x14ac:dyDescent="0.25"/>
  <cols>
    <col min="2" max="2" width="38" customWidth="1"/>
    <col min="3" max="3" width="21.85546875" customWidth="1"/>
    <col min="6" max="6" width="15.85546875" customWidth="1"/>
    <col min="7" max="7" width="13.42578125" customWidth="1"/>
    <col min="8" max="8" width="11.42578125" style="48"/>
  </cols>
  <sheetData>
    <row r="1" spans="1:8" ht="60" customHeight="1" thickBot="1" x14ac:dyDescent="0.3">
      <c r="A1" s="6" t="s">
        <v>0</v>
      </c>
      <c r="B1" s="5" t="s">
        <v>33</v>
      </c>
      <c r="C1" s="7" t="s">
        <v>34</v>
      </c>
      <c r="D1" s="8" t="s">
        <v>35</v>
      </c>
      <c r="E1" s="7" t="s">
        <v>36</v>
      </c>
      <c r="F1" s="35" t="s">
        <v>45</v>
      </c>
      <c r="G1" s="46" t="s">
        <v>47</v>
      </c>
      <c r="H1" s="47" t="s">
        <v>38</v>
      </c>
    </row>
    <row r="2" spans="1:8" ht="57" customHeight="1" x14ac:dyDescent="0.25">
      <c r="A2" s="14">
        <v>1</v>
      </c>
      <c r="B2" s="15" t="s">
        <v>1</v>
      </c>
      <c r="C2" s="20">
        <v>3165000</v>
      </c>
      <c r="D2" s="20">
        <v>3150000</v>
      </c>
      <c r="E2" s="21">
        <v>3800000</v>
      </c>
      <c r="F2" s="36">
        <f t="shared" ref="F2:F33" si="0">ROUND(AVERAGE(C2:E2),0)</f>
        <v>3371667</v>
      </c>
      <c r="G2" s="52">
        <v>2209200</v>
      </c>
      <c r="H2" s="22">
        <f>ROUND(AVERAGE(F2:G2),0)</f>
        <v>2790434</v>
      </c>
    </row>
    <row r="3" spans="1:8" ht="36.75" customHeight="1" x14ac:dyDescent="0.25">
      <c r="A3" s="11">
        <v>2</v>
      </c>
      <c r="B3" s="16" t="s">
        <v>2</v>
      </c>
      <c r="C3" s="23">
        <v>820000</v>
      </c>
      <c r="D3" s="23">
        <v>840000</v>
      </c>
      <c r="E3" s="24">
        <v>1050000</v>
      </c>
      <c r="F3" s="37">
        <f t="shared" si="0"/>
        <v>903333</v>
      </c>
      <c r="G3" s="49">
        <v>273520</v>
      </c>
      <c r="H3" s="25">
        <f t="shared" ref="H3:H34" si="1">ROUND(AVERAGE(F3:G3),0)</f>
        <v>588427</v>
      </c>
    </row>
    <row r="4" spans="1:8" ht="33" customHeight="1" x14ac:dyDescent="0.25">
      <c r="A4" s="11">
        <v>3</v>
      </c>
      <c r="B4" s="16" t="s">
        <v>3</v>
      </c>
      <c r="C4" s="23">
        <v>680000</v>
      </c>
      <c r="D4" s="23">
        <v>685000</v>
      </c>
      <c r="E4" s="24">
        <v>780000</v>
      </c>
      <c r="F4" s="37">
        <f t="shared" si="0"/>
        <v>715000</v>
      </c>
      <c r="G4" s="49">
        <v>263000</v>
      </c>
      <c r="H4" s="25">
        <f t="shared" si="1"/>
        <v>489000</v>
      </c>
    </row>
    <row r="5" spans="1:8" ht="93.75" customHeight="1" x14ac:dyDescent="0.25">
      <c r="A5" s="11">
        <v>4</v>
      </c>
      <c r="B5" s="16" t="s">
        <v>4</v>
      </c>
      <c r="C5" s="23">
        <v>1620000</v>
      </c>
      <c r="D5" s="23">
        <v>1650000</v>
      </c>
      <c r="E5" s="24">
        <v>1900000</v>
      </c>
      <c r="F5" s="37">
        <f t="shared" si="0"/>
        <v>1723333</v>
      </c>
      <c r="G5" s="49">
        <v>71536</v>
      </c>
      <c r="H5" s="25">
        <f t="shared" si="1"/>
        <v>897435</v>
      </c>
    </row>
    <row r="6" spans="1:8" x14ac:dyDescent="0.25">
      <c r="A6" s="11">
        <v>5</v>
      </c>
      <c r="B6" s="17" t="s">
        <v>5</v>
      </c>
      <c r="C6" s="24">
        <v>4610000</v>
      </c>
      <c r="D6" s="24">
        <v>4600000</v>
      </c>
      <c r="E6" s="24">
        <v>5200000</v>
      </c>
      <c r="F6" s="37">
        <f t="shared" si="0"/>
        <v>4803333</v>
      </c>
      <c r="G6" s="49">
        <v>4313200</v>
      </c>
      <c r="H6" s="25">
        <f t="shared" si="1"/>
        <v>4558267</v>
      </c>
    </row>
    <row r="7" spans="1:8" ht="39.75" customHeight="1" x14ac:dyDescent="0.25">
      <c r="A7" s="11">
        <v>6</v>
      </c>
      <c r="B7" s="16" t="s">
        <v>6</v>
      </c>
      <c r="C7" s="23">
        <v>780000</v>
      </c>
      <c r="D7" s="23">
        <v>790000</v>
      </c>
      <c r="E7" s="24">
        <v>980000</v>
      </c>
      <c r="F7" s="37">
        <f t="shared" si="0"/>
        <v>850000</v>
      </c>
      <c r="G7" s="49">
        <v>410280</v>
      </c>
      <c r="H7" s="25">
        <f t="shared" si="1"/>
        <v>630140</v>
      </c>
    </row>
    <row r="8" spans="1:8" x14ac:dyDescent="0.25">
      <c r="A8" s="11">
        <v>7</v>
      </c>
      <c r="B8" s="17" t="s">
        <v>7</v>
      </c>
      <c r="C8" s="24">
        <v>1390000</v>
      </c>
      <c r="D8" s="24">
        <v>1400000</v>
      </c>
      <c r="E8" s="24">
        <v>1850000</v>
      </c>
      <c r="F8" s="37">
        <f t="shared" si="0"/>
        <v>1546667</v>
      </c>
      <c r="G8" s="49">
        <v>1241360</v>
      </c>
      <c r="H8" s="25">
        <f t="shared" si="1"/>
        <v>1394014</v>
      </c>
    </row>
    <row r="9" spans="1:8" ht="30.75" customHeight="1" x14ac:dyDescent="0.25">
      <c r="A9" s="11">
        <v>8</v>
      </c>
      <c r="B9" s="16" t="s">
        <v>8</v>
      </c>
      <c r="C9" s="23">
        <v>540000</v>
      </c>
      <c r="D9" s="23">
        <v>550000</v>
      </c>
      <c r="E9" s="33">
        <v>720000</v>
      </c>
      <c r="F9" s="37">
        <f t="shared" si="0"/>
        <v>603333</v>
      </c>
      <c r="G9" s="49">
        <v>294560</v>
      </c>
      <c r="H9" s="25">
        <f t="shared" si="1"/>
        <v>448947</v>
      </c>
    </row>
    <row r="10" spans="1:8" ht="39.75" customHeight="1" x14ac:dyDescent="0.25">
      <c r="A10" s="11">
        <v>9</v>
      </c>
      <c r="B10" s="16" t="s">
        <v>9</v>
      </c>
      <c r="C10" s="23">
        <v>1520000</v>
      </c>
      <c r="D10" s="23">
        <v>1800000</v>
      </c>
      <c r="E10" s="24">
        <v>2100000</v>
      </c>
      <c r="F10" s="37">
        <f t="shared" si="0"/>
        <v>1806667</v>
      </c>
      <c r="G10" s="49">
        <v>1325520</v>
      </c>
      <c r="H10" s="25">
        <f t="shared" si="1"/>
        <v>1566094</v>
      </c>
    </row>
    <row r="11" spans="1:8" x14ac:dyDescent="0.25">
      <c r="A11" s="11">
        <v>10</v>
      </c>
      <c r="B11" s="17" t="s">
        <v>10</v>
      </c>
      <c r="C11" s="24">
        <v>2450000</v>
      </c>
      <c r="D11" s="24">
        <v>2500000</v>
      </c>
      <c r="E11" s="24">
        <v>2890000</v>
      </c>
      <c r="F11" s="37">
        <f t="shared" si="0"/>
        <v>2613333</v>
      </c>
      <c r="G11" s="49">
        <v>1104600</v>
      </c>
      <c r="H11" s="25">
        <f t="shared" si="1"/>
        <v>1858967</v>
      </c>
    </row>
    <row r="12" spans="1:8" x14ac:dyDescent="0.25">
      <c r="A12" s="11">
        <v>11</v>
      </c>
      <c r="B12" s="17" t="s">
        <v>11</v>
      </c>
      <c r="C12" s="24">
        <v>710000</v>
      </c>
      <c r="D12" s="24">
        <v>820000</v>
      </c>
      <c r="E12" s="33">
        <v>950000</v>
      </c>
      <c r="F12" s="37">
        <f t="shared" si="0"/>
        <v>826667</v>
      </c>
      <c r="G12" s="49">
        <v>294560</v>
      </c>
      <c r="H12" s="25">
        <f t="shared" si="1"/>
        <v>560614</v>
      </c>
    </row>
    <row r="13" spans="1:8" x14ac:dyDescent="0.25">
      <c r="A13" s="11">
        <v>12</v>
      </c>
      <c r="B13" s="17" t="s">
        <v>12</v>
      </c>
      <c r="C13" s="24">
        <v>1785000</v>
      </c>
      <c r="D13" s="24">
        <v>1790000</v>
      </c>
      <c r="E13" s="24">
        <v>1950000</v>
      </c>
      <c r="F13" s="37">
        <f t="shared" si="0"/>
        <v>1841667</v>
      </c>
      <c r="G13" s="49">
        <v>789000</v>
      </c>
      <c r="H13" s="25">
        <f t="shared" si="1"/>
        <v>1315334</v>
      </c>
    </row>
    <row r="14" spans="1:8" x14ac:dyDescent="0.25">
      <c r="A14" s="11">
        <v>13</v>
      </c>
      <c r="B14" s="17" t="s">
        <v>13</v>
      </c>
      <c r="C14" s="24">
        <v>885000</v>
      </c>
      <c r="D14" s="24">
        <v>910000</v>
      </c>
      <c r="E14" s="24">
        <v>1050000</v>
      </c>
      <c r="F14" s="37">
        <f t="shared" si="0"/>
        <v>948333</v>
      </c>
      <c r="G14" s="49">
        <v>284040</v>
      </c>
      <c r="H14" s="25">
        <f t="shared" si="1"/>
        <v>616187</v>
      </c>
    </row>
    <row r="15" spans="1:8" ht="65.25" customHeight="1" x14ac:dyDescent="0.25">
      <c r="A15" s="11">
        <v>14</v>
      </c>
      <c r="B15" s="16" t="s">
        <v>14</v>
      </c>
      <c r="C15" s="23">
        <v>1780000</v>
      </c>
      <c r="D15" s="23">
        <v>1890000</v>
      </c>
      <c r="E15" s="24">
        <v>2000000</v>
      </c>
      <c r="F15" s="37">
        <f t="shared" si="0"/>
        <v>1890000</v>
      </c>
      <c r="G15" s="49">
        <v>831080</v>
      </c>
      <c r="H15" s="25">
        <f t="shared" si="1"/>
        <v>1360540</v>
      </c>
    </row>
    <row r="16" spans="1:8" x14ac:dyDescent="0.25">
      <c r="A16" s="11">
        <v>15</v>
      </c>
      <c r="B16" s="17" t="s">
        <v>15</v>
      </c>
      <c r="C16" s="24">
        <v>625000</v>
      </c>
      <c r="D16" s="24">
        <v>640000</v>
      </c>
      <c r="E16" s="24">
        <v>820000</v>
      </c>
      <c r="F16" s="37">
        <f t="shared" si="0"/>
        <v>695000</v>
      </c>
      <c r="G16" s="49">
        <v>241960</v>
      </c>
      <c r="H16" s="25">
        <f t="shared" si="1"/>
        <v>468480</v>
      </c>
    </row>
    <row r="17" spans="1:8" x14ac:dyDescent="0.25">
      <c r="A17" s="11">
        <v>16</v>
      </c>
      <c r="B17" s="17" t="s">
        <v>16</v>
      </c>
      <c r="C17" s="24">
        <v>570000</v>
      </c>
      <c r="D17" s="24">
        <v>590000</v>
      </c>
      <c r="E17" s="33">
        <v>765000</v>
      </c>
      <c r="F17" s="37">
        <f t="shared" si="0"/>
        <v>641667</v>
      </c>
      <c r="G17" s="49">
        <v>231440</v>
      </c>
      <c r="H17" s="25">
        <f t="shared" si="1"/>
        <v>436554</v>
      </c>
    </row>
    <row r="18" spans="1:8" x14ac:dyDescent="0.25">
      <c r="A18" s="11">
        <v>17</v>
      </c>
      <c r="B18" s="17" t="s">
        <v>17</v>
      </c>
      <c r="C18" s="26">
        <v>608000</v>
      </c>
      <c r="D18" s="26">
        <v>650000</v>
      </c>
      <c r="E18" s="34">
        <v>830000</v>
      </c>
      <c r="F18" s="37">
        <f t="shared" si="0"/>
        <v>696000</v>
      </c>
      <c r="G18" s="49">
        <v>305080</v>
      </c>
      <c r="H18" s="25">
        <f t="shared" si="1"/>
        <v>500540</v>
      </c>
    </row>
    <row r="19" spans="1:8" x14ac:dyDescent="0.25">
      <c r="A19" s="11">
        <v>18</v>
      </c>
      <c r="B19" s="17" t="s">
        <v>18</v>
      </c>
      <c r="C19" s="24">
        <v>1455000</v>
      </c>
      <c r="D19" s="24">
        <v>1490000</v>
      </c>
      <c r="E19" s="24">
        <v>1750000</v>
      </c>
      <c r="F19" s="37">
        <f t="shared" si="0"/>
        <v>1565000</v>
      </c>
      <c r="G19" s="49">
        <v>725880</v>
      </c>
      <c r="H19" s="25">
        <f t="shared" si="1"/>
        <v>1145440</v>
      </c>
    </row>
    <row r="20" spans="1:8" ht="54.75" customHeight="1" x14ac:dyDescent="0.25">
      <c r="A20" s="11">
        <v>19</v>
      </c>
      <c r="B20" s="16" t="s">
        <v>19</v>
      </c>
      <c r="C20" s="23">
        <v>720000</v>
      </c>
      <c r="D20" s="23">
        <v>730000</v>
      </c>
      <c r="E20" s="24">
        <v>850000</v>
      </c>
      <c r="F20" s="37">
        <f t="shared" si="0"/>
        <v>766667</v>
      </c>
      <c r="G20" s="49">
        <v>294560</v>
      </c>
      <c r="H20" s="25">
        <f t="shared" si="1"/>
        <v>530614</v>
      </c>
    </row>
    <row r="21" spans="1:8" ht="48" customHeight="1" x14ac:dyDescent="0.25">
      <c r="A21" s="11">
        <v>20</v>
      </c>
      <c r="B21" s="16" t="s">
        <v>20</v>
      </c>
      <c r="C21" s="23">
        <v>710000</v>
      </c>
      <c r="D21" s="23">
        <v>720000</v>
      </c>
      <c r="E21" s="24">
        <v>850000</v>
      </c>
      <c r="F21" s="37">
        <f t="shared" si="0"/>
        <v>760000</v>
      </c>
      <c r="G21" s="49">
        <v>310340</v>
      </c>
      <c r="H21" s="25">
        <f t="shared" si="1"/>
        <v>535170</v>
      </c>
    </row>
    <row r="22" spans="1:8" ht="50.25" customHeight="1" x14ac:dyDescent="0.25">
      <c r="A22" s="11">
        <v>21</v>
      </c>
      <c r="B22" s="16" t="s">
        <v>21</v>
      </c>
      <c r="C22" s="23">
        <v>770000</v>
      </c>
      <c r="D22" s="23">
        <v>790000</v>
      </c>
      <c r="E22" s="24">
        <v>850000</v>
      </c>
      <c r="F22" s="37">
        <f t="shared" si="0"/>
        <v>803333</v>
      </c>
      <c r="G22" s="49">
        <v>389240</v>
      </c>
      <c r="H22" s="25">
        <f t="shared" si="1"/>
        <v>596287</v>
      </c>
    </row>
    <row r="23" spans="1:8" ht="45" customHeight="1" x14ac:dyDescent="0.25">
      <c r="A23" s="11">
        <v>22</v>
      </c>
      <c r="B23" s="16" t="s">
        <v>22</v>
      </c>
      <c r="C23" s="23">
        <v>770000</v>
      </c>
      <c r="D23" s="23">
        <v>790000</v>
      </c>
      <c r="E23" s="24">
        <v>850000</v>
      </c>
      <c r="F23" s="37">
        <f t="shared" si="0"/>
        <v>803333</v>
      </c>
      <c r="G23" s="49">
        <v>389240</v>
      </c>
      <c r="H23" s="25">
        <f t="shared" si="1"/>
        <v>596287</v>
      </c>
    </row>
    <row r="24" spans="1:8" ht="45" customHeight="1" x14ac:dyDescent="0.25">
      <c r="A24" s="11">
        <v>23</v>
      </c>
      <c r="B24" s="16" t="s">
        <v>23</v>
      </c>
      <c r="C24" s="23">
        <v>760000</v>
      </c>
      <c r="D24" s="23">
        <v>780000</v>
      </c>
      <c r="E24" s="24">
        <v>850000</v>
      </c>
      <c r="F24" s="37">
        <f t="shared" si="0"/>
        <v>796667</v>
      </c>
      <c r="G24" s="49">
        <v>389240</v>
      </c>
      <c r="H24" s="25">
        <f t="shared" si="1"/>
        <v>592954</v>
      </c>
    </row>
    <row r="25" spans="1:8" ht="42.75" customHeight="1" x14ac:dyDescent="0.25">
      <c r="A25" s="11">
        <v>24</v>
      </c>
      <c r="B25" s="16" t="s">
        <v>24</v>
      </c>
      <c r="C25" s="23">
        <v>725000</v>
      </c>
      <c r="D25" s="23">
        <v>740000</v>
      </c>
      <c r="E25" s="24">
        <v>850000</v>
      </c>
      <c r="F25" s="37">
        <f t="shared" si="0"/>
        <v>771667</v>
      </c>
      <c r="G25" s="49">
        <v>305080</v>
      </c>
      <c r="H25" s="25">
        <f t="shared" si="1"/>
        <v>538374</v>
      </c>
    </row>
    <row r="26" spans="1:8" ht="46.5" customHeight="1" x14ac:dyDescent="0.25">
      <c r="A26" s="11">
        <v>25</v>
      </c>
      <c r="B26" s="16" t="s">
        <v>25</v>
      </c>
      <c r="C26" s="23">
        <v>770000</v>
      </c>
      <c r="D26" s="23">
        <v>820000</v>
      </c>
      <c r="E26" s="24">
        <v>850000</v>
      </c>
      <c r="F26" s="37">
        <f t="shared" si="0"/>
        <v>813333</v>
      </c>
      <c r="G26" s="49">
        <v>357680</v>
      </c>
      <c r="H26" s="25">
        <f t="shared" si="1"/>
        <v>585507</v>
      </c>
    </row>
    <row r="27" spans="1:8" ht="54" customHeight="1" x14ac:dyDescent="0.25">
      <c r="A27" s="11">
        <v>26</v>
      </c>
      <c r="B27" s="16" t="s">
        <v>26</v>
      </c>
      <c r="C27" s="23">
        <v>795000</v>
      </c>
      <c r="D27" s="23">
        <v>710000</v>
      </c>
      <c r="E27" s="26">
        <v>850000</v>
      </c>
      <c r="F27" s="37">
        <f t="shared" si="0"/>
        <v>785000</v>
      </c>
      <c r="G27" s="49">
        <v>305080</v>
      </c>
      <c r="H27" s="25">
        <f t="shared" si="1"/>
        <v>545040</v>
      </c>
    </row>
    <row r="28" spans="1:8" ht="32.25" customHeight="1" x14ac:dyDescent="0.25">
      <c r="A28" s="11">
        <v>27</v>
      </c>
      <c r="B28" s="16" t="s">
        <v>27</v>
      </c>
      <c r="C28" s="23">
        <v>1600000</v>
      </c>
      <c r="D28" s="23">
        <v>1620000</v>
      </c>
      <c r="E28" s="24">
        <v>1950000</v>
      </c>
      <c r="F28" s="37">
        <f t="shared" si="0"/>
        <v>1723333</v>
      </c>
      <c r="G28" s="49">
        <v>1556960</v>
      </c>
      <c r="H28" s="25">
        <f t="shared" si="1"/>
        <v>1640147</v>
      </c>
    </row>
    <row r="29" spans="1:8" x14ac:dyDescent="0.25">
      <c r="A29" s="11">
        <v>28</v>
      </c>
      <c r="B29" s="17" t="s">
        <v>28</v>
      </c>
      <c r="C29" s="24">
        <v>1620000</v>
      </c>
      <c r="D29" s="24">
        <v>1650000</v>
      </c>
      <c r="E29" s="24">
        <v>1850000</v>
      </c>
      <c r="F29" s="37">
        <f t="shared" si="0"/>
        <v>1706667</v>
      </c>
      <c r="G29" s="49">
        <v>662760</v>
      </c>
      <c r="H29" s="25">
        <f t="shared" si="1"/>
        <v>1184714</v>
      </c>
    </row>
    <row r="30" spans="1:8" x14ac:dyDescent="0.25">
      <c r="A30" s="11">
        <v>29</v>
      </c>
      <c r="B30" s="17" t="s">
        <v>29</v>
      </c>
      <c r="C30" s="24">
        <v>840000</v>
      </c>
      <c r="D30" s="24">
        <v>850000</v>
      </c>
      <c r="E30" s="24">
        <v>1100000</v>
      </c>
      <c r="F30" s="37">
        <f t="shared" si="0"/>
        <v>930000</v>
      </c>
      <c r="G30" s="49">
        <v>357680</v>
      </c>
      <c r="H30" s="25">
        <f t="shared" si="1"/>
        <v>643840</v>
      </c>
    </row>
    <row r="31" spans="1:8" x14ac:dyDescent="0.25">
      <c r="A31" s="11">
        <v>30</v>
      </c>
      <c r="B31" s="17" t="s">
        <v>30</v>
      </c>
      <c r="C31" s="24">
        <v>1250000</v>
      </c>
      <c r="D31" s="24">
        <v>1300000</v>
      </c>
      <c r="E31" s="24">
        <v>1550000</v>
      </c>
      <c r="F31" s="37">
        <f t="shared" si="0"/>
        <v>1366667</v>
      </c>
      <c r="G31" s="49">
        <v>526000</v>
      </c>
      <c r="H31" s="25">
        <f t="shared" si="1"/>
        <v>946334</v>
      </c>
    </row>
    <row r="32" spans="1:8" ht="58.5" customHeight="1" x14ac:dyDescent="0.25">
      <c r="A32" s="11">
        <v>31</v>
      </c>
      <c r="B32" s="16" t="s">
        <v>31</v>
      </c>
      <c r="C32" s="23">
        <v>1560000</v>
      </c>
      <c r="D32" s="23">
        <v>1600000</v>
      </c>
      <c r="E32" s="24">
        <v>1750000</v>
      </c>
      <c r="F32" s="37">
        <f t="shared" si="0"/>
        <v>1636667</v>
      </c>
      <c r="G32" s="49">
        <v>725880</v>
      </c>
      <c r="H32" s="25">
        <f t="shared" si="1"/>
        <v>1181274</v>
      </c>
    </row>
    <row r="33" spans="1:8" ht="60" customHeight="1" x14ac:dyDescent="0.25">
      <c r="A33" s="11">
        <v>32</v>
      </c>
      <c r="B33" s="16" t="s">
        <v>32</v>
      </c>
      <c r="C33" s="23">
        <v>1600000</v>
      </c>
      <c r="D33" s="23">
        <v>1620000</v>
      </c>
      <c r="E33" s="24">
        <v>2100000</v>
      </c>
      <c r="F33" s="37">
        <f t="shared" si="0"/>
        <v>1773333</v>
      </c>
      <c r="G33" s="49">
        <v>589120</v>
      </c>
      <c r="H33" s="25">
        <f t="shared" si="1"/>
        <v>1181227</v>
      </c>
    </row>
    <row r="34" spans="1:8" x14ac:dyDescent="0.25">
      <c r="A34" s="56" t="s">
        <v>37</v>
      </c>
      <c r="B34" s="56"/>
      <c r="C34" s="27">
        <f t="shared" ref="C34:F34" si="2">SUM(C2:C33)</f>
        <v>40483000</v>
      </c>
      <c r="D34" s="27">
        <f t="shared" si="2"/>
        <v>41465000</v>
      </c>
      <c r="E34" s="27">
        <f t="shared" si="2"/>
        <v>48485000</v>
      </c>
      <c r="F34" s="38">
        <f t="shared" si="2"/>
        <v>43477667</v>
      </c>
      <c r="G34" s="50">
        <v>22368676</v>
      </c>
      <c r="H34" s="51">
        <f t="shared" si="1"/>
        <v>32923172</v>
      </c>
    </row>
  </sheetData>
  <mergeCells count="1">
    <mergeCell ref="A34:B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HISTORICO + IPC</vt:lpstr>
      <vt:lpstr>PROM COTIZACIÓNES + HISTORICO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Mónica Erira Andrade</dc:creator>
  <cp:lastModifiedBy>Mónica Erira Andrade</cp:lastModifiedBy>
  <dcterms:created xsi:type="dcterms:W3CDTF">2025-08-05T14:53:24Z</dcterms:created>
  <dcterms:modified xsi:type="dcterms:W3CDTF">2025-09-09T16:05:40Z</dcterms:modified>
</cp:coreProperties>
</file>