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ariana\Documents\MONIK\SENA\CONT ASIGNADOS\1. REVISIÓN DCTOS GENEXUS\"/>
    </mc:Choice>
  </mc:AlternateContent>
  <xr:revisionPtr revIDLastSave="0" documentId="8_{94D29AAF-2F5C-4159-9F3B-5E68E6C0D77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ATRIZ RIESGOS" sheetId="1" r:id="rId1"/>
    <sheet name="Hoja2" sheetId="2" state="hidden" r:id="rId2"/>
    <sheet name="Hoja3" sheetId="3" state="hidden" r:id="rId3"/>
  </sheets>
  <externalReferences>
    <externalReference r:id="rId4"/>
  </externalReferences>
  <definedNames>
    <definedName name="_xlnm._FilterDatabase" localSheetId="0" hidden="1">'MATRIZ RIESGOS'!$A$4:$AA$29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8" i="1" l="1"/>
  <c r="S27" i="1"/>
  <c r="Q27" i="1"/>
  <c r="T27" i="1" s="1"/>
  <c r="U27" i="1" s="1"/>
  <c r="K27" i="1"/>
  <c r="I27" i="1"/>
  <c r="L27" i="1" s="1"/>
  <c r="M27" i="1" s="1"/>
  <c r="Q8" i="1" l="1"/>
  <c r="Q9" i="1"/>
  <c r="Q10" i="1"/>
  <c r="Q11" i="1"/>
  <c r="Q12" i="1"/>
  <c r="Q13" i="1"/>
  <c r="T13" i="1" s="1"/>
  <c r="U13" i="1" s="1"/>
  <c r="Q14" i="1"/>
  <c r="T14" i="1" s="1"/>
  <c r="U14" i="1" s="1"/>
  <c r="Q15" i="1"/>
  <c r="T15" i="1" s="1"/>
  <c r="U15" i="1" s="1"/>
  <c r="Q16" i="1"/>
  <c r="Q17" i="1"/>
  <c r="Q18" i="1"/>
  <c r="Q19" i="1"/>
  <c r="Q20" i="1"/>
  <c r="Q21" i="1"/>
  <c r="Q22" i="1"/>
  <c r="Q23" i="1"/>
  <c r="Q24" i="1"/>
  <c r="Q25" i="1"/>
  <c r="Q26" i="1"/>
  <c r="I8" i="1"/>
  <c r="I9" i="1"/>
  <c r="I10" i="1"/>
  <c r="I11" i="1"/>
  <c r="I12" i="1"/>
  <c r="I13" i="1"/>
  <c r="L13" i="1" s="1"/>
  <c r="M13" i="1" s="1"/>
  <c r="I14" i="1"/>
  <c r="L14" i="1" s="1"/>
  <c r="M14" i="1" s="1"/>
  <c r="I15" i="1"/>
  <c r="L15" i="1" s="1"/>
  <c r="M15" i="1" s="1"/>
  <c r="I16" i="1"/>
  <c r="I17" i="1"/>
  <c r="I18" i="1"/>
  <c r="I19" i="1"/>
  <c r="I20" i="1"/>
  <c r="I21" i="1"/>
  <c r="I22" i="1"/>
  <c r="I23" i="1"/>
  <c r="I24" i="1"/>
  <c r="I25" i="1"/>
  <c r="I26" i="1"/>
  <c r="I7" i="1"/>
  <c r="S11" i="1"/>
  <c r="K11" i="1"/>
  <c r="S9" i="1"/>
  <c r="T9" i="1" s="1"/>
  <c r="U9" i="1" s="1"/>
  <c r="K9" i="1"/>
  <c r="A9" i="1"/>
  <c r="Q7" i="1"/>
  <c r="S7" i="1"/>
  <c r="K7" i="1"/>
  <c r="A10" i="1"/>
  <c r="A11" i="1" s="1"/>
  <c r="S26" i="1"/>
  <c r="T26" i="1" s="1"/>
  <c r="U26" i="1" s="1"/>
  <c r="K26" i="1"/>
  <c r="K25" i="1"/>
  <c r="S25" i="1"/>
  <c r="S23" i="1"/>
  <c r="K23" i="1"/>
  <c r="S18" i="1"/>
  <c r="S19" i="1"/>
  <c r="K18" i="1"/>
  <c r="K19" i="1"/>
  <c r="K8" i="1"/>
  <c r="S8" i="1"/>
  <c r="K10" i="1"/>
  <c r="S10" i="1"/>
  <c r="K12" i="1"/>
  <c r="S12" i="1"/>
  <c r="S24" i="1"/>
  <c r="K24" i="1"/>
  <c r="S22" i="1"/>
  <c r="K22" i="1"/>
  <c r="S16" i="1"/>
  <c r="T16" i="1" s="1"/>
  <c r="U16" i="1" s="1"/>
  <c r="K16" i="1"/>
  <c r="S21" i="1"/>
  <c r="K21" i="1"/>
  <c r="L21" i="1" s="1"/>
  <c r="M21" i="1" s="1"/>
  <c r="S17" i="1"/>
  <c r="T17" i="1" s="1"/>
  <c r="U17" i="1" s="1"/>
  <c r="K17" i="1"/>
  <c r="S20" i="1"/>
  <c r="K20" i="1"/>
  <c r="T23" i="1" l="1"/>
  <c r="U23" i="1" s="1"/>
  <c r="L26" i="1"/>
  <c r="M26" i="1" s="1"/>
  <c r="L11" i="1"/>
  <c r="M11" i="1" s="1"/>
  <c r="L17" i="1"/>
  <c r="M17" i="1" s="1"/>
  <c r="L16" i="1"/>
  <c r="M16" i="1" s="1"/>
  <c r="T22" i="1"/>
  <c r="U22" i="1" s="1"/>
  <c r="L18" i="1"/>
  <c r="M18" i="1" s="1"/>
  <c r="L8" i="1"/>
  <c r="M8" i="1" s="1"/>
  <c r="L22" i="1"/>
  <c r="M22" i="1" s="1"/>
  <c r="T25" i="1"/>
  <c r="U25" i="1" s="1"/>
  <c r="T20" i="1"/>
  <c r="U20" i="1" s="1"/>
  <c r="L25" i="1"/>
  <c r="M25" i="1" s="1"/>
  <c r="L24" i="1"/>
  <c r="M24" i="1" s="1"/>
  <c r="L19" i="1"/>
  <c r="M19" i="1" s="1"/>
  <c r="L12" i="1"/>
  <c r="M12" i="1" s="1"/>
  <c r="L23" i="1"/>
  <c r="M23" i="1" s="1"/>
  <c r="L9" i="1"/>
  <c r="M9" i="1" s="1"/>
  <c r="L7" i="1"/>
  <c r="M7" i="1" s="1"/>
  <c r="T10" i="1"/>
  <c r="U10" i="1" s="1"/>
  <c r="L20" i="1"/>
  <c r="M20" i="1" s="1"/>
  <c r="T21" i="1"/>
  <c r="U21" i="1" s="1"/>
  <c r="A12" i="1"/>
  <c r="A13" i="1" s="1"/>
  <c r="A14" i="1" s="1"/>
  <c r="A15" i="1" s="1"/>
  <c r="A18" i="1" s="1"/>
  <c r="A20" i="1" s="1"/>
  <c r="A21" i="1" s="1"/>
  <c r="A23" i="1" s="1"/>
  <c r="A24" i="1" s="1"/>
  <c r="A25" i="1" s="1"/>
  <c r="A26" i="1" s="1"/>
  <c r="T12" i="1"/>
  <c r="U12" i="1" s="1"/>
  <c r="T24" i="1"/>
  <c r="U24" i="1" s="1"/>
  <c r="T19" i="1"/>
  <c r="U19" i="1" s="1"/>
  <c r="L10" i="1"/>
  <c r="M10" i="1" s="1"/>
  <c r="T11" i="1"/>
  <c r="U11" i="1" s="1"/>
  <c r="T7" i="1"/>
  <c r="U7" i="1" s="1"/>
  <c r="T18" i="1"/>
  <c r="U18" i="1" s="1"/>
  <c r="T8" i="1"/>
  <c r="U8" i="1" s="1"/>
</calcChain>
</file>

<file path=xl/sharedStrings.xml><?xml version="1.0" encoding="utf-8"?>
<sst xmlns="http://schemas.openxmlformats.org/spreadsheetml/2006/main" count="485" uniqueCount="186">
  <si>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</si>
  <si>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</si>
  <si>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</si>
  <si>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</si>
  <si>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</si>
  <si>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</si>
  <si>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</si>
  <si>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</si>
  <si>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</si>
  <si>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</si>
  <si>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</si>
  <si>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</si>
  <si>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</si>
  <si>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</si>
  <si>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</si>
  <si>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</si>
  <si>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</si>
  <si>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</si>
  <si>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</si>
  <si>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</si>
  <si>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</si>
  <si>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</si>
  <si>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</si>
  <si>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</si>
  <si>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</si>
  <si>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</si>
  <si>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</si>
  <si>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</si>
  <si>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POSIBLE</t>
  </si>
  <si>
    <t>MENOR</t>
  </si>
  <si>
    <t>ENTIDAD</t>
  </si>
  <si>
    <t>RARO</t>
  </si>
  <si>
    <t>INSIGNIFICANTE</t>
  </si>
  <si>
    <t>SI</t>
  </si>
  <si>
    <t>MENSUAL</t>
  </si>
  <si>
    <t>ESPECIFICO</t>
  </si>
  <si>
    <t>SEGÚN CRONOGRAMA</t>
  </si>
  <si>
    <t>NO</t>
  </si>
  <si>
    <t>IMPROBABLE</t>
  </si>
  <si>
    <t>MODERADO</t>
  </si>
  <si>
    <t>ENTIDAD/CONTRATISTA</t>
  </si>
  <si>
    <t>EXTERNO</t>
  </si>
  <si>
    <t>SELECCIÓN</t>
  </si>
  <si>
    <t>RIESGOS ECONOMICOS</t>
  </si>
  <si>
    <t>RIESGOS REGULATORIOS</t>
  </si>
  <si>
    <t>DIARIO</t>
  </si>
  <si>
    <t>CONTRATACION</t>
  </si>
  <si>
    <t>Revisión de la normatividad.</t>
  </si>
  <si>
    <t>Inexactitud o fallas en la elaboración de la minuta del contrato</t>
  </si>
  <si>
    <t>EJECUCION</t>
  </si>
  <si>
    <t>CONTRATISTA</t>
  </si>
  <si>
    <t xml:space="preserve">SEMANAL </t>
  </si>
  <si>
    <t>Retraso en ejecución de actividades del contrato.</t>
  </si>
  <si>
    <t>Contratista</t>
  </si>
  <si>
    <t>RIESGOS SOCIALES O POLITICOS</t>
  </si>
  <si>
    <t xml:space="preserve">Contratista/Interventoría </t>
  </si>
  <si>
    <t>Revisión de decisiones sobre procesos, procedimientos y parámetros.</t>
  </si>
  <si>
    <t>RIESGOS TECNOLOGICOS</t>
  </si>
  <si>
    <t>Falla en sistemas de información y/o uso de tecnología.</t>
  </si>
  <si>
    <t>Implementación de sistemas de respaldo y organización de la información.</t>
  </si>
  <si>
    <t>Verificación de rutinas de protección y respaldo de la información y mantenimiento de herramientas tecnológicas.</t>
  </si>
  <si>
    <t>Insuficiencia o inadecuado personal calificado para la ejecución del contrato</t>
  </si>
  <si>
    <t>Retraso en ejecución de actividades del contrato.
Mala calidad de los productos o actividades del contrato.</t>
  </si>
  <si>
    <t>RIESGOS FINANCIEROS</t>
  </si>
  <si>
    <t>Desequilibrio económico del contrato.</t>
  </si>
  <si>
    <t>Verificación de normatividad aplicable y su incidencia en la ejecución del contrato</t>
  </si>
  <si>
    <t>RIESGOS DE LA NATURALEZA</t>
  </si>
  <si>
    <t>Retraso en ejecución de actividades del contrato.
Pérdidas económicas por daños sufridos.</t>
  </si>
  <si>
    <t>RIESGOS AMBIENTALES</t>
  </si>
  <si>
    <t>Actualización de información sobre tecnologías aplicables al desarrollo del contrato.</t>
  </si>
  <si>
    <t>Desacuerdo en la etapa de liquidación</t>
  </si>
  <si>
    <t>Clase:</t>
  </si>
  <si>
    <t>Fuente:</t>
  </si>
  <si>
    <t>etapa:</t>
  </si>
  <si>
    <t>tipo:</t>
  </si>
  <si>
    <t>PROBABILIDAD:</t>
  </si>
  <si>
    <t>IMPACTO</t>
  </si>
  <si>
    <t>valoracion del Riesgo:</t>
  </si>
  <si>
    <t>PROBABLE</t>
  </si>
  <si>
    <t>CASI CIERTO</t>
  </si>
  <si>
    <t>a quien se le asigna el riesgo:</t>
  </si>
  <si>
    <t>TRIMESTRAL</t>
  </si>
  <si>
    <t>SEMESTRAL</t>
  </si>
  <si>
    <t>MAYOR</t>
  </si>
  <si>
    <t>CATASTRÓFICO</t>
  </si>
  <si>
    <t>MATRIZ DE RIESGOS</t>
  </si>
  <si>
    <t>Revision de documentos y proyecciones fuente</t>
  </si>
  <si>
    <t>Retraso en la suscripción y legalización del contrato.</t>
  </si>
  <si>
    <t>Implementación de puntos de control y listas de chequeo para elaboración de minutas, registro y entrega de soportes</t>
  </si>
  <si>
    <t>Formalizar las notificaciones legales / hacer efectiva la póliza de seriedad de la oferta / adjudicar al segundo en orden de elegibilidad</t>
  </si>
  <si>
    <t>Seguimiento detallado de reprogramación de actividades y atención de contingencias</t>
  </si>
  <si>
    <t>Estimación inferior de plazos de ejecución del contrato</t>
  </si>
  <si>
    <t>Uso de procesos, procedimientos o parámetros inapropiados y/o diferentes a los exigidos para la ejecución del contrato.</t>
  </si>
  <si>
    <t>Variaciones en el plan de trabajo por actividades que no fueron estimadas por el contratista para la ejecución de cada etapa</t>
  </si>
  <si>
    <t>Riesgos ocasionados por cambios de normatividad relacionados con el proceso de contratación</t>
  </si>
  <si>
    <t>Reformulación de documentos del proceso de contratación, retrasos en el inicio de la ejecución</t>
  </si>
  <si>
    <t>Control de la suscripción  del contrato y trámites administrativos de registro</t>
  </si>
  <si>
    <t>Riesgo que no se presenten las garantías requeridas en el contrato</t>
  </si>
  <si>
    <t>Generar las comunicaciones de seguimiento /iniciar los requerimientos por incumplimiento que procedan</t>
  </si>
  <si>
    <t>Control por parte del supervisor de la entrega de las pólizas requeridas</t>
  </si>
  <si>
    <t>Contratista/Supervisor</t>
  </si>
  <si>
    <t>Retraso en ejecución de actividades del contrato, suspensión del contrato, prórrogas</t>
  </si>
  <si>
    <t>Ajuste a la programación del contrato prórrogas</t>
  </si>
  <si>
    <t>Retrasos en la entrega de los documentos necesarios para el trámite de pagos por parte del contratista no ajustados a los trámites administrativos determinados por la Entidad</t>
  </si>
  <si>
    <t>Seguimiento detallado de programación de actividades y atención de contingencias</t>
  </si>
  <si>
    <t>Implementación de nuevos desarrollos tecnológicos, parámetros tecnológicos o estándares que deben ser
tenidos en cuenta para la ejecución del contrato.</t>
  </si>
  <si>
    <t>Oficina de Sistemas</t>
  </si>
  <si>
    <t>Retraso en entrega de productos que eventualmente puede generar prórrogas, reclamaciones y/o adiciones  por mayor duración del contrato</t>
  </si>
  <si>
    <t>Análisis  de plazos acordes con la dimensión del objeto a contratar y  de la demanda de procesos similares incluidos en el análisis del sector.</t>
  </si>
  <si>
    <t>Verificar normatividad y vigencia de la misma</t>
  </si>
  <si>
    <t>Publicación del proceso</t>
  </si>
  <si>
    <t>Adjudicación del proceso</t>
  </si>
  <si>
    <t>Adjudicación del contrato</t>
  </si>
  <si>
    <t>Perfeccionamiento del contrato</t>
  </si>
  <si>
    <t>Revisión la información soporte para la suscripción del documento.</t>
  </si>
  <si>
    <t xml:space="preserve">Riesgo de que no se firme el contrato </t>
  </si>
  <si>
    <t>Aplicación lista de chequeo procedimiento SENA</t>
  </si>
  <si>
    <t xml:space="preserve"> Grupo integrado de contratación de la entidad, Grupo de Presupuesto, Oficina de Sistemas</t>
  </si>
  <si>
    <t>Retraso en el inicio del desarrollo del proyecto</t>
  </si>
  <si>
    <t>Acta de inicio</t>
  </si>
  <si>
    <t>No aceptación de los entregables, retraso en ejecución de actividades del contrato.
Pérdidas económicas por actividades ejecutadas incorrectamente.</t>
  </si>
  <si>
    <t xml:space="preserve">Verificación y exigencia del cumplimiento de las obligaciones contraidas. Inicio proceso de incumplimiento </t>
  </si>
  <si>
    <t>Impacto negativo en el cronograma y la pertinencia de entregables con afectación del plan de trabajo general del proyecto</t>
  </si>
  <si>
    <t xml:space="preserve">Seguimiento estricto al plan de trabajo aprobado y sus entregables. Reporte de incumplimiento de obligaciones contractuales. Inicio proceso incumplimiento </t>
  </si>
  <si>
    <t>Seguimiento detallado de programación de actividades, entregables y plazos de entrega.</t>
  </si>
  <si>
    <t>Afectación en la programación de pagos que se encuentra limitada por el PAC mensual.</t>
  </si>
  <si>
    <t>Seguimiento a los hitos de pago por parte del Supervisor y el contratista, con sus respectivos soportes administrativos legales exigidos.</t>
  </si>
  <si>
    <t>Revisión de perfiles e idoneidad del equipo profesional y de apoyo aprobado.</t>
  </si>
  <si>
    <t xml:space="preserve">Oficina de Sistemas, Dirección Administrativa y Financiera, Grupo integrado de gestión contractual de la entidad </t>
  </si>
  <si>
    <t>Grupo integrado de gestión contractual de la entidad</t>
  </si>
  <si>
    <t xml:space="preserve">Grupo integrado de gestión contractual de la entidad </t>
  </si>
  <si>
    <t>Retraso en el inicio del proyecto y en el respaldo económico para su ejecución</t>
  </si>
  <si>
    <t xml:space="preserve">Retraso en el inicio del proyecto </t>
  </si>
  <si>
    <t>Revisión de estrategias de selección y vinculación de personal e identificación de listas de personal de contingencia en cumplimiento de los requisitos y obligaciones técnicas asumidas.</t>
  </si>
  <si>
    <t>Afectación en la ejecución del contrato por situaciones de orden público que afectan directamente la normal ejecución del contrato.</t>
  </si>
  <si>
    <t>Cambios regulatorios, cambios reglamentarios y cambio de gobierno, que afecten la ecuación económica del contrato como nuevos impuestos</t>
  </si>
  <si>
    <t>Revisión de cambios y ajuste de condiciones tributarias en alcance al objeto contractual</t>
  </si>
  <si>
    <t>Afectación en el desarrollo del contrato por fenómenos naturales como temblores, inundaciones, lluvias, sequías, entre otros que afecten la ejecución contractual.</t>
  </si>
  <si>
    <t>Identificación del impacto al plan de trabajo y alternativas de contingencia</t>
  </si>
  <si>
    <t>Seguimiento detallado al cronograma del plan de trabajo</t>
  </si>
  <si>
    <t xml:space="preserve">Reformullación de actividades y productos del contrato.
</t>
  </si>
  <si>
    <t>Oportuna incorporación de desarrollos o estándares.</t>
  </si>
  <si>
    <t>POSTCONTRACTUAL</t>
  </si>
  <si>
    <t>No registro de la liquidación de manera oportuna.</t>
  </si>
  <si>
    <t xml:space="preserve">Aplicación de mecanismo de solución de controversias </t>
  </si>
  <si>
    <t>Acta de finalización</t>
  </si>
  <si>
    <t>Seguimiento acta de finalización y recomendación de liquidación</t>
  </si>
  <si>
    <t xml:space="preserve">Elaboró. </t>
  </si>
  <si>
    <t xml:space="preserve">Revisó. </t>
  </si>
  <si>
    <t>Declaratoria de intervención o liquidación administrativa forzosa del contratista por parte de la autoridad competente</t>
  </si>
  <si>
    <t>Interrupción y obstaculización en la ejecución de actividades a cargo del contratista</t>
  </si>
  <si>
    <t>Revisión y seguimiento periódico a la condición de operación del contratista</t>
  </si>
  <si>
    <t>No atención oportuna y resolución de casos reportados para atención de soporte técnico</t>
  </si>
  <si>
    <t>Afecta la ejecución del contrato</t>
  </si>
  <si>
    <t>Verificación y seguimiento de casos en la herramienta para atención de casos además de colocar alertas al gerente de proyecto por parte del contratista</t>
  </si>
  <si>
    <t>Seguimiento y control del supervisor de contrato con le gerente de proyecto por parte del contratista</t>
  </si>
  <si>
    <t>CONTRATISTA/SUPERVISOR DEL CONTRATO</t>
  </si>
  <si>
    <t>Incorrecta proyeccion de las actividades y los recursos</t>
  </si>
  <si>
    <t>Variación en la estimación del presupuesto asignado o tiempo de ejecución</t>
  </si>
  <si>
    <t>Revisión y ajuste de proyecciones, alcance o recursos para la ejecución del contrato, marco de referencia actual operación de servicios TIC</t>
  </si>
  <si>
    <t>Incorrecta determinación de criterios de selección de proponentes</t>
  </si>
  <si>
    <t>Reclamaciones y ajustes mayores durante proceso de selección, declaratoria de desierta del proceso de contratación.</t>
  </si>
  <si>
    <t>Ajuste proporcional de criterios de selección en relación al alcance y dimensionamiento del proyecto. Determinación de parámetros uniformes respecto al análisis de la oferta /demanda registrada como parte del análisis del sector.</t>
  </si>
  <si>
    <t>Incorrecta selección del proveedor</t>
  </si>
  <si>
    <t>No cumplimiento en los criterios de idoneidad que garantizan las condiciones de ejecución contractual esperadas</t>
  </si>
  <si>
    <t>Selección del comité de evaluadores idóneo y competente</t>
  </si>
  <si>
    <t>Verificación y evaluación de ofertas</t>
  </si>
  <si>
    <t>Aplicación de la normatividad y todos los documentos soportes del proceso</t>
  </si>
  <si>
    <t>Componente Jurídico: /Contratista Oficina de Sistemas</t>
  </si>
  <si>
    <t xml:space="preserve">OBJETO: Contratar la renovación y actualización de licenciamiento de la herramienta de desarrollo de software GENEXUS y el servicio de soporte técnico de acuerdo a los requerimientos técnicos de la Entidad. </t>
  </si>
  <si>
    <t>Judit Cepeda Rincón/Contratista Oficina de Sistemas</t>
  </si>
  <si>
    <t>Riesgo de que no se expida el RP oportunamente ni se registre en el sistema determinado por el Grupo de Gestión Contractual</t>
  </si>
  <si>
    <t>Contagio coronavirus</t>
  </si>
  <si>
    <t>Demandas, indemnizaciones del personal fallecido</t>
  </si>
  <si>
    <t>Riesgo extremo</t>
  </si>
  <si>
    <t>Riesgo alto</t>
  </si>
  <si>
    <t>Etapa pre contractual</t>
  </si>
  <si>
    <t>Etapa contractual</t>
  </si>
  <si>
    <t>El contratista del suministro deben dar estricto cumplimiento a la Resolución No. 000666 del 24 de abril de 2020 expedida por el Ministerio de Salud y Protección Social: “por medio de la cual se adopta el protocolo general de bioseguridad para mitigar controlar y realizar el adecuado manejo de la pandemia del coronavirus COVID-19” y su anexo técnico “Protocolo de Bioseguridad para la prevención de la transmisión de COVID-19”.</t>
  </si>
  <si>
    <t>Contagio de COVID-19</t>
  </si>
  <si>
    <t xml:space="preserve">Aumento en la cantidad de casos postivos </t>
  </si>
  <si>
    <t>Contratista 50% y Entidad Estatal 50%</t>
  </si>
  <si>
    <t>Tanto el proveedor como la Entidad deberán cumplir con los protocolos de Bioseguridad y las medidas dictadas por el Gobierno Nacional al respecto  frente a sus trabajadores.</t>
  </si>
  <si>
    <t>Monitoreo y  control por parte del supervisor</t>
  </si>
  <si>
    <t>Permanente</t>
  </si>
  <si>
    <t>El contratista está obligado al seguimiento y constancia del cumplimiento del protocolo de bioseguridad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</si>
</sst>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Arial"/>
      <family val="2"/>
    </font>
    <font>
      <i/>
      <sz val="8"/>
      <color rgb="FF000000"/>
      <name val="Arial"/>
      <family val="2"/>
    </font>
    <font>
      <i/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rgb="FFFF0000"/>
      <name val="Arial Narrow"/>
      <family val="2"/>
    </font>
    <font>
      <b/>
      <sz val="1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2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2" xfId="0" applyFont="1" applyFill="1" applyBorder="1" applyAlignment="1">
      <alignment horizontal="center" textRotation="90" wrapText="1"/>
    </xf>
    <xf numFmtId="0" fontId="1" fillId="0" borderId="0" xfId="0" applyFont="1" applyAlignment="1">
      <alignment vertical="center"/>
    </xf>
    <xf numFmtId="0" fontId="1" fillId="0" borderId="0" xfId="0" applyFont="1" applyFill="1"/>
    <xf numFmtId="14" fontId="3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2"/>
    </xf>
    <xf numFmtId="0" fontId="11" fillId="0" borderId="0" xfId="0" applyFont="1" applyAlignment="1">
      <alignment vertical="center"/>
    </xf>
    <xf numFmtId="0" fontId="12" fillId="0" borderId="0" xfId="0" applyFont="1" applyAlignment="1"/>
    <xf numFmtId="0" fontId="1" fillId="0" borderId="0" xfId="0" applyFont="1" applyAlignment="1"/>
    <xf numFmtId="0" fontId="13" fillId="0" borderId="1" xfId="0" applyFont="1" applyBorder="1" applyAlignment="1">
      <alignment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3" borderId="0" xfId="0" applyFont="1" applyFill="1"/>
    <xf numFmtId="14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textRotation="90" wrapText="1"/>
    </xf>
    <xf numFmtId="0" fontId="7" fillId="2" borderId="3" xfId="0" applyFont="1" applyFill="1" applyBorder="1" applyAlignment="1">
      <alignment horizontal="center" textRotation="90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textRotation="90" wrapText="1"/>
    </xf>
    <xf numFmtId="0" fontId="7" fillId="4" borderId="6" xfId="0" applyFont="1" applyFill="1" applyBorder="1" applyAlignment="1">
      <alignment horizontal="center" textRotation="90" wrapText="1"/>
    </xf>
    <xf numFmtId="0" fontId="7" fillId="4" borderId="3" xfId="0" applyFont="1" applyFill="1" applyBorder="1" applyAlignment="1">
      <alignment horizontal="center" textRotation="90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</cellXfs>
  <cellStyles count="123">
    <cellStyle name="Hipervínculo" xfId="23" builtinId="8" hidden="1"/>
    <cellStyle name="Hipervínculo" xfId="25" builtinId="8" hidden="1"/>
    <cellStyle name="Hipervínculo" xfId="27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29" builtinId="8" hidden="1"/>
    <cellStyle name="Hipervínculo" xfId="21" builtinId="8" hidden="1"/>
    <cellStyle name="Hipervínculo" xfId="9" builtinId="8" hidden="1"/>
    <cellStyle name="Hipervínculo" xfId="11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13" builtinId="8" hidden="1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 visitado" xfId="36" builtinId="9" hidden="1"/>
    <cellStyle name="Hipervínculo visitado" xfId="3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2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4" builtinId="9" hidden="1"/>
    <cellStyle name="Hipervínculo visitado" xfId="6" builtinId="9" hidden="1"/>
    <cellStyle name="Hipervínculo visitado" xfId="2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Normal" xfId="0" builtinId="0"/>
  </cellStyles>
  <dxfs count="76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egarciav/Desktop/SENA/PROCESOS%20CONTRATACION/AUTO%20AUDIT/MATRIZ%20DE%20RIESGOS%20%20AUTOAUDI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RIESGOS"/>
      <sheetName val="Hoja2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2:CF34"/>
  <sheetViews>
    <sheetView tabSelected="1" zoomScale="85" zoomScaleNormal="85" workbookViewId="0">
      <pane xSplit="6" ySplit="6" topLeftCell="S25" activePane="bottomRight" state="frozen"/>
      <selection pane="topRight" activeCell="G1" sqref="G1"/>
      <selection pane="bottomLeft" activeCell="A7" sqref="A7"/>
      <selection pane="bottomRight" activeCell="A30" sqref="A30"/>
    </sheetView>
  </sheetViews>
  <sheetFormatPr baseColWidth="10" defaultColWidth="10.85546875" defaultRowHeight="16.5" x14ac:dyDescent="0.3"/>
  <cols>
    <col min="1" max="1" width="10.140625" style="1" customWidth="1"/>
    <col min="2" max="3" width="10.7109375" style="1" customWidth="1"/>
    <col min="4" max="4" width="17.7109375" style="1" customWidth="1"/>
    <col min="5" max="5" width="15.42578125" style="1" bestFit="1" customWidth="1"/>
    <col min="6" max="6" width="27.5703125" style="1" customWidth="1"/>
    <col min="7" max="7" width="28.140625" style="1" customWidth="1"/>
    <col min="8" max="8" width="12.140625" style="1" bestFit="1" customWidth="1"/>
    <col min="9" max="9" width="6.7109375" style="1" customWidth="1"/>
    <col min="10" max="10" width="10.7109375" style="1" customWidth="1"/>
    <col min="11" max="12" width="6.7109375" style="1" customWidth="1"/>
    <col min="13" max="13" width="10.7109375" style="1" customWidth="1"/>
    <col min="14" max="14" width="19.140625" style="1" customWidth="1"/>
    <col min="15" max="15" width="27.5703125" style="1" customWidth="1"/>
    <col min="16" max="16" width="12.140625" style="1" bestFit="1" customWidth="1"/>
    <col min="17" max="17" width="6.7109375" style="1" customWidth="1"/>
    <col min="18" max="18" width="13.85546875" style="1" bestFit="1" customWidth="1"/>
    <col min="19" max="20" width="6.7109375" style="1" customWidth="1"/>
    <col min="21" max="21" width="10.7109375" style="1" customWidth="1"/>
    <col min="22" max="22" width="6.7109375" style="1" customWidth="1"/>
    <col min="23" max="23" width="25" style="1" customWidth="1"/>
    <col min="24" max="24" width="12.42578125" style="1" hidden="1" customWidth="1"/>
    <col min="25" max="25" width="17.140625" style="1" hidden="1" customWidth="1"/>
    <col min="26" max="26" width="21.42578125" style="1" customWidth="1"/>
    <col min="27" max="27" width="15.42578125" style="1" bestFit="1" customWidth="1"/>
    <col min="28" max="16384" width="10.85546875" style="1"/>
  </cols>
  <sheetData>
    <row r="2" spans="1:84" ht="23.25" x14ac:dyDescent="0.35">
      <c r="A2" s="39" t="s">
        <v>85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</row>
    <row r="3" spans="1:84" ht="37.5" customHeight="1" x14ac:dyDescent="0.3">
      <c r="A3" s="38" t="s">
        <v>169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</row>
    <row r="4" spans="1:84" s="16" customFormat="1" x14ac:dyDescent="0.25">
      <c r="A4" s="41" t="s">
        <v>0</v>
      </c>
      <c r="B4" s="31" t="s">
        <v>1</v>
      </c>
      <c r="C4" s="31" t="s">
        <v>2</v>
      </c>
      <c r="D4" s="31" t="s">
        <v>3</v>
      </c>
      <c r="E4" s="31" t="s">
        <v>4</v>
      </c>
      <c r="F4" s="31" t="s">
        <v>5</v>
      </c>
      <c r="G4" s="31" t="s">
        <v>6</v>
      </c>
      <c r="H4" s="34" t="s">
        <v>7</v>
      </c>
      <c r="I4" s="35"/>
      <c r="J4" s="34" t="s">
        <v>8</v>
      </c>
      <c r="K4" s="35"/>
      <c r="L4" s="31" t="s">
        <v>9</v>
      </c>
      <c r="M4" s="31" t="s">
        <v>10</v>
      </c>
      <c r="N4" s="31" t="s">
        <v>11</v>
      </c>
      <c r="O4" s="31" t="s">
        <v>12</v>
      </c>
      <c r="P4" s="44" t="s">
        <v>13</v>
      </c>
      <c r="Q4" s="45"/>
      <c r="R4" s="45"/>
      <c r="S4" s="45"/>
      <c r="T4" s="45"/>
      <c r="U4" s="46"/>
      <c r="V4" s="31" t="s">
        <v>14</v>
      </c>
      <c r="W4" s="31" t="s">
        <v>15</v>
      </c>
      <c r="X4" s="31" t="s">
        <v>16</v>
      </c>
      <c r="Y4" s="31" t="s">
        <v>17</v>
      </c>
      <c r="Z4" s="40" t="s">
        <v>18</v>
      </c>
      <c r="AA4" s="40"/>
    </row>
    <row r="5" spans="1:84" x14ac:dyDescent="0.3">
      <c r="A5" s="42"/>
      <c r="B5" s="32"/>
      <c r="C5" s="32"/>
      <c r="D5" s="32"/>
      <c r="E5" s="32"/>
      <c r="F5" s="32"/>
      <c r="G5" s="32"/>
      <c r="H5" s="36"/>
      <c r="I5" s="37"/>
      <c r="J5" s="36"/>
      <c r="K5" s="37"/>
      <c r="L5" s="32"/>
      <c r="M5" s="32"/>
      <c r="N5" s="32"/>
      <c r="O5" s="32"/>
      <c r="P5" s="29" t="s">
        <v>7</v>
      </c>
      <c r="Q5" s="30"/>
      <c r="R5" s="29" t="s">
        <v>8</v>
      </c>
      <c r="S5" s="30"/>
      <c r="T5" s="31" t="s">
        <v>19</v>
      </c>
      <c r="U5" s="31" t="s">
        <v>20</v>
      </c>
      <c r="V5" s="32"/>
      <c r="W5" s="32"/>
      <c r="X5" s="32"/>
      <c r="Y5" s="32"/>
      <c r="Z5" s="13"/>
      <c r="AA5" s="13"/>
    </row>
    <row r="6" spans="1:84" ht="50.25" x14ac:dyDescent="0.3">
      <c r="A6" s="43"/>
      <c r="B6" s="33"/>
      <c r="C6" s="33"/>
      <c r="D6" s="33"/>
      <c r="E6" s="33"/>
      <c r="F6" s="33"/>
      <c r="G6" s="33"/>
      <c r="H6" s="14" t="s">
        <v>10</v>
      </c>
      <c r="I6" s="14" t="s">
        <v>21</v>
      </c>
      <c r="J6" s="14" t="s">
        <v>10</v>
      </c>
      <c r="K6" s="14" t="s">
        <v>21</v>
      </c>
      <c r="L6" s="33"/>
      <c r="M6" s="33"/>
      <c r="N6" s="33"/>
      <c r="O6" s="33"/>
      <c r="P6" s="14" t="s">
        <v>10</v>
      </c>
      <c r="Q6" s="14" t="s">
        <v>21</v>
      </c>
      <c r="R6" s="14" t="s">
        <v>10</v>
      </c>
      <c r="S6" s="14" t="s">
        <v>21</v>
      </c>
      <c r="T6" s="33"/>
      <c r="U6" s="33"/>
      <c r="V6" s="33"/>
      <c r="W6" s="33"/>
      <c r="X6" s="33"/>
      <c r="Y6" s="33"/>
      <c r="Z6" s="15" t="s">
        <v>22</v>
      </c>
      <c r="AA6" s="15" t="s">
        <v>23</v>
      </c>
    </row>
    <row r="7" spans="1:84" ht="65.25" customHeight="1" x14ac:dyDescent="0.3">
      <c r="A7" s="12">
        <v>1</v>
      </c>
      <c r="B7" s="3" t="s">
        <v>24</v>
      </c>
      <c r="C7" s="3" t="s">
        <v>25</v>
      </c>
      <c r="D7" s="2" t="s">
        <v>26</v>
      </c>
      <c r="E7" s="3" t="s">
        <v>27</v>
      </c>
      <c r="F7" s="6" t="s">
        <v>157</v>
      </c>
      <c r="G7" s="7" t="s">
        <v>158</v>
      </c>
      <c r="H7" s="7" t="s">
        <v>31</v>
      </c>
      <c r="I7" s="3">
        <f t="shared" ref="I7:I26" si="0">IF(H7="RARO",1,IF(H7="IMPROBABLE",2,IF(H7="POSIBLE",3,IF(H7="PROBABLE",4,IF(H7="CASI CIERTO",5,0)))))</f>
        <v>1</v>
      </c>
      <c r="J7" s="7" t="s">
        <v>29</v>
      </c>
      <c r="K7" s="3">
        <f t="shared" ref="K7" si="1">IF(J7="INSIGNIFICANTE",1,IF(J7="MENOR",2,IF(J7="MODERADO",3,IF(J7="MAYOR",4,IF(J7="CATASTRÓFICO",5,0)))))</f>
        <v>2</v>
      </c>
      <c r="L7" s="3">
        <f t="shared" ref="L7" si="2">I7+K7</f>
        <v>3</v>
      </c>
      <c r="M7" s="3" t="str">
        <f>+IF(L7&gt;=8,"Riesgo extremo",IF(L7&gt;=6,"Riesgo alto",IF(L7=5,"Riesgo medio",IF(L7&lt;=4,"Riesgo bajo",0))))</f>
        <v>Riesgo bajo</v>
      </c>
      <c r="N7" s="3" t="s">
        <v>30</v>
      </c>
      <c r="O7" s="8" t="s">
        <v>159</v>
      </c>
      <c r="P7" s="7" t="s">
        <v>28</v>
      </c>
      <c r="Q7" s="3">
        <f t="shared" ref="Q7:Q26" si="3">IF(P7="RARO",1,IF(P7="IMPROBABLE",2,IF(P7="POSIBLE",3,IF(P7="PROBABLE",4,IF(P7="CASI CIERTO",5,0)))))</f>
        <v>3</v>
      </c>
      <c r="R7" s="7" t="s">
        <v>32</v>
      </c>
      <c r="S7" s="3">
        <f t="shared" ref="S7" si="4">IF(R7="INSIGNIFICANTE",1,IF(R7="MENOR",2,IF(R7="MODERADO",3,IF(R7="MAYOR",4,IF(R7="CATASTRÓFICO",5,0)))))</f>
        <v>1</v>
      </c>
      <c r="T7" s="3">
        <f t="shared" ref="T7" si="5">Q7+S7</f>
        <v>4</v>
      </c>
      <c r="U7" s="3" t="str">
        <f t="shared" ref="U7" si="6">+IF(T7&gt;=8,"Riesgo extremo",IF(T7&gt;=6,"Riesgo alto",IF(T7=5,"Riesgo medio",IF(T7&lt;=4,"Riesgo bajo",0))))</f>
        <v>Riesgo bajo</v>
      </c>
      <c r="V7" s="3" t="s">
        <v>33</v>
      </c>
      <c r="W7" s="8" t="s">
        <v>106</v>
      </c>
      <c r="X7" s="24">
        <v>43374</v>
      </c>
      <c r="Y7" s="24">
        <v>43449</v>
      </c>
      <c r="Z7" s="8" t="s">
        <v>86</v>
      </c>
      <c r="AA7" s="3" t="s">
        <v>51</v>
      </c>
    </row>
    <row r="8" spans="1:84" ht="68.25" customHeight="1" x14ac:dyDescent="0.3">
      <c r="A8" s="12">
        <v>1</v>
      </c>
      <c r="B8" s="3" t="s">
        <v>35</v>
      </c>
      <c r="C8" s="5" t="s">
        <v>25</v>
      </c>
      <c r="D8" s="4" t="s">
        <v>26</v>
      </c>
      <c r="E8" s="5" t="s">
        <v>27</v>
      </c>
      <c r="F8" s="6" t="s">
        <v>91</v>
      </c>
      <c r="G8" s="7" t="s">
        <v>107</v>
      </c>
      <c r="H8" s="7" t="s">
        <v>78</v>
      </c>
      <c r="I8" s="3">
        <f t="shared" si="0"/>
        <v>4</v>
      </c>
      <c r="J8" s="7" t="s">
        <v>32</v>
      </c>
      <c r="K8" s="3">
        <f t="shared" ref="K8:K9" si="7">IF(J8="INSIGNIFICANTE",1,IF(J8="MENOR",2,IF(J8="MODERADO",3,IF(J8="MAYOR",4,IF(J8="CATASTRÓFICO",5,0)))))</f>
        <v>1</v>
      </c>
      <c r="L8" s="5">
        <f t="shared" ref="L8:L9" si="8">I8+K8</f>
        <v>5</v>
      </c>
      <c r="M8" s="3" t="str">
        <f t="shared" ref="M8:M9" si="9">+IF(L8&gt;=8,"Riesgo extremo",IF(L8&gt;=6,"Riesgo alto",IF(L8=5,"Riesgo medio",IF(L8&lt;=4,"Riesgo bajo",0))))</f>
        <v>Riesgo medio</v>
      </c>
      <c r="N8" s="8" t="s">
        <v>30</v>
      </c>
      <c r="O8" s="8" t="s">
        <v>108</v>
      </c>
      <c r="P8" s="7" t="s">
        <v>38</v>
      </c>
      <c r="Q8" s="3">
        <f t="shared" si="3"/>
        <v>2</v>
      </c>
      <c r="R8" s="7" t="s">
        <v>29</v>
      </c>
      <c r="S8" s="3">
        <f t="shared" ref="S8:S9" si="10">IF(R8="INSIGNIFICANTE",1,IF(R8="MENOR",2,IF(R8="MODERADO",3,IF(R8="MAYOR",4,IF(R8="CATASTRÓFICO",5,0)))))</f>
        <v>2</v>
      </c>
      <c r="T8" s="5">
        <f t="shared" ref="T8:T9" si="11">Q8+S8</f>
        <v>4</v>
      </c>
      <c r="U8" s="3" t="str">
        <f t="shared" ref="U8:U9" si="12">+IF(T8&gt;=8,"Riesgo extremo",IF(T8&gt;=6,"Riesgo alto",IF(T8=5,"Riesgo medio",IF(T8&lt;=4,"Riesgo bajo",0))))</f>
        <v>Riesgo bajo</v>
      </c>
      <c r="V8" s="3" t="s">
        <v>33</v>
      </c>
      <c r="W8" s="8" t="s">
        <v>106</v>
      </c>
      <c r="X8" s="24">
        <v>43374</v>
      </c>
      <c r="Y8" s="24">
        <v>43449</v>
      </c>
      <c r="Z8" s="8" t="s">
        <v>86</v>
      </c>
      <c r="AA8" s="25" t="s">
        <v>51</v>
      </c>
    </row>
    <row r="9" spans="1:84" ht="95.1" customHeight="1" x14ac:dyDescent="0.3">
      <c r="A9" s="12">
        <f t="shared" ref="A9" si="13">A8+1</f>
        <v>2</v>
      </c>
      <c r="B9" s="5" t="s">
        <v>24</v>
      </c>
      <c r="C9" s="3" t="s">
        <v>25</v>
      </c>
      <c r="D9" s="2" t="s">
        <v>26</v>
      </c>
      <c r="E9" s="3" t="s">
        <v>27</v>
      </c>
      <c r="F9" s="6" t="s">
        <v>160</v>
      </c>
      <c r="G9" s="7" t="s">
        <v>161</v>
      </c>
      <c r="H9" s="7" t="s">
        <v>38</v>
      </c>
      <c r="I9" s="3">
        <f t="shared" si="0"/>
        <v>2</v>
      </c>
      <c r="J9" s="7" t="s">
        <v>32</v>
      </c>
      <c r="K9" s="3">
        <f t="shared" si="7"/>
        <v>1</v>
      </c>
      <c r="L9" s="3">
        <f t="shared" si="8"/>
        <v>3</v>
      </c>
      <c r="M9" s="3" t="str">
        <f t="shared" si="9"/>
        <v>Riesgo bajo</v>
      </c>
      <c r="N9" s="8" t="s">
        <v>30</v>
      </c>
      <c r="O9" s="8" t="s">
        <v>162</v>
      </c>
      <c r="P9" s="7" t="s">
        <v>38</v>
      </c>
      <c r="Q9" s="3">
        <f t="shared" si="3"/>
        <v>2</v>
      </c>
      <c r="R9" s="7" t="s">
        <v>29</v>
      </c>
      <c r="S9" s="3">
        <f t="shared" si="10"/>
        <v>2</v>
      </c>
      <c r="T9" s="3">
        <f t="shared" si="11"/>
        <v>4</v>
      </c>
      <c r="U9" s="3" t="str">
        <f t="shared" si="12"/>
        <v>Riesgo bajo</v>
      </c>
      <c r="V9" s="8" t="s">
        <v>33</v>
      </c>
      <c r="W9" s="8" t="s">
        <v>128</v>
      </c>
      <c r="X9" s="24">
        <v>43374</v>
      </c>
      <c r="Y9" s="24">
        <v>43449</v>
      </c>
      <c r="Z9" s="8" t="s">
        <v>86</v>
      </c>
      <c r="AA9" s="25" t="s">
        <v>51</v>
      </c>
    </row>
    <row r="10" spans="1:84" ht="69.75" customHeight="1" x14ac:dyDescent="0.3">
      <c r="A10" s="12">
        <f>+A8+1</f>
        <v>2</v>
      </c>
      <c r="B10" s="3" t="s">
        <v>24</v>
      </c>
      <c r="C10" s="3" t="s">
        <v>41</v>
      </c>
      <c r="D10" s="2" t="s">
        <v>42</v>
      </c>
      <c r="E10" s="3" t="s">
        <v>44</v>
      </c>
      <c r="F10" s="6" t="s">
        <v>94</v>
      </c>
      <c r="G10" s="7" t="s">
        <v>95</v>
      </c>
      <c r="H10" s="7" t="s">
        <v>78</v>
      </c>
      <c r="I10" s="3">
        <f t="shared" si="0"/>
        <v>4</v>
      </c>
      <c r="J10" s="7" t="s">
        <v>32</v>
      </c>
      <c r="K10" s="3">
        <f t="shared" ref="K10:K11" si="14">IF(J10="INSIGNIFICANTE",1,IF(J10="MENOR",2,IF(J10="MODERADO",3,IF(J10="MAYOR",4,IF(J10="CATASTRÓFICO",5,0)))))</f>
        <v>1</v>
      </c>
      <c r="L10" s="3">
        <f t="shared" ref="L10:L11" si="15">I10+K10</f>
        <v>5</v>
      </c>
      <c r="M10" s="3" t="str">
        <f t="shared" ref="M10:M13" si="16">+IF(L10&gt;=8,"Riesgo extremo",IF(L10&gt;=6,"Riesgo alto",IF(L10=5,"Riesgo medio",IF(L10&lt;=4,"Riesgo bajo",0))))</f>
        <v>Riesgo medio</v>
      </c>
      <c r="N10" s="8" t="s">
        <v>30</v>
      </c>
      <c r="O10" s="8" t="s">
        <v>109</v>
      </c>
      <c r="P10" s="7" t="s">
        <v>38</v>
      </c>
      <c r="Q10" s="3">
        <f t="shared" si="3"/>
        <v>2</v>
      </c>
      <c r="R10" s="7" t="s">
        <v>29</v>
      </c>
      <c r="S10" s="3">
        <f t="shared" ref="S10:S11" si="17">IF(R10="INSIGNIFICANTE",1,IF(R10="MENOR",2,IF(R10="MODERADO",3,IF(R10="MAYOR",4,IF(R10="CATASTRÓFICO",5,0)))))</f>
        <v>2</v>
      </c>
      <c r="T10" s="3">
        <f t="shared" ref="T10:T11" si="18">Q10+S10</f>
        <v>4</v>
      </c>
      <c r="U10" s="3" t="str">
        <f t="shared" ref="U10:U13" si="19">+IF(T10&gt;=8,"Riesgo extremo",IF(T10&gt;=6,"Riesgo alto",IF(T10=5,"Riesgo medio",IF(T10&lt;=4,"Riesgo bajo",0))))</f>
        <v>Riesgo bajo</v>
      </c>
      <c r="V10" s="8" t="s">
        <v>33</v>
      </c>
      <c r="W10" s="8" t="s">
        <v>128</v>
      </c>
      <c r="X10" s="9" t="s">
        <v>110</v>
      </c>
      <c r="Y10" s="9" t="s">
        <v>111</v>
      </c>
      <c r="Z10" s="8" t="s">
        <v>47</v>
      </c>
      <c r="AA10" s="25" t="s">
        <v>34</v>
      </c>
    </row>
    <row r="11" spans="1:84" s="26" customFormat="1" ht="69.75" customHeight="1" x14ac:dyDescent="0.3">
      <c r="A11" s="12">
        <f t="shared" ref="A11" si="20">A10+1</f>
        <v>3</v>
      </c>
      <c r="B11" s="3" t="s">
        <v>24</v>
      </c>
      <c r="C11" s="3" t="s">
        <v>25</v>
      </c>
      <c r="D11" s="2" t="s">
        <v>42</v>
      </c>
      <c r="E11" s="3" t="s">
        <v>27</v>
      </c>
      <c r="F11" s="6" t="s">
        <v>163</v>
      </c>
      <c r="G11" s="7" t="s">
        <v>164</v>
      </c>
      <c r="H11" s="7" t="s">
        <v>38</v>
      </c>
      <c r="I11" s="3">
        <f t="shared" si="0"/>
        <v>2</v>
      </c>
      <c r="J11" s="7" t="s">
        <v>32</v>
      </c>
      <c r="K11" s="8">
        <f t="shared" si="14"/>
        <v>1</v>
      </c>
      <c r="L11" s="8">
        <f t="shared" si="15"/>
        <v>3</v>
      </c>
      <c r="M11" s="11" t="str">
        <f t="shared" si="16"/>
        <v>Riesgo bajo</v>
      </c>
      <c r="N11" s="8" t="s">
        <v>30</v>
      </c>
      <c r="O11" s="8" t="s">
        <v>165</v>
      </c>
      <c r="P11" s="7" t="s">
        <v>38</v>
      </c>
      <c r="Q11" s="3">
        <f t="shared" si="3"/>
        <v>2</v>
      </c>
      <c r="R11" s="7" t="s">
        <v>29</v>
      </c>
      <c r="S11" s="3">
        <f t="shared" si="17"/>
        <v>2</v>
      </c>
      <c r="T11" s="3">
        <f t="shared" si="18"/>
        <v>4</v>
      </c>
      <c r="U11" s="11" t="str">
        <f t="shared" si="19"/>
        <v>Riesgo bajo</v>
      </c>
      <c r="V11" s="8" t="s">
        <v>33</v>
      </c>
      <c r="W11" s="8" t="s">
        <v>128</v>
      </c>
      <c r="X11" s="27" t="s">
        <v>166</v>
      </c>
      <c r="Y11" s="27" t="s">
        <v>111</v>
      </c>
      <c r="Z11" s="8" t="s">
        <v>167</v>
      </c>
      <c r="AA11" s="28" t="s">
        <v>45</v>
      </c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</row>
    <row r="12" spans="1:84" ht="51.75" customHeight="1" x14ac:dyDescent="0.3">
      <c r="A12" s="12">
        <f>+A10+1</f>
        <v>3</v>
      </c>
      <c r="B12" s="3" t="s">
        <v>24</v>
      </c>
      <c r="C12" s="3" t="s">
        <v>25</v>
      </c>
      <c r="D12" s="2" t="s">
        <v>46</v>
      </c>
      <c r="E12" s="3" t="s">
        <v>27</v>
      </c>
      <c r="F12" s="6" t="s">
        <v>48</v>
      </c>
      <c r="G12" s="7" t="s">
        <v>87</v>
      </c>
      <c r="H12" s="7" t="s">
        <v>38</v>
      </c>
      <c r="I12" s="3">
        <f t="shared" si="0"/>
        <v>2</v>
      </c>
      <c r="J12" s="7" t="s">
        <v>32</v>
      </c>
      <c r="K12" s="3">
        <f t="shared" ref="K12:K24" si="21">IF(J12="INSIGNIFICANTE",1,IF(J12="MENOR",2,IF(J12="MODERADO",3,IF(J12="MAYOR",4,IF(J12="CATASTRÓFICO",5,0)))))</f>
        <v>1</v>
      </c>
      <c r="L12" s="3">
        <f t="shared" ref="L12:L20" si="22">I12+K12</f>
        <v>3</v>
      </c>
      <c r="M12" s="3" t="str">
        <f t="shared" ref="M12:M20" si="23">+IF(L12&gt;=8,"Riesgo extremo",IF(L12&gt;=6,"Riesgo alto",IF(L12=5,"Riesgo medio",IF(L12&lt;=4,"Riesgo bajo",0))))</f>
        <v>Riesgo bajo</v>
      </c>
      <c r="N12" s="8" t="s">
        <v>30</v>
      </c>
      <c r="O12" s="8" t="s">
        <v>88</v>
      </c>
      <c r="P12" s="7" t="s">
        <v>38</v>
      </c>
      <c r="Q12" s="3">
        <f t="shared" si="3"/>
        <v>2</v>
      </c>
      <c r="R12" s="7" t="s">
        <v>29</v>
      </c>
      <c r="S12" s="3">
        <f t="shared" ref="S12:S24" si="24">IF(R12="INSIGNIFICANTE",1,IF(R12="MENOR",2,IF(R12="MODERADO",3,IF(R12="MAYOR",4,IF(R12="CATASTRÓFICO",5,0)))))</f>
        <v>2</v>
      </c>
      <c r="T12" s="3">
        <f t="shared" ref="T12:T20" si="25">Q12+S12</f>
        <v>4</v>
      </c>
      <c r="U12" s="3" t="str">
        <f t="shared" ref="U12:U20" si="26">+IF(T12&gt;=8,"Riesgo extremo",IF(T12&gt;=6,"Riesgo alto",IF(T12=5,"Riesgo medio",IF(T12&lt;=4,"Riesgo bajo",0))))</f>
        <v>Riesgo bajo</v>
      </c>
      <c r="V12" s="8" t="s">
        <v>33</v>
      </c>
      <c r="W12" s="8" t="s">
        <v>129</v>
      </c>
      <c r="X12" s="9" t="s">
        <v>112</v>
      </c>
      <c r="Y12" s="9" t="s">
        <v>113</v>
      </c>
      <c r="Z12" s="8" t="s">
        <v>114</v>
      </c>
      <c r="AA12" s="25" t="s">
        <v>36</v>
      </c>
    </row>
    <row r="13" spans="1:84" ht="54" x14ac:dyDescent="0.3">
      <c r="A13" s="12">
        <f t="shared" ref="A13:A26" si="27">A12+1</f>
        <v>4</v>
      </c>
      <c r="B13" s="3" t="s">
        <v>24</v>
      </c>
      <c r="C13" s="3" t="s">
        <v>41</v>
      </c>
      <c r="D13" s="2" t="s">
        <v>46</v>
      </c>
      <c r="E13" s="3" t="s">
        <v>27</v>
      </c>
      <c r="F13" s="6" t="s">
        <v>115</v>
      </c>
      <c r="G13" s="7" t="s">
        <v>132</v>
      </c>
      <c r="H13" s="7" t="s">
        <v>38</v>
      </c>
      <c r="I13" s="3">
        <f t="shared" si="0"/>
        <v>2</v>
      </c>
      <c r="J13" s="7" t="s">
        <v>32</v>
      </c>
      <c r="K13" s="3">
        <v>2</v>
      </c>
      <c r="L13" s="3">
        <f t="shared" si="22"/>
        <v>4</v>
      </c>
      <c r="M13" s="3" t="str">
        <f t="shared" si="16"/>
        <v>Riesgo bajo</v>
      </c>
      <c r="N13" s="8" t="s">
        <v>50</v>
      </c>
      <c r="O13" s="8" t="s">
        <v>89</v>
      </c>
      <c r="P13" s="7" t="s">
        <v>38</v>
      </c>
      <c r="Q13" s="3">
        <f t="shared" si="3"/>
        <v>2</v>
      </c>
      <c r="R13" s="7" t="s">
        <v>29</v>
      </c>
      <c r="S13" s="3">
        <v>2</v>
      </c>
      <c r="T13" s="3">
        <f t="shared" si="25"/>
        <v>4</v>
      </c>
      <c r="U13" s="3" t="str">
        <f t="shared" si="19"/>
        <v>Riesgo bajo</v>
      </c>
      <c r="V13" s="8" t="s">
        <v>33</v>
      </c>
      <c r="W13" s="8" t="s">
        <v>130</v>
      </c>
      <c r="X13" s="18" t="s">
        <v>112</v>
      </c>
      <c r="Y13" s="9" t="s">
        <v>113</v>
      </c>
      <c r="Z13" s="8" t="s">
        <v>96</v>
      </c>
      <c r="AA13" s="25" t="s">
        <v>36</v>
      </c>
    </row>
    <row r="14" spans="1:84" ht="63" customHeight="1" x14ac:dyDescent="0.3">
      <c r="A14" s="12">
        <f t="shared" si="27"/>
        <v>5</v>
      </c>
      <c r="B14" s="3" t="s">
        <v>24</v>
      </c>
      <c r="C14" s="3" t="s">
        <v>25</v>
      </c>
      <c r="D14" s="2" t="s">
        <v>46</v>
      </c>
      <c r="E14" s="3" t="s">
        <v>27</v>
      </c>
      <c r="F14" s="6" t="s">
        <v>171</v>
      </c>
      <c r="G14" s="7" t="s">
        <v>131</v>
      </c>
      <c r="H14" s="7" t="s">
        <v>38</v>
      </c>
      <c r="I14" s="3">
        <f t="shared" si="0"/>
        <v>2</v>
      </c>
      <c r="J14" s="7" t="s">
        <v>32</v>
      </c>
      <c r="K14" s="3">
        <v>2</v>
      </c>
      <c r="L14" s="3">
        <f t="shared" ref="L14" si="28">I14+K14</f>
        <v>4</v>
      </c>
      <c r="M14" s="3" t="str">
        <f t="shared" ref="M14" si="29">+IF(L14&gt;=8,"Riesgo extremo",IF(L14&gt;=6,"Riesgo alto",IF(L14=5,"Riesgo medio",IF(L14&lt;=4,"Riesgo bajo",0))))</f>
        <v>Riesgo bajo</v>
      </c>
      <c r="N14" s="8" t="s">
        <v>30</v>
      </c>
      <c r="O14" s="8" t="s">
        <v>116</v>
      </c>
      <c r="P14" s="7" t="s">
        <v>38</v>
      </c>
      <c r="Q14" s="3">
        <f t="shared" si="3"/>
        <v>2</v>
      </c>
      <c r="R14" s="7" t="s">
        <v>29</v>
      </c>
      <c r="S14" s="3">
        <v>2</v>
      </c>
      <c r="T14" s="3">
        <f t="shared" ref="T14" si="30">Q14+S14</f>
        <v>4</v>
      </c>
      <c r="U14" s="3" t="str">
        <f t="shared" ref="U14" si="31">+IF(T14&gt;=8,"Riesgo extremo",IF(T14&gt;=6,"Riesgo alto",IF(T14=5,"Riesgo medio",IF(T14&lt;=4,"Riesgo bajo",0))))</f>
        <v>Riesgo bajo</v>
      </c>
      <c r="V14" s="8" t="s">
        <v>33</v>
      </c>
      <c r="W14" s="8" t="s">
        <v>117</v>
      </c>
      <c r="X14" s="18" t="s">
        <v>112</v>
      </c>
      <c r="Y14" s="9" t="s">
        <v>113</v>
      </c>
      <c r="Z14" s="8" t="s">
        <v>96</v>
      </c>
      <c r="AA14" s="3" t="s">
        <v>36</v>
      </c>
    </row>
    <row r="15" spans="1:84" ht="61.5" customHeight="1" x14ac:dyDescent="0.3">
      <c r="A15" s="12">
        <f t="shared" si="27"/>
        <v>6</v>
      </c>
      <c r="B15" s="3" t="s">
        <v>24</v>
      </c>
      <c r="C15" s="3" t="s">
        <v>41</v>
      </c>
      <c r="D15" s="2" t="s">
        <v>46</v>
      </c>
      <c r="E15" s="3" t="s">
        <v>27</v>
      </c>
      <c r="F15" s="6" t="s">
        <v>97</v>
      </c>
      <c r="G15" s="7" t="s">
        <v>118</v>
      </c>
      <c r="H15" s="7" t="s">
        <v>38</v>
      </c>
      <c r="I15" s="3">
        <f t="shared" si="0"/>
        <v>2</v>
      </c>
      <c r="J15" s="7" t="s">
        <v>32</v>
      </c>
      <c r="K15" s="3">
        <v>2</v>
      </c>
      <c r="L15" s="3">
        <f t="shared" ref="L15" si="32">I15+K15</f>
        <v>4</v>
      </c>
      <c r="M15" s="3" t="str">
        <f t="shared" ref="M15" si="33">+IF(L15&gt;=8,"Riesgo extremo",IF(L15&gt;=6,"Riesgo alto",IF(L15=5,"Riesgo medio",IF(L15&lt;=4,"Riesgo bajo",0))))</f>
        <v>Riesgo bajo</v>
      </c>
      <c r="N15" s="8" t="s">
        <v>50</v>
      </c>
      <c r="O15" s="8" t="s">
        <v>98</v>
      </c>
      <c r="P15" s="7" t="s">
        <v>38</v>
      </c>
      <c r="Q15" s="3">
        <f t="shared" si="3"/>
        <v>2</v>
      </c>
      <c r="R15" s="7" t="s">
        <v>29</v>
      </c>
      <c r="S15" s="3">
        <v>2</v>
      </c>
      <c r="T15" s="3">
        <f t="shared" ref="T15" si="34">Q15+S15</f>
        <v>4</v>
      </c>
      <c r="U15" s="3" t="str">
        <f t="shared" ref="U15" si="35">+IF(T15&gt;=8,"Riesgo extremo",IF(T15&gt;=6,"Riesgo alto",IF(T15=5,"Riesgo medio",IF(T15&lt;=4,"Riesgo bajo",0))))</f>
        <v>Riesgo bajo</v>
      </c>
      <c r="V15" s="8" t="s">
        <v>33</v>
      </c>
      <c r="W15" s="8" t="s">
        <v>100</v>
      </c>
      <c r="X15" s="18" t="s">
        <v>112</v>
      </c>
      <c r="Y15" s="18" t="s">
        <v>113</v>
      </c>
      <c r="Z15" s="8" t="s">
        <v>99</v>
      </c>
      <c r="AA15" s="3" t="s">
        <v>36</v>
      </c>
    </row>
    <row r="16" spans="1:84" ht="54" x14ac:dyDescent="0.3">
      <c r="A16" s="12">
        <v>7</v>
      </c>
      <c r="B16" s="5" t="s">
        <v>35</v>
      </c>
      <c r="C16" s="5" t="s">
        <v>41</v>
      </c>
      <c r="D16" s="4" t="s">
        <v>49</v>
      </c>
      <c r="E16" s="5" t="s">
        <v>54</v>
      </c>
      <c r="F16" s="6" t="s">
        <v>134</v>
      </c>
      <c r="G16" s="10" t="s">
        <v>101</v>
      </c>
      <c r="H16" s="7" t="s">
        <v>38</v>
      </c>
      <c r="I16" s="3">
        <f t="shared" si="0"/>
        <v>2</v>
      </c>
      <c r="J16" s="7" t="s">
        <v>32</v>
      </c>
      <c r="K16" s="3">
        <f t="shared" si="21"/>
        <v>1</v>
      </c>
      <c r="L16" s="5">
        <f t="shared" ref="L16" si="36">I16+K16</f>
        <v>3</v>
      </c>
      <c r="M16" s="11" t="str">
        <f t="shared" ref="M16" si="37">+IF(L16&gt;=8,"Riesgo extremo",IF(L16&gt;=6,"Riesgo alto",IF(L16=5,"Riesgo medio",IF(L16&lt;=4,"Riesgo bajo",0))))</f>
        <v>Riesgo bajo</v>
      </c>
      <c r="N16" s="8" t="s">
        <v>40</v>
      </c>
      <c r="O16" s="8" t="s">
        <v>102</v>
      </c>
      <c r="P16" s="7" t="s">
        <v>38</v>
      </c>
      <c r="Q16" s="3">
        <f t="shared" si="3"/>
        <v>2</v>
      </c>
      <c r="R16" s="7" t="s">
        <v>29</v>
      </c>
      <c r="S16" s="3">
        <f t="shared" si="24"/>
        <v>2</v>
      </c>
      <c r="T16" s="5">
        <f t="shared" ref="T16" si="38">Q16+S16</f>
        <v>4</v>
      </c>
      <c r="U16" s="11" t="str">
        <f t="shared" ref="U16" si="39">+IF(T16&gt;=8,"Riesgo extremo",IF(T16&gt;=6,"Riesgo alto",IF(T16=5,"Riesgo medio",IF(T16&lt;=4,"Riesgo bajo",0))))</f>
        <v>Riesgo bajo</v>
      </c>
      <c r="V16" s="8" t="s">
        <v>33</v>
      </c>
      <c r="W16" s="8" t="s">
        <v>100</v>
      </c>
      <c r="X16" s="18" t="s">
        <v>119</v>
      </c>
      <c r="Y16" s="24">
        <v>43449</v>
      </c>
      <c r="Z16" s="8" t="s">
        <v>90</v>
      </c>
      <c r="AA16" s="5" t="s">
        <v>51</v>
      </c>
    </row>
    <row r="17" spans="1:27" ht="59.25" customHeight="1" x14ac:dyDescent="0.3">
      <c r="A17" s="12">
        <v>8</v>
      </c>
      <c r="B17" s="5" t="s">
        <v>35</v>
      </c>
      <c r="C17" s="5" t="s">
        <v>41</v>
      </c>
      <c r="D17" s="4" t="s">
        <v>49</v>
      </c>
      <c r="E17" s="5" t="s">
        <v>27</v>
      </c>
      <c r="F17" s="6" t="s">
        <v>92</v>
      </c>
      <c r="G17" s="10" t="s">
        <v>120</v>
      </c>
      <c r="H17" s="7" t="s">
        <v>38</v>
      </c>
      <c r="I17" s="3">
        <f t="shared" si="0"/>
        <v>2</v>
      </c>
      <c r="J17" s="7" t="s">
        <v>32</v>
      </c>
      <c r="K17" s="3">
        <f t="shared" si="21"/>
        <v>1</v>
      </c>
      <c r="L17" s="5">
        <f t="shared" ref="L17" si="40">I17+K17</f>
        <v>3</v>
      </c>
      <c r="M17" s="11" t="str">
        <f t="shared" ref="M17" si="41">+IF(L17&gt;=8,"Riesgo extremo",IF(L17&gt;=6,"Riesgo alto",IF(L17=5,"Riesgo medio",IF(L17&lt;=4,"Riesgo bajo",0))))</f>
        <v>Riesgo bajo</v>
      </c>
      <c r="N17" s="8" t="s">
        <v>50</v>
      </c>
      <c r="O17" s="8" t="s">
        <v>121</v>
      </c>
      <c r="P17" s="7" t="s">
        <v>38</v>
      </c>
      <c r="Q17" s="3">
        <f t="shared" si="3"/>
        <v>2</v>
      </c>
      <c r="R17" s="7" t="s">
        <v>29</v>
      </c>
      <c r="S17" s="3">
        <f t="shared" si="24"/>
        <v>2</v>
      </c>
      <c r="T17" s="5">
        <f t="shared" ref="T17" si="42">Q17+S17</f>
        <v>4</v>
      </c>
      <c r="U17" s="11" t="str">
        <f t="shared" ref="U17" si="43">+IF(T17&gt;=8,"Riesgo extremo",IF(T17&gt;=6,"Riesgo alto",IF(T17=5,"Riesgo medio",IF(T17&lt;=4,"Riesgo bajo",0))))</f>
        <v>Riesgo bajo</v>
      </c>
      <c r="V17" s="8" t="s">
        <v>33</v>
      </c>
      <c r="W17" s="8" t="s">
        <v>55</v>
      </c>
      <c r="X17" s="18" t="s">
        <v>119</v>
      </c>
      <c r="Y17" s="24">
        <v>43449</v>
      </c>
      <c r="Z17" s="8" t="s">
        <v>56</v>
      </c>
      <c r="AA17" s="5" t="s">
        <v>36</v>
      </c>
    </row>
    <row r="18" spans="1:27" ht="80.45" customHeight="1" x14ac:dyDescent="0.3">
      <c r="A18" s="12">
        <f t="shared" si="27"/>
        <v>9</v>
      </c>
      <c r="B18" s="5" t="s">
        <v>35</v>
      </c>
      <c r="C18" s="5" t="s">
        <v>41</v>
      </c>
      <c r="D18" s="4" t="s">
        <v>49</v>
      </c>
      <c r="E18" s="5" t="s">
        <v>27</v>
      </c>
      <c r="F18" s="6" t="s">
        <v>93</v>
      </c>
      <c r="G18" s="10" t="s">
        <v>122</v>
      </c>
      <c r="H18" s="7" t="s">
        <v>28</v>
      </c>
      <c r="I18" s="3">
        <f t="shared" si="0"/>
        <v>3</v>
      </c>
      <c r="J18" s="7" t="s">
        <v>29</v>
      </c>
      <c r="K18" s="3">
        <f t="shared" ref="K18:K19" si="44">IF(J18="INSIGNIFICANTE",1,IF(J18="MENOR",2,IF(J18="MODERADO",3,IF(J18="MAYOR",4,IF(J18="CATASTRÓFICO",5,0)))))</f>
        <v>2</v>
      </c>
      <c r="L18" s="5">
        <f t="shared" ref="L18:L19" si="45">I18+K18</f>
        <v>5</v>
      </c>
      <c r="M18" s="11" t="str">
        <f t="shared" ref="M18:M19" si="46">+IF(L18&gt;=8,"Riesgo extremo",IF(L18&gt;=6,"Riesgo alto",IF(L18=5,"Riesgo medio",IF(L18&lt;=4,"Riesgo bajo",0))))</f>
        <v>Riesgo medio</v>
      </c>
      <c r="N18" s="8" t="s">
        <v>50</v>
      </c>
      <c r="O18" s="8" t="s">
        <v>123</v>
      </c>
      <c r="P18" s="7" t="s">
        <v>38</v>
      </c>
      <c r="Q18" s="3">
        <f t="shared" si="3"/>
        <v>2</v>
      </c>
      <c r="R18" s="7" t="s">
        <v>29</v>
      </c>
      <c r="S18" s="3">
        <f t="shared" ref="S18:S19" si="47">IF(R18="INSIGNIFICANTE",1,IF(R18="MENOR",2,IF(R18="MODERADO",3,IF(R18="MAYOR",4,IF(R18="CATASTRÓFICO",5,0)))))</f>
        <v>2</v>
      </c>
      <c r="T18" s="5">
        <f t="shared" ref="T18:T19" si="48">Q18+S18</f>
        <v>4</v>
      </c>
      <c r="U18" s="11" t="str">
        <f t="shared" ref="U18:U19" si="49">+IF(T18&gt;=8,"Riesgo extremo",IF(T18&gt;=6,"Riesgo alto",IF(T18=5,"Riesgo medio",IF(T18&lt;=4,"Riesgo bajo",0))))</f>
        <v>Riesgo bajo</v>
      </c>
      <c r="V18" s="8" t="s">
        <v>33</v>
      </c>
      <c r="W18" s="8" t="s">
        <v>100</v>
      </c>
      <c r="X18" s="18" t="s">
        <v>119</v>
      </c>
      <c r="Y18" s="24">
        <v>43449</v>
      </c>
      <c r="Z18" s="8" t="s">
        <v>124</v>
      </c>
      <c r="AA18" s="5" t="s">
        <v>36</v>
      </c>
    </row>
    <row r="19" spans="1:27" ht="81.75" customHeight="1" x14ac:dyDescent="0.3">
      <c r="A19" s="12">
        <v>10</v>
      </c>
      <c r="B19" s="5" t="s">
        <v>35</v>
      </c>
      <c r="C19" s="5" t="s">
        <v>41</v>
      </c>
      <c r="D19" s="4" t="s">
        <v>49</v>
      </c>
      <c r="E19" s="5" t="s">
        <v>27</v>
      </c>
      <c r="F19" s="6" t="s">
        <v>103</v>
      </c>
      <c r="G19" s="10" t="s">
        <v>125</v>
      </c>
      <c r="H19" s="7" t="s">
        <v>28</v>
      </c>
      <c r="I19" s="3">
        <f t="shared" si="0"/>
        <v>3</v>
      </c>
      <c r="J19" s="7" t="s">
        <v>29</v>
      </c>
      <c r="K19" s="3">
        <f t="shared" si="44"/>
        <v>2</v>
      </c>
      <c r="L19" s="5">
        <f t="shared" si="45"/>
        <v>5</v>
      </c>
      <c r="M19" s="11" t="str">
        <f t="shared" si="46"/>
        <v>Riesgo medio</v>
      </c>
      <c r="N19" s="8" t="s">
        <v>50</v>
      </c>
      <c r="O19" s="8" t="s">
        <v>126</v>
      </c>
      <c r="P19" s="7" t="s">
        <v>38</v>
      </c>
      <c r="Q19" s="3">
        <f t="shared" si="3"/>
        <v>2</v>
      </c>
      <c r="R19" s="7" t="s">
        <v>29</v>
      </c>
      <c r="S19" s="3">
        <f t="shared" si="47"/>
        <v>2</v>
      </c>
      <c r="T19" s="5">
        <f t="shared" si="48"/>
        <v>4</v>
      </c>
      <c r="U19" s="11" t="str">
        <f t="shared" si="49"/>
        <v>Riesgo bajo</v>
      </c>
      <c r="V19" s="8" t="s">
        <v>33</v>
      </c>
      <c r="W19" s="8" t="s">
        <v>100</v>
      </c>
      <c r="X19" s="18" t="s">
        <v>119</v>
      </c>
      <c r="Y19" s="24">
        <v>43449</v>
      </c>
      <c r="Z19" s="8" t="s">
        <v>104</v>
      </c>
      <c r="AA19" s="5" t="s">
        <v>36</v>
      </c>
    </row>
    <row r="20" spans="1:27" ht="54" x14ac:dyDescent="0.3">
      <c r="A20" s="12">
        <f t="shared" si="27"/>
        <v>11</v>
      </c>
      <c r="B20" s="5" t="s">
        <v>35</v>
      </c>
      <c r="C20" s="5" t="s">
        <v>41</v>
      </c>
      <c r="D20" s="4" t="s">
        <v>49</v>
      </c>
      <c r="E20" s="5" t="s">
        <v>57</v>
      </c>
      <c r="F20" s="6" t="s">
        <v>58</v>
      </c>
      <c r="G20" s="10" t="s">
        <v>52</v>
      </c>
      <c r="H20" s="7" t="s">
        <v>38</v>
      </c>
      <c r="I20" s="3">
        <f t="shared" si="0"/>
        <v>2</v>
      </c>
      <c r="J20" s="7" t="s">
        <v>32</v>
      </c>
      <c r="K20" s="3">
        <f t="shared" si="21"/>
        <v>1</v>
      </c>
      <c r="L20" s="5">
        <f t="shared" si="22"/>
        <v>3</v>
      </c>
      <c r="M20" s="11" t="str">
        <f t="shared" si="23"/>
        <v>Riesgo bajo</v>
      </c>
      <c r="N20" s="8" t="s">
        <v>50</v>
      </c>
      <c r="O20" s="8" t="s">
        <v>59</v>
      </c>
      <c r="P20" s="7" t="s">
        <v>38</v>
      </c>
      <c r="Q20" s="3">
        <f t="shared" si="3"/>
        <v>2</v>
      </c>
      <c r="R20" s="7" t="s">
        <v>29</v>
      </c>
      <c r="S20" s="3">
        <f t="shared" si="24"/>
        <v>2</v>
      </c>
      <c r="T20" s="5">
        <f t="shared" si="25"/>
        <v>4</v>
      </c>
      <c r="U20" s="11" t="str">
        <f t="shared" si="26"/>
        <v>Riesgo bajo</v>
      </c>
      <c r="V20" s="8" t="s">
        <v>33</v>
      </c>
      <c r="W20" s="8" t="s">
        <v>53</v>
      </c>
      <c r="X20" s="18" t="s">
        <v>119</v>
      </c>
      <c r="Y20" s="24">
        <v>43449</v>
      </c>
      <c r="Z20" s="8" t="s">
        <v>60</v>
      </c>
      <c r="AA20" s="5" t="s">
        <v>51</v>
      </c>
    </row>
    <row r="21" spans="1:27" ht="86.25" customHeight="1" x14ac:dyDescent="0.3">
      <c r="A21" s="12">
        <f t="shared" si="27"/>
        <v>12</v>
      </c>
      <c r="B21" s="5" t="s">
        <v>35</v>
      </c>
      <c r="C21" s="5" t="s">
        <v>41</v>
      </c>
      <c r="D21" s="4" t="s">
        <v>49</v>
      </c>
      <c r="E21" s="5" t="s">
        <v>27</v>
      </c>
      <c r="F21" s="6" t="s">
        <v>61</v>
      </c>
      <c r="G21" s="10" t="s">
        <v>62</v>
      </c>
      <c r="H21" s="7" t="s">
        <v>38</v>
      </c>
      <c r="I21" s="3">
        <f t="shared" si="0"/>
        <v>2</v>
      </c>
      <c r="J21" s="7" t="s">
        <v>32</v>
      </c>
      <c r="K21" s="3">
        <f t="shared" si="21"/>
        <v>1</v>
      </c>
      <c r="L21" s="5">
        <f t="shared" ref="L21" si="50">I21+K21</f>
        <v>3</v>
      </c>
      <c r="M21" s="11" t="str">
        <f t="shared" ref="M21" si="51">+IF(L21&gt;=8,"Riesgo extremo",IF(L21&gt;=6,"Riesgo alto",IF(L21=5,"Riesgo medio",IF(L21&lt;=4,"Riesgo bajo",0))))</f>
        <v>Riesgo bajo</v>
      </c>
      <c r="N21" s="8" t="s">
        <v>50</v>
      </c>
      <c r="O21" s="8" t="s">
        <v>133</v>
      </c>
      <c r="P21" s="7" t="s">
        <v>38</v>
      </c>
      <c r="Q21" s="3">
        <f t="shared" si="3"/>
        <v>2</v>
      </c>
      <c r="R21" s="7" t="s">
        <v>29</v>
      </c>
      <c r="S21" s="3">
        <f t="shared" si="24"/>
        <v>2</v>
      </c>
      <c r="T21" s="5">
        <f t="shared" ref="T21" si="52">Q21+S21</f>
        <v>4</v>
      </c>
      <c r="U21" s="11" t="str">
        <f t="shared" ref="U21" si="53">+IF(T21&gt;=8,"Riesgo extremo",IF(T21&gt;=6,"Riesgo alto",IF(T21=5,"Riesgo medio",IF(T21&lt;=4,"Riesgo bajo",0))))</f>
        <v>Riesgo bajo</v>
      </c>
      <c r="V21" s="8" t="s">
        <v>33</v>
      </c>
      <c r="W21" s="8" t="s">
        <v>100</v>
      </c>
      <c r="X21" s="18" t="s">
        <v>119</v>
      </c>
      <c r="Y21" s="24">
        <v>43449</v>
      </c>
      <c r="Z21" s="8" t="s">
        <v>127</v>
      </c>
      <c r="AA21" s="5" t="s">
        <v>34</v>
      </c>
    </row>
    <row r="22" spans="1:27" ht="86.25" customHeight="1" x14ac:dyDescent="0.3">
      <c r="A22" s="12">
        <v>13</v>
      </c>
      <c r="B22" s="5" t="s">
        <v>24</v>
      </c>
      <c r="C22" s="5" t="s">
        <v>41</v>
      </c>
      <c r="D22" s="4" t="s">
        <v>49</v>
      </c>
      <c r="E22" s="5" t="s">
        <v>44</v>
      </c>
      <c r="F22" s="6" t="s">
        <v>135</v>
      </c>
      <c r="G22" s="10" t="s">
        <v>64</v>
      </c>
      <c r="H22" s="7" t="s">
        <v>38</v>
      </c>
      <c r="I22" s="3">
        <f t="shared" si="0"/>
        <v>2</v>
      </c>
      <c r="J22" s="7" t="s">
        <v>29</v>
      </c>
      <c r="K22" s="3">
        <f t="shared" si="21"/>
        <v>2</v>
      </c>
      <c r="L22" s="5">
        <f t="shared" ref="L22:L23" si="54">I22+K22</f>
        <v>4</v>
      </c>
      <c r="M22" s="11" t="str">
        <f t="shared" ref="M22:M23" si="55">+IF(L22&gt;=8,"Riesgo extremo",IF(L22&gt;=6,"Riesgo alto",IF(L22=5,"Riesgo medio",IF(L22&lt;=4,"Riesgo bajo",0))))</f>
        <v>Riesgo bajo</v>
      </c>
      <c r="N22" s="8" t="s">
        <v>40</v>
      </c>
      <c r="O22" s="8" t="s">
        <v>136</v>
      </c>
      <c r="P22" s="7" t="s">
        <v>38</v>
      </c>
      <c r="Q22" s="3">
        <f t="shared" si="3"/>
        <v>2</v>
      </c>
      <c r="R22" s="7" t="s">
        <v>29</v>
      </c>
      <c r="S22" s="3">
        <f t="shared" si="24"/>
        <v>2</v>
      </c>
      <c r="T22" s="5">
        <f t="shared" ref="T22:T23" si="56">Q22+S22</f>
        <v>4</v>
      </c>
      <c r="U22" s="11" t="str">
        <f t="shared" ref="U22:U23" si="57">+IF(T22&gt;=8,"Riesgo extremo",IF(T22&gt;=6,"Riesgo alto",IF(T22=5,"Riesgo medio",IF(T22&lt;=4,"Riesgo bajo",0))))</f>
        <v>Riesgo bajo</v>
      </c>
      <c r="V22" s="8" t="s">
        <v>33</v>
      </c>
      <c r="W22" s="8" t="s">
        <v>100</v>
      </c>
      <c r="X22" s="18" t="s">
        <v>119</v>
      </c>
      <c r="Y22" s="24">
        <v>43449</v>
      </c>
      <c r="Z22" s="8" t="s">
        <v>65</v>
      </c>
      <c r="AA22" s="5" t="s">
        <v>34</v>
      </c>
    </row>
    <row r="23" spans="1:27" ht="66.75" customHeight="1" x14ac:dyDescent="0.3">
      <c r="A23" s="12">
        <f t="shared" si="27"/>
        <v>14</v>
      </c>
      <c r="B23" s="5" t="s">
        <v>24</v>
      </c>
      <c r="C23" s="5" t="s">
        <v>41</v>
      </c>
      <c r="D23" s="4" t="s">
        <v>49</v>
      </c>
      <c r="E23" s="5" t="s">
        <v>66</v>
      </c>
      <c r="F23" s="6" t="s">
        <v>137</v>
      </c>
      <c r="G23" s="10" t="s">
        <v>67</v>
      </c>
      <c r="H23" s="7" t="s">
        <v>38</v>
      </c>
      <c r="I23" s="3">
        <f t="shared" si="0"/>
        <v>2</v>
      </c>
      <c r="J23" s="7" t="s">
        <v>29</v>
      </c>
      <c r="K23" s="3">
        <f t="shared" si="21"/>
        <v>2</v>
      </c>
      <c r="L23" s="5">
        <f t="shared" si="54"/>
        <v>4</v>
      </c>
      <c r="M23" s="11" t="str">
        <f t="shared" si="55"/>
        <v>Riesgo bajo</v>
      </c>
      <c r="N23" s="8" t="s">
        <v>40</v>
      </c>
      <c r="O23" s="8" t="s">
        <v>138</v>
      </c>
      <c r="P23" s="7" t="s">
        <v>38</v>
      </c>
      <c r="Q23" s="3">
        <f t="shared" si="3"/>
        <v>2</v>
      </c>
      <c r="R23" s="7" t="s">
        <v>29</v>
      </c>
      <c r="S23" s="3">
        <f t="shared" si="24"/>
        <v>2</v>
      </c>
      <c r="T23" s="5">
        <f t="shared" si="56"/>
        <v>4</v>
      </c>
      <c r="U23" s="11" t="str">
        <f t="shared" si="57"/>
        <v>Riesgo bajo</v>
      </c>
      <c r="V23" s="8" t="s">
        <v>33</v>
      </c>
      <c r="W23" s="8" t="s">
        <v>100</v>
      </c>
      <c r="X23" s="18" t="s">
        <v>119</v>
      </c>
      <c r="Y23" s="24">
        <v>43449</v>
      </c>
      <c r="Z23" s="8" t="s">
        <v>139</v>
      </c>
      <c r="AA23" s="5" t="s">
        <v>45</v>
      </c>
    </row>
    <row r="24" spans="1:27" ht="82.5" customHeight="1" x14ac:dyDescent="0.3">
      <c r="A24" s="12">
        <f t="shared" si="27"/>
        <v>15</v>
      </c>
      <c r="B24" s="5" t="s">
        <v>35</v>
      </c>
      <c r="C24" s="5" t="s">
        <v>41</v>
      </c>
      <c r="D24" s="4" t="s">
        <v>49</v>
      </c>
      <c r="E24" s="5" t="s">
        <v>57</v>
      </c>
      <c r="F24" s="6" t="s">
        <v>105</v>
      </c>
      <c r="G24" s="10" t="s">
        <v>140</v>
      </c>
      <c r="H24" s="7" t="s">
        <v>78</v>
      </c>
      <c r="I24" s="3">
        <f t="shared" si="0"/>
        <v>4</v>
      </c>
      <c r="J24" s="7" t="s">
        <v>39</v>
      </c>
      <c r="K24" s="3">
        <f t="shared" si="21"/>
        <v>3</v>
      </c>
      <c r="L24" s="5">
        <f t="shared" ref="L24" si="58">I24+K24</f>
        <v>7</v>
      </c>
      <c r="M24" s="11" t="str">
        <f t="shared" ref="M24" si="59">+IF(L24&gt;=8,"Riesgo extremo",IF(L24&gt;=6,"Riesgo alto",IF(L24=5,"Riesgo medio",IF(L24&lt;=4,"Riesgo bajo",0))))</f>
        <v>Riesgo alto</v>
      </c>
      <c r="N24" s="8" t="s">
        <v>40</v>
      </c>
      <c r="O24" s="8" t="s">
        <v>141</v>
      </c>
      <c r="P24" s="7" t="s">
        <v>38</v>
      </c>
      <c r="Q24" s="3">
        <f t="shared" si="3"/>
        <v>2</v>
      </c>
      <c r="R24" s="7" t="s">
        <v>29</v>
      </c>
      <c r="S24" s="3">
        <f t="shared" si="24"/>
        <v>2</v>
      </c>
      <c r="T24" s="5">
        <f t="shared" ref="T24" si="60">Q24+S24</f>
        <v>4</v>
      </c>
      <c r="U24" s="11" t="str">
        <f t="shared" ref="U24" si="61">+IF(T24&gt;=8,"Riesgo extremo",IF(T24&gt;=6,"Riesgo alto",IF(T24=5,"Riesgo medio",IF(T24&lt;=4,"Riesgo bajo",0))))</f>
        <v>Riesgo bajo</v>
      </c>
      <c r="V24" s="8" t="s">
        <v>33</v>
      </c>
      <c r="W24" s="8" t="s">
        <v>100</v>
      </c>
      <c r="X24" s="18" t="s">
        <v>119</v>
      </c>
      <c r="Y24" s="24">
        <v>43449</v>
      </c>
      <c r="Z24" s="8" t="s">
        <v>69</v>
      </c>
      <c r="AA24" s="5" t="s">
        <v>34</v>
      </c>
    </row>
    <row r="25" spans="1:27" ht="82.5" customHeight="1" x14ac:dyDescent="0.3">
      <c r="A25" s="12">
        <f t="shared" si="27"/>
        <v>16</v>
      </c>
      <c r="B25" s="5" t="s">
        <v>35</v>
      </c>
      <c r="C25" s="5" t="s">
        <v>41</v>
      </c>
      <c r="D25" s="4" t="s">
        <v>49</v>
      </c>
      <c r="E25" s="5" t="s">
        <v>27</v>
      </c>
      <c r="F25" s="6" t="s">
        <v>149</v>
      </c>
      <c r="G25" s="10" t="s">
        <v>150</v>
      </c>
      <c r="H25" s="7" t="s">
        <v>38</v>
      </c>
      <c r="I25" s="3">
        <f t="shared" si="0"/>
        <v>2</v>
      </c>
      <c r="J25" s="7" t="s">
        <v>29</v>
      </c>
      <c r="K25" s="3">
        <f t="shared" ref="K25:K27" si="62">IF(J25="INSIGNIFICANTE",1,IF(J25="MENOR",2,IF(J25="MODERADO",3,IF(J25="MAYOR",4,IF(J25="CATASTRÓFICO",5,0)))))</f>
        <v>2</v>
      </c>
      <c r="L25" s="5">
        <f t="shared" ref="L25:L27" si="63">I25+K25</f>
        <v>4</v>
      </c>
      <c r="M25" s="11" t="str">
        <f t="shared" ref="M25:M28" si="64">+IF(L25&gt;=8,"Riesgo extremo",IF(L25&gt;=6,"Riesgo alto",IF(L25=5,"Riesgo medio",IF(L25&lt;=4,"Riesgo bajo",0))))</f>
        <v>Riesgo bajo</v>
      </c>
      <c r="N25" s="8" t="s">
        <v>40</v>
      </c>
      <c r="O25" s="8" t="s">
        <v>141</v>
      </c>
      <c r="P25" s="7" t="s">
        <v>38</v>
      </c>
      <c r="Q25" s="3">
        <f t="shared" si="3"/>
        <v>2</v>
      </c>
      <c r="R25" s="7" t="s">
        <v>29</v>
      </c>
      <c r="S25" s="3">
        <f t="shared" ref="S25" si="65">IF(R25="INSIGNIFICANTE",1,IF(R25="MENOR",2,IF(R25="MODERADO",3,IF(R25="MAYOR",4,IF(R25="CATASTRÓFICO",5,0)))))</f>
        <v>2</v>
      </c>
      <c r="T25" s="5">
        <f t="shared" ref="T25" si="66">Q25+S25</f>
        <v>4</v>
      </c>
      <c r="U25" s="11" t="str">
        <f t="shared" ref="U25" si="67">+IF(T25&gt;=8,"Riesgo extremo",IF(T25&gt;=6,"Riesgo alto",IF(T25=5,"Riesgo medio",IF(T25&lt;=4,"Riesgo bajo",0))))</f>
        <v>Riesgo bajo</v>
      </c>
      <c r="V25" s="8" t="s">
        <v>33</v>
      </c>
      <c r="W25" s="8" t="s">
        <v>100</v>
      </c>
      <c r="X25" s="18" t="s">
        <v>119</v>
      </c>
      <c r="Y25" s="24">
        <v>43449</v>
      </c>
      <c r="Z25" s="8" t="s">
        <v>151</v>
      </c>
      <c r="AA25" s="5" t="s">
        <v>34</v>
      </c>
    </row>
    <row r="26" spans="1:27" ht="82.5" customHeight="1" x14ac:dyDescent="0.3">
      <c r="A26" s="12">
        <f t="shared" si="27"/>
        <v>17</v>
      </c>
      <c r="B26" s="5" t="s">
        <v>35</v>
      </c>
      <c r="C26" s="5" t="s">
        <v>41</v>
      </c>
      <c r="D26" s="4" t="s">
        <v>49</v>
      </c>
      <c r="E26" s="5" t="s">
        <v>27</v>
      </c>
      <c r="F26" s="6" t="s">
        <v>152</v>
      </c>
      <c r="G26" s="10" t="s">
        <v>153</v>
      </c>
      <c r="H26" s="7" t="s">
        <v>38</v>
      </c>
      <c r="I26" s="3">
        <f t="shared" si="0"/>
        <v>2</v>
      </c>
      <c r="J26" s="7" t="s">
        <v>39</v>
      </c>
      <c r="K26" s="3">
        <f t="shared" si="62"/>
        <v>3</v>
      </c>
      <c r="L26" s="5">
        <f t="shared" si="63"/>
        <v>5</v>
      </c>
      <c r="M26" s="11" t="str">
        <f t="shared" si="64"/>
        <v>Riesgo medio</v>
      </c>
      <c r="N26" s="23" t="s">
        <v>156</v>
      </c>
      <c r="O26" s="23" t="s">
        <v>154</v>
      </c>
      <c r="P26" s="7" t="s">
        <v>38</v>
      </c>
      <c r="Q26" s="3">
        <f t="shared" si="3"/>
        <v>2</v>
      </c>
      <c r="R26" s="7" t="s">
        <v>29</v>
      </c>
      <c r="S26" s="3">
        <f t="shared" ref="S26:S27" si="68">IF(R26="INSIGNIFICANTE",1,IF(R26="MENOR",2,IF(R26="MODERADO",3,IF(R26="MAYOR",4,IF(R26="CATASTRÓFICO",5,0)))))</f>
        <v>2</v>
      </c>
      <c r="T26" s="5">
        <f t="shared" ref="T26:T27" si="69">Q26+S26</f>
        <v>4</v>
      </c>
      <c r="U26" s="11" t="str">
        <f t="shared" ref="U26:U27" si="70">+IF(T26&gt;=8,"Riesgo extremo",IF(T26&gt;=6,"Riesgo alto",IF(T26=5,"Riesgo medio",IF(T26&lt;=4,"Riesgo bajo",0))))</f>
        <v>Riesgo bajo</v>
      </c>
      <c r="V26" s="8" t="s">
        <v>33</v>
      </c>
      <c r="W26" s="8" t="s">
        <v>100</v>
      </c>
      <c r="X26" s="18" t="s">
        <v>119</v>
      </c>
      <c r="Y26" s="24">
        <v>43449</v>
      </c>
      <c r="Z26" s="23" t="s">
        <v>155</v>
      </c>
      <c r="AA26" s="5" t="s">
        <v>45</v>
      </c>
    </row>
    <row r="27" spans="1:27" ht="82.5" customHeight="1" x14ac:dyDescent="0.3">
      <c r="A27" s="12">
        <v>18</v>
      </c>
      <c r="B27" s="5" t="s">
        <v>35</v>
      </c>
      <c r="C27" s="5" t="s">
        <v>41</v>
      </c>
      <c r="D27" s="4" t="s">
        <v>142</v>
      </c>
      <c r="E27" s="5" t="s">
        <v>27</v>
      </c>
      <c r="F27" s="6" t="s">
        <v>70</v>
      </c>
      <c r="G27" s="10" t="s">
        <v>143</v>
      </c>
      <c r="H27" s="7" t="s">
        <v>38</v>
      </c>
      <c r="I27" s="3">
        <f t="shared" ref="I27" si="71">IF(H27="RARO",1,IF(H27="IMPROBABLE",2,IF(H27="POSIBLE",3,IF(H27="PROBABLE",4,IF(H27="CASI CIERTO",5,0)))))</f>
        <v>2</v>
      </c>
      <c r="J27" s="7" t="s">
        <v>29</v>
      </c>
      <c r="K27" s="3">
        <f t="shared" si="62"/>
        <v>2</v>
      </c>
      <c r="L27" s="5">
        <f t="shared" si="63"/>
        <v>4</v>
      </c>
      <c r="M27" s="11" t="str">
        <f t="shared" si="64"/>
        <v>Riesgo bajo</v>
      </c>
      <c r="N27" s="8" t="s">
        <v>40</v>
      </c>
      <c r="O27" s="8" t="s">
        <v>144</v>
      </c>
      <c r="P27" s="7" t="s">
        <v>38</v>
      </c>
      <c r="Q27" s="3">
        <f t="shared" ref="Q27" si="72">IF(P27="RARO",1,IF(P27="IMPROBABLE",2,IF(P27="POSIBLE",3,IF(P27="PROBABLE",4,IF(P27="CASI CIERTO",5,0)))))</f>
        <v>2</v>
      </c>
      <c r="R27" s="7" t="s">
        <v>29</v>
      </c>
      <c r="S27" s="3">
        <f t="shared" si="68"/>
        <v>2</v>
      </c>
      <c r="T27" s="5">
        <f t="shared" si="69"/>
        <v>4</v>
      </c>
      <c r="U27" s="11" t="str">
        <f t="shared" si="70"/>
        <v>Riesgo bajo</v>
      </c>
      <c r="V27" s="8" t="s">
        <v>37</v>
      </c>
      <c r="W27" s="8" t="s">
        <v>100</v>
      </c>
      <c r="X27" s="18" t="s">
        <v>145</v>
      </c>
      <c r="Y27" s="24">
        <v>43449</v>
      </c>
      <c r="Z27" s="8" t="s">
        <v>146</v>
      </c>
      <c r="AA27" s="5" t="s">
        <v>51</v>
      </c>
    </row>
    <row r="28" spans="1:27" ht="82.5" customHeight="1" x14ac:dyDescent="0.3">
      <c r="A28" s="12">
        <v>19</v>
      </c>
      <c r="B28" s="5" t="s">
        <v>24</v>
      </c>
      <c r="C28" s="5" t="s">
        <v>41</v>
      </c>
      <c r="D28" s="4" t="s">
        <v>49</v>
      </c>
      <c r="E28" s="5" t="s">
        <v>27</v>
      </c>
      <c r="F28" s="6" t="s">
        <v>179</v>
      </c>
      <c r="G28" s="10" t="s">
        <v>180</v>
      </c>
      <c r="H28" s="7" t="s">
        <v>78</v>
      </c>
      <c r="I28" s="3">
        <v>2</v>
      </c>
      <c r="J28" s="7" t="s">
        <v>83</v>
      </c>
      <c r="K28" s="3">
        <v>4</v>
      </c>
      <c r="L28" s="5">
        <v>8</v>
      </c>
      <c r="M28" s="11" t="str">
        <f t="shared" si="64"/>
        <v>Riesgo extremo</v>
      </c>
      <c r="N28" s="8" t="s">
        <v>181</v>
      </c>
      <c r="O28" s="8" t="s">
        <v>182</v>
      </c>
      <c r="P28" s="7" t="s">
        <v>28</v>
      </c>
      <c r="Q28" s="3">
        <v>3</v>
      </c>
      <c r="R28" s="7" t="s">
        <v>83</v>
      </c>
      <c r="S28" s="3">
        <v>4</v>
      </c>
      <c r="T28" s="5">
        <v>7</v>
      </c>
      <c r="U28" s="11" t="s">
        <v>175</v>
      </c>
      <c r="V28" s="8" t="s">
        <v>33</v>
      </c>
      <c r="W28" s="8" t="s">
        <v>53</v>
      </c>
      <c r="X28" s="18" t="s">
        <v>183</v>
      </c>
      <c r="Y28" s="24" t="s">
        <v>184</v>
      </c>
      <c r="Z28" s="8" t="s">
        <v>185</v>
      </c>
      <c r="AA28" s="5" t="s">
        <v>45</v>
      </c>
    </row>
    <row r="29" spans="1:27" ht="38.25" customHeight="1" x14ac:dyDescent="0.3">
      <c r="A29" s="12">
        <v>20</v>
      </c>
      <c r="B29" s="5" t="s">
        <v>24</v>
      </c>
      <c r="C29" s="5" t="s">
        <v>41</v>
      </c>
      <c r="D29" s="4" t="s">
        <v>49</v>
      </c>
      <c r="E29" s="5" t="s">
        <v>27</v>
      </c>
      <c r="F29" s="6" t="s">
        <v>172</v>
      </c>
      <c r="G29" s="10" t="s">
        <v>173</v>
      </c>
      <c r="H29" s="7" t="s">
        <v>78</v>
      </c>
      <c r="I29" s="3">
        <v>4</v>
      </c>
      <c r="J29" s="7" t="s">
        <v>83</v>
      </c>
      <c r="K29" s="3">
        <v>4</v>
      </c>
      <c r="L29" s="5">
        <v>8</v>
      </c>
      <c r="M29" s="11" t="s">
        <v>174</v>
      </c>
      <c r="N29" s="8" t="s">
        <v>50</v>
      </c>
      <c r="O29" s="8" t="s">
        <v>178</v>
      </c>
      <c r="P29" s="7" t="s">
        <v>28</v>
      </c>
      <c r="Q29" s="3">
        <v>3</v>
      </c>
      <c r="R29" s="7" t="s">
        <v>83</v>
      </c>
      <c r="S29" s="3">
        <v>4</v>
      </c>
      <c r="T29" s="5">
        <v>7</v>
      </c>
      <c r="U29" s="11" t="s">
        <v>175</v>
      </c>
      <c r="V29" s="8" t="s">
        <v>33</v>
      </c>
      <c r="W29" s="8" t="s">
        <v>53</v>
      </c>
      <c r="X29" s="18" t="s">
        <v>176</v>
      </c>
      <c r="Y29" s="24" t="s">
        <v>177</v>
      </c>
      <c r="Z29" s="8" t="s">
        <v>185</v>
      </c>
      <c r="AA29" s="5" t="s">
        <v>45</v>
      </c>
    </row>
    <row r="30" spans="1:27" x14ac:dyDescent="0.3">
      <c r="N30" s="17"/>
      <c r="O30" s="17"/>
    </row>
    <row r="31" spans="1:27" x14ac:dyDescent="0.3">
      <c r="B31" s="19" t="s">
        <v>147</v>
      </c>
      <c r="C31" s="20" t="s">
        <v>170</v>
      </c>
      <c r="D31"/>
      <c r="N31" s="17"/>
      <c r="O31" s="17"/>
    </row>
    <row r="32" spans="1:27" x14ac:dyDescent="0.3">
      <c r="B32" s="19" t="s">
        <v>148</v>
      </c>
      <c r="C32" s="20" t="s">
        <v>168</v>
      </c>
      <c r="D32"/>
    </row>
    <row r="33" spans="2:3" x14ac:dyDescent="0.3">
      <c r="B33"/>
      <c r="C33" s="21"/>
    </row>
    <row r="34" spans="2:3" x14ac:dyDescent="0.3">
      <c r="C34" s="22"/>
    </row>
  </sheetData>
  <autoFilter ref="A4:AA29" xr:uid="{00000000-0009-0000-0000-000000000000}"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</autoFilter>
  <mergeCells count="25">
    <mergeCell ref="A3:AA3"/>
    <mergeCell ref="A2:AA2"/>
    <mergeCell ref="Z4:AA4"/>
    <mergeCell ref="T5:T6"/>
    <mergeCell ref="U5:U6"/>
    <mergeCell ref="V4:V6"/>
    <mergeCell ref="Y4:Y6"/>
    <mergeCell ref="X4:X6"/>
    <mergeCell ref="W4:W6"/>
    <mergeCell ref="B4:B6"/>
    <mergeCell ref="A4:A6"/>
    <mergeCell ref="G4:G6"/>
    <mergeCell ref="F4:F6"/>
    <mergeCell ref="H4:I5"/>
    <mergeCell ref="R5:S5"/>
    <mergeCell ref="P4:U4"/>
    <mergeCell ref="P5:Q5"/>
    <mergeCell ref="E4:E6"/>
    <mergeCell ref="D4:D6"/>
    <mergeCell ref="C4:C6"/>
    <mergeCell ref="J4:K5"/>
    <mergeCell ref="O4:O6"/>
    <mergeCell ref="N4:N6"/>
    <mergeCell ref="M4:M6"/>
    <mergeCell ref="L4:L6"/>
  </mergeCells>
  <conditionalFormatting sqref="U12 M12 U8 M8 M24:M25 N26 U24:U25 M16:M20 U16:U20">
    <cfRule type="cellIs" dxfId="75" priority="141" operator="equal">
      <formula>"Riesgo extremo"</formula>
    </cfRule>
    <cfRule type="cellIs" dxfId="74" priority="142" operator="equal">
      <formula>"Riesgo alto"</formula>
    </cfRule>
    <cfRule type="cellIs" dxfId="73" priority="143" operator="equal">
      <formula>"Riesgo medio"</formula>
    </cfRule>
    <cfRule type="cellIs" dxfId="72" priority="144" operator="equal">
      <formula>"Riesgo bajo"</formula>
    </cfRule>
  </conditionalFormatting>
  <conditionalFormatting sqref="U21 M21">
    <cfRule type="cellIs" dxfId="71" priority="125" operator="equal">
      <formula>"Riesgo extremo"</formula>
    </cfRule>
    <cfRule type="cellIs" dxfId="70" priority="126" operator="equal">
      <formula>"Riesgo alto"</formula>
    </cfRule>
    <cfRule type="cellIs" dxfId="69" priority="127" operator="equal">
      <formula>"Riesgo medio"</formula>
    </cfRule>
    <cfRule type="cellIs" dxfId="68" priority="128" operator="equal">
      <formula>"Riesgo bajo"</formula>
    </cfRule>
  </conditionalFormatting>
  <conditionalFormatting sqref="M22 U22">
    <cfRule type="cellIs" dxfId="67" priority="105" operator="equal">
      <formula>"Riesgo extremo"</formula>
    </cfRule>
    <cfRule type="cellIs" dxfId="66" priority="106" operator="equal">
      <formula>"Riesgo alto"</formula>
    </cfRule>
    <cfRule type="cellIs" dxfId="65" priority="107" operator="equal">
      <formula>"Riesgo medio"</formula>
    </cfRule>
    <cfRule type="cellIs" dxfId="64" priority="108" operator="equal">
      <formula>"Riesgo bajo"</formula>
    </cfRule>
  </conditionalFormatting>
  <conditionalFormatting sqref="U10 M10">
    <cfRule type="cellIs" dxfId="63" priority="89" operator="equal">
      <formula>"Riesgo extremo"</formula>
    </cfRule>
    <cfRule type="cellIs" dxfId="62" priority="90" operator="equal">
      <formula>"Riesgo alto"</formula>
    </cfRule>
    <cfRule type="cellIs" dxfId="61" priority="91" operator="equal">
      <formula>"Riesgo medio"</formula>
    </cfRule>
    <cfRule type="cellIs" dxfId="60" priority="92" operator="equal">
      <formula>"Riesgo bajo"</formula>
    </cfRule>
  </conditionalFormatting>
  <conditionalFormatting sqref="U15">
    <cfRule type="cellIs" dxfId="59" priority="69" operator="equal">
      <formula>"Riesgo extremo"</formula>
    </cfRule>
    <cfRule type="cellIs" dxfId="58" priority="70" operator="equal">
      <formula>"Riesgo alto"</formula>
    </cfRule>
    <cfRule type="cellIs" dxfId="57" priority="71" operator="equal">
      <formula>"Riesgo medio"</formula>
    </cfRule>
    <cfRule type="cellIs" dxfId="56" priority="72" operator="equal">
      <formula>"Riesgo bajo"</formula>
    </cfRule>
  </conditionalFormatting>
  <conditionalFormatting sqref="M13">
    <cfRule type="cellIs" dxfId="55" priority="81" operator="equal">
      <formula>"Riesgo extremo"</formula>
    </cfRule>
    <cfRule type="cellIs" dxfId="54" priority="82" operator="equal">
      <formula>"Riesgo alto"</formula>
    </cfRule>
    <cfRule type="cellIs" dxfId="53" priority="83" operator="equal">
      <formula>"Riesgo medio"</formula>
    </cfRule>
    <cfRule type="cellIs" dxfId="52" priority="84" operator="equal">
      <formula>"Riesgo bajo"</formula>
    </cfRule>
  </conditionalFormatting>
  <conditionalFormatting sqref="U13">
    <cfRule type="cellIs" dxfId="51" priority="77" operator="equal">
      <formula>"Riesgo extremo"</formula>
    </cfRule>
    <cfRule type="cellIs" dxfId="50" priority="78" operator="equal">
      <formula>"Riesgo alto"</formula>
    </cfRule>
    <cfRule type="cellIs" dxfId="49" priority="79" operator="equal">
      <formula>"Riesgo medio"</formula>
    </cfRule>
    <cfRule type="cellIs" dxfId="48" priority="80" operator="equal">
      <formula>"Riesgo bajo"</formula>
    </cfRule>
  </conditionalFormatting>
  <conditionalFormatting sqref="M15">
    <cfRule type="cellIs" dxfId="47" priority="73" operator="equal">
      <formula>"Riesgo extremo"</formula>
    </cfRule>
    <cfRule type="cellIs" dxfId="46" priority="74" operator="equal">
      <formula>"Riesgo alto"</formula>
    </cfRule>
    <cfRule type="cellIs" dxfId="45" priority="75" operator="equal">
      <formula>"Riesgo medio"</formula>
    </cfRule>
    <cfRule type="cellIs" dxfId="44" priority="76" operator="equal">
      <formula>"Riesgo bajo"</formula>
    </cfRule>
  </conditionalFormatting>
  <conditionalFormatting sqref="M29 U28:U29">
    <cfRule type="cellIs" dxfId="43" priority="65" operator="equal">
      <formula>"Riesgo extremo"</formula>
    </cfRule>
    <cfRule type="cellIs" dxfId="42" priority="66" operator="equal">
      <formula>"Riesgo alto"</formula>
    </cfRule>
    <cfRule type="cellIs" dxfId="41" priority="67" operator="equal">
      <formula>"Riesgo medio"</formula>
    </cfRule>
    <cfRule type="cellIs" dxfId="40" priority="68" operator="equal">
      <formula>"Riesgo bajo"</formula>
    </cfRule>
  </conditionalFormatting>
  <conditionalFormatting sqref="M23 U23">
    <cfRule type="cellIs" dxfId="39" priority="41" operator="equal">
      <formula>"Riesgo extremo"</formula>
    </cfRule>
    <cfRule type="cellIs" dxfId="38" priority="42" operator="equal">
      <formula>"Riesgo alto"</formula>
    </cfRule>
    <cfRule type="cellIs" dxfId="37" priority="43" operator="equal">
      <formula>"Riesgo medio"</formula>
    </cfRule>
    <cfRule type="cellIs" dxfId="36" priority="44" operator="equal">
      <formula>"Riesgo bajo"</formula>
    </cfRule>
  </conditionalFormatting>
  <conditionalFormatting sqref="M14">
    <cfRule type="cellIs" dxfId="35" priority="33" operator="equal">
      <formula>"Riesgo extremo"</formula>
    </cfRule>
    <cfRule type="cellIs" dxfId="34" priority="34" operator="equal">
      <formula>"Riesgo alto"</formula>
    </cfRule>
    <cfRule type="cellIs" dxfId="33" priority="35" operator="equal">
      <formula>"Riesgo medio"</formula>
    </cfRule>
    <cfRule type="cellIs" dxfId="32" priority="36" operator="equal">
      <formula>"Riesgo bajo"</formula>
    </cfRule>
  </conditionalFormatting>
  <conditionalFormatting sqref="U14">
    <cfRule type="cellIs" dxfId="31" priority="29" operator="equal">
      <formula>"Riesgo extremo"</formula>
    </cfRule>
    <cfRule type="cellIs" dxfId="30" priority="30" operator="equal">
      <formula>"Riesgo alto"</formula>
    </cfRule>
    <cfRule type="cellIs" dxfId="29" priority="31" operator="equal">
      <formula>"Riesgo medio"</formula>
    </cfRule>
    <cfRule type="cellIs" dxfId="28" priority="32" operator="equal">
      <formula>"Riesgo bajo"</formula>
    </cfRule>
  </conditionalFormatting>
  <conditionalFormatting sqref="U26">
    <cfRule type="cellIs" dxfId="27" priority="25" operator="equal">
      <formula>"Riesgo extremo"</formula>
    </cfRule>
    <cfRule type="cellIs" dxfId="26" priority="26" operator="equal">
      <formula>"Riesgo alto"</formula>
    </cfRule>
    <cfRule type="cellIs" dxfId="25" priority="27" operator="equal">
      <formula>"Riesgo medio"</formula>
    </cfRule>
    <cfRule type="cellIs" dxfId="24" priority="28" operator="equal">
      <formula>"Riesgo bajo"</formula>
    </cfRule>
  </conditionalFormatting>
  <conditionalFormatting sqref="M26">
    <cfRule type="cellIs" dxfId="23" priority="21" operator="equal">
      <formula>"Riesgo extremo"</formula>
    </cfRule>
    <cfRule type="cellIs" dxfId="22" priority="22" operator="equal">
      <formula>"Riesgo alto"</formula>
    </cfRule>
    <cfRule type="cellIs" dxfId="21" priority="23" operator="equal">
      <formula>"Riesgo medio"</formula>
    </cfRule>
    <cfRule type="cellIs" dxfId="20" priority="24" operator="equal">
      <formula>"Riesgo bajo"</formula>
    </cfRule>
  </conditionalFormatting>
  <conditionalFormatting sqref="U7 M7">
    <cfRule type="cellIs" dxfId="19" priority="17" operator="equal">
      <formula>"Riesgo extremo"</formula>
    </cfRule>
    <cfRule type="cellIs" dxfId="18" priority="18" operator="equal">
      <formula>"Riesgo alto"</formula>
    </cfRule>
    <cfRule type="cellIs" dxfId="17" priority="19" operator="equal">
      <formula>"Riesgo medio"</formula>
    </cfRule>
    <cfRule type="cellIs" dxfId="16" priority="20" operator="equal">
      <formula>"Riesgo bajo"</formula>
    </cfRule>
  </conditionalFormatting>
  <conditionalFormatting sqref="U9 M9">
    <cfRule type="cellIs" dxfId="15" priority="13" operator="equal">
      <formula>"Riesgo extremo"</formula>
    </cfRule>
    <cfRule type="cellIs" dxfId="14" priority="14" operator="equal">
      <formula>"Riesgo alto"</formula>
    </cfRule>
    <cfRule type="cellIs" dxfId="13" priority="15" operator="equal">
      <formula>"Riesgo medio"</formula>
    </cfRule>
    <cfRule type="cellIs" dxfId="12" priority="16" operator="equal">
      <formula>"Riesgo bajo"</formula>
    </cfRule>
  </conditionalFormatting>
  <conditionalFormatting sqref="U11 M11">
    <cfRule type="cellIs" dxfId="11" priority="9" operator="equal">
      <formula>"Riesgo extremo"</formula>
    </cfRule>
    <cfRule type="cellIs" dxfId="10" priority="10" operator="equal">
      <formula>"Riesgo alto"</formula>
    </cfRule>
    <cfRule type="cellIs" dxfId="9" priority="11" operator="equal">
      <formula>"Riesgo medio"</formula>
    </cfRule>
    <cfRule type="cellIs" dxfId="8" priority="12" operator="equal">
      <formula>"Riesgo bajo"</formula>
    </cfRule>
  </conditionalFormatting>
  <conditionalFormatting sqref="U27 M27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M28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dataValidations count="1">
    <dataValidation type="list" allowBlank="1" showInputMessage="1" showErrorMessage="1" sqref="G26" xr:uid="{00000000-0002-0000-0000-000000000000}">
      <formula1>$A$40:$A$44</formula1>
    </dataValidation>
  </dataValidations>
  <pageMargins left="0.23622047244094491" right="0.23622047244094491" top="0.74803149606299213" bottom="0.74803149606299213" header="0.31496062992125984" footer="0.31496062992125984"/>
  <pageSetup paperSize="5" scale="4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1000000}">
          <x14:formula1>
            <xm:f>Hoja2!$A$53:$A$55</xm:f>
          </x14:formula1>
          <xm:sqref>N27:N29 N12:N25 N8 N10 O26</xm:sqref>
        </x14:dataValidation>
        <x14:dataValidation type="list" allowBlank="1" showInputMessage="1" showErrorMessage="1" xr:uid="{00000000-0002-0000-0000-000002000000}">
          <x14:formula1>
            <xm:f>Hoja2!$A$72:$A$73</xm:f>
          </x14:formula1>
          <xm:sqref>V12:V25 V8 V10 V27:V29</xm:sqref>
        </x14:dataValidation>
        <x14:dataValidation type="list" allowBlank="1" showInputMessage="1" showErrorMessage="1" xr:uid="{00000000-0002-0000-0000-000003000000}">
          <x14:formula1>
            <xm:f>Hoja2!$A$8:$A$9</xm:f>
          </x14:formula1>
          <xm:sqref>C8 C10 C12:C29</xm:sqref>
        </x14:dataValidation>
        <x14:dataValidation type="list" allowBlank="1" showInputMessage="1" showErrorMessage="1" xr:uid="{00000000-0002-0000-0000-000004000000}">
          <x14:formula1>
            <xm:f>Hoja2!$A$12:$A$16</xm:f>
          </x14:formula1>
          <xm:sqref>D8 D10 D12:D29</xm:sqref>
        </x14:dataValidation>
        <x14:dataValidation type="list" allowBlank="1" showInputMessage="1" showErrorMessage="1" xr:uid="{00000000-0002-0000-0000-000005000000}">
          <x14:formula1>
            <xm:f>Hoja2!$A$19:$A$26</xm:f>
          </x14:formula1>
          <xm:sqref>E8 E10 E12:E29</xm:sqref>
        </x14:dataValidation>
        <x14:dataValidation type="list" allowBlank="1" showInputMessage="1" showErrorMessage="1" xr:uid="{00000000-0002-0000-0000-000006000000}">
          <x14:formula1>
            <xm:f>Hoja2!$A$3:$A$4</xm:f>
          </x14:formula1>
          <xm:sqref>B8 B10 B12:B29</xm:sqref>
        </x14:dataValidation>
        <x14:dataValidation type="list" allowBlank="1" showInputMessage="1" showErrorMessage="1" xr:uid="{00000000-0002-0000-0000-000007000000}">
          <x14:formula1>
            <xm:f>Hoja2!$A$65:$A$70</xm:f>
          </x14:formula1>
          <xm:sqref>AA8 AA10 AA12:AA29</xm:sqref>
        </x14:dataValidation>
        <x14:dataValidation type="list" allowBlank="1" showInputMessage="1" showErrorMessage="1" xr:uid="{00000000-0002-0000-0000-000008000000}">
          <x14:formula1>
            <xm:f>'https://sena4-my.sharepoint.com/Users/egarciav/Desktop/SENA/PROCESOS CONTRATACION/AUTO AUDIT/[MATRIZ DE RIESGOS  AUTOAUDIT .xlsm]Hoja2'!#REF!</xm:f>
          </x14:formula1>
          <xm:sqref>V7 V9 V11 AA7 AA9 AA11 B7:E7 B9:E9 B11:E11 N7 N9 N11</xm:sqref>
        </x14:dataValidation>
        <x14:dataValidation type="list" allowBlank="1" showInputMessage="1" showErrorMessage="1" xr:uid="{00000000-0002-0000-0000-000009000000}">
          <x14:formula1>
            <xm:f>Hoja2!$A$76:$A$80</xm:f>
          </x14:formula1>
          <xm:sqref>R7:R29 J7:J29</xm:sqref>
        </x14:dataValidation>
        <x14:dataValidation type="list" allowBlank="1" showInputMessage="1" showErrorMessage="1" xr:uid="{00000000-0002-0000-0000-00000A000000}">
          <x14:formula1>
            <xm:f>Hoja2!$A$45:$A$49</xm:f>
          </x14:formula1>
          <xm:sqref>P7:P29 H7:H29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A80"/>
  <sheetViews>
    <sheetView topLeftCell="A28" workbookViewId="0">
      <selection activeCell="D37" sqref="D37"/>
    </sheetView>
  </sheetViews>
  <sheetFormatPr baseColWidth="10" defaultColWidth="11.42578125" defaultRowHeight="15" x14ac:dyDescent="0.25"/>
  <cols>
    <col min="1" max="1" width="32.42578125" customWidth="1"/>
  </cols>
  <sheetData>
    <row r="2" spans="1:1" x14ac:dyDescent="0.25">
      <c r="A2" t="s">
        <v>71</v>
      </c>
    </row>
    <row r="3" spans="1:1" x14ac:dyDescent="0.25">
      <c r="A3" t="s">
        <v>24</v>
      </c>
    </row>
    <row r="4" spans="1:1" x14ac:dyDescent="0.25">
      <c r="A4" t="s">
        <v>35</v>
      </c>
    </row>
    <row r="7" spans="1:1" x14ac:dyDescent="0.25">
      <c r="A7" t="s">
        <v>72</v>
      </c>
    </row>
    <row r="8" spans="1:1" x14ac:dyDescent="0.25">
      <c r="A8" t="s">
        <v>25</v>
      </c>
    </row>
    <row r="9" spans="1:1" x14ac:dyDescent="0.25">
      <c r="A9" t="s">
        <v>41</v>
      </c>
    </row>
    <row r="11" spans="1:1" x14ac:dyDescent="0.25">
      <c r="A11" t="s">
        <v>73</v>
      </c>
    </row>
    <row r="12" spans="1:1" x14ac:dyDescent="0.25">
      <c r="A12" t="s">
        <v>26</v>
      </c>
    </row>
    <row r="13" spans="1:1" x14ac:dyDescent="0.25">
      <c r="A13" t="s">
        <v>42</v>
      </c>
    </row>
    <row r="14" spans="1:1" x14ac:dyDescent="0.25">
      <c r="A14" t="s">
        <v>46</v>
      </c>
    </row>
    <row r="15" spans="1:1" x14ac:dyDescent="0.25">
      <c r="A15" t="s">
        <v>142</v>
      </c>
    </row>
    <row r="16" spans="1:1" x14ac:dyDescent="0.25">
      <c r="A16" t="s">
        <v>49</v>
      </c>
    </row>
    <row r="18" spans="1:1" x14ac:dyDescent="0.25">
      <c r="A18" t="s">
        <v>74</v>
      </c>
    </row>
    <row r="19" spans="1:1" x14ac:dyDescent="0.25">
      <c r="A19" t="s">
        <v>43</v>
      </c>
    </row>
    <row r="20" spans="1:1" x14ac:dyDescent="0.25">
      <c r="A20" t="s">
        <v>54</v>
      </c>
    </row>
    <row r="21" spans="1:1" x14ac:dyDescent="0.25">
      <c r="A21" t="s">
        <v>27</v>
      </c>
    </row>
    <row r="22" spans="1:1" x14ac:dyDescent="0.25">
      <c r="A22" t="s">
        <v>63</v>
      </c>
    </row>
    <row r="23" spans="1:1" x14ac:dyDescent="0.25">
      <c r="A23" t="s">
        <v>44</v>
      </c>
    </row>
    <row r="24" spans="1:1" x14ac:dyDescent="0.25">
      <c r="A24" t="s">
        <v>66</v>
      </c>
    </row>
    <row r="25" spans="1:1" x14ac:dyDescent="0.25">
      <c r="A25" t="s">
        <v>68</v>
      </c>
    </row>
    <row r="26" spans="1:1" x14ac:dyDescent="0.25">
      <c r="A26" t="s">
        <v>57</v>
      </c>
    </row>
    <row r="29" spans="1:1" x14ac:dyDescent="0.25">
      <c r="A29" t="s">
        <v>75</v>
      </c>
    </row>
    <row r="30" spans="1:1" x14ac:dyDescent="0.25">
      <c r="A30">
        <v>1</v>
      </c>
    </row>
    <row r="31" spans="1:1" x14ac:dyDescent="0.25">
      <c r="A31">
        <v>2</v>
      </c>
    </row>
    <row r="32" spans="1:1" x14ac:dyDescent="0.25">
      <c r="A32">
        <v>3</v>
      </c>
    </row>
    <row r="33" spans="1:1" x14ac:dyDescent="0.25">
      <c r="A33">
        <v>4</v>
      </c>
    </row>
    <row r="34" spans="1:1" x14ac:dyDescent="0.25">
      <c r="A34">
        <v>5</v>
      </c>
    </row>
    <row r="37" spans="1:1" x14ac:dyDescent="0.25">
      <c r="A37" t="s">
        <v>76</v>
      </c>
    </row>
    <row r="38" spans="1:1" x14ac:dyDescent="0.25">
      <c r="A38">
        <v>1</v>
      </c>
    </row>
    <row r="39" spans="1:1" x14ac:dyDescent="0.25">
      <c r="A39">
        <v>2</v>
      </c>
    </row>
    <row r="40" spans="1:1" x14ac:dyDescent="0.25">
      <c r="A40">
        <v>3</v>
      </c>
    </row>
    <row r="41" spans="1:1" x14ac:dyDescent="0.25">
      <c r="A41">
        <v>4</v>
      </c>
    </row>
    <row r="42" spans="1:1" x14ac:dyDescent="0.25">
      <c r="A42">
        <v>5</v>
      </c>
    </row>
    <row r="44" spans="1:1" x14ac:dyDescent="0.25">
      <c r="A44" t="s">
        <v>77</v>
      </c>
    </row>
    <row r="45" spans="1:1" x14ac:dyDescent="0.25">
      <c r="A45" t="s">
        <v>31</v>
      </c>
    </row>
    <row r="46" spans="1:1" x14ac:dyDescent="0.25">
      <c r="A46" t="s">
        <v>38</v>
      </c>
    </row>
    <row r="47" spans="1:1" x14ac:dyDescent="0.25">
      <c r="A47" t="s">
        <v>28</v>
      </c>
    </row>
    <row r="48" spans="1:1" x14ac:dyDescent="0.25">
      <c r="A48" t="s">
        <v>78</v>
      </c>
    </row>
    <row r="49" spans="1:1" x14ac:dyDescent="0.25">
      <c r="A49" t="s">
        <v>79</v>
      </c>
    </row>
    <row r="52" spans="1:1" x14ac:dyDescent="0.25">
      <c r="A52" t="s">
        <v>80</v>
      </c>
    </row>
    <row r="53" spans="1:1" x14ac:dyDescent="0.25">
      <c r="A53" t="s">
        <v>30</v>
      </c>
    </row>
    <row r="54" spans="1:1" x14ac:dyDescent="0.25">
      <c r="A54" t="s">
        <v>50</v>
      </c>
    </row>
    <row r="55" spans="1:1" x14ac:dyDescent="0.25">
      <c r="A55" t="s">
        <v>40</v>
      </c>
    </row>
    <row r="57" spans="1:1" x14ac:dyDescent="0.25">
      <c r="A57">
        <v>1</v>
      </c>
    </row>
    <row r="58" spans="1:1" x14ac:dyDescent="0.25">
      <c r="A58">
        <v>2</v>
      </c>
    </row>
    <row r="59" spans="1:1" x14ac:dyDescent="0.25">
      <c r="A59">
        <v>3</v>
      </c>
    </row>
    <row r="60" spans="1:1" x14ac:dyDescent="0.25">
      <c r="A60">
        <v>4</v>
      </c>
    </row>
    <row r="61" spans="1:1" x14ac:dyDescent="0.25">
      <c r="A61">
        <v>5</v>
      </c>
    </row>
    <row r="62" spans="1:1" x14ac:dyDescent="0.25">
      <c r="A62">
        <v>6</v>
      </c>
    </row>
    <row r="65" spans="1:1" x14ac:dyDescent="0.25">
      <c r="A65" t="s">
        <v>45</v>
      </c>
    </row>
    <row r="66" spans="1:1" x14ac:dyDescent="0.25">
      <c r="A66" t="s">
        <v>51</v>
      </c>
    </row>
    <row r="67" spans="1:1" x14ac:dyDescent="0.25">
      <c r="A67" t="s">
        <v>34</v>
      </c>
    </row>
    <row r="68" spans="1:1" x14ac:dyDescent="0.25">
      <c r="A68" t="s">
        <v>81</v>
      </c>
    </row>
    <row r="69" spans="1:1" x14ac:dyDescent="0.25">
      <c r="A69" t="s">
        <v>82</v>
      </c>
    </row>
    <row r="70" spans="1:1" x14ac:dyDescent="0.25">
      <c r="A70" t="s">
        <v>36</v>
      </c>
    </row>
    <row r="72" spans="1:1" x14ac:dyDescent="0.25">
      <c r="A72" t="s">
        <v>33</v>
      </c>
    </row>
    <row r="73" spans="1:1" x14ac:dyDescent="0.25">
      <c r="A73" t="s">
        <v>37</v>
      </c>
    </row>
    <row r="75" spans="1:1" x14ac:dyDescent="0.25">
      <c r="A75" t="s">
        <v>76</v>
      </c>
    </row>
    <row r="76" spans="1:1" x14ac:dyDescent="0.25">
      <c r="A76" t="s">
        <v>32</v>
      </c>
    </row>
    <row r="77" spans="1:1" x14ac:dyDescent="0.25">
      <c r="A77" t="s">
        <v>29</v>
      </c>
    </row>
    <row r="78" spans="1:1" x14ac:dyDescent="0.25">
      <c r="A78" t="s">
        <v>39</v>
      </c>
    </row>
    <row r="79" spans="1:1" x14ac:dyDescent="0.25">
      <c r="A79" t="s">
        <v>83</v>
      </c>
    </row>
    <row r="80" spans="1:1" x14ac:dyDescent="0.25">
      <c r="A80" t="s">
        <v>84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RIESGOS</vt:lpstr>
      <vt:lpstr>Hoja2</vt:lpstr>
      <vt:lpstr>Hoja3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mariana</cp:lastModifiedBy>
  <cp:revision/>
  <cp:lastPrinted>2018-07-12T16:45:30Z</cp:lastPrinted>
  <dcterms:created xsi:type="dcterms:W3CDTF">2014-02-13T13:46:48Z</dcterms:created>
  <dcterms:modified xsi:type="dcterms:W3CDTF">2020-09-22T20:57:57Z</dcterms:modified>
</cp:coreProperties>
</file>