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82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G-DIANA\Downloads\"/>
    </mc:Choice>
  </mc:AlternateContent>
  <xr:revisionPtr revIDLastSave="0" documentId="13_ncr:1_{ECAD2906-07AC-4F9A-813C-38AFBE823D1D}" xr6:coauthVersionLast="36" xr6:coauthVersionMax="36" xr10:uidLastSave="{00000000-0000-0000-0000-000000000000}"/>
  <bookViews>
    <workbookView xWindow="0" yWindow="0" windowWidth="28800" windowHeight="11085" xr2:uid="{59025351-9072-4B31-9A9A-BF1C2B77E365}"/>
  </bookViews>
  <sheets>
    <sheet name="3 meses" sheetId="1" r:id="rId1"/>
  </sheets>
  <definedNames>
    <definedName name="_xlnm.Print_Area" localSheetId="0">'3 meses'!$A$1:$H$42</definedName>
  </definedNames>
  <calcPr calcId="1790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2" i="1" l="1"/>
  <c r="G33" i="1" s="1"/>
  <c r="H33" i="1" s="1"/>
  <c r="H31" i="1"/>
  <c r="H30" i="1"/>
  <c r="H28" i="1"/>
  <c r="H27" i="1"/>
  <c r="G20" i="1"/>
  <c r="G19" i="1"/>
  <c r="G17" i="1"/>
  <c r="G16" i="1"/>
  <c r="G15" i="1"/>
  <c r="G11" i="1"/>
  <c r="G10" i="1"/>
  <c r="G9" i="1"/>
  <c r="G8" i="1"/>
  <c r="G7" i="1"/>
  <c r="G6" i="1"/>
  <c r="G5" i="1"/>
  <c r="G4" i="1"/>
  <c r="G21" i="1" l="1"/>
  <c r="G23" i="1" s="1"/>
  <c r="H32" i="1"/>
  <c r="G34" i="1" s="1"/>
  <c r="G36" i="1" s="1"/>
  <c r="G37" i="1" l="1"/>
  <c r="G38" i="1" l="1"/>
</calcChain>
</file>

<file path=xl/sharedStrings.xml><?xml version="1.0" encoding="utf-8"?>
<sst xmlns="http://schemas.openxmlformats.org/spreadsheetml/2006/main" count="54" uniqueCount="48">
  <si>
    <t>PRESUPUESTO OFICIAL DE INTERVENTORIA</t>
  </si>
  <si>
    <t>A</t>
  </si>
  <si>
    <t>COSTOS   DE   PERSONAL</t>
  </si>
  <si>
    <t>Salario/mes</t>
  </si>
  <si>
    <r>
      <rPr>
        <b/>
        <sz val="9"/>
        <rFont val="Arial"/>
        <family val="2"/>
      </rPr>
      <t>Dedicación
Hombres/Mes</t>
    </r>
  </si>
  <si>
    <t>Vr mes</t>
  </si>
  <si>
    <r>
      <rPr>
        <b/>
        <sz val="9"/>
        <rFont val="Arial"/>
        <family val="2"/>
      </rPr>
      <t>TIEMPO
(MESES)</t>
    </r>
  </si>
  <si>
    <t>TOTAL</t>
  </si>
  <si>
    <t>PERSONAL  PROFESIONAL</t>
  </si>
  <si>
    <t>Categoría 4 - DIRECTOR DE INTERVENTORIA</t>
  </si>
  <si>
    <t>Categoría 6- RESIDENTE DE INTERVENTORÍA</t>
  </si>
  <si>
    <t>Categoría 4 - ESPECIALISTA EN PAVIMENTOS Y/O GEOTECNIA</t>
  </si>
  <si>
    <t>Categoría 4 - ESPECIALISTA EN REDES HIDROSANITARIAS</t>
  </si>
  <si>
    <t>Categoría 4 - ESPECIALISTA EN TRANSITO</t>
  </si>
  <si>
    <t>Categoría 6 - PROFESIONAL SG-SST</t>
  </si>
  <si>
    <t>Categoría 6 - PROFESIONAL SOCIAL</t>
  </si>
  <si>
    <t>Categoría 6 - PROFESIONAL AMBIENTAL</t>
  </si>
  <si>
    <t>Nota: La dedicación del residente se contempla en la etapa de Obra (4 meses) ya que en los dos primeros de diagnósticos y diseños no se tiene participación.</t>
  </si>
  <si>
    <t>PERSONAL  TÉCNICO</t>
  </si>
  <si>
    <t>LABORATORISTA INSPECTOR</t>
  </si>
  <si>
    <t>TOPÓGRAFO INSPECTOR</t>
  </si>
  <si>
    <t>CADENERO 1</t>
  </si>
  <si>
    <t>PERSONAL  ADMINISTRATIVO</t>
  </si>
  <si>
    <t>Secretaria</t>
  </si>
  <si>
    <t>Conductor</t>
  </si>
  <si>
    <t>COSTOS  DE  PERSONAL</t>
  </si>
  <si>
    <t>FACTOR  MULTIPLICADOR PRESTACIONES SOCIALES (Valor máximo a ofertar 1.728)</t>
  </si>
  <si>
    <t>TOTAL  COSTOS  DE  PERSONAL  CON  F.M. )</t>
  </si>
  <si>
    <t>B</t>
  </si>
  <si>
    <t>COSTOS   DIRECTOS</t>
  </si>
  <si>
    <t>UNIDAD</t>
  </si>
  <si>
    <t>VR  UNITARIO</t>
  </si>
  <si>
    <t>Tiempo/meses</t>
  </si>
  <si>
    <t>TIEMPO TOTAL</t>
  </si>
  <si>
    <t>VR TOTAL</t>
  </si>
  <si>
    <t>INSTALACIONES</t>
  </si>
  <si>
    <t>Alquiler Oficina</t>
  </si>
  <si>
    <t>Mes</t>
  </si>
  <si>
    <t>Comunicaciones (Teléfono, Fax, Correo, Embalaje, Acarreo, Internet, Teléfono celular o Avantel, etc)</t>
  </si>
  <si>
    <t>EQUIPOS  Y  SOFTWARE</t>
  </si>
  <si>
    <t>TARIFA MES- EQUIPO DE TOPOGRAFÍA (Incluye tránsito, nivel y elementos complementarios).</t>
  </si>
  <si>
    <t>ALQUILER   DE   VEHICULO (Incluye combustible,  mantenimiento vehiculo, etc)</t>
  </si>
  <si>
    <t>GASTOS DE PAPELERIA, IMPRESOS  Y  PUBLICACIONES (Fotocopias, heliografías, utiles de oficina, etc)</t>
  </si>
  <si>
    <t>Edición de informe mensual de interventoría o consultoría, incluye 4 tapas plastificadas tamaño carta color blanco, con 6 tornillos, hojas de papel bond tamaño carta 75 gramos, 170 folios por informe</t>
  </si>
  <si>
    <t>COSTOS DIRECTOS</t>
  </si>
  <si>
    <t>TOTAL  COSTOS  DIRECTOS  +  COSTOS  DE  PERSONAL  A + B</t>
  </si>
  <si>
    <t>IVA 19 %</t>
  </si>
  <si>
    <t>TOTAL  COSTOS  DIRECTOS  +  COSTOS  DE  PERSONAL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</si>
</sst>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\$#,##0"/>
    <numFmt numFmtId="165" formatCode="\$#,##0.00"/>
    <numFmt numFmtId="166" formatCode="0.000"/>
    <numFmt numFmtId="167" formatCode="0.0"/>
    <numFmt numFmtId="168" formatCode="_-&quot;$&quot;\ * #,##0_-;\-&quot;$&quot;\ * #,##0_-;_-&quot;$&quot;\ * &quot;-&quot;??_-;_-@_-"/>
    <numFmt numFmtId="170" formatCode="_(&quot;$&quot;\ * #,##0_);_(&quot;$&quot;\ * \(#,##0\);_(&quot;$&quot;\ * &quot;-&quot;_);_(@_)"/>
  </numFmts>
  <fonts count="8" x14ac:knownFonts="1">
    <font>
      <sz val="10"/>
      <color rgb="FF000000"/>
      <name val="Times New Roman"/>
      <charset val="204"/>
    </font>
    <font>
      <sz val="9"/>
      <color rgb="FF000000"/>
      <name val="Tahoma"/>
      <family val="2"/>
    </font>
    <font>
      <sz val="11"/>
      <color indexed="8"/>
      <name val="Calibri"/>
      <family val="2"/>
    </font>
    <font>
      <b/>
      <sz val="9"/>
      <name val="Arial"/>
      <family val="2"/>
    </font>
    <font>
      <sz val="9"/>
      <color rgb="FF000000"/>
      <name val="Times New Roman"/>
      <family val="1"/>
    </font>
    <font>
      <sz val="9"/>
      <color rgb="FF000000"/>
      <name val="Arial"/>
      <family val="2"/>
    </font>
    <font>
      <sz val="9"/>
      <name val="Arial"/>
      <family val="2"/>
    </font>
    <font>
      <b/>
      <sz val="9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9D9D9"/>
      </patternFill>
    </fill>
    <fill>
      <patternFill patternType="solid">
        <fgColor rgb="FFFFC000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170" fontId="2" fillId="0" borderId="0" applyFont="0" applyFill="0" applyBorder="0" applyAlignment="0" applyProtection="0"/>
  </cellStyleXfs>
  <cellXfs count="57">
    <xf numFmtId="0" fontId="0" fillId="0" borderId="0" xfId="0"/>
    <xf numFmtId="168" fontId="1" fillId="0" borderId="0" xfId="0" applyNumberFormat="1" applyFont="1" applyBorder="1" applyAlignment="1">
      <alignment horizontal="left" vertical="top"/>
    </xf>
    <xf numFmtId="0" fontId="3" fillId="2" borderId="1" xfId="0" applyFont="1" applyFill="1" applyBorder="1" applyAlignment="1">
      <alignment horizontal="center" vertical="top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top"/>
    </xf>
    <xf numFmtId="0" fontId="4" fillId="0" borderId="1" xfId="0" applyFont="1" applyBorder="1" applyAlignment="1">
      <alignment horizontal="left" wrapText="1"/>
    </xf>
    <xf numFmtId="164" fontId="5" fillId="0" borderId="1" xfId="0" applyNumberFormat="1" applyFont="1" applyBorder="1" applyAlignment="1">
      <alignment horizontal="right" vertical="top" shrinkToFit="1"/>
    </xf>
    <xf numFmtId="0" fontId="3" fillId="2" borderId="1" xfId="0" applyFont="1" applyFill="1" applyBorder="1" applyAlignment="1">
      <alignment horizontal="center" vertical="top" wrapText="1"/>
    </xf>
    <xf numFmtId="0" fontId="3" fillId="2" borderId="1" xfId="0" applyFont="1" applyFill="1" applyBorder="1" applyAlignment="1">
      <alignment horizontal="left" vertical="top" wrapText="1" indent="1"/>
    </xf>
    <xf numFmtId="0" fontId="4" fillId="2" borderId="1" xfId="0" applyFont="1" applyFill="1" applyBorder="1" applyAlignment="1">
      <alignment horizontal="left" vertical="top" wrapText="1" indent="1"/>
    </xf>
    <xf numFmtId="0" fontId="3" fillId="2" borderId="1" xfId="0" applyFont="1" applyFill="1" applyBorder="1" applyAlignment="1">
      <alignment horizontal="left" vertical="top" wrapText="1" indent="2"/>
    </xf>
    <xf numFmtId="0" fontId="6" fillId="0" borderId="0" xfId="0" applyFont="1" applyBorder="1" applyAlignment="1">
      <alignment wrapText="1"/>
    </xf>
    <xf numFmtId="1" fontId="7" fillId="2" borderId="1" xfId="0" applyNumberFormat="1" applyFont="1" applyFill="1" applyBorder="1" applyAlignment="1">
      <alignment horizontal="center" vertical="top" shrinkToFit="1"/>
    </xf>
    <xf numFmtId="0" fontId="3" fillId="2" borderId="1" xfId="0" applyFont="1" applyFill="1" applyBorder="1" applyAlignment="1">
      <alignment horizontal="left" vertical="top" wrapText="1"/>
    </xf>
    <xf numFmtId="0" fontId="4" fillId="2" borderId="1" xfId="0" applyFont="1" applyFill="1" applyBorder="1" applyAlignment="1">
      <alignment horizontal="left" wrapText="1"/>
    </xf>
    <xf numFmtId="1" fontId="5" fillId="0" borderId="1" xfId="0" applyNumberFormat="1" applyFont="1" applyBorder="1" applyAlignment="1">
      <alignment horizontal="center" vertical="top" shrinkToFit="1"/>
    </xf>
    <xf numFmtId="0" fontId="6" fillId="0" borderId="1" xfId="0" applyFont="1" applyBorder="1" applyAlignment="1">
      <alignment horizontal="left" vertical="top" wrapText="1"/>
    </xf>
    <xf numFmtId="10" fontId="5" fillId="0" borderId="1" xfId="0" applyNumberFormat="1" applyFont="1" applyBorder="1" applyAlignment="1">
      <alignment horizontal="left" vertical="top" indent="2" shrinkToFit="1"/>
    </xf>
    <xf numFmtId="2" fontId="5" fillId="0" borderId="1" xfId="0" applyNumberFormat="1" applyFont="1" applyBorder="1" applyAlignment="1">
      <alignment horizontal="center" vertical="top" shrinkToFit="1"/>
    </xf>
    <xf numFmtId="0" fontId="4" fillId="0" borderId="0" xfId="0" applyFont="1" applyAlignment="1">
      <alignment vertical="top" wrapText="1"/>
    </xf>
    <xf numFmtId="0" fontId="6" fillId="0" borderId="1" xfId="0" applyFont="1" applyBorder="1" applyAlignment="1">
      <alignment horizontal="center" vertical="top" wrapText="1"/>
    </xf>
    <xf numFmtId="0" fontId="3" fillId="2" borderId="1" xfId="0" applyFont="1" applyFill="1" applyBorder="1" applyAlignment="1">
      <alignment horizontal="left" vertical="top" wrapText="1"/>
    </xf>
    <xf numFmtId="0" fontId="4" fillId="0" borderId="0" xfId="0" applyFont="1" applyBorder="1" applyAlignment="1">
      <alignment vertical="top" wrapText="1"/>
    </xf>
    <xf numFmtId="9" fontId="5" fillId="0" borderId="1" xfId="0" applyNumberFormat="1" applyFont="1" applyBorder="1" applyAlignment="1">
      <alignment horizontal="center" vertical="top" shrinkToFit="1"/>
    </xf>
    <xf numFmtId="0" fontId="3" fillId="0" borderId="1" xfId="0" applyFont="1" applyBorder="1" applyAlignment="1">
      <alignment horizontal="left" vertical="top" wrapText="1"/>
    </xf>
    <xf numFmtId="165" fontId="7" fillId="0" borderId="1" xfId="0" applyNumberFormat="1" applyFont="1" applyBorder="1" applyAlignment="1">
      <alignment horizontal="right" vertical="top" shrinkToFit="1"/>
    </xf>
    <xf numFmtId="166" fontId="7" fillId="0" borderId="1" xfId="0" applyNumberFormat="1" applyFont="1" applyBorder="1" applyAlignment="1">
      <alignment horizontal="center" vertical="top" shrinkToFit="1"/>
    </xf>
    <xf numFmtId="0" fontId="3" fillId="0" borderId="1" xfId="0" applyFont="1" applyBorder="1" applyAlignment="1">
      <alignment horizontal="center" vertical="top" wrapText="1"/>
    </xf>
    <xf numFmtId="0" fontId="4" fillId="0" borderId="2" xfId="0" applyFont="1" applyBorder="1" applyAlignment="1">
      <alignment horizontal="left" wrapText="1"/>
    </xf>
    <xf numFmtId="0" fontId="4" fillId="0" borderId="0" xfId="0" applyFont="1" applyBorder="1" applyAlignment="1">
      <alignment horizontal="left" wrapText="1"/>
    </xf>
    <xf numFmtId="0" fontId="4" fillId="0" borderId="0" xfId="0" applyFont="1" applyBorder="1" applyAlignment="1">
      <alignment horizontal="left" wrapText="1"/>
    </xf>
    <xf numFmtId="0" fontId="6" fillId="0" borderId="1" xfId="0" applyFont="1" applyBorder="1" applyAlignment="1">
      <alignment horizontal="center" vertical="top" wrapText="1"/>
    </xf>
    <xf numFmtId="165" fontId="5" fillId="0" borderId="1" xfId="0" applyNumberFormat="1" applyFont="1" applyBorder="1" applyAlignment="1">
      <alignment horizontal="left" vertical="top" indent="1" shrinkToFit="1"/>
    </xf>
    <xf numFmtId="164" fontId="5" fillId="0" borderId="1" xfId="0" applyNumberFormat="1" applyFont="1" applyBorder="1" applyAlignment="1">
      <alignment horizontal="left" vertical="top" indent="1" shrinkToFit="1"/>
    </xf>
    <xf numFmtId="164" fontId="5" fillId="0" borderId="1" xfId="0" applyNumberFormat="1" applyFont="1" applyBorder="1" applyAlignment="1">
      <alignment horizontal="left" vertical="top" indent="2" shrinkToFit="1"/>
    </xf>
    <xf numFmtId="1" fontId="5" fillId="2" borderId="1" xfId="0" applyNumberFormat="1" applyFont="1" applyFill="1" applyBorder="1" applyAlignment="1">
      <alignment horizontal="center" vertical="top" shrinkToFit="1"/>
    </xf>
    <xf numFmtId="167" fontId="5" fillId="0" borderId="1" xfId="0" applyNumberFormat="1" applyFont="1" applyBorder="1" applyAlignment="1">
      <alignment horizontal="center" vertical="top" shrinkToFit="1"/>
    </xf>
    <xf numFmtId="1" fontId="5" fillId="0" borderId="1" xfId="0" applyNumberFormat="1" applyFont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wrapText="1"/>
    </xf>
    <xf numFmtId="165" fontId="5" fillId="0" borderId="1" xfId="0" applyNumberFormat="1" applyFont="1" applyBorder="1" applyAlignment="1">
      <alignment horizontal="left" vertical="center" indent="1" shrinkToFit="1"/>
    </xf>
    <xf numFmtId="164" fontId="5" fillId="0" borderId="1" xfId="0" applyNumberFormat="1" applyFont="1" applyBorder="1" applyAlignment="1">
      <alignment horizontal="left" vertical="center" indent="1" shrinkToFit="1"/>
    </xf>
    <xf numFmtId="0" fontId="4" fillId="0" borderId="3" xfId="0" applyFont="1" applyBorder="1" applyAlignment="1">
      <alignment horizontal="left" wrapText="1"/>
    </xf>
    <xf numFmtId="0" fontId="3" fillId="0" borderId="4" xfId="0" applyFont="1" applyBorder="1" applyAlignment="1">
      <alignment horizontal="center" vertical="top" wrapText="1"/>
    </xf>
    <xf numFmtId="0" fontId="3" fillId="0" borderId="5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165" fontId="7" fillId="0" borderId="4" xfId="0" applyNumberFormat="1" applyFont="1" applyBorder="1" applyAlignment="1">
      <alignment horizontal="left" vertical="top" indent="4" shrinkToFit="1"/>
    </xf>
    <xf numFmtId="165" fontId="7" fillId="0" borderId="6" xfId="0" applyNumberFormat="1" applyFont="1" applyBorder="1" applyAlignment="1">
      <alignment horizontal="left" vertical="top" indent="4" shrinkToFit="1"/>
    </xf>
    <xf numFmtId="0" fontId="4" fillId="0" borderId="7" xfId="0" applyFont="1" applyBorder="1" applyAlignment="1">
      <alignment horizontal="left" wrapText="1"/>
    </xf>
    <xf numFmtId="0" fontId="4" fillId="0" borderId="8" xfId="0" applyFont="1" applyBorder="1" applyAlignment="1">
      <alignment horizontal="left" wrapText="1"/>
    </xf>
    <xf numFmtId="0" fontId="4" fillId="0" borderId="9" xfId="0" applyFont="1" applyBorder="1" applyAlignment="1">
      <alignment horizontal="left" wrapText="1"/>
    </xf>
    <xf numFmtId="0" fontId="3" fillId="3" borderId="7" xfId="0" applyFont="1" applyFill="1" applyBorder="1" applyAlignment="1">
      <alignment horizontal="center" vertical="top" wrapText="1"/>
    </xf>
    <xf numFmtId="0" fontId="3" fillId="3" borderId="8" xfId="0" applyFont="1" applyFill="1" applyBorder="1" applyAlignment="1">
      <alignment horizontal="center" vertical="top" wrapText="1"/>
    </xf>
    <xf numFmtId="0" fontId="3" fillId="3" borderId="9" xfId="0" applyFont="1" applyFill="1" applyBorder="1" applyAlignment="1">
      <alignment horizontal="center" vertical="top" wrapText="1"/>
    </xf>
    <xf numFmtId="164" fontId="7" fillId="3" borderId="7" xfId="0" applyNumberFormat="1" applyFont="1" applyFill="1" applyBorder="1" applyAlignment="1">
      <alignment horizontal="center" vertical="top" shrinkToFit="1"/>
    </xf>
    <xf numFmtId="164" fontId="7" fillId="3" borderId="9" xfId="0" applyNumberFormat="1" applyFont="1" applyFill="1" applyBorder="1" applyAlignment="1">
      <alignment horizontal="center" vertical="top" shrinkToFit="1"/>
    </xf>
    <xf numFmtId="0" fontId="1" fillId="0" borderId="0" xfId="0" applyFont="1" applyBorder="1" applyAlignment="1">
      <alignment horizontal="left" vertical="top"/>
    </xf>
    <xf numFmtId="168" fontId="4" fillId="0" borderId="0" xfId="0" applyNumberFormat="1" applyFont="1" applyAlignment="1">
      <alignment horizontal="left" vertical="top"/>
    </xf>
  </cellXfs>
  <cellStyles count="2">
    <cellStyle name="Moneda [0] 4" xfId="1" xr:uid="{B84941D0-9D16-4407-A348-408FF4F63CE8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3DF2E8-986B-4291-BF45-C8104E66411C}">
  <sheetPr>
    <pageSetUpPr fitToPage="1"/>
  </sheetPr>
  <dimension ref="A1:H41"/>
  <sheetViews>
    <sheetView tabSelected="1" topLeftCell="A13" zoomScale="85" zoomScaleNormal="85" zoomScaleSheetLayoutView="115" workbookViewId="0">
      <selection activeCell="A43" sqref="A43:XFD80"/>
    </sheetView>
  </sheetViews>
  <sheetFormatPr baseColWidth="10" defaultColWidth="9.33203125" defaultRowHeight="12" x14ac:dyDescent="0.2"/>
  <cols>
    <col min="1" max="1" width="4.6640625" style="4" customWidth="1"/>
    <col min="2" max="2" width="72.1640625" style="4" customWidth="1"/>
    <col min="3" max="3" width="22.33203125" style="4" bestFit="1" customWidth="1"/>
    <col min="4" max="4" width="20" style="4" customWidth="1"/>
    <col min="5" max="5" width="19.5" style="4" customWidth="1"/>
    <col min="6" max="6" width="20.5" style="4" bestFit="1" customWidth="1"/>
    <col min="7" max="7" width="18.83203125" style="4" bestFit="1" customWidth="1"/>
    <col min="8" max="8" width="14" style="4" customWidth="1"/>
    <col min="9" max="10" width="9.33203125" style="4"/>
    <col min="11" max="11" width="15.1640625" style="4" bestFit="1" customWidth="1"/>
    <col min="12" max="16384" width="9.33203125" style="4"/>
  </cols>
  <sheetData>
    <row r="1" spans="1:8" ht="17.25" customHeight="1" x14ac:dyDescent="0.2">
      <c r="A1" s="2" t="s">
        <v>0</v>
      </c>
      <c r="B1" s="2"/>
      <c r="C1" s="2"/>
      <c r="D1" s="2"/>
      <c r="E1" s="2"/>
      <c r="F1" s="2"/>
      <c r="G1" s="2"/>
      <c r="H1" s="3"/>
    </row>
    <row r="2" spans="1:8" ht="25.5" customHeight="1" x14ac:dyDescent="0.2">
      <c r="A2" s="7" t="s">
        <v>1</v>
      </c>
      <c r="B2" s="7" t="s">
        <v>2</v>
      </c>
      <c r="C2" s="8" t="s">
        <v>3</v>
      </c>
      <c r="D2" s="9" t="s">
        <v>4</v>
      </c>
      <c r="E2" s="10" t="s">
        <v>5</v>
      </c>
      <c r="F2" s="9" t="s">
        <v>6</v>
      </c>
      <c r="G2" s="10" t="s">
        <v>7</v>
      </c>
      <c r="H2" s="11"/>
    </row>
    <row r="3" spans="1:8" ht="12" customHeight="1" x14ac:dyDescent="0.2">
      <c r="A3" s="12">
        <v>1</v>
      </c>
      <c r="B3" s="13" t="s">
        <v>8</v>
      </c>
      <c r="C3" s="14"/>
      <c r="D3" s="14"/>
      <c r="E3" s="14"/>
      <c r="F3" s="14"/>
      <c r="G3" s="14"/>
      <c r="H3" s="11"/>
    </row>
    <row r="4" spans="1:8" ht="18" customHeight="1" x14ac:dyDescent="0.2">
      <c r="A4" s="15">
        <v>1</v>
      </c>
      <c r="B4" s="16" t="s">
        <v>9</v>
      </c>
      <c r="C4" s="6">
        <v>7881000</v>
      </c>
      <c r="D4" s="17">
        <v>0.5</v>
      </c>
      <c r="E4" s="6">
        <v>3940500</v>
      </c>
      <c r="F4" s="18">
        <v>3</v>
      </c>
      <c r="G4" s="6">
        <f>+E4*F4</f>
        <v>11821500</v>
      </c>
      <c r="H4" s="11"/>
    </row>
    <row r="5" spans="1:8" ht="18" customHeight="1" x14ac:dyDescent="0.2">
      <c r="A5" s="15">
        <v>1</v>
      </c>
      <c r="B5" s="16" t="s">
        <v>10</v>
      </c>
      <c r="C5" s="6">
        <v>6339000</v>
      </c>
      <c r="D5" s="17">
        <v>1</v>
      </c>
      <c r="E5" s="6">
        <v>6339000</v>
      </c>
      <c r="F5" s="18">
        <v>3</v>
      </c>
      <c r="G5" s="6">
        <f t="shared" ref="G5:G11" si="0">+E5*F5</f>
        <v>19017000</v>
      </c>
      <c r="H5" s="11"/>
    </row>
    <row r="6" spans="1:8" ht="18" customHeight="1" x14ac:dyDescent="0.2">
      <c r="A6" s="15">
        <v>1</v>
      </c>
      <c r="B6" s="16" t="s">
        <v>11</v>
      </c>
      <c r="C6" s="6">
        <v>7881000</v>
      </c>
      <c r="D6" s="17">
        <v>0.3</v>
      </c>
      <c r="E6" s="6">
        <v>2364300</v>
      </c>
      <c r="F6" s="18">
        <v>3</v>
      </c>
      <c r="G6" s="6">
        <f t="shared" si="0"/>
        <v>7092900</v>
      </c>
      <c r="H6" s="19"/>
    </row>
    <row r="7" spans="1:8" ht="18" customHeight="1" x14ac:dyDescent="0.2">
      <c r="A7" s="15">
        <v>1</v>
      </c>
      <c r="B7" s="16" t="s">
        <v>12</v>
      </c>
      <c r="C7" s="6">
        <v>7881000</v>
      </c>
      <c r="D7" s="17">
        <v>0.25</v>
      </c>
      <c r="E7" s="6">
        <v>1970250</v>
      </c>
      <c r="F7" s="18">
        <v>3</v>
      </c>
      <c r="G7" s="6">
        <f t="shared" si="0"/>
        <v>5910750</v>
      </c>
      <c r="H7" s="19"/>
    </row>
    <row r="8" spans="1:8" ht="18" customHeight="1" x14ac:dyDescent="0.2">
      <c r="A8" s="15">
        <v>1</v>
      </c>
      <c r="B8" s="16" t="s">
        <v>13</v>
      </c>
      <c r="C8" s="6">
        <v>7881000</v>
      </c>
      <c r="D8" s="17">
        <v>0.25</v>
      </c>
      <c r="E8" s="6">
        <v>1970250</v>
      </c>
      <c r="F8" s="18">
        <v>3</v>
      </c>
      <c r="G8" s="6">
        <f t="shared" si="0"/>
        <v>5910750</v>
      </c>
      <c r="H8" s="19"/>
    </row>
    <row r="9" spans="1:8" ht="18" customHeight="1" x14ac:dyDescent="0.2">
      <c r="A9" s="15">
        <v>1</v>
      </c>
      <c r="B9" s="16" t="s">
        <v>14</v>
      </c>
      <c r="C9" s="6">
        <v>6339000</v>
      </c>
      <c r="D9" s="17">
        <v>0.3</v>
      </c>
      <c r="E9" s="6">
        <v>1901700</v>
      </c>
      <c r="F9" s="18">
        <v>3</v>
      </c>
      <c r="G9" s="6">
        <f t="shared" si="0"/>
        <v>5705100</v>
      </c>
      <c r="H9" s="19"/>
    </row>
    <row r="10" spans="1:8" ht="18" customHeight="1" x14ac:dyDescent="0.2">
      <c r="A10" s="15">
        <v>1</v>
      </c>
      <c r="B10" s="16" t="s">
        <v>15</v>
      </c>
      <c r="C10" s="6">
        <v>6339000</v>
      </c>
      <c r="D10" s="17">
        <v>0.3</v>
      </c>
      <c r="E10" s="6">
        <v>1901700</v>
      </c>
      <c r="F10" s="18">
        <v>3</v>
      </c>
      <c r="G10" s="6">
        <f t="shared" si="0"/>
        <v>5705100</v>
      </c>
      <c r="H10" s="19"/>
    </row>
    <row r="11" spans="1:8" ht="18" customHeight="1" x14ac:dyDescent="0.2">
      <c r="A11" s="15">
        <v>1</v>
      </c>
      <c r="B11" s="16" t="s">
        <v>16</v>
      </c>
      <c r="C11" s="6">
        <v>6339000</v>
      </c>
      <c r="D11" s="17">
        <v>0.3</v>
      </c>
      <c r="E11" s="6">
        <v>1901700</v>
      </c>
      <c r="F11" s="18">
        <v>3</v>
      </c>
      <c r="G11" s="6">
        <f t="shared" si="0"/>
        <v>5705100</v>
      </c>
      <c r="H11" s="19"/>
    </row>
    <row r="12" spans="1:8" ht="18" customHeight="1" x14ac:dyDescent="0.2">
      <c r="A12" s="20" t="s">
        <v>17</v>
      </c>
      <c r="B12" s="20"/>
      <c r="C12" s="20"/>
      <c r="D12" s="20"/>
      <c r="E12" s="20"/>
      <c r="F12" s="20"/>
      <c r="G12" s="20"/>
      <c r="H12" s="19"/>
    </row>
    <row r="13" spans="1:8" ht="18" customHeight="1" x14ac:dyDescent="0.2">
      <c r="A13" s="5"/>
      <c r="B13" s="5"/>
      <c r="C13" s="5"/>
      <c r="D13" s="5"/>
      <c r="E13" s="5"/>
      <c r="F13" s="5"/>
      <c r="G13" s="5"/>
      <c r="H13" s="19"/>
    </row>
    <row r="14" spans="1:8" ht="18" customHeight="1" x14ac:dyDescent="0.2">
      <c r="A14" s="12">
        <v>2</v>
      </c>
      <c r="B14" s="21" t="s">
        <v>18</v>
      </c>
      <c r="C14" s="21"/>
      <c r="D14" s="21"/>
      <c r="E14" s="21"/>
      <c r="F14" s="21"/>
      <c r="G14" s="21"/>
      <c r="H14" s="22"/>
    </row>
    <row r="15" spans="1:8" ht="18" customHeight="1" x14ac:dyDescent="0.2">
      <c r="A15" s="15">
        <v>1</v>
      </c>
      <c r="B15" s="16" t="s">
        <v>19</v>
      </c>
      <c r="C15" s="6">
        <v>2739000</v>
      </c>
      <c r="D15" s="23">
        <v>0.3</v>
      </c>
      <c r="E15" s="6">
        <v>821700</v>
      </c>
      <c r="F15" s="18">
        <v>3</v>
      </c>
      <c r="G15" s="6">
        <f t="shared" ref="G15:G20" si="1">+E15*F15</f>
        <v>2465100</v>
      </c>
      <c r="H15" s="22"/>
    </row>
    <row r="16" spans="1:8" ht="18" customHeight="1" x14ac:dyDescent="0.2">
      <c r="A16" s="15">
        <v>1</v>
      </c>
      <c r="B16" s="16" t="s">
        <v>20</v>
      </c>
      <c r="C16" s="6">
        <v>3092000</v>
      </c>
      <c r="D16" s="23">
        <v>0.3</v>
      </c>
      <c r="E16" s="6">
        <v>927600</v>
      </c>
      <c r="F16" s="18">
        <v>3</v>
      </c>
      <c r="G16" s="6">
        <f t="shared" si="1"/>
        <v>2782800</v>
      </c>
      <c r="H16" s="22"/>
    </row>
    <row r="17" spans="1:8" ht="18" customHeight="1" x14ac:dyDescent="0.2">
      <c r="A17" s="15">
        <v>1</v>
      </c>
      <c r="B17" s="16" t="s">
        <v>21</v>
      </c>
      <c r="C17" s="6">
        <v>1695000</v>
      </c>
      <c r="D17" s="23">
        <v>0.3</v>
      </c>
      <c r="E17" s="6">
        <v>508500</v>
      </c>
      <c r="F17" s="18">
        <v>3</v>
      </c>
      <c r="G17" s="6">
        <f t="shared" si="1"/>
        <v>1525500</v>
      </c>
      <c r="H17" s="22"/>
    </row>
    <row r="18" spans="1:8" ht="18" customHeight="1" x14ac:dyDescent="0.2">
      <c r="A18" s="12">
        <v>3</v>
      </c>
      <c r="B18" s="21" t="s">
        <v>22</v>
      </c>
      <c r="C18" s="21"/>
      <c r="D18" s="21"/>
      <c r="E18" s="21"/>
      <c r="F18" s="21"/>
      <c r="G18" s="21"/>
      <c r="H18" s="22"/>
    </row>
    <row r="19" spans="1:8" ht="18" customHeight="1" x14ac:dyDescent="0.2">
      <c r="A19" s="15">
        <v>1</v>
      </c>
      <c r="B19" s="16" t="s">
        <v>23</v>
      </c>
      <c r="C19" s="6">
        <v>1670000</v>
      </c>
      <c r="D19" s="23">
        <v>0.8</v>
      </c>
      <c r="E19" s="6">
        <v>1336000</v>
      </c>
      <c r="F19" s="18">
        <v>3</v>
      </c>
      <c r="G19" s="6">
        <f t="shared" si="1"/>
        <v>4008000</v>
      </c>
      <c r="H19" s="22"/>
    </row>
    <row r="20" spans="1:8" ht="18" customHeight="1" x14ac:dyDescent="0.2">
      <c r="A20" s="15">
        <v>1</v>
      </c>
      <c r="B20" s="16" t="s">
        <v>24</v>
      </c>
      <c r="C20" s="6">
        <v>1389000</v>
      </c>
      <c r="D20" s="23">
        <v>0.7</v>
      </c>
      <c r="E20" s="6">
        <v>972300</v>
      </c>
      <c r="F20" s="18">
        <v>3</v>
      </c>
      <c r="G20" s="6">
        <f t="shared" si="1"/>
        <v>2916900</v>
      </c>
      <c r="H20" s="22"/>
    </row>
    <row r="21" spans="1:8" ht="18" customHeight="1" x14ac:dyDescent="0.2">
      <c r="A21" s="5"/>
      <c r="B21" s="24" t="s">
        <v>25</v>
      </c>
      <c r="C21" s="24"/>
      <c r="D21" s="24"/>
      <c r="E21" s="5"/>
      <c r="F21" s="5"/>
      <c r="G21" s="25">
        <f>SUM(G4:G11)+G15+G16+G17+G19+G20</f>
        <v>80566500</v>
      </c>
      <c r="H21" s="22"/>
    </row>
    <row r="22" spans="1:8" ht="18" customHeight="1" x14ac:dyDescent="0.2">
      <c r="A22" s="5"/>
      <c r="B22" s="24" t="s">
        <v>26</v>
      </c>
      <c r="C22" s="24"/>
      <c r="D22" s="24"/>
      <c r="E22" s="5"/>
      <c r="F22" s="5"/>
      <c r="G22" s="26">
        <v>1.728</v>
      </c>
      <c r="H22" s="22"/>
    </row>
    <row r="23" spans="1:8" ht="18" customHeight="1" x14ac:dyDescent="0.2">
      <c r="A23" s="5"/>
      <c r="B23" s="27" t="s">
        <v>27</v>
      </c>
      <c r="C23" s="27"/>
      <c r="D23" s="27"/>
      <c r="E23" s="27"/>
      <c r="F23" s="27"/>
      <c r="G23" s="25">
        <f>+G21*G22</f>
        <v>139218912</v>
      </c>
      <c r="H23" s="22"/>
    </row>
    <row r="24" spans="1:8" ht="18" customHeight="1" x14ac:dyDescent="0.2">
      <c r="A24" s="28"/>
      <c r="B24" s="29"/>
      <c r="C24" s="29"/>
      <c r="D24" s="29"/>
      <c r="E24" s="29"/>
      <c r="F24" s="29"/>
      <c r="G24" s="29"/>
      <c r="H24" s="30"/>
    </row>
    <row r="25" spans="1:8" ht="18" customHeight="1" x14ac:dyDescent="0.2">
      <c r="A25" s="7" t="s">
        <v>28</v>
      </c>
      <c r="B25" s="7" t="s">
        <v>29</v>
      </c>
      <c r="C25" s="10" t="s">
        <v>30</v>
      </c>
      <c r="D25" s="8" t="s">
        <v>31</v>
      </c>
      <c r="E25" s="13" t="s">
        <v>32</v>
      </c>
      <c r="F25" s="10" t="s">
        <v>5</v>
      </c>
      <c r="G25" s="13" t="s">
        <v>33</v>
      </c>
      <c r="H25" s="7" t="s">
        <v>34</v>
      </c>
    </row>
    <row r="26" spans="1:8" ht="18" customHeight="1" x14ac:dyDescent="0.2">
      <c r="A26" s="12">
        <v>1</v>
      </c>
      <c r="B26" s="2" t="s">
        <v>35</v>
      </c>
      <c r="C26" s="2"/>
      <c r="D26" s="2"/>
      <c r="E26" s="2"/>
      <c r="F26" s="2"/>
      <c r="G26" s="2"/>
      <c r="H26" s="2"/>
    </row>
    <row r="27" spans="1:8" ht="18" customHeight="1" x14ac:dyDescent="0.2">
      <c r="A27" s="15">
        <v>1</v>
      </c>
      <c r="B27" s="16" t="s">
        <v>36</v>
      </c>
      <c r="C27" s="31" t="s">
        <v>37</v>
      </c>
      <c r="D27" s="32">
        <v>1400000</v>
      </c>
      <c r="E27" s="15">
        <v>1</v>
      </c>
      <c r="F27" s="33">
        <v>1400000</v>
      </c>
      <c r="G27" s="18">
        <v>3</v>
      </c>
      <c r="H27" s="6">
        <f t="shared" ref="H27:H33" si="2">+F27*G27</f>
        <v>4200000</v>
      </c>
    </row>
    <row r="28" spans="1:8" ht="18" customHeight="1" x14ac:dyDescent="0.2">
      <c r="A28" s="15">
        <v>1</v>
      </c>
      <c r="B28" s="16" t="s">
        <v>38</v>
      </c>
      <c r="C28" s="31" t="s">
        <v>37</v>
      </c>
      <c r="D28" s="32">
        <v>152400</v>
      </c>
      <c r="E28" s="15">
        <v>1</v>
      </c>
      <c r="F28" s="34">
        <v>152400</v>
      </c>
      <c r="G28" s="18">
        <v>3</v>
      </c>
      <c r="H28" s="6">
        <f t="shared" si="2"/>
        <v>457200</v>
      </c>
    </row>
    <row r="29" spans="1:8" ht="18" customHeight="1" x14ac:dyDescent="0.2">
      <c r="A29" s="35">
        <v>2</v>
      </c>
      <c r="B29" s="2" t="s">
        <v>39</v>
      </c>
      <c r="C29" s="2"/>
      <c r="D29" s="2"/>
      <c r="E29" s="2"/>
      <c r="F29" s="2"/>
      <c r="G29" s="2"/>
      <c r="H29" s="2"/>
    </row>
    <row r="30" spans="1:8" ht="18" customHeight="1" x14ac:dyDescent="0.2">
      <c r="A30" s="15">
        <v>1</v>
      </c>
      <c r="B30" s="16" t="s">
        <v>40</v>
      </c>
      <c r="C30" s="31" t="s">
        <v>37</v>
      </c>
      <c r="D30" s="32">
        <v>4103000</v>
      </c>
      <c r="E30" s="36">
        <v>0.4</v>
      </c>
      <c r="F30" s="33">
        <v>1641200</v>
      </c>
      <c r="G30" s="18">
        <v>3</v>
      </c>
      <c r="H30" s="6">
        <f t="shared" si="2"/>
        <v>4923600</v>
      </c>
    </row>
    <row r="31" spans="1:8" ht="18" customHeight="1" x14ac:dyDescent="0.2">
      <c r="A31" s="15">
        <v>1</v>
      </c>
      <c r="B31" s="16" t="s">
        <v>41</v>
      </c>
      <c r="C31" s="31" t="s">
        <v>37</v>
      </c>
      <c r="D31" s="32">
        <v>5791000</v>
      </c>
      <c r="E31" s="36">
        <v>0.3</v>
      </c>
      <c r="F31" s="33">
        <v>1737300</v>
      </c>
      <c r="G31" s="18">
        <v>3</v>
      </c>
      <c r="H31" s="6">
        <f t="shared" si="2"/>
        <v>5211900</v>
      </c>
    </row>
    <row r="32" spans="1:8" ht="21.95" customHeight="1" x14ac:dyDescent="0.2">
      <c r="A32" s="37">
        <v>1</v>
      </c>
      <c r="B32" s="16" t="s">
        <v>42</v>
      </c>
      <c r="C32" s="38" t="s">
        <v>37</v>
      </c>
      <c r="D32" s="39">
        <v>180000</v>
      </c>
      <c r="E32" s="37">
        <v>1</v>
      </c>
      <c r="F32" s="40">
        <v>180000</v>
      </c>
      <c r="G32" s="18">
        <f t="shared" ref="G32:G33" si="3">+G31</f>
        <v>3</v>
      </c>
      <c r="H32" s="6">
        <f t="shared" si="2"/>
        <v>540000</v>
      </c>
    </row>
    <row r="33" spans="1:8" ht="29.1" customHeight="1" x14ac:dyDescent="0.2">
      <c r="A33" s="37">
        <v>1</v>
      </c>
      <c r="B33" s="16" t="s">
        <v>43</v>
      </c>
      <c r="C33" s="38" t="s">
        <v>37</v>
      </c>
      <c r="D33" s="39">
        <v>180000</v>
      </c>
      <c r="E33" s="37">
        <v>1</v>
      </c>
      <c r="F33" s="40">
        <v>180000</v>
      </c>
      <c r="G33" s="18">
        <f t="shared" si="3"/>
        <v>3</v>
      </c>
      <c r="H33" s="6">
        <f t="shared" si="2"/>
        <v>540000</v>
      </c>
    </row>
    <row r="34" spans="1:8" ht="9" customHeight="1" x14ac:dyDescent="0.2">
      <c r="A34" s="41"/>
      <c r="B34" s="42" t="s">
        <v>44</v>
      </c>
      <c r="C34" s="43"/>
      <c r="D34" s="43"/>
      <c r="E34" s="43"/>
      <c r="F34" s="44"/>
      <c r="G34" s="45">
        <f>+H27+H28+H30+H31+H32+H33</f>
        <v>15872700</v>
      </c>
      <c r="H34" s="46"/>
    </row>
    <row r="35" spans="1:8" ht="8.25" customHeight="1" x14ac:dyDescent="0.2">
      <c r="A35" s="47"/>
      <c r="B35" s="48"/>
      <c r="C35" s="48"/>
      <c r="D35" s="48"/>
      <c r="E35" s="48"/>
      <c r="F35" s="48"/>
      <c r="G35" s="48"/>
      <c r="H35" s="49"/>
    </row>
    <row r="36" spans="1:8" ht="18" customHeight="1" x14ac:dyDescent="0.2">
      <c r="A36" s="50" t="s">
        <v>45</v>
      </c>
      <c r="B36" s="51"/>
      <c r="C36" s="51"/>
      <c r="D36" s="51"/>
      <c r="E36" s="51"/>
      <c r="F36" s="52"/>
      <c r="G36" s="53">
        <f>+G23+G34</f>
        <v>155091612</v>
      </c>
      <c r="H36" s="54"/>
    </row>
    <row r="37" spans="1:8" ht="18" customHeight="1" x14ac:dyDescent="0.2">
      <c r="A37" s="50" t="s">
        <v>46</v>
      </c>
      <c r="B37" s="51"/>
      <c r="C37" s="51"/>
      <c r="D37" s="51"/>
      <c r="E37" s="51"/>
      <c r="F37" s="52"/>
      <c r="G37" s="53">
        <f>+G36*0.19</f>
        <v>29467406.280000001</v>
      </c>
      <c r="H37" s="54"/>
    </row>
    <row r="38" spans="1:8" ht="18" customHeight="1" x14ac:dyDescent="0.2">
      <c r="A38" s="50" t="s">
        <v>47</v>
      </c>
      <c r="B38" s="51"/>
      <c r="C38" s="51"/>
      <c r="D38" s="51"/>
      <c r="E38" s="51"/>
      <c r="F38" s="52"/>
      <c r="G38" s="53">
        <f>+G36+G37</f>
        <v>184559018.28</v>
      </c>
      <c r="H38" s="54"/>
    </row>
    <row r="41" spans="1:8" x14ac:dyDescent="0.2">
      <c r="B41" s="55"/>
      <c r="C41" s="1"/>
      <c r="D41" s="56"/>
    </row>
  </sheetData>
  <mergeCells count="19">
    <mergeCell ref="B22:D22"/>
    <mergeCell ref="A1:G1"/>
    <mergeCell ref="A12:G12"/>
    <mergeCell ref="B14:G14"/>
    <mergeCell ref="B18:G18"/>
    <mergeCell ref="B21:D21"/>
    <mergeCell ref="A38:F38"/>
    <mergeCell ref="G38:H38"/>
    <mergeCell ref="B23:F23"/>
    <mergeCell ref="A24:G24"/>
    <mergeCell ref="B26:H26"/>
    <mergeCell ref="B29:H29"/>
    <mergeCell ref="B34:F34"/>
    <mergeCell ref="G34:H34"/>
    <mergeCell ref="A35:H35"/>
    <mergeCell ref="A36:F36"/>
    <mergeCell ref="G36:H36"/>
    <mergeCell ref="A37:F37"/>
    <mergeCell ref="G37:H37"/>
  </mergeCells>
  <pageMargins left="0.25" right="0.25" top="0.75" bottom="0.75" header="0.3" footer="0.3"/>
  <pageSetup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3 meses</vt:lpstr>
      <vt:lpstr>'3 meses'!Área_de_impresión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ETA</dc:creator>
  <cp:lastModifiedBy>ETA</cp:lastModifiedBy>
  <dcterms:created xsi:type="dcterms:W3CDTF">2025-06-17T12:49:04Z</dcterms:created>
  <dcterms:modified xsi:type="dcterms:W3CDTF">2025-06-18T12:39:05Z</dcterms:modified>
</cp:coreProperties>
</file>