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24226"/>
  <mc:AlternateContent xmlns:mc="http://schemas.openxmlformats.org/markup-compatibility/2006">
    <mc:Choice Requires="x15">
      <x15ac:absPath xmlns:x15ac="http://schemas.microsoft.com/office/spreadsheetml/2010/11/ac" url="G:\Mi unidad\3. CULTURA 2024\2025\006. PROCESOS\005. MÍNIMA\001. INMACUALDA CONCEPCION\001. PUBLICAR SECOP II\ajustes\"/>
    </mc:Choice>
  </mc:AlternateContent>
  <xr:revisionPtr revIDLastSave="0" documentId="8_{CB9BA447-C320-4A7A-9966-CD3BF3A0A1AF}" xr6:coauthVersionLast="47" xr6:coauthVersionMax="47" xr10:uidLastSave="{00000000-0000-0000-0000-000000000000}"/>
  <bookViews>
    <workbookView xWindow="-120" yWindow="-120" windowWidth="29040" windowHeight="15720" xr2:uid="{00000000-000D-0000-FFFF-FFFF00000000}"/>
  </bookViews>
  <sheets>
    <sheet name="OFERTA " sheetId="8" r:id="rId1"/>
    <sheet name="Hoja1" sheetId="3" state="hidden" r:id="rId2"/>
  </sheets>
  <definedNames>
    <definedName name="_xlnm.Print_Area" localSheetId="0">'OFERTA '!$A$1:$F$41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22" i="8" l="1"/>
  <c r="F21" i="8" s="1"/>
  <c r="F20" i="8"/>
  <c r="F19" i="8"/>
  <c r="F18" i="8"/>
  <c r="F17" i="8"/>
  <c r="F13" i="8"/>
  <c r="F12" i="8"/>
  <c r="F11" i="8"/>
  <c r="F16" i="8" l="1"/>
  <c r="F10" i="8"/>
  <c r="F24" i="8" l="1"/>
  <c r="F25" i="8" s="1"/>
  <c r="I4" i="3" l="1"/>
  <c r="J4" i="3" s="1"/>
  <c r="I5" i="3"/>
  <c r="J5" i="3" s="1"/>
  <c r="I6" i="3"/>
  <c r="J6" i="3" s="1"/>
  <c r="I3" i="3"/>
  <c r="J3" i="3" s="1"/>
  <c r="E4" i="3"/>
  <c r="F4" i="3" s="1"/>
  <c r="E5" i="3"/>
  <c r="F5" i="3" s="1"/>
  <c r="E6" i="3"/>
  <c r="F6" i="3" s="1"/>
  <c r="E3" i="3"/>
  <c r="F3" i="3" l="1"/>
  <c r="L3" i="3"/>
  <c r="F7" i="3"/>
  <c r="J7" i="3"/>
  <c r="H10" i="3" l="1"/>
  <c r="F26" i="8"/>
  <c r="F27" i="8" s="1"/>
  <c r="F28" i="8" l="1"/>
</calcChain>
</file>

<file path=xl/sharedStrings.xml><?xml version="1.0" encoding="utf-8"?>
<sst xmlns="http://schemas.openxmlformats.org/spreadsheetml/2006/main" count="64" uniqueCount="52">
  <si>
    <t>UNIDAD</t>
  </si>
  <si>
    <t xml:space="preserve">SISTEMA DE UPS (PROTECCIÓN Y ENERGÍA ININTERRUMPIDA) PARA PROYECTOR BARCO. </t>
  </si>
  <si>
    <t>PACK DE BATERIAS MARCA APC MODELO SMART UPS RT 2200</t>
  </si>
  <si>
    <t>ALTAVOZ ACTIVO (AUTO POTENCIADO) DE 10 PULGADAS.</t>
  </si>
  <si>
    <t>LAMPARA DE REPUESTO PARA PROYECTOR EPSON POWERLITE 1960</t>
  </si>
  <si>
    <t>ARQ</t>
  </si>
  <si>
    <t>AVI HI TECH SAS</t>
  </si>
  <si>
    <t xml:space="preserve">promedio </t>
  </si>
  <si>
    <t xml:space="preserve">unitario </t>
  </si>
  <si>
    <t xml:space="preserve">mas iva </t>
  </si>
  <si>
    <t xml:space="preserve">total </t>
  </si>
  <si>
    <t>DIRECCIÓN DE PATRIMONIO Y MEMORIA</t>
  </si>
  <si>
    <t>CANTIDAD</t>
  </si>
  <si>
    <t>TOTAL</t>
  </si>
  <si>
    <t>UTILIDAD</t>
  </si>
  <si>
    <t xml:space="preserve">OBJETO: CONTRATAR LA INTERVENTORÍA INTEGRAL AL CONTRATO DE OBRA resultante del proceso de selección abreviada cuyo objeto es “Realizar las obras para la protección de la Iglesia Inmaculada Concepción del municipio de Concepción - Antioquia, ubicada en el centro histórico declarado bien de interés cultural del ámbito nacional”. </t>
  </si>
  <si>
    <t>MINISTERIO DE LAS CULTURAS LAS ARTES Y LOS SABERES</t>
  </si>
  <si>
    <t>CARGO O FUNCIÓN</t>
  </si>
  <si>
    <t>DEDICACIÓN Hombre/mes</t>
  </si>
  <si>
    <t>PLAZO N°. Meses</t>
  </si>
  <si>
    <t>SALARIO MENSUAL OFERTADO (INCUIDA CARGA PRESTACIONAL)</t>
  </si>
  <si>
    <t>TOTAL PARCIAL</t>
  </si>
  <si>
    <t>A</t>
  </si>
  <si>
    <t>COSTOS PERSONAL PROFESIONAL</t>
  </si>
  <si>
    <t>Director de interventoria</t>
  </si>
  <si>
    <t>Residente de interventoria</t>
  </si>
  <si>
    <t>Profesional Seguridad Industrial y Salud Ocupacional / Social</t>
  </si>
  <si>
    <t>DECRIPCIÓN</t>
  </si>
  <si>
    <t>VALOR UNITARIO</t>
  </si>
  <si>
    <t>B</t>
  </si>
  <si>
    <t>GASTOS DE OPERACIÓN</t>
  </si>
  <si>
    <t>Documentos e informes (planos, correspondencia, carpetas y Útiles)</t>
  </si>
  <si>
    <t>mes</t>
  </si>
  <si>
    <t>Equipos (Licencias, equipos, planos, Correspondencia, Carpetas y Útiles)</t>
  </si>
  <si>
    <t>Gastos legales (Impuestos, Pólizas, Perfeccionamiento)</t>
  </si>
  <si>
    <t>gl</t>
  </si>
  <si>
    <t>Gastos de internet, correo y envíos</t>
  </si>
  <si>
    <t>C</t>
  </si>
  <si>
    <t>OTROS COSTOS</t>
  </si>
  <si>
    <t>Ensayos de materiales</t>
  </si>
  <si>
    <t>SUBTOTAL</t>
  </si>
  <si>
    <t>IVA SOBRE TOTAL</t>
  </si>
  <si>
    <t>TOTAL INTERVENTORIA</t>
  </si>
  <si>
    <t>FORMATO OFERTA ECONÒMICA</t>
  </si>
  <si>
    <t>Plazo estimado:</t>
  </si>
  <si>
    <t>Fecha de la presentacion de la oferta:</t>
  </si>
  <si>
    <t>firma:</t>
  </si>
  <si>
    <t>Nombre:</t>
  </si>
  <si>
    <t>Dirección:</t>
  </si>
  <si>
    <t>Teléfono:</t>
  </si>
  <si>
    <t>Correo electrónico:</t>
  </si>
  <si>
    <t>hasta el 31 de diciembre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</si>
</sst>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 #,##0\ &quot;€&quot;_-;\-* #,##0\ &quot;€&quot;_-;_-* &quot;-&quot;\ &quot;€&quot;_-;_-@_-"/>
    <numFmt numFmtId="165" formatCode="_-* #,##0.00\ _€_-;\-* #,##0.00\ _€_-;_-* &quot;-&quot;??\ _€_-;_-@_-"/>
    <numFmt numFmtId="166" formatCode="&quot;$&quot;\ #,##0"/>
    <numFmt numFmtId="167" formatCode="&quot;$&quot;\ #,##0.00"/>
  </numFmts>
  <fonts count="7" x14ac:knownFonts="1">
    <font>
      <sz val="10"/>
      <name val="Arial"/>
    </font>
    <font>
      <sz val="10"/>
      <name val="Arial"/>
      <family val="2"/>
    </font>
    <font>
      <sz val="10"/>
      <name val="Arial"/>
      <family val="2"/>
    </font>
    <font>
      <b/>
      <sz val="10"/>
      <name val="Arial Narrow"/>
      <family val="2"/>
    </font>
    <font>
      <sz val="10"/>
      <name val="Arial Narrow"/>
      <family val="2"/>
    </font>
    <font>
      <b/>
      <sz val="10"/>
      <name val="Arial"/>
      <family val="2"/>
    </font>
    <font>
      <u/>
      <sz val="10"/>
      <color theme="10"/>
      <name val="Arial"/>
    </font>
  </fonts>
  <fills count="6">
    <fill>
      <patternFill patternType="none"/>
    </fill>
    <fill>
      <patternFill patternType="gray125"/>
    </fill>
    <fill>
      <patternFill patternType="solid">
        <fgColor theme="0" tint="-0.14999847407452621"/>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9"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8">
    <xf numFmtId="0" fontId="0" fillId="0" borderId="0"/>
    <xf numFmtId="165" fontId="1" fillId="0" borderId="0" applyFont="0" applyFill="0" applyBorder="0" applyAlignment="0" applyProtection="0"/>
    <xf numFmtId="164" fontId="1" fillId="0" borderId="0" applyFont="0" applyFill="0" applyBorder="0" applyAlignment="0" applyProtection="0"/>
    <xf numFmtId="0" fontId="1" fillId="0" borderId="0"/>
    <xf numFmtId="4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6" fillId="0" borderId="0" applyNumberFormat="0" applyFill="0" applyBorder="0" applyAlignment="0" applyProtection="0"/>
  </cellStyleXfs>
  <cellXfs count="60">
    <xf numFmtId="0" fontId="0" fillId="0" borderId="0" xfId="0"/>
    <xf numFmtId="166" fontId="1" fillId="0" borderId="0" xfId="0" applyNumberFormat="1" applyFont="1"/>
    <xf numFmtId="166" fontId="0" fillId="0" borderId="0" xfId="0" applyNumberFormat="1"/>
    <xf numFmtId="166" fontId="1" fillId="0" borderId="1" xfId="0" applyNumberFormat="1" applyFont="1" applyBorder="1"/>
    <xf numFmtId="0" fontId="0" fillId="0" borderId="1" xfId="0" applyBorder="1"/>
    <xf numFmtId="166" fontId="0" fillId="0" borderId="1" xfId="0" applyNumberFormat="1" applyBorder="1"/>
    <xf numFmtId="167" fontId="0" fillId="0" borderId="1" xfId="0" applyNumberFormat="1" applyBorder="1"/>
    <xf numFmtId="0" fontId="0" fillId="0" borderId="2" xfId="0" applyBorder="1"/>
    <xf numFmtId="43" fontId="3" fillId="0" borderId="1" xfId="5" applyFont="1" applyFill="1" applyBorder="1" applyAlignment="1">
      <alignment horizontal="center" vertical="center" wrapText="1"/>
    </xf>
    <xf numFmtId="0" fontId="3" fillId="0" borderId="1" xfId="0" applyFont="1" applyBorder="1" applyAlignment="1">
      <alignment horizontal="center" vertical="center" wrapText="1"/>
    </xf>
    <xf numFmtId="44" fontId="3" fillId="0" borderId="1" xfId="4" applyFont="1" applyFill="1" applyBorder="1" applyAlignment="1">
      <alignment horizontal="center" vertical="center" wrapText="1"/>
    </xf>
    <xf numFmtId="43" fontId="3" fillId="4" borderId="1" xfId="5" applyFont="1" applyFill="1" applyBorder="1" applyAlignment="1">
      <alignment horizontal="center" vertical="center" wrapText="1"/>
    </xf>
    <xf numFmtId="44" fontId="3" fillId="4" borderId="1" xfId="4" applyFont="1" applyFill="1" applyBorder="1" applyAlignment="1">
      <alignment horizontal="center" vertical="center" wrapText="1"/>
    </xf>
    <xf numFmtId="43" fontId="4" fillId="0" borderId="1" xfId="5" applyFont="1" applyFill="1" applyBorder="1" applyAlignment="1">
      <alignment horizontal="center" vertical="center" wrapText="1"/>
    </xf>
    <xf numFmtId="49" fontId="4" fillId="0" borderId="1" xfId="0" applyNumberFormat="1" applyFont="1" applyBorder="1" applyAlignment="1">
      <alignment horizontal="left" vertical="center" wrapText="1"/>
    </xf>
    <xf numFmtId="9" fontId="4" fillId="0" borderId="1" xfId="6" applyFont="1" applyFill="1" applyBorder="1" applyAlignment="1">
      <alignment horizontal="center" vertical="center" wrapText="1"/>
    </xf>
    <xf numFmtId="44" fontId="4" fillId="0" borderId="1" xfId="4" applyFont="1" applyFill="1" applyBorder="1" applyAlignment="1">
      <alignment horizontal="center" vertical="center" wrapText="1"/>
    </xf>
    <xf numFmtId="43" fontId="4" fillId="0" borderId="2" xfId="5" applyFont="1" applyFill="1" applyBorder="1" applyAlignment="1">
      <alignment horizontal="center" vertical="center" wrapText="1"/>
    </xf>
    <xf numFmtId="49" fontId="4" fillId="0" borderId="4" xfId="0" applyNumberFormat="1" applyFont="1" applyBorder="1" applyAlignment="1">
      <alignment horizontal="left" vertical="center" wrapText="1"/>
    </xf>
    <xf numFmtId="9" fontId="4" fillId="0" borderId="4" xfId="6" applyFont="1" applyFill="1" applyBorder="1" applyAlignment="1">
      <alignment horizontal="center" vertical="center" wrapText="1"/>
    </xf>
    <xf numFmtId="43" fontId="4" fillId="0" borderId="4" xfId="5" applyFont="1" applyFill="1" applyBorder="1" applyAlignment="1">
      <alignment horizontal="center" vertical="center" wrapText="1"/>
    </xf>
    <xf numFmtId="44" fontId="4" fillId="0" borderId="3" xfId="4" applyFont="1" applyFill="1" applyBorder="1" applyAlignment="1">
      <alignment horizontal="center" vertical="center" wrapText="1"/>
    </xf>
    <xf numFmtId="43" fontId="3" fillId="5" borderId="1" xfId="5" applyFont="1" applyFill="1" applyBorder="1" applyAlignment="1">
      <alignment horizontal="center" vertical="center" wrapText="1"/>
    </xf>
    <xf numFmtId="44" fontId="3" fillId="5" borderId="1" xfId="4" applyFont="1" applyFill="1" applyBorder="1" applyAlignment="1">
      <alignment horizontal="center" vertical="center" wrapText="1"/>
    </xf>
    <xf numFmtId="43" fontId="3" fillId="3" borderId="1" xfId="5" applyFont="1" applyFill="1" applyBorder="1" applyAlignment="1">
      <alignment horizontal="center" vertical="center" wrapText="1"/>
    </xf>
    <xf numFmtId="44" fontId="3" fillId="3" borderId="1" xfId="4" applyFont="1" applyFill="1" applyBorder="1" applyAlignment="1">
      <alignment horizontal="center" vertical="center" wrapText="1"/>
    </xf>
    <xf numFmtId="43" fontId="3" fillId="2" borderId="1" xfId="5" applyFont="1" applyFill="1" applyBorder="1" applyAlignment="1">
      <alignment horizontal="center" vertical="center" wrapText="1"/>
    </xf>
    <xf numFmtId="44" fontId="3" fillId="2" borderId="1" xfId="4" applyFont="1" applyFill="1" applyBorder="1" applyAlignment="1">
      <alignment horizontal="center" vertical="center" wrapText="1"/>
    </xf>
    <xf numFmtId="9" fontId="3" fillId="2" borderId="1" xfId="6" applyFont="1" applyFill="1" applyBorder="1" applyAlignment="1">
      <alignment horizontal="center" vertical="center" wrapText="1"/>
    </xf>
    <xf numFmtId="44" fontId="4" fillId="0" borderId="4" xfId="4" applyFont="1" applyFill="1" applyBorder="1" applyAlignment="1">
      <alignment horizontal="center" vertical="center" wrapText="1"/>
    </xf>
    <xf numFmtId="9" fontId="3" fillId="0" borderId="1" xfId="6" applyFont="1" applyFill="1" applyBorder="1" applyAlignment="1">
      <alignment horizontal="center" vertical="center" wrapText="1"/>
    </xf>
    <xf numFmtId="0" fontId="0" fillId="0" borderId="0" xfId="0" applyAlignment="1">
      <alignment wrapText="1"/>
    </xf>
    <xf numFmtId="0" fontId="0" fillId="0" borderId="0" xfId="0" applyAlignment="1">
      <alignment horizontal="center" wrapText="1"/>
    </xf>
    <xf numFmtId="0" fontId="5" fillId="0" borderId="0" xfId="0" applyFont="1" applyAlignment="1">
      <alignment wrapText="1"/>
    </xf>
    <xf numFmtId="0" fontId="0" fillId="0" borderId="0" xfId="0" applyAlignment="1">
      <alignment vertical="center" wrapText="1"/>
    </xf>
    <xf numFmtId="0" fontId="0" fillId="0" borderId="0" xfId="0" applyAlignment="1">
      <alignment horizontal="center" vertical="center" wrapText="1"/>
    </xf>
    <xf numFmtId="43" fontId="0" fillId="0" borderId="0" xfId="5" applyFont="1" applyAlignment="1">
      <alignment horizontal="right" vertical="center" wrapText="1"/>
    </xf>
    <xf numFmtId="44" fontId="0" fillId="0" borderId="0" xfId="4" applyFont="1" applyAlignment="1">
      <alignment vertical="center" wrapText="1"/>
    </xf>
    <xf numFmtId="43" fontId="0" fillId="0" borderId="0" xfId="5" applyFont="1" applyAlignment="1">
      <alignment vertical="center" wrapText="1"/>
    </xf>
    <xf numFmtId="43" fontId="0" fillId="0" borderId="0" xfId="5" applyFont="1" applyAlignment="1">
      <alignment horizontal="right" vertical="center" wrapText="1"/>
    </xf>
    <xf numFmtId="14" fontId="6" fillId="0" borderId="5" xfId="7" applyNumberFormat="1" applyBorder="1" applyAlignment="1">
      <alignment horizontal="center" vertical="center" wrapText="1"/>
    </xf>
    <xf numFmtId="14" fontId="0" fillId="0" borderId="5" xfId="4" applyNumberFormat="1" applyFont="1" applyBorder="1" applyAlignment="1">
      <alignment horizontal="center" vertical="center" wrapText="1"/>
    </xf>
    <xf numFmtId="14" fontId="0" fillId="0" borderId="4" xfId="4" applyNumberFormat="1" applyFont="1" applyBorder="1" applyAlignment="1">
      <alignment horizontal="center" vertical="center" wrapText="1"/>
    </xf>
    <xf numFmtId="44" fontId="0" fillId="0" borderId="5" xfId="4"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49" fontId="3" fillId="4" borderId="2" xfId="0" applyNumberFormat="1" applyFont="1" applyFill="1" applyBorder="1" applyAlignment="1">
      <alignment horizontal="left" vertical="center" wrapText="1"/>
    </xf>
    <xf numFmtId="49" fontId="3" fillId="4" borderId="4" xfId="0" applyNumberFormat="1" applyFont="1" applyFill="1" applyBorder="1" applyAlignment="1">
      <alignment horizontal="left" vertical="center" wrapText="1"/>
    </xf>
    <xf numFmtId="49" fontId="3" fillId="4" borderId="3" xfId="0" applyNumberFormat="1" applyFont="1" applyFill="1" applyBorder="1" applyAlignment="1">
      <alignment horizontal="left" vertical="center" wrapText="1"/>
    </xf>
    <xf numFmtId="49" fontId="3" fillId="5" borderId="2" xfId="0" applyNumberFormat="1" applyFont="1" applyFill="1" applyBorder="1" applyAlignment="1">
      <alignment horizontal="left" vertical="center" wrapText="1"/>
    </xf>
    <xf numFmtId="49" fontId="3" fillId="5" borderId="4" xfId="0" applyNumberFormat="1" applyFont="1" applyFill="1" applyBorder="1" applyAlignment="1">
      <alignment horizontal="left" vertical="center" wrapText="1"/>
    </xf>
    <xf numFmtId="49" fontId="3" fillId="5" borderId="3" xfId="0" applyNumberFormat="1" applyFont="1" applyFill="1" applyBorder="1" applyAlignment="1">
      <alignment horizontal="left" vertical="center" wrapText="1"/>
    </xf>
    <xf numFmtId="49" fontId="3" fillId="3" borderId="2" xfId="0" applyNumberFormat="1" applyFont="1" applyFill="1" applyBorder="1" applyAlignment="1">
      <alignment horizontal="left" vertical="center" wrapText="1"/>
    </xf>
    <xf numFmtId="49" fontId="3" fillId="3" borderId="4" xfId="0" applyNumberFormat="1" applyFont="1" applyFill="1" applyBorder="1" applyAlignment="1">
      <alignment horizontal="left" vertical="center" wrapText="1"/>
    </xf>
    <xf numFmtId="49" fontId="3" fillId="3" borderId="3" xfId="0" applyNumberFormat="1" applyFont="1" applyFill="1" applyBorder="1" applyAlignment="1">
      <alignment horizontal="left" vertical="center" wrapText="1"/>
    </xf>
    <xf numFmtId="49" fontId="3" fillId="2" borderId="2" xfId="0" applyNumberFormat="1" applyFont="1" applyFill="1" applyBorder="1" applyAlignment="1">
      <alignment horizontal="center" vertical="center" wrapText="1"/>
    </xf>
    <xf numFmtId="49" fontId="3" fillId="2" borderId="4"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0" xfId="0" applyFont="1" applyAlignment="1">
      <alignment horizontal="center" wrapText="1"/>
    </xf>
    <xf numFmtId="166" fontId="1" fillId="0" borderId="1" xfId="0" applyNumberFormat="1" applyFont="1" applyBorder="1" applyAlignment="1">
      <alignment horizontal="center"/>
    </xf>
  </cellXfs>
  <cellStyles count="8">
    <cellStyle name="Hipervínculo" xfId="7" builtinId="8"/>
    <cellStyle name="Millares" xfId="5" builtinId="3"/>
    <cellStyle name="Millares 2" xfId="1" xr:uid="{00000000-0005-0000-0000-000001000000}"/>
    <cellStyle name="Moneda" xfId="4" builtinId="4"/>
    <cellStyle name="Moneda [0] 2" xfId="2" xr:uid="{00000000-0005-0000-0000-000004000000}"/>
    <cellStyle name="Normal" xfId="0" builtinId="0"/>
    <cellStyle name="Normal 2" xfId="3" xr:uid="{00000000-0005-0000-0000-000006000000}"/>
    <cellStyle name="Porcentaje" xfId="6"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AAC4C-370C-446C-958E-A214C1B1A5E9}">
  <sheetPr>
    <pageSetUpPr fitToPage="1"/>
  </sheetPr>
  <dimension ref="A2:F40"/>
  <sheetViews>
    <sheetView tabSelected="1" zoomScale="78" zoomScaleNormal="78" workbookViewId="0">
      <selection activeCell="B38" sqref="B38"/>
    </sheetView>
  </sheetViews>
  <sheetFormatPr baseColWidth="10" defaultRowHeight="12.75" x14ac:dyDescent="0.2"/>
  <cols>
    <col min="1" max="1" width="20.7109375" style="31" customWidth="1"/>
    <col min="2" max="2" width="50.7109375" style="31" customWidth="1"/>
    <col min="3" max="6" width="20.7109375" style="31" customWidth="1"/>
    <col min="7" max="16384" width="11.42578125" style="31"/>
  </cols>
  <sheetData>
    <row r="2" spans="1:6" s="33" customFormat="1" x14ac:dyDescent="0.2">
      <c r="A2" s="58" t="s">
        <v>16</v>
      </c>
      <c r="B2" s="58"/>
      <c r="C2" s="58"/>
      <c r="D2" s="58"/>
      <c r="E2" s="58"/>
      <c r="F2" s="58"/>
    </row>
    <row r="3" spans="1:6" s="33" customFormat="1" x14ac:dyDescent="0.2">
      <c r="A3" s="58" t="s">
        <v>11</v>
      </c>
      <c r="B3" s="58"/>
      <c r="C3" s="58"/>
      <c r="D3" s="58"/>
      <c r="E3" s="58"/>
      <c r="F3" s="58"/>
    </row>
    <row r="4" spans="1:6" s="33" customFormat="1" x14ac:dyDescent="0.2"/>
    <row r="5" spans="1:6" s="33" customFormat="1" x14ac:dyDescent="0.2">
      <c r="A5" s="58" t="s">
        <v>43</v>
      </c>
      <c r="B5" s="58"/>
      <c r="C5" s="58"/>
      <c r="D5" s="58"/>
      <c r="E5" s="58"/>
      <c r="F5" s="58"/>
    </row>
    <row r="6" spans="1:6" s="33" customFormat="1" ht="51" customHeight="1" x14ac:dyDescent="0.2">
      <c r="A6" s="58" t="s">
        <v>15</v>
      </c>
      <c r="B6" s="58"/>
      <c r="C6" s="58"/>
      <c r="D6" s="58"/>
      <c r="E6" s="58"/>
      <c r="F6" s="58"/>
    </row>
    <row r="7" spans="1:6" x14ac:dyDescent="0.2">
      <c r="A7" s="32"/>
      <c r="B7" s="32"/>
      <c r="C7" s="32"/>
      <c r="D7" s="32"/>
      <c r="E7" s="32"/>
      <c r="F7" s="32"/>
    </row>
    <row r="9" spans="1:6" ht="64.5" customHeight="1" x14ac:dyDescent="0.2">
      <c r="A9" s="8" t="s">
        <v>12</v>
      </c>
      <c r="B9" s="9" t="s">
        <v>17</v>
      </c>
      <c r="C9" s="30" t="s">
        <v>18</v>
      </c>
      <c r="D9" s="8" t="s">
        <v>19</v>
      </c>
      <c r="E9" s="10" t="s">
        <v>20</v>
      </c>
      <c r="F9" s="10" t="s">
        <v>21</v>
      </c>
    </row>
    <row r="10" spans="1:6" x14ac:dyDescent="0.2">
      <c r="A10" s="11" t="s">
        <v>22</v>
      </c>
      <c r="B10" s="46" t="s">
        <v>23</v>
      </c>
      <c r="C10" s="47"/>
      <c r="D10" s="47"/>
      <c r="E10" s="48"/>
      <c r="F10" s="12">
        <f>SUM(F11:F13)</f>
        <v>0</v>
      </c>
    </row>
    <row r="11" spans="1:6" x14ac:dyDescent="0.2">
      <c r="A11" s="13">
        <v>1</v>
      </c>
      <c r="B11" s="14" t="s">
        <v>24</v>
      </c>
      <c r="C11" s="15">
        <v>0.5</v>
      </c>
      <c r="D11" s="13">
        <v>3</v>
      </c>
      <c r="E11" s="16"/>
      <c r="F11" s="16">
        <f>ROUND(($A$11*$C$11*$D$11*E11),0)</f>
        <v>0</v>
      </c>
    </row>
    <row r="12" spans="1:6" x14ac:dyDescent="0.2">
      <c r="A12" s="13">
        <v>1</v>
      </c>
      <c r="B12" s="14" t="s">
        <v>25</v>
      </c>
      <c r="C12" s="15">
        <v>1</v>
      </c>
      <c r="D12" s="13">
        <v>3</v>
      </c>
      <c r="E12" s="16"/>
      <c r="F12" s="16">
        <f>ROUND(($A$12*$C$12*$D$12*E12),0)</f>
        <v>0</v>
      </c>
    </row>
    <row r="13" spans="1:6" x14ac:dyDescent="0.2">
      <c r="A13" s="13">
        <v>1</v>
      </c>
      <c r="B13" s="14" t="s">
        <v>26</v>
      </c>
      <c r="C13" s="15">
        <v>0.5</v>
      </c>
      <c r="D13" s="13">
        <v>3</v>
      </c>
      <c r="E13" s="16"/>
      <c r="F13" s="16">
        <f>ROUND(($A$13*$C$13*$D$13*E13),0)</f>
        <v>0</v>
      </c>
    </row>
    <row r="14" spans="1:6" x14ac:dyDescent="0.2">
      <c r="A14" s="17"/>
      <c r="B14" s="18"/>
      <c r="C14" s="19"/>
      <c r="D14" s="20"/>
      <c r="E14" s="29"/>
      <c r="F14" s="21"/>
    </row>
    <row r="15" spans="1:6" x14ac:dyDescent="0.2">
      <c r="A15" s="8"/>
      <c r="B15" s="9" t="s">
        <v>27</v>
      </c>
      <c r="C15" s="30" t="s">
        <v>0</v>
      </c>
      <c r="D15" s="8" t="s">
        <v>12</v>
      </c>
      <c r="E15" s="10" t="s">
        <v>28</v>
      </c>
      <c r="F15" s="10" t="s">
        <v>21</v>
      </c>
    </row>
    <row r="16" spans="1:6" x14ac:dyDescent="0.2">
      <c r="A16" s="22" t="s">
        <v>29</v>
      </c>
      <c r="B16" s="49" t="s">
        <v>30</v>
      </c>
      <c r="C16" s="50"/>
      <c r="D16" s="50"/>
      <c r="E16" s="51"/>
      <c r="F16" s="23">
        <f>SUM(F17:F20)</f>
        <v>0</v>
      </c>
    </row>
    <row r="17" spans="1:6" x14ac:dyDescent="0.2">
      <c r="A17" s="13"/>
      <c r="B17" s="14" t="s">
        <v>31</v>
      </c>
      <c r="C17" s="15" t="s">
        <v>32</v>
      </c>
      <c r="D17" s="13">
        <v>3</v>
      </c>
      <c r="E17" s="16"/>
      <c r="F17" s="16">
        <f>+ROUND(($D$17*E17),0)</f>
        <v>0</v>
      </c>
    </row>
    <row r="18" spans="1:6" ht="25.5" x14ac:dyDescent="0.2">
      <c r="A18" s="13"/>
      <c r="B18" s="14" t="s">
        <v>33</v>
      </c>
      <c r="C18" s="15" t="s">
        <v>32</v>
      </c>
      <c r="D18" s="13">
        <v>3</v>
      </c>
      <c r="E18" s="16"/>
      <c r="F18" s="16">
        <f>+ROUND(($D$18*E18),0)</f>
        <v>0</v>
      </c>
    </row>
    <row r="19" spans="1:6" x14ac:dyDescent="0.2">
      <c r="A19" s="13"/>
      <c r="B19" s="14" t="s">
        <v>34</v>
      </c>
      <c r="C19" s="15" t="s">
        <v>35</v>
      </c>
      <c r="D19" s="13">
        <v>1</v>
      </c>
      <c r="E19" s="16"/>
      <c r="F19" s="16">
        <f>+ROUND(($D$19*E19),0)</f>
        <v>0</v>
      </c>
    </row>
    <row r="20" spans="1:6" x14ac:dyDescent="0.2">
      <c r="A20" s="13"/>
      <c r="B20" s="14" t="s">
        <v>36</v>
      </c>
      <c r="C20" s="15" t="s">
        <v>32</v>
      </c>
      <c r="D20" s="13">
        <v>3</v>
      </c>
      <c r="E20" s="16"/>
      <c r="F20" s="16">
        <f>+ROUND(($D$20*E20),0)</f>
        <v>0</v>
      </c>
    </row>
    <row r="21" spans="1:6" x14ac:dyDescent="0.2">
      <c r="A21" s="24" t="s">
        <v>37</v>
      </c>
      <c r="B21" s="52" t="s">
        <v>38</v>
      </c>
      <c r="C21" s="53"/>
      <c r="D21" s="53"/>
      <c r="E21" s="54"/>
      <c r="F21" s="25">
        <f>SUM(F22)</f>
        <v>0</v>
      </c>
    </row>
    <row r="22" spans="1:6" x14ac:dyDescent="0.2">
      <c r="A22" s="13"/>
      <c r="B22" s="14" t="s">
        <v>39</v>
      </c>
      <c r="C22" s="15" t="s">
        <v>35</v>
      </c>
      <c r="D22" s="13">
        <v>1</v>
      </c>
      <c r="E22" s="16"/>
      <c r="F22" s="16">
        <f>+ROUND(($D$22*E22),0)</f>
        <v>0</v>
      </c>
    </row>
    <row r="23" spans="1:6" x14ac:dyDescent="0.2">
      <c r="A23" s="17"/>
      <c r="B23" s="18"/>
      <c r="C23" s="19"/>
      <c r="D23" s="20"/>
      <c r="E23" s="29"/>
      <c r="F23" s="21"/>
    </row>
    <row r="24" spans="1:6" x14ac:dyDescent="0.2">
      <c r="A24" s="55" t="s">
        <v>40</v>
      </c>
      <c r="B24" s="56"/>
      <c r="C24" s="28"/>
      <c r="D24" s="26"/>
      <c r="E24" s="28"/>
      <c r="F24" s="27">
        <f>+F21+F16+F10</f>
        <v>0</v>
      </c>
    </row>
    <row r="25" spans="1:6" x14ac:dyDescent="0.2">
      <c r="A25" s="57" t="s">
        <v>14</v>
      </c>
      <c r="B25" s="57"/>
      <c r="C25" s="15"/>
      <c r="D25" s="13"/>
      <c r="E25" s="15">
        <v>0.05</v>
      </c>
      <c r="F25" s="16">
        <f>+ROUND((F24*$E$25),0)</f>
        <v>0</v>
      </c>
    </row>
    <row r="26" spans="1:6" x14ac:dyDescent="0.2">
      <c r="A26" s="44" t="s">
        <v>13</v>
      </c>
      <c r="B26" s="45"/>
      <c r="C26" s="28"/>
      <c r="D26" s="26"/>
      <c r="E26" s="28"/>
      <c r="F26" s="27">
        <f>SUM(F24:F25)</f>
        <v>0</v>
      </c>
    </row>
    <row r="27" spans="1:6" x14ac:dyDescent="0.2">
      <c r="A27" s="57" t="s">
        <v>41</v>
      </c>
      <c r="B27" s="57"/>
      <c r="C27" s="15"/>
      <c r="D27" s="13"/>
      <c r="E27" s="15">
        <v>0.19</v>
      </c>
      <c r="F27" s="16">
        <f>+ROUND((F26*$E$27),0)</f>
        <v>0</v>
      </c>
    </row>
    <row r="28" spans="1:6" x14ac:dyDescent="0.2">
      <c r="A28" s="44" t="s">
        <v>42</v>
      </c>
      <c r="B28" s="45"/>
      <c r="C28" s="28"/>
      <c r="D28" s="26"/>
      <c r="E28" s="28"/>
      <c r="F28" s="27">
        <f>SUM(F26:F27)</f>
        <v>0</v>
      </c>
    </row>
    <row r="31" spans="1:6" s="34" customFormat="1" x14ac:dyDescent="0.2">
      <c r="C31" s="39" t="s">
        <v>44</v>
      </c>
      <c r="D31" s="39"/>
      <c r="E31" s="43" t="s">
        <v>51</v>
      </c>
      <c r="F31" s="43"/>
    </row>
    <row r="32" spans="1:6" s="34" customFormat="1" x14ac:dyDescent="0.2">
      <c r="C32" s="35"/>
      <c r="D32" s="36"/>
      <c r="E32" s="37"/>
      <c r="F32" s="37"/>
    </row>
    <row r="33" spans="3:6" s="34" customFormat="1" x14ac:dyDescent="0.2">
      <c r="C33" s="39" t="s">
        <v>45</v>
      </c>
      <c r="D33" s="39"/>
      <c r="E33" s="41"/>
      <c r="F33" s="41"/>
    </row>
    <row r="34" spans="3:6" s="34" customFormat="1" x14ac:dyDescent="0.2">
      <c r="C34" s="35"/>
      <c r="D34" s="38"/>
      <c r="E34" s="37"/>
      <c r="F34" s="37"/>
    </row>
    <row r="35" spans="3:6" s="34" customFormat="1" ht="38.25" customHeight="1" x14ac:dyDescent="0.2">
      <c r="C35" s="39" t="s">
        <v>46</v>
      </c>
      <c r="D35" s="39"/>
      <c r="E35" s="41"/>
      <c r="F35" s="41"/>
    </row>
    <row r="36" spans="3:6" s="34" customFormat="1" x14ac:dyDescent="0.2">
      <c r="C36" s="39" t="s">
        <v>47</v>
      </c>
      <c r="D36" s="39"/>
      <c r="E36" s="42"/>
      <c r="F36" s="42"/>
    </row>
    <row r="37" spans="3:6" s="34" customFormat="1" x14ac:dyDescent="0.2">
      <c r="C37" s="39" t="s">
        <v>48</v>
      </c>
      <c r="D37" s="39"/>
      <c r="E37" s="41"/>
      <c r="F37" s="41"/>
    </row>
    <row r="38" spans="3:6" s="34" customFormat="1" x14ac:dyDescent="0.2">
      <c r="C38" s="39" t="s">
        <v>49</v>
      </c>
      <c r="D38" s="39"/>
      <c r="E38" s="42"/>
      <c r="F38" s="42"/>
    </row>
    <row r="39" spans="3:6" s="34" customFormat="1" x14ac:dyDescent="0.2">
      <c r="C39" s="39" t="s">
        <v>50</v>
      </c>
      <c r="D39" s="39"/>
      <c r="E39" s="40"/>
      <c r="F39" s="41"/>
    </row>
    <row r="40" spans="3:6" s="34" customFormat="1" x14ac:dyDescent="0.2">
      <c r="C40" s="35"/>
      <c r="D40" s="38"/>
      <c r="E40" s="37"/>
      <c r="F40" s="37"/>
    </row>
  </sheetData>
  <mergeCells count="26">
    <mergeCell ref="A6:F6"/>
    <mergeCell ref="A5:F5"/>
    <mergeCell ref="A2:F2"/>
    <mergeCell ref="A3:F3"/>
    <mergeCell ref="A27:B27"/>
    <mergeCell ref="A28:B28"/>
    <mergeCell ref="B10:E10"/>
    <mergeCell ref="B16:E16"/>
    <mergeCell ref="B21:E21"/>
    <mergeCell ref="A24:B24"/>
    <mergeCell ref="A25:B25"/>
    <mergeCell ref="A26:B26"/>
    <mergeCell ref="C31:D31"/>
    <mergeCell ref="E31:F31"/>
    <mergeCell ref="C33:D33"/>
    <mergeCell ref="E33:F33"/>
    <mergeCell ref="C35:D35"/>
    <mergeCell ref="E35:F35"/>
    <mergeCell ref="C39:D39"/>
    <mergeCell ref="E39:F39"/>
    <mergeCell ref="C36:D36"/>
    <mergeCell ref="E36:F36"/>
    <mergeCell ref="C37:D37"/>
    <mergeCell ref="E37:F37"/>
    <mergeCell ref="C38:D38"/>
    <mergeCell ref="E38:F38"/>
  </mergeCells>
  <printOptions horizontalCentered="1"/>
  <pageMargins left="0.70866141732283472" right="0.70866141732283472" top="0.74803149606299213" bottom="0.74803149606299213" header="0.31496062992125984" footer="0.31496062992125984"/>
  <pageSetup paperSize="9" scale="5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2"/>
  <sheetViews>
    <sheetView workbookViewId="0">
      <selection activeCell="E6" sqref="E6"/>
    </sheetView>
  </sheetViews>
  <sheetFormatPr baseColWidth="10" defaultRowHeight="12.75" x14ac:dyDescent="0.2"/>
  <cols>
    <col min="1" max="1" width="46.7109375" bestFit="1" customWidth="1"/>
    <col min="4" max="4" width="11.7109375" style="2" bestFit="1" customWidth="1"/>
    <col min="5" max="5" width="11.42578125" style="2"/>
    <col min="6" max="6" width="14.28515625" style="2" bestFit="1" customWidth="1"/>
    <col min="7" max="7" width="1.42578125" style="2" customWidth="1"/>
    <col min="8" max="8" width="11.7109375" style="2" bestFit="1" customWidth="1"/>
    <col min="9" max="9" width="14.28515625" bestFit="1" customWidth="1"/>
    <col min="10" max="10" width="14.5703125" customWidth="1"/>
  </cols>
  <sheetData>
    <row r="1" spans="1:12" x14ac:dyDescent="0.2">
      <c r="D1" s="59" t="s">
        <v>5</v>
      </c>
      <c r="E1" s="59"/>
      <c r="F1" s="59"/>
      <c r="H1" s="59" t="s">
        <v>6</v>
      </c>
      <c r="I1" s="59"/>
      <c r="J1" s="59"/>
    </row>
    <row r="2" spans="1:12" x14ac:dyDescent="0.2">
      <c r="D2" s="3" t="s">
        <v>8</v>
      </c>
      <c r="E2" s="3" t="s">
        <v>9</v>
      </c>
      <c r="F2" s="3" t="s">
        <v>10</v>
      </c>
      <c r="H2" s="3" t="s">
        <v>8</v>
      </c>
      <c r="I2" s="3" t="s">
        <v>9</v>
      </c>
      <c r="J2" s="3" t="s">
        <v>10</v>
      </c>
    </row>
    <row r="3" spans="1:12" x14ac:dyDescent="0.2">
      <c r="A3" s="4" t="s">
        <v>1</v>
      </c>
      <c r="B3" s="4" t="s">
        <v>0</v>
      </c>
      <c r="C3" s="7">
        <v>1</v>
      </c>
      <c r="D3" s="5">
        <v>20050000</v>
      </c>
      <c r="E3" s="5">
        <f>+D3*1.19</f>
        <v>23859500</v>
      </c>
      <c r="F3" s="6">
        <f>+E3*C3</f>
        <v>23859500</v>
      </c>
      <c r="H3" s="5">
        <v>19960000</v>
      </c>
      <c r="I3" s="6">
        <f>+H3*1.19</f>
        <v>23752400</v>
      </c>
      <c r="J3" s="6">
        <f>+I3*C3</f>
        <v>23752400</v>
      </c>
      <c r="L3">
        <f>+(E3+I3)/2</f>
        <v>23805950</v>
      </c>
    </row>
    <row r="4" spans="1:12" x14ac:dyDescent="0.2">
      <c r="A4" s="4" t="s">
        <v>2</v>
      </c>
      <c r="B4" s="4" t="s">
        <v>0</v>
      </c>
      <c r="C4" s="7">
        <v>2</v>
      </c>
      <c r="D4" s="5">
        <v>1271470</v>
      </c>
      <c r="E4" s="5">
        <f t="shared" ref="E4:E6" si="0">+D4*1.19</f>
        <v>1513049.3</v>
      </c>
      <c r="F4" s="6">
        <f t="shared" ref="F4:F6" si="1">+E4*C4</f>
        <v>3026098.6</v>
      </c>
      <c r="H4" s="5">
        <v>1320000</v>
      </c>
      <c r="I4" s="6">
        <f t="shared" ref="I4:I6" si="2">+H4*1.19</f>
        <v>1570800</v>
      </c>
      <c r="J4" s="6">
        <f t="shared" ref="J4:J6" si="3">+I4*C4</f>
        <v>3141600</v>
      </c>
    </row>
    <row r="5" spans="1:12" x14ac:dyDescent="0.2">
      <c r="A5" s="4" t="s">
        <v>3</v>
      </c>
      <c r="B5" s="4" t="s">
        <v>0</v>
      </c>
      <c r="C5" s="7">
        <v>4</v>
      </c>
      <c r="D5" s="5">
        <v>2000000</v>
      </c>
      <c r="E5" s="5">
        <f t="shared" si="0"/>
        <v>2380000</v>
      </c>
      <c r="F5" s="6">
        <f t="shared" si="1"/>
        <v>9520000</v>
      </c>
      <c r="H5" s="5">
        <v>1950000</v>
      </c>
      <c r="I5" s="6">
        <f t="shared" si="2"/>
        <v>2320500</v>
      </c>
      <c r="J5" s="6">
        <f t="shared" si="3"/>
        <v>9282000</v>
      </c>
    </row>
    <row r="6" spans="1:12" x14ac:dyDescent="0.2">
      <c r="A6" s="4" t="s">
        <v>4</v>
      </c>
      <c r="B6" s="4" t="s">
        <v>0</v>
      </c>
      <c r="C6" s="7">
        <v>1</v>
      </c>
      <c r="D6" s="5">
        <v>500000</v>
      </c>
      <c r="E6" s="5">
        <f t="shared" si="0"/>
        <v>595000</v>
      </c>
      <c r="F6" s="6">
        <f t="shared" si="1"/>
        <v>595000</v>
      </c>
      <c r="H6" s="5">
        <v>530000</v>
      </c>
      <c r="I6" s="6">
        <f t="shared" si="2"/>
        <v>630700</v>
      </c>
      <c r="J6" s="6">
        <f t="shared" si="3"/>
        <v>630700</v>
      </c>
    </row>
    <row r="7" spans="1:12" x14ac:dyDescent="0.2">
      <c r="A7" s="4"/>
      <c r="B7" s="4"/>
      <c r="C7" s="7"/>
      <c r="D7" s="5"/>
      <c r="E7" s="5"/>
      <c r="F7" s="6">
        <f>SUM(F3:F6)</f>
        <v>37000598.600000001</v>
      </c>
      <c r="H7" s="5"/>
      <c r="I7" s="4"/>
      <c r="J7" s="6">
        <f>SUM(J3:J6)</f>
        <v>36806700</v>
      </c>
    </row>
    <row r="10" spans="1:12" x14ac:dyDescent="0.2">
      <c r="F10" s="1" t="s">
        <v>7</v>
      </c>
      <c r="H10" s="2">
        <f>(J7+F7)/2</f>
        <v>36903649.299999997</v>
      </c>
    </row>
    <row r="12" spans="1:12" x14ac:dyDescent="0.2">
      <c r="H12" s="2">
        <v>37175600</v>
      </c>
    </row>
  </sheetData>
  <mergeCells count="2">
    <mergeCell ref="D1:F1"/>
    <mergeCell ref="H1:J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 </vt:lpstr>
      <vt:lpstr>Hoja1</vt:lpstr>
      <vt:lpstr>'OFERTA '!Área_de_impresión</vt:lpstr>
    </vt:vector>
  </TitlesOfParts>
  <Company>CONSORCIO 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mrangel</dc:creator>
  <cp:lastModifiedBy>YULY ANDREA LEON BUSTOS</cp:lastModifiedBy>
  <cp:lastPrinted>2025-09-16T22:08:15Z</cp:lastPrinted>
  <dcterms:created xsi:type="dcterms:W3CDTF">2007-05-28T14:41:59Z</dcterms:created>
  <dcterms:modified xsi:type="dcterms:W3CDTF">2025-09-17T21:57:55Z</dcterms:modified>
</cp:coreProperties>
</file>