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 1" sheetId="1" r:id="rId4"/>
    <sheet state="visible" name="LOTE 2" sheetId="2" r:id="rId5"/>
    <sheet state="visible" name="LOTE 3" sheetId="3" r:id="rId6"/>
  </sheets>
  <definedNames/>
  <calcPr/>
  <extLst>
    <ext uri="GoogleSheetsCustomDataVersion2">
      <go:sheetsCustomData xmlns:go="http://customooxmlschemas.google.com/" r:id="rId7" roundtripDataChecksum="OrSWJL2m/ZvZZXmQsy6GxG0CDg9osboPko+K5ckQNgk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ID#AAABp74ePcg
tc={F1900E8B-16CD-41CB-A32B-2261D9EA3C6F}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reconoce parcial de acuerdo al personal a disposición del contrato</t>
      </text>
    </comment>
    <comment authorId="0" ref="D6">
      <text>
        <t xml:space="preserve">======
ID#AAABp74ePcc
tc={39271D7E-DCB3-44B6-9433-190700CA2E60}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reconoce parcial de acuerdo al personal a disposición del contrato</t>
      </text>
    </comment>
    <comment authorId="0" ref="D3">
      <text>
        <t xml:space="preserve">======
ID#AAABp74ePcY
tc={8D46EFD4-3E13-4730-968A-07AF09A21E34}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MONETIZÓ 15 DÍAS POR UN APRENDIZ</t>
      </text>
    </comment>
  </commentList>
  <extLst>
    <ext uri="GoogleSheetsCustomDataVersion2">
      <go:sheetsCustomData xmlns:go="http://customooxmlschemas.google.com/" r:id="rId1" roundtripDataSignature="AMtx7miExYrTAhk7t+alwcjPnGBumDGJZ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7">
      <text>
        <t xml:space="preserve">======
ID#AAABp74ePco
tc={F200E5B1-C079-4A9E-BABE-1E5D6CE55EDE}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reconoce parcial de acuerdo al personal a disposición del contrato</t>
      </text>
    </comment>
    <comment authorId="0" ref="D5">
      <text>
        <t xml:space="preserve">======
ID#AAABp74ePck
tc={C286A496-18E0-496A-B8E8-E1FEA10F7721}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reconoce parcial de acuerdo al personal a disposición del contrato</t>
      </text>
    </comment>
    <comment authorId="0" ref="G9">
      <text>
        <t xml:space="preserve">======
ID#AAABp74ePcU
tc={B1296BE1-0924-4E69-8E9E-FE7466EC1C4A}    (2025-08-25 16:04:59)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MAXIMO A RECONOCER. PUEDE SER INFERIOR DEPENDE DEL RIEGO DE CADA CARGO</t>
      </text>
    </comment>
  </commentList>
  <extLst>
    <ext uri="GoogleSheetsCustomDataVersion2">
      <go:sheetsCustomData xmlns:go="http://customooxmlschemas.google.com/" r:id="rId1" roundtripDataSignature="AMtx7mgwsBhD7pjQRG95/fzy7b/Bp0G6nw=="/>
    </ext>
  </extLst>
</comments>
</file>

<file path=xl/sharedStrings.xml><?xml version="1.0" encoding="utf-8"?>
<sst xmlns="http://schemas.openxmlformats.org/spreadsheetml/2006/main" count="195" uniqueCount="79">
  <si>
    <t>PRESUPUESTO ASIGNADO</t>
  </si>
  <si>
    <t>MES</t>
  </si>
  <si>
    <t>LECTIVA</t>
  </si>
  <si>
    <t>PRODUCTIVA</t>
  </si>
  <si>
    <t>MONETIZACIÓN</t>
  </si>
  <si>
    <t>VALOR EPS (electiva)</t>
  </si>
  <si>
    <t>VALOR EPS (productiva)</t>
  </si>
  <si>
    <t>ARL</t>
  </si>
  <si>
    <t>CAJA DE COMPENSACIÓN</t>
  </si>
  <si>
    <t>PENSIÓN</t>
  </si>
  <si>
    <t>PRIMA</t>
  </si>
  <si>
    <t>CESANTIAS</t>
  </si>
  <si>
    <t>INT. CES</t>
  </si>
  <si>
    <t>VACACIONES</t>
  </si>
  <si>
    <t>DOTACIÓN</t>
  </si>
  <si>
    <t>AUX TRANSPORTE</t>
  </si>
  <si>
    <t>VALOR APOYO DE SOSTENIMEINTO - LECTIVA</t>
  </si>
  <si>
    <t>VALOR APOYO DE SOSTENIMIENTO - PRODUCTIVA</t>
  </si>
  <si>
    <t>VALOR RECONOCIDO</t>
  </si>
  <si>
    <t>PORCENTAJE</t>
  </si>
  <si>
    <t>OBSERVACION</t>
  </si>
  <si>
    <t>ABRIL</t>
  </si>
  <si>
    <t>PAGADO</t>
  </si>
  <si>
    <t>ABRIL SUB</t>
  </si>
  <si>
    <t>MAYO</t>
  </si>
  <si>
    <t>MAYO SUB</t>
  </si>
  <si>
    <t>JUNIO</t>
  </si>
  <si>
    <t>POR PAGAR</t>
  </si>
  <si>
    <t>JULIO</t>
  </si>
  <si>
    <t>AGOSTO</t>
  </si>
  <si>
    <t>SEPTIEMBRE</t>
  </si>
  <si>
    <t>OCTUBRE</t>
  </si>
  <si>
    <t>NOVIEMBRE</t>
  </si>
  <si>
    <t>DICIEMBRE</t>
  </si>
  <si>
    <t>TOTAL DE LA EJECUCIÓN 2025</t>
  </si>
  <si>
    <t>Valor a redistrbuir</t>
  </si>
  <si>
    <t>Notas explicativas:</t>
  </si>
  <si>
    <t>- En etapa lectiva el contratista asume el 12,5% del smlmv</t>
  </si>
  <si>
    <t>- En etapa productiva el contratista asume el 8,5% del smlmv y el aprendiz el 4%</t>
  </si>
  <si>
    <t>- El valor de la cotisacion a pension es asumido en un 12% por el contratista y un 4% por el aprendiz</t>
  </si>
  <si>
    <t>- En el calculo de ARL se tomó el riesgo III</t>
  </si>
  <si>
    <t>calculo por un(1)mes en etapa productiva de un (1) aprediz Sena</t>
  </si>
  <si>
    <t>Concepto</t>
  </si>
  <si>
    <t>A cargo del empleador</t>
  </si>
  <si>
    <t>valor</t>
  </si>
  <si>
    <t>Valor del SMMLV 2025</t>
  </si>
  <si>
    <t>$ 1.423.500</t>
  </si>
  <si>
    <t>apyo de sostenimiento (articulo 21 de la Ley 2466 JUNIO 25 de 2025)</t>
  </si>
  <si>
    <t>auxilio de Transporte</t>
  </si>
  <si>
    <t>$ 200.000</t>
  </si>
  <si>
    <t>Salud</t>
  </si>
  <si>
    <t>$ 120.998</t>
  </si>
  <si>
    <t>Pension</t>
  </si>
  <si>
    <t>$ 170.820</t>
  </si>
  <si>
    <t>$ 7.431</t>
  </si>
  <si>
    <t>CCF</t>
  </si>
  <si>
    <t>$ 59.360</t>
  </si>
  <si>
    <t>Cesantias</t>
  </si>
  <si>
    <t>$ 118.578</t>
  </si>
  <si>
    <t>Interesesa las Cesantias</t>
  </si>
  <si>
    <t>$ 14.235</t>
  </si>
  <si>
    <t>Prima de servicios</t>
  </si>
  <si>
    <t>Vacaciones</t>
  </si>
  <si>
    <t>Dotacion (Provision Mensual)</t>
  </si>
  <si>
    <t>Valor total por Aprendiz</t>
  </si>
  <si>
    <t xml:space="preserve">$ 2.307.093,17 
</t>
  </si>
  <si>
    <t>VALOR EPS</t>
  </si>
  <si>
    <t>VALOR LECTIVA</t>
  </si>
  <si>
    <t>VALOR PRODUCTIVA</t>
  </si>
  <si>
    <t xml:space="preserve">VALOR MONETIZACIÓN </t>
  </si>
  <si>
    <r>
      <rPr>
        <rFont val="Aptos"/>
        <color rgb="FFFF0000"/>
        <sz val="9.0"/>
      </rPr>
      <t>Número Total de Empleados Reportados </t>
    </r>
    <r>
      <rPr>
        <rFont val="Aptos"/>
        <color rgb="FF000000"/>
        <sz val="9.0"/>
      </rPr>
      <t>* 5%* Salario Mínimo Legal Vigente</t>
    </r>
  </si>
  <si>
    <r>
      <rPr>
        <rFont val="Aptos"/>
        <color rgb="FFFF0000"/>
        <sz val="9.0"/>
      </rPr>
      <t>Número Total de Empleados Reportados </t>
    </r>
    <r>
      <rPr>
        <rFont val="Aptos"/>
        <color rgb="FF000000"/>
        <sz val="9.0"/>
      </rPr>
      <t>* 5%* Salario Mínimo Legal Vigente</t>
    </r>
  </si>
  <si>
    <t>Corresponde al 75% reconocido y pagado</t>
  </si>
  <si>
    <t>Corresponde al 25% no reconocido a la fecha</t>
  </si>
  <si>
    <t>VALOR EPS (LECTIVA)</t>
  </si>
  <si>
    <t>VALOR EPS (PRODUCTIVA)</t>
  </si>
  <si>
    <t>CAJA DE COMPENSACION FAMILIAR</t>
  </si>
  <si>
    <t>AUX TRANS</t>
  </si>
  <si>
    <t xml:space="preserve">MARZO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</si>
</sst>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0.000%"/>
  </numFmts>
  <fonts count="14">
    <font>
      <sz val="11.0"/>
      <color theme="1"/>
      <name val="Aptos Narrow"/>
      <scheme val="minor"/>
    </font>
    <font>
      <b/>
      <sz val="11.0"/>
      <color theme="1"/>
      <name val="Aptos Narrow"/>
    </font>
    <font>
      <sz val="11.0"/>
      <color theme="1"/>
      <name val="Aptos Narrow"/>
    </font>
    <font>
      <sz val="11.0"/>
      <color rgb="FFFF0000"/>
      <name val="Aptos Narrow"/>
    </font>
    <font>
      <sz val="11.0"/>
      <color theme="1"/>
      <name val="Arial"/>
    </font>
    <font/>
    <font>
      <color theme="1"/>
      <name val="Arial"/>
    </font>
    <font>
      <sz val="7.0"/>
      <color rgb="FF000000"/>
      <name val="&quot;Aptos Narrow&quot;"/>
    </font>
    <font>
      <sz val="7.0"/>
      <color rgb="FF000000"/>
      <name val="Arial"/>
    </font>
    <font>
      <sz val="14.0"/>
      <color rgb="FF001D35"/>
      <name val="Arial"/>
    </font>
    <font>
      <b/>
      <sz val="7.0"/>
      <color rgb="FF000000"/>
      <name val="Arial"/>
    </font>
    <font>
      <sz val="9.0"/>
      <color rgb="FFFF0000"/>
      <name val="Aptos"/>
    </font>
    <font>
      <b/>
      <sz val="11.0"/>
      <color theme="1"/>
      <name val="Arial"/>
    </font>
    <font>
      <b/>
      <sz val="11.0"/>
      <color rgb="FFFF0000"/>
      <name val="Aptos Narrow"/>
    </font>
  </fonts>
  <fills count="4">
    <fill>
      <patternFill patternType="none"/>
    </fill>
    <fill>
      <patternFill patternType="lightGray"/>
    </fill>
    <fill>
      <patternFill patternType="solid">
        <fgColor rgb="FFFAE2D5"/>
        <bgColor rgb="FFFAE2D5"/>
      </patternFill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164" xfId="0" applyFont="1" applyNumberFormat="1"/>
    <xf borderId="0" fillId="0" fontId="2" numFmtId="164" xfId="0" applyFont="1" applyNumberFormat="1"/>
    <xf borderId="0" fillId="0" fontId="2" numFmtId="10" xfId="0" applyFont="1" applyNumberFormat="1"/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1" numFmtId="10" xfId="0" applyAlignment="1" applyBorder="1" applyFont="1" applyNumberFormat="1">
      <alignment horizontal="center" vertical="center"/>
    </xf>
    <xf borderId="1" fillId="0" fontId="1" numFmtId="0" xfId="0" applyBorder="1" applyFont="1"/>
    <xf borderId="1" fillId="0" fontId="2" numFmtId="0" xfId="0" applyAlignment="1" applyBorder="1" applyFont="1">
      <alignment horizontal="center"/>
    </xf>
    <xf borderId="1" fillId="0" fontId="2" numFmtId="164" xfId="0" applyAlignment="1" applyBorder="1" applyFont="1" applyNumberFormat="1">
      <alignment horizontal="center"/>
    </xf>
    <xf borderId="1" fillId="2" fontId="3" numFmtId="164" xfId="0" applyAlignment="1" applyBorder="1" applyFill="1" applyFont="1" applyNumberFormat="1">
      <alignment horizontal="center"/>
    </xf>
    <xf borderId="1" fillId="0" fontId="4" numFmtId="164" xfId="0" applyAlignment="1" applyBorder="1" applyFont="1" applyNumberFormat="1">
      <alignment horizontal="center" shrinkToFit="0" vertical="center" wrapText="1"/>
    </xf>
    <xf borderId="2" fillId="0" fontId="2" numFmtId="10" xfId="0" applyAlignment="1" applyBorder="1" applyFont="1" applyNumberFormat="1">
      <alignment horizontal="center" vertical="center"/>
    </xf>
    <xf borderId="3" fillId="0" fontId="5" numFmtId="0" xfId="0" applyBorder="1" applyFont="1"/>
    <xf borderId="1" fillId="0" fontId="2" numFmtId="164" xfId="0" applyBorder="1" applyFont="1" applyNumberFormat="1"/>
    <xf borderId="2" fillId="0" fontId="2" numFmtId="10" xfId="0" applyAlignment="1" applyBorder="1" applyFont="1" applyNumberFormat="1">
      <alignment horizontal="center"/>
    </xf>
    <xf borderId="1" fillId="0" fontId="2" numFmtId="165" xfId="0" applyAlignment="1" applyBorder="1" applyFont="1" applyNumberFormat="1">
      <alignment horizontal="center"/>
    </xf>
    <xf borderId="1" fillId="2" fontId="3" numFmtId="165" xfId="0" applyAlignment="1" applyBorder="1" applyFont="1" applyNumberFormat="1">
      <alignment horizontal="center"/>
    </xf>
    <xf borderId="1" fillId="0" fontId="2" numFmtId="10" xfId="0" applyAlignment="1" applyBorder="1" applyFont="1" applyNumberFormat="1">
      <alignment horizontal="center" vertical="center"/>
    </xf>
    <xf borderId="1" fillId="0" fontId="4" numFmtId="0" xfId="0" applyAlignment="1" applyBorder="1" applyFont="1">
      <alignment horizontal="center" readingOrder="0"/>
    </xf>
    <xf borderId="1" fillId="0" fontId="3" numFmtId="10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0" fillId="0" fontId="1" numFmtId="0" xfId="0" applyFont="1"/>
    <xf borderId="4" fillId="0" fontId="1" numFmtId="0" xfId="0" applyAlignment="1" applyBorder="1" applyFont="1">
      <alignment horizontal="center"/>
    </xf>
    <xf borderId="5" fillId="0" fontId="5" numFmtId="0" xfId="0" applyBorder="1" applyFont="1"/>
    <xf borderId="1" fillId="0" fontId="1" numFmtId="164" xfId="0" applyBorder="1" applyFont="1" applyNumberFormat="1"/>
    <xf borderId="0" fillId="0" fontId="2" numFmtId="10" xfId="0" applyAlignment="1" applyFont="1" applyNumberFormat="1">
      <alignment horizontal="center"/>
    </xf>
    <xf borderId="4" fillId="0" fontId="1" numFmtId="164" xfId="0" applyAlignment="1" applyBorder="1" applyFont="1" applyNumberFormat="1">
      <alignment horizontal="center"/>
    </xf>
    <xf borderId="0" fillId="0" fontId="6" numFmtId="0" xfId="0" applyAlignment="1" applyFont="1">
      <alignment readingOrder="0"/>
    </xf>
    <xf borderId="4" fillId="0" fontId="7" numFmtId="0" xfId="0" applyAlignment="1" applyBorder="1" applyFont="1">
      <alignment horizontal="center" readingOrder="0" shrinkToFit="0" vertical="bottom" wrapText="0"/>
    </xf>
    <xf borderId="6" fillId="0" fontId="5" numFmtId="0" xfId="0" applyBorder="1" applyFont="1"/>
    <xf borderId="3" fillId="0" fontId="7" numFmtId="0" xfId="0" applyAlignment="1" applyBorder="1" applyFont="1">
      <alignment readingOrder="0" shrinkToFit="0" vertical="bottom" wrapText="0"/>
    </xf>
    <xf borderId="7" fillId="0" fontId="7" numFmtId="0" xfId="0" applyAlignment="1" applyBorder="1" applyFont="1">
      <alignment readingOrder="0" vertical="bottom"/>
    </xf>
    <xf borderId="7" fillId="0" fontId="7" numFmtId="0" xfId="0" applyAlignment="1" applyBorder="1" applyFont="1">
      <alignment readingOrder="0" shrinkToFit="0" vertical="bottom" wrapText="0"/>
    </xf>
    <xf borderId="1" fillId="0" fontId="7" numFmtId="0" xfId="0" applyAlignment="1" applyBorder="1" applyFont="1">
      <alignment readingOrder="0" shrinkToFit="0" vertical="bottom" wrapText="0"/>
    </xf>
    <xf borderId="0" fillId="0" fontId="2" numFmtId="165" xfId="0" applyFont="1" applyNumberFormat="1"/>
    <xf borderId="1" fillId="0" fontId="7" numFmtId="9" xfId="0" applyAlignment="1" applyBorder="1" applyFont="1" applyNumberFormat="1">
      <alignment horizontal="right" readingOrder="0" shrinkToFit="0" vertical="bottom" wrapText="0"/>
    </xf>
    <xf borderId="1" fillId="3" fontId="7" numFmtId="0" xfId="0" applyAlignment="1" applyBorder="1" applyFill="1" applyFont="1">
      <alignment readingOrder="0" shrinkToFit="0" vertical="bottom" wrapText="0"/>
    </xf>
    <xf borderId="1" fillId="3" fontId="7" numFmtId="9" xfId="0" applyAlignment="1" applyBorder="1" applyFont="1" applyNumberFormat="1">
      <alignment horizontal="right" readingOrder="0" shrinkToFit="0" vertical="bottom" wrapText="0"/>
    </xf>
    <xf borderId="1" fillId="3" fontId="7" numFmtId="10" xfId="0" applyAlignment="1" applyBorder="1" applyFont="1" applyNumberFormat="1">
      <alignment horizontal="right" readingOrder="0" shrinkToFit="0" vertical="bottom" wrapText="0"/>
    </xf>
    <xf borderId="1" fillId="3" fontId="8" numFmtId="166" xfId="0" applyAlignment="1" applyBorder="1" applyFont="1" applyNumberFormat="1">
      <alignment horizontal="right" readingOrder="0" shrinkToFit="0" vertical="bottom" wrapText="0"/>
    </xf>
    <xf borderId="1" fillId="3" fontId="8" numFmtId="0" xfId="0" applyAlignment="1" applyBorder="1" applyFont="1">
      <alignment readingOrder="0" shrinkToFit="0" vertical="bottom" wrapText="0"/>
    </xf>
    <xf borderId="1" fillId="3" fontId="8" numFmtId="9" xfId="0" applyAlignment="1" applyBorder="1" applyFont="1" applyNumberFormat="1">
      <alignment horizontal="right" readingOrder="0" shrinkToFit="0" vertical="bottom" wrapText="0"/>
    </xf>
    <xf borderId="0" fillId="0" fontId="9" numFmtId="9" xfId="0" applyFont="1" applyNumberFormat="1"/>
    <xf borderId="8" fillId="3" fontId="7" numFmtId="0" xfId="0" applyAlignment="1" applyBorder="1" applyFont="1">
      <alignment readingOrder="0" shrinkToFit="0" vertical="bottom" wrapText="0"/>
    </xf>
    <xf borderId="9" fillId="3" fontId="7" numFmtId="9" xfId="0" applyAlignment="1" applyBorder="1" applyFont="1" applyNumberFormat="1">
      <alignment horizontal="right" readingOrder="0" shrinkToFit="0" vertical="bottom" wrapText="0"/>
    </xf>
    <xf borderId="6" fillId="0" fontId="10" numFmtId="0" xfId="0" applyAlignment="1" applyBorder="1" applyFont="1">
      <alignment horizontal="center" readingOrder="0" shrinkToFit="0" vertical="bottom" wrapText="0"/>
    </xf>
    <xf borderId="1" fillId="0" fontId="1" numFmtId="165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left"/>
    </xf>
    <xf borderId="1" fillId="0" fontId="11" numFmtId="0" xfId="0" applyBorder="1" applyFont="1"/>
    <xf borderId="1" fillId="0" fontId="4" numFmtId="165" xfId="0" applyAlignment="1" applyBorder="1" applyFont="1" applyNumberFormat="1">
      <alignment horizontal="center" shrinkToFit="0" vertical="center" wrapText="1"/>
    </xf>
    <xf borderId="1" fillId="0" fontId="2" numFmtId="10" xfId="0" applyAlignment="1" applyBorder="1" applyFont="1" applyNumberFormat="1">
      <alignment horizontal="center"/>
    </xf>
    <xf borderId="1" fillId="0" fontId="2" numFmtId="165" xfId="0" applyBorder="1" applyFont="1" applyNumberFormat="1"/>
    <xf borderId="1" fillId="0" fontId="2" numFmtId="0" xfId="0" applyBorder="1" applyFont="1"/>
    <xf borderId="1" fillId="0" fontId="4" numFmtId="165" xfId="0" applyAlignment="1" applyBorder="1" applyFont="1" applyNumberFormat="1">
      <alignment readingOrder="0"/>
    </xf>
    <xf borderId="1" fillId="0" fontId="12" numFmtId="0" xfId="0" applyAlignment="1" applyBorder="1" applyFont="1">
      <alignment horizontal="left" readingOrder="0"/>
    </xf>
    <xf borderId="1" fillId="0" fontId="3" numFmtId="165" xfId="0" applyBorder="1" applyFont="1" applyNumberFormat="1"/>
    <xf borderId="1" fillId="0" fontId="3" numFmtId="10" xfId="0" applyAlignment="1" applyBorder="1" applyFont="1" applyNumberFormat="1">
      <alignment horizontal="center"/>
    </xf>
    <xf borderId="1" fillId="0" fontId="13" numFmtId="0" xfId="0" applyBorder="1" applyFont="1"/>
    <xf borderId="1" fillId="0" fontId="3" numFmtId="0" xfId="0" applyBorder="1" applyFont="1"/>
    <xf borderId="0" fillId="0" fontId="3" numFmtId="165" xfId="0" applyFont="1" applyNumberFormat="1"/>
    <xf borderId="0" fillId="0" fontId="3" numFmtId="10" xfId="0" applyAlignment="1" applyFont="1" applyNumberFormat="1">
      <alignment horizontal="center"/>
    </xf>
    <xf borderId="0" fillId="0" fontId="4" numFmtId="165" xfId="0" applyAlignment="1" applyFont="1" applyNumberFormat="1">
      <alignment readingOrder="0"/>
    </xf>
    <xf borderId="0" fillId="0" fontId="2" numFmtId="165" xfId="0" applyAlignment="1" applyFont="1" applyNumberFormat="1">
      <alignment readingOrder="0"/>
    </xf>
    <xf borderId="1" fillId="0" fontId="1" numFmtId="164" xfId="0" applyAlignment="1" applyBorder="1" applyFont="1" applyNumberFormat="1">
      <alignment horizontal="center" vertical="center"/>
    </xf>
    <xf borderId="1" fillId="2" fontId="2" numFmtId="164" xfId="0" applyAlignment="1" applyBorder="1" applyFont="1" applyNumberFormat="1">
      <alignment horizontal="center"/>
    </xf>
    <xf borderId="2" fillId="0" fontId="2" numFmtId="0" xfId="0" applyAlignment="1" applyBorder="1" applyFont="1">
      <alignment horizontal="center"/>
    </xf>
    <xf borderId="0" fillId="0" fontId="3" numFmtId="164" xfId="0" applyFont="1" applyNumberFormat="1"/>
    <xf borderId="0" fillId="0" fontId="3" numFmtId="10" xfId="0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38"/>
    <col customWidth="1" min="2" max="2" width="10.63"/>
    <col customWidth="1" min="3" max="3" width="13.88"/>
    <col customWidth="1" min="4" max="4" width="14.38"/>
    <col customWidth="1" min="5" max="5" width="20.75"/>
    <col customWidth="1" min="6" max="6" width="23.38"/>
    <col customWidth="1" min="7" max="7" width="11.38"/>
    <col customWidth="1" min="8" max="8" width="16.0"/>
    <col customWidth="1" min="9" max="12" width="11.38"/>
    <col customWidth="1" min="13" max="13" width="13.63"/>
    <col customWidth="1" min="14" max="14" width="11.38"/>
    <col customWidth="1" min="15" max="15" width="13.63"/>
    <col customWidth="1" min="16" max="16" width="15.38"/>
    <col customWidth="1" min="17" max="18" width="19.0"/>
    <col customWidth="1" min="19" max="19" width="12.75"/>
    <col customWidth="1" min="20" max="20" width="17.25"/>
    <col customWidth="1" min="21" max="26" width="10.63"/>
  </cols>
  <sheetData>
    <row r="1">
      <c r="C1" s="1" t="s">
        <v>0</v>
      </c>
      <c r="E1" s="2">
        <v>3.64026303E8</v>
      </c>
      <c r="F1" s="2"/>
      <c r="G1" s="2"/>
      <c r="H1" s="2"/>
      <c r="I1" s="2"/>
      <c r="J1" s="2"/>
      <c r="K1" s="2"/>
      <c r="L1" s="2"/>
      <c r="M1" s="2"/>
      <c r="N1" s="2"/>
      <c r="O1" s="2"/>
      <c r="P1" s="3"/>
      <c r="R1" s="3"/>
      <c r="S1" s="4"/>
    </row>
    <row r="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6" t="s">
        <v>15</v>
      </c>
      <c r="P2" s="7" t="s">
        <v>16</v>
      </c>
      <c r="Q2" s="6" t="s">
        <v>17</v>
      </c>
      <c r="R2" s="7" t="s">
        <v>18</v>
      </c>
      <c r="S2" s="8" t="s">
        <v>19</v>
      </c>
      <c r="T2" s="5" t="s">
        <v>20</v>
      </c>
    </row>
    <row r="3">
      <c r="A3" s="9" t="s">
        <v>21</v>
      </c>
      <c r="B3" s="10">
        <v>27.0</v>
      </c>
      <c r="C3" s="10">
        <v>0.0</v>
      </c>
      <c r="D3" s="10">
        <v>0.0</v>
      </c>
      <c r="E3" s="11">
        <f>1423500*12.5%</f>
        <v>177937.5</v>
      </c>
      <c r="F3" s="11"/>
      <c r="G3" s="11">
        <v>0.0</v>
      </c>
      <c r="H3" s="11"/>
      <c r="I3" s="12"/>
      <c r="J3" s="12"/>
      <c r="K3" s="12"/>
      <c r="L3" s="12"/>
      <c r="M3" s="12"/>
      <c r="N3" s="12"/>
      <c r="O3" s="12"/>
      <c r="P3" s="13">
        <v>711750.0</v>
      </c>
      <c r="Q3" s="13">
        <v>0.0</v>
      </c>
      <c r="R3" s="13">
        <v>2.4280307E7</v>
      </c>
      <c r="S3" s="14">
        <f>59068005/$E$1</f>
        <v>0.1622630137</v>
      </c>
      <c r="T3" s="10" t="s">
        <v>22</v>
      </c>
    </row>
    <row r="4">
      <c r="A4" s="9" t="s">
        <v>23</v>
      </c>
      <c r="B4" s="10">
        <v>0.0</v>
      </c>
      <c r="C4" s="10">
        <v>0.0</v>
      </c>
      <c r="D4" s="10">
        <v>631.0</v>
      </c>
      <c r="E4" s="11">
        <v>0.0</v>
      </c>
      <c r="F4" s="11"/>
      <c r="G4" s="11">
        <v>0.0</v>
      </c>
      <c r="H4" s="11"/>
      <c r="I4" s="12"/>
      <c r="J4" s="12"/>
      <c r="K4" s="12"/>
      <c r="L4" s="12"/>
      <c r="M4" s="12"/>
      <c r="N4" s="12"/>
      <c r="O4" s="12"/>
      <c r="P4" s="13">
        <v>0.0</v>
      </c>
      <c r="Q4" s="13"/>
      <c r="R4" s="13">
        <v>3.4787698E7</v>
      </c>
      <c r="S4" s="15"/>
      <c r="T4" s="10" t="s">
        <v>22</v>
      </c>
    </row>
    <row r="5">
      <c r="A5" s="9" t="s">
        <v>24</v>
      </c>
      <c r="B5" s="10">
        <v>27.0</v>
      </c>
      <c r="C5" s="10">
        <v>0.0</v>
      </c>
      <c r="D5" s="10">
        <v>0.0</v>
      </c>
      <c r="E5" s="11">
        <f>1423500*12.5%</f>
        <v>177937.5</v>
      </c>
      <c r="F5" s="11"/>
      <c r="G5" s="11">
        <v>0.0</v>
      </c>
      <c r="H5" s="11"/>
      <c r="I5" s="12"/>
      <c r="J5" s="12"/>
      <c r="K5" s="12"/>
      <c r="L5" s="12"/>
      <c r="M5" s="12"/>
      <c r="N5" s="12"/>
      <c r="O5" s="12"/>
      <c r="P5" s="13">
        <v>711750.0</v>
      </c>
      <c r="Q5" s="13">
        <v>0.0</v>
      </c>
      <c r="R5" s="16">
        <v>2.402325E7</v>
      </c>
      <c r="S5" s="17">
        <f>44933682/$E$1</f>
        <v>0.1234352618</v>
      </c>
      <c r="T5" s="10" t="s">
        <v>22</v>
      </c>
    </row>
    <row r="6">
      <c r="A6" s="9" t="s">
        <v>25</v>
      </c>
      <c r="B6" s="10">
        <v>0.0</v>
      </c>
      <c r="C6" s="10">
        <v>0.0</v>
      </c>
      <c r="D6" s="10">
        <v>631.0</v>
      </c>
      <c r="E6" s="18">
        <v>0.0</v>
      </c>
      <c r="F6" s="18"/>
      <c r="G6" s="18">
        <v>0.0</v>
      </c>
      <c r="H6" s="18"/>
      <c r="I6" s="19"/>
      <c r="J6" s="19"/>
      <c r="K6" s="19"/>
      <c r="L6" s="19"/>
      <c r="M6" s="19"/>
      <c r="N6" s="19"/>
      <c r="O6" s="19"/>
      <c r="P6" s="11">
        <v>0.0</v>
      </c>
      <c r="Q6" s="13">
        <v>0.0</v>
      </c>
      <c r="R6" s="16">
        <v>2.0910432E7</v>
      </c>
      <c r="S6" s="15"/>
      <c r="T6" s="10" t="s">
        <v>22</v>
      </c>
    </row>
    <row r="7">
      <c r="A7" s="9" t="s">
        <v>26</v>
      </c>
      <c r="B7" s="10">
        <v>25.0</v>
      </c>
      <c r="C7" s="10">
        <v>2.0</v>
      </c>
      <c r="D7" s="10">
        <v>0.0</v>
      </c>
      <c r="E7" s="11">
        <f t="shared" ref="E7:F7" si="1">1423500*12.5%</f>
        <v>177937.5</v>
      </c>
      <c r="F7" s="11">
        <f t="shared" si="1"/>
        <v>177937.5</v>
      </c>
      <c r="G7" s="11">
        <v>0.0</v>
      </c>
      <c r="H7" s="11"/>
      <c r="I7" s="12"/>
      <c r="J7" s="12"/>
      <c r="K7" s="12"/>
      <c r="L7" s="12"/>
      <c r="M7" s="12"/>
      <c r="N7" s="12"/>
      <c r="O7" s="12"/>
      <c r="P7" s="13">
        <v>711750.0</v>
      </c>
      <c r="Q7" s="13">
        <v>0.0</v>
      </c>
      <c r="R7" s="16">
        <v>2.4290125E7</v>
      </c>
      <c r="S7" s="20">
        <f t="shared" ref="S7:S13" si="2">+R7/$E$1</f>
        <v>0.06672629093</v>
      </c>
      <c r="T7" s="10" t="s">
        <v>27</v>
      </c>
    </row>
    <row r="8">
      <c r="A8" s="9" t="s">
        <v>28</v>
      </c>
      <c r="B8" s="21">
        <v>22.0</v>
      </c>
      <c r="C8" s="10">
        <v>5.0</v>
      </c>
      <c r="D8" s="10">
        <v>0.0</v>
      </c>
      <c r="E8" s="11">
        <f t="shared" ref="E8:E13" si="3">1423500*12.5%</f>
        <v>177937.5</v>
      </c>
      <c r="F8" s="11">
        <f t="shared" ref="F8:F13" si="4">1423500*8.5%</f>
        <v>120997.5</v>
      </c>
      <c r="G8" s="11">
        <f t="shared" ref="G8:G13" si="5">Q8*2.436%</f>
        <v>34676.46</v>
      </c>
      <c r="H8" s="11">
        <f t="shared" ref="H8:H13" si="6">1423500*4%</f>
        <v>56940</v>
      </c>
      <c r="I8" s="16">
        <f t="shared" ref="I8:I13" si="7">Q8*12%</f>
        <v>170820</v>
      </c>
      <c r="J8" s="16">
        <f t="shared" ref="J8:J13" si="8">Q8*8.33%</f>
        <v>118577.55</v>
      </c>
      <c r="K8" s="16">
        <f t="shared" ref="K8:K13" si="9">Q8*8.33%</f>
        <v>118577.55</v>
      </c>
      <c r="L8" s="16">
        <f t="shared" ref="L8:L13" si="10">Q8*1%</f>
        <v>14235</v>
      </c>
      <c r="M8" s="16">
        <f t="shared" ref="M8:M13" si="11">Q8*4.17%</f>
        <v>59359.95</v>
      </c>
      <c r="N8" s="16">
        <f t="shared" ref="N8:N13" si="12">Q8*1%</f>
        <v>14235</v>
      </c>
      <c r="O8" s="16">
        <v>200000.0</v>
      </c>
      <c r="P8" s="16">
        <v>1067625.0</v>
      </c>
      <c r="Q8" s="13">
        <v>1423500.0</v>
      </c>
      <c r="R8" s="16">
        <f t="shared" ref="R8:R13" si="13">((C8*Q8)+(F8+G8+H8+I8+J8+K8+L8+M8+N8+O8)*C8)+(B8*P8)+(F8+G8)*B8</f>
        <v>38572172.17</v>
      </c>
      <c r="S8" s="20">
        <f t="shared" si="2"/>
        <v>0.1059598492</v>
      </c>
      <c r="T8" s="10" t="s">
        <v>27</v>
      </c>
    </row>
    <row r="9">
      <c r="A9" s="9" t="s">
        <v>29</v>
      </c>
      <c r="B9" s="10">
        <v>19.0</v>
      </c>
      <c r="C9" s="10">
        <v>8.0</v>
      </c>
      <c r="D9" s="10">
        <v>0.0</v>
      </c>
      <c r="E9" s="11">
        <f t="shared" si="3"/>
        <v>177937.5</v>
      </c>
      <c r="F9" s="11">
        <f t="shared" si="4"/>
        <v>120997.5</v>
      </c>
      <c r="G9" s="11">
        <f t="shared" si="5"/>
        <v>34676.46</v>
      </c>
      <c r="H9" s="11">
        <f t="shared" si="6"/>
        <v>56940</v>
      </c>
      <c r="I9" s="16">
        <f t="shared" si="7"/>
        <v>170820</v>
      </c>
      <c r="J9" s="16">
        <f t="shared" si="8"/>
        <v>118577.55</v>
      </c>
      <c r="K9" s="16">
        <f t="shared" si="9"/>
        <v>118577.55</v>
      </c>
      <c r="L9" s="16">
        <f t="shared" si="10"/>
        <v>14235</v>
      </c>
      <c r="M9" s="16">
        <f t="shared" si="11"/>
        <v>59359.95</v>
      </c>
      <c r="N9" s="16">
        <f t="shared" si="12"/>
        <v>14235</v>
      </c>
      <c r="O9" s="16">
        <v>200000.0</v>
      </c>
      <c r="P9" s="16">
        <v>1067625.0</v>
      </c>
      <c r="Q9" s="13">
        <v>1423500.0</v>
      </c>
      <c r="R9" s="16">
        <f t="shared" si="13"/>
        <v>41898032.32</v>
      </c>
      <c r="S9" s="20">
        <f t="shared" si="2"/>
        <v>0.1150961674</v>
      </c>
      <c r="T9" s="10" t="s">
        <v>27</v>
      </c>
    </row>
    <row r="10">
      <c r="A10" s="9" t="s">
        <v>30</v>
      </c>
      <c r="B10" s="10">
        <v>19.0</v>
      </c>
      <c r="C10" s="10">
        <v>8.0</v>
      </c>
      <c r="D10" s="10">
        <v>0.0</v>
      </c>
      <c r="E10" s="11">
        <f t="shared" si="3"/>
        <v>177937.5</v>
      </c>
      <c r="F10" s="11">
        <f t="shared" si="4"/>
        <v>120997.5</v>
      </c>
      <c r="G10" s="11">
        <f t="shared" si="5"/>
        <v>34676.46</v>
      </c>
      <c r="H10" s="11">
        <f t="shared" si="6"/>
        <v>56940</v>
      </c>
      <c r="I10" s="16">
        <f t="shared" si="7"/>
        <v>170820</v>
      </c>
      <c r="J10" s="16">
        <f t="shared" si="8"/>
        <v>118577.55</v>
      </c>
      <c r="K10" s="16">
        <f t="shared" si="9"/>
        <v>118577.55</v>
      </c>
      <c r="L10" s="16">
        <f t="shared" si="10"/>
        <v>14235</v>
      </c>
      <c r="M10" s="16">
        <f t="shared" si="11"/>
        <v>59359.95</v>
      </c>
      <c r="N10" s="16">
        <f t="shared" si="12"/>
        <v>14235</v>
      </c>
      <c r="O10" s="16">
        <v>200000.0</v>
      </c>
      <c r="P10" s="16">
        <v>1067625.0</v>
      </c>
      <c r="Q10" s="13">
        <v>1423500.0</v>
      </c>
      <c r="R10" s="16">
        <f t="shared" si="13"/>
        <v>41898032.32</v>
      </c>
      <c r="S10" s="20">
        <f t="shared" si="2"/>
        <v>0.1150961674</v>
      </c>
      <c r="T10" s="10" t="s">
        <v>27</v>
      </c>
    </row>
    <row r="11">
      <c r="A11" s="9" t="s">
        <v>31</v>
      </c>
      <c r="B11" s="10">
        <v>18.0</v>
      </c>
      <c r="C11" s="10">
        <v>9.0</v>
      </c>
      <c r="D11" s="10">
        <v>0.0</v>
      </c>
      <c r="E11" s="11">
        <f t="shared" si="3"/>
        <v>177937.5</v>
      </c>
      <c r="F11" s="11">
        <f t="shared" si="4"/>
        <v>120997.5</v>
      </c>
      <c r="G11" s="11">
        <f t="shared" si="5"/>
        <v>34676.46</v>
      </c>
      <c r="H11" s="11">
        <f t="shared" si="6"/>
        <v>56940</v>
      </c>
      <c r="I11" s="16">
        <f t="shared" si="7"/>
        <v>170820</v>
      </c>
      <c r="J11" s="16">
        <f t="shared" si="8"/>
        <v>118577.55</v>
      </c>
      <c r="K11" s="16">
        <f t="shared" si="9"/>
        <v>118577.55</v>
      </c>
      <c r="L11" s="16">
        <f t="shared" si="10"/>
        <v>14235</v>
      </c>
      <c r="M11" s="16">
        <f t="shared" si="11"/>
        <v>59359.95</v>
      </c>
      <c r="N11" s="16">
        <f t="shared" si="12"/>
        <v>14235</v>
      </c>
      <c r="O11" s="16">
        <v>200000.0</v>
      </c>
      <c r="P11" s="16">
        <v>1067625.0</v>
      </c>
      <c r="Q11" s="13">
        <v>1423500.0</v>
      </c>
      <c r="R11" s="16">
        <f t="shared" si="13"/>
        <v>43006652.37</v>
      </c>
      <c r="S11" s="20">
        <f t="shared" si="2"/>
        <v>0.1181416068</v>
      </c>
      <c r="T11" s="10" t="s">
        <v>27</v>
      </c>
    </row>
    <row r="12">
      <c r="A12" s="9" t="s">
        <v>32</v>
      </c>
      <c r="B12" s="10">
        <v>13.0</v>
      </c>
      <c r="C12" s="10">
        <v>14.0</v>
      </c>
      <c r="D12" s="10">
        <v>0.0</v>
      </c>
      <c r="E12" s="11">
        <f t="shared" si="3"/>
        <v>177937.5</v>
      </c>
      <c r="F12" s="11">
        <f t="shared" si="4"/>
        <v>120997.5</v>
      </c>
      <c r="G12" s="11">
        <f t="shared" si="5"/>
        <v>34676.46</v>
      </c>
      <c r="H12" s="11">
        <f t="shared" si="6"/>
        <v>56940</v>
      </c>
      <c r="I12" s="16">
        <f t="shared" si="7"/>
        <v>170820</v>
      </c>
      <c r="J12" s="16">
        <f t="shared" si="8"/>
        <v>118577.55</v>
      </c>
      <c r="K12" s="16">
        <f t="shared" si="9"/>
        <v>118577.55</v>
      </c>
      <c r="L12" s="16">
        <f t="shared" si="10"/>
        <v>14235</v>
      </c>
      <c r="M12" s="16">
        <f t="shared" si="11"/>
        <v>59359.95</v>
      </c>
      <c r="N12" s="16">
        <f t="shared" si="12"/>
        <v>14235</v>
      </c>
      <c r="O12" s="16">
        <v>200000.0</v>
      </c>
      <c r="P12" s="16">
        <v>1067625.0</v>
      </c>
      <c r="Q12" s="13">
        <v>1423500.0</v>
      </c>
      <c r="R12" s="16">
        <f t="shared" si="13"/>
        <v>48549752.62</v>
      </c>
      <c r="S12" s="20">
        <f t="shared" si="2"/>
        <v>0.1333688039</v>
      </c>
      <c r="T12" s="10" t="s">
        <v>27</v>
      </c>
    </row>
    <row r="13">
      <c r="A13" s="9" t="s">
        <v>33</v>
      </c>
      <c r="B13" s="10">
        <v>9.0</v>
      </c>
      <c r="C13" s="10">
        <v>18.0</v>
      </c>
      <c r="D13" s="10">
        <v>0.0</v>
      </c>
      <c r="E13" s="11">
        <f t="shared" si="3"/>
        <v>177937.5</v>
      </c>
      <c r="F13" s="11">
        <f t="shared" si="4"/>
        <v>120997.5</v>
      </c>
      <c r="G13" s="11">
        <f t="shared" si="5"/>
        <v>34676.46</v>
      </c>
      <c r="H13" s="11">
        <f t="shared" si="6"/>
        <v>56940</v>
      </c>
      <c r="I13" s="16">
        <f t="shared" si="7"/>
        <v>170820</v>
      </c>
      <c r="J13" s="16">
        <f t="shared" si="8"/>
        <v>118577.55</v>
      </c>
      <c r="K13" s="16">
        <f t="shared" si="9"/>
        <v>118577.55</v>
      </c>
      <c r="L13" s="16">
        <f t="shared" si="10"/>
        <v>14235</v>
      </c>
      <c r="M13" s="16">
        <f t="shared" si="11"/>
        <v>59359.95</v>
      </c>
      <c r="N13" s="16">
        <f t="shared" si="12"/>
        <v>14235</v>
      </c>
      <c r="O13" s="16">
        <v>200000.0</v>
      </c>
      <c r="P13" s="16">
        <v>1067625.0</v>
      </c>
      <c r="Q13" s="13">
        <v>1423500.0</v>
      </c>
      <c r="R13" s="16">
        <f t="shared" si="13"/>
        <v>52984232.82</v>
      </c>
      <c r="S13" s="22">
        <f t="shared" si="2"/>
        <v>0.1455505615</v>
      </c>
      <c r="T13" s="23" t="s">
        <v>27</v>
      </c>
    </row>
    <row r="14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5" t="s">
        <v>34</v>
      </c>
      <c r="Q14" s="26"/>
      <c r="R14" s="27">
        <f t="shared" ref="R14:S14" si="14">SUM(R3:R13)</f>
        <v>395200686.6</v>
      </c>
      <c r="S14" s="28">
        <f t="shared" si="14"/>
        <v>1.085637723</v>
      </c>
    </row>
    <row r="15">
      <c r="P15" s="29" t="s">
        <v>35</v>
      </c>
      <c r="Q15" s="26"/>
      <c r="R15" s="27">
        <f>R14-E1</f>
        <v>31174383.62</v>
      </c>
      <c r="S15" s="4"/>
    </row>
    <row r="16">
      <c r="A16" s="30" t="s">
        <v>36</v>
      </c>
      <c r="C16" s="30" t="s">
        <v>37</v>
      </c>
      <c r="P16" s="3"/>
      <c r="R16" s="3"/>
      <c r="S16" s="4"/>
    </row>
    <row r="17">
      <c r="C17" s="30" t="s">
        <v>38</v>
      </c>
      <c r="P17" s="3"/>
      <c r="R17" s="3"/>
      <c r="S17" s="4"/>
    </row>
    <row r="18">
      <c r="C18" s="30" t="s">
        <v>39</v>
      </c>
      <c r="P18" s="3"/>
      <c r="R18" s="3"/>
      <c r="S18" s="4"/>
    </row>
    <row r="19">
      <c r="C19" s="30" t="s">
        <v>40</v>
      </c>
      <c r="P19" s="3"/>
      <c r="R19" s="3"/>
      <c r="S19" s="4"/>
    </row>
    <row r="20">
      <c r="P20" s="3"/>
      <c r="R20" s="3"/>
      <c r="S20" s="4"/>
    </row>
    <row r="21" ht="15.75" customHeight="1">
      <c r="P21" s="3"/>
      <c r="R21" s="3"/>
      <c r="S21" s="4"/>
    </row>
    <row r="22" ht="15.75" customHeight="1">
      <c r="A22" s="31" t="s">
        <v>41</v>
      </c>
      <c r="B22" s="32"/>
      <c r="C22" s="26"/>
      <c r="P22" s="3"/>
      <c r="R22" s="3"/>
      <c r="S22" s="4"/>
    </row>
    <row r="23" ht="15.75" customHeight="1">
      <c r="A23" s="33" t="s">
        <v>42</v>
      </c>
      <c r="B23" s="34" t="s">
        <v>43</v>
      </c>
      <c r="C23" s="35" t="s">
        <v>44</v>
      </c>
      <c r="P23" s="3"/>
      <c r="R23" s="3"/>
      <c r="S23" s="4"/>
    </row>
    <row r="24" ht="15.75" customHeight="1">
      <c r="A24" s="31" t="s">
        <v>45</v>
      </c>
      <c r="B24" s="26"/>
      <c r="C24" s="36" t="s">
        <v>46</v>
      </c>
      <c r="E24" s="37"/>
      <c r="P24" s="3"/>
      <c r="R24" s="3"/>
      <c r="S24" s="4"/>
    </row>
    <row r="25" ht="15.75" customHeight="1">
      <c r="A25" s="36" t="s">
        <v>47</v>
      </c>
      <c r="B25" s="38">
        <v>1.0</v>
      </c>
      <c r="C25" s="36" t="s">
        <v>46</v>
      </c>
      <c r="P25" s="3"/>
      <c r="R25" s="3"/>
      <c r="S25" s="4"/>
    </row>
    <row r="26" ht="15.75" customHeight="1">
      <c r="A26" s="39" t="s">
        <v>48</v>
      </c>
      <c r="B26" s="40">
        <v>1.0</v>
      </c>
      <c r="C26" s="39" t="s">
        <v>49</v>
      </c>
      <c r="P26" s="3"/>
      <c r="R26" s="3"/>
      <c r="S26" s="4"/>
    </row>
    <row r="27" ht="15.75" customHeight="1">
      <c r="A27" s="39" t="s">
        <v>50</v>
      </c>
      <c r="B27" s="41">
        <v>0.085</v>
      </c>
      <c r="C27" s="39" t="s">
        <v>51</v>
      </c>
      <c r="P27" s="3"/>
      <c r="R27" s="3"/>
      <c r="S27" s="4"/>
    </row>
    <row r="28" ht="15.75" customHeight="1">
      <c r="A28" s="39" t="s">
        <v>52</v>
      </c>
      <c r="B28" s="40">
        <v>0.12</v>
      </c>
      <c r="C28" s="39" t="s">
        <v>53</v>
      </c>
      <c r="O28" s="3"/>
      <c r="P28" s="3"/>
      <c r="R28" s="3"/>
      <c r="S28" s="4"/>
    </row>
    <row r="29" ht="15.75" customHeight="1">
      <c r="A29" s="39" t="s">
        <v>7</v>
      </c>
      <c r="B29" s="42">
        <v>0.02436</v>
      </c>
      <c r="C29" s="39" t="s">
        <v>54</v>
      </c>
      <c r="P29" s="3"/>
      <c r="R29" s="3"/>
      <c r="S29" s="4"/>
    </row>
    <row r="30" ht="15.75" customHeight="1">
      <c r="A30" s="43" t="s">
        <v>55</v>
      </c>
      <c r="B30" s="44">
        <v>0.04</v>
      </c>
      <c r="C30" s="39" t="s">
        <v>56</v>
      </c>
      <c r="P30" s="3"/>
      <c r="R30" s="3"/>
      <c r="S30" s="4"/>
    </row>
    <row r="31" ht="15.75" customHeight="1">
      <c r="A31" s="39" t="s">
        <v>57</v>
      </c>
      <c r="B31" s="40">
        <v>0.08</v>
      </c>
      <c r="C31" s="39" t="s">
        <v>58</v>
      </c>
      <c r="P31" s="3"/>
      <c r="R31" s="3"/>
      <c r="S31" s="4"/>
    </row>
    <row r="32" ht="15.75" customHeight="1">
      <c r="A32" s="39" t="s">
        <v>59</v>
      </c>
      <c r="B32" s="40">
        <v>0.01</v>
      </c>
      <c r="C32" s="39" t="s">
        <v>60</v>
      </c>
      <c r="F32" s="45"/>
      <c r="P32" s="3"/>
      <c r="R32" s="3"/>
      <c r="S32" s="4"/>
    </row>
    <row r="33" ht="15.75" customHeight="1">
      <c r="A33" s="39" t="s">
        <v>61</v>
      </c>
      <c r="B33" s="40">
        <v>0.08</v>
      </c>
      <c r="C33" s="39" t="s">
        <v>58</v>
      </c>
      <c r="P33" s="3"/>
      <c r="R33" s="3"/>
      <c r="S33" s="4"/>
    </row>
    <row r="34" ht="15.75" customHeight="1">
      <c r="A34" s="39" t="s">
        <v>62</v>
      </c>
      <c r="B34" s="40">
        <v>0.04</v>
      </c>
      <c r="C34" s="39" t="s">
        <v>56</v>
      </c>
      <c r="P34" s="3"/>
      <c r="R34" s="3"/>
      <c r="S34" s="4"/>
    </row>
    <row r="35" ht="15.75" customHeight="1">
      <c r="A35" s="46" t="s">
        <v>63</v>
      </c>
      <c r="B35" s="47">
        <v>0.01</v>
      </c>
      <c r="C35" s="39" t="s">
        <v>60</v>
      </c>
      <c r="P35" s="3"/>
      <c r="R35" s="3"/>
      <c r="S35" s="4"/>
    </row>
    <row r="36" ht="15.75" customHeight="1">
      <c r="A36" s="36" t="s">
        <v>64</v>
      </c>
      <c r="B36" s="48" t="s">
        <v>65</v>
      </c>
      <c r="C36" s="26"/>
      <c r="P36" s="3"/>
      <c r="R36" s="3"/>
      <c r="S36" s="4"/>
    </row>
    <row r="37" ht="15.75" customHeight="1">
      <c r="P37" s="3"/>
      <c r="R37" s="3"/>
      <c r="S37" s="4"/>
    </row>
    <row r="38" ht="15.75" customHeight="1">
      <c r="P38" s="3"/>
      <c r="R38" s="3"/>
      <c r="S38" s="4"/>
    </row>
    <row r="39" ht="15.75" customHeight="1">
      <c r="P39" s="3"/>
      <c r="R39" s="3"/>
      <c r="S39" s="4"/>
    </row>
    <row r="40" ht="15.75" customHeight="1">
      <c r="P40" s="3"/>
      <c r="R40" s="3"/>
      <c r="S40" s="4"/>
    </row>
    <row r="41" ht="15.75" customHeight="1">
      <c r="P41" s="3"/>
      <c r="R41" s="3"/>
      <c r="S41" s="4"/>
    </row>
    <row r="42" ht="15.75" customHeight="1">
      <c r="P42" s="3"/>
      <c r="R42" s="3"/>
      <c r="S42" s="4"/>
    </row>
    <row r="43" ht="15.75" customHeight="1">
      <c r="P43" s="3"/>
      <c r="R43" s="3"/>
      <c r="S43" s="4"/>
    </row>
    <row r="44" ht="15.75" customHeight="1">
      <c r="P44" s="3"/>
      <c r="R44" s="3"/>
      <c r="S44" s="4"/>
    </row>
    <row r="45" ht="15.75" customHeight="1">
      <c r="P45" s="3"/>
      <c r="R45" s="3"/>
      <c r="S45" s="4"/>
    </row>
    <row r="46" ht="15.75" customHeight="1">
      <c r="P46" s="3"/>
      <c r="R46" s="3"/>
      <c r="S46" s="4"/>
    </row>
    <row r="47" ht="15.75" customHeight="1">
      <c r="P47" s="3"/>
      <c r="R47" s="3"/>
      <c r="S47" s="4"/>
    </row>
    <row r="48" ht="15.75" customHeight="1">
      <c r="P48" s="3"/>
      <c r="R48" s="3"/>
      <c r="S48" s="4"/>
    </row>
    <row r="49" ht="15.75" customHeight="1">
      <c r="P49" s="3"/>
      <c r="R49" s="3"/>
      <c r="S49" s="4"/>
    </row>
    <row r="50" ht="15.75" customHeight="1">
      <c r="P50" s="3"/>
      <c r="R50" s="3"/>
      <c r="S50" s="4"/>
    </row>
    <row r="51" ht="15.75" customHeight="1">
      <c r="P51" s="3"/>
      <c r="R51" s="3"/>
      <c r="S51" s="4"/>
    </row>
    <row r="52" ht="15.75" customHeight="1">
      <c r="P52" s="3"/>
      <c r="R52" s="3"/>
      <c r="S52" s="4"/>
    </row>
    <row r="53" ht="15.75" customHeight="1">
      <c r="P53" s="3"/>
      <c r="R53" s="3"/>
      <c r="S53" s="4"/>
    </row>
    <row r="54" ht="15.75" customHeight="1">
      <c r="P54" s="3"/>
      <c r="R54" s="3"/>
      <c r="S54" s="4"/>
    </row>
    <row r="55" ht="15.75" customHeight="1">
      <c r="P55" s="3"/>
      <c r="R55" s="3"/>
      <c r="S55" s="4"/>
    </row>
    <row r="56" ht="15.75" customHeight="1">
      <c r="P56" s="3"/>
      <c r="R56" s="3"/>
      <c r="S56" s="4"/>
    </row>
    <row r="57" ht="15.75" customHeight="1">
      <c r="P57" s="3"/>
      <c r="R57" s="3"/>
      <c r="S57" s="4"/>
    </row>
    <row r="58" ht="15.75" customHeight="1">
      <c r="P58" s="3"/>
      <c r="R58" s="3"/>
      <c r="S58" s="4"/>
    </row>
    <row r="59" ht="15.75" customHeight="1">
      <c r="P59" s="3"/>
      <c r="R59" s="3"/>
      <c r="S59" s="4"/>
    </row>
    <row r="60" ht="15.75" customHeight="1">
      <c r="P60" s="3"/>
      <c r="R60" s="3"/>
      <c r="S60" s="4"/>
    </row>
    <row r="61" ht="15.75" customHeight="1">
      <c r="P61" s="3"/>
      <c r="R61" s="3"/>
      <c r="S61" s="4"/>
    </row>
    <row r="62" ht="15.75" customHeight="1">
      <c r="P62" s="3"/>
      <c r="R62" s="3"/>
      <c r="S62" s="4"/>
    </row>
    <row r="63" ht="15.75" customHeight="1">
      <c r="P63" s="3"/>
      <c r="R63" s="3"/>
      <c r="S63" s="4"/>
    </row>
    <row r="64" ht="15.75" customHeight="1">
      <c r="P64" s="3"/>
      <c r="R64" s="3"/>
      <c r="S64" s="4"/>
    </row>
    <row r="65" ht="15.75" customHeight="1">
      <c r="P65" s="3"/>
      <c r="R65" s="3"/>
      <c r="S65" s="4"/>
    </row>
    <row r="66" ht="15.75" customHeight="1">
      <c r="P66" s="3"/>
      <c r="R66" s="3"/>
      <c r="S66" s="4"/>
    </row>
    <row r="67" ht="15.75" customHeight="1">
      <c r="P67" s="3"/>
      <c r="R67" s="3"/>
      <c r="S67" s="4"/>
    </row>
    <row r="68" ht="15.75" customHeight="1">
      <c r="P68" s="3"/>
      <c r="R68" s="3"/>
      <c r="S68" s="4"/>
    </row>
    <row r="69" ht="15.75" customHeight="1">
      <c r="P69" s="3"/>
      <c r="R69" s="3"/>
      <c r="S69" s="4"/>
    </row>
    <row r="70" ht="15.75" customHeight="1">
      <c r="P70" s="3"/>
      <c r="R70" s="3"/>
      <c r="S70" s="4"/>
    </row>
    <row r="71" ht="15.75" customHeight="1">
      <c r="P71" s="3"/>
      <c r="R71" s="3"/>
      <c r="S71" s="4"/>
    </row>
    <row r="72" ht="15.75" customHeight="1">
      <c r="P72" s="3"/>
      <c r="R72" s="3"/>
      <c r="S72" s="4"/>
    </row>
    <row r="73" ht="15.75" customHeight="1">
      <c r="P73" s="3"/>
      <c r="R73" s="3"/>
      <c r="S73" s="4"/>
    </row>
    <row r="74" ht="15.75" customHeight="1">
      <c r="P74" s="3"/>
      <c r="R74" s="3"/>
      <c r="S74" s="4"/>
    </row>
    <row r="75" ht="15.75" customHeight="1">
      <c r="P75" s="3"/>
      <c r="R75" s="3"/>
      <c r="S75" s="4"/>
    </row>
    <row r="76" ht="15.75" customHeight="1">
      <c r="P76" s="3"/>
      <c r="R76" s="3"/>
      <c r="S76" s="4"/>
    </row>
    <row r="77" ht="15.75" customHeight="1">
      <c r="P77" s="3"/>
      <c r="R77" s="3"/>
      <c r="S77" s="4"/>
    </row>
    <row r="78" ht="15.75" customHeight="1">
      <c r="P78" s="3"/>
      <c r="R78" s="3"/>
      <c r="S78" s="4"/>
    </row>
    <row r="79" ht="15.75" customHeight="1">
      <c r="P79" s="3"/>
      <c r="R79" s="3"/>
      <c r="S79" s="4"/>
    </row>
    <row r="80" ht="15.75" customHeight="1">
      <c r="P80" s="3"/>
      <c r="R80" s="3"/>
      <c r="S80" s="4"/>
    </row>
    <row r="81" ht="15.75" customHeight="1">
      <c r="P81" s="3"/>
      <c r="R81" s="3"/>
      <c r="S81" s="4"/>
    </row>
    <row r="82" ht="15.75" customHeight="1">
      <c r="P82" s="3"/>
      <c r="R82" s="3"/>
      <c r="S82" s="4"/>
    </row>
    <row r="83" ht="15.75" customHeight="1">
      <c r="P83" s="3"/>
      <c r="R83" s="3"/>
      <c r="S83" s="4"/>
    </row>
    <row r="84" ht="15.75" customHeight="1">
      <c r="P84" s="3"/>
      <c r="R84" s="3"/>
      <c r="S84" s="4"/>
    </row>
    <row r="85" ht="15.75" customHeight="1">
      <c r="P85" s="3"/>
      <c r="R85" s="3"/>
      <c r="S85" s="4"/>
    </row>
    <row r="86" ht="15.75" customHeight="1">
      <c r="P86" s="3"/>
      <c r="R86" s="3"/>
      <c r="S86" s="4"/>
    </row>
    <row r="87" ht="15.75" customHeight="1">
      <c r="P87" s="3"/>
      <c r="R87" s="3"/>
      <c r="S87" s="4"/>
    </row>
    <row r="88" ht="15.75" customHeight="1">
      <c r="P88" s="3"/>
      <c r="R88" s="3"/>
      <c r="S88" s="4"/>
    </row>
    <row r="89" ht="15.75" customHeight="1">
      <c r="P89" s="3"/>
      <c r="R89" s="3"/>
      <c r="S89" s="4"/>
    </row>
    <row r="90" ht="15.75" customHeight="1">
      <c r="P90" s="3"/>
      <c r="R90" s="3"/>
      <c r="S90" s="4"/>
    </row>
    <row r="91" ht="15.75" customHeight="1">
      <c r="P91" s="3"/>
      <c r="R91" s="3"/>
      <c r="S91" s="4"/>
    </row>
    <row r="92" ht="15.75" customHeight="1">
      <c r="P92" s="3"/>
      <c r="R92" s="3"/>
      <c r="S92" s="4"/>
    </row>
    <row r="93" ht="15.75" customHeight="1">
      <c r="P93" s="3"/>
      <c r="R93" s="3"/>
      <c r="S93" s="4"/>
    </row>
    <row r="94" ht="15.75" customHeight="1">
      <c r="P94" s="3"/>
      <c r="R94" s="3"/>
      <c r="S94" s="4"/>
    </row>
    <row r="95" ht="15.75" customHeight="1">
      <c r="P95" s="3"/>
      <c r="R95" s="3"/>
      <c r="S95" s="4"/>
    </row>
    <row r="96" ht="15.75" customHeight="1">
      <c r="P96" s="3"/>
      <c r="R96" s="3"/>
      <c r="S96" s="4"/>
    </row>
    <row r="97" ht="15.75" customHeight="1">
      <c r="P97" s="3"/>
      <c r="R97" s="3"/>
      <c r="S97" s="4"/>
    </row>
    <row r="98" ht="15.75" customHeight="1">
      <c r="P98" s="3"/>
      <c r="R98" s="3"/>
      <c r="S98" s="4"/>
    </row>
    <row r="99" ht="15.75" customHeight="1">
      <c r="P99" s="3"/>
      <c r="R99" s="3"/>
      <c r="S99" s="4"/>
    </row>
    <row r="100" ht="15.75" customHeight="1">
      <c r="P100" s="3"/>
      <c r="R100" s="3"/>
      <c r="S100" s="4"/>
    </row>
    <row r="101" ht="15.75" customHeight="1">
      <c r="P101" s="3"/>
      <c r="R101" s="3"/>
      <c r="S101" s="4"/>
    </row>
    <row r="102" ht="15.75" customHeight="1">
      <c r="P102" s="3"/>
      <c r="R102" s="3"/>
      <c r="S102" s="4"/>
    </row>
    <row r="103" ht="15.75" customHeight="1">
      <c r="P103" s="3"/>
      <c r="R103" s="3"/>
      <c r="S103" s="4"/>
    </row>
    <row r="104" ht="15.75" customHeight="1">
      <c r="P104" s="3"/>
      <c r="R104" s="3"/>
      <c r="S104" s="4"/>
    </row>
    <row r="105" ht="15.75" customHeight="1">
      <c r="P105" s="3"/>
      <c r="R105" s="3"/>
      <c r="S105" s="4"/>
    </row>
    <row r="106" ht="15.75" customHeight="1">
      <c r="P106" s="3"/>
      <c r="R106" s="3"/>
      <c r="S106" s="4"/>
    </row>
    <row r="107" ht="15.75" customHeight="1">
      <c r="P107" s="3"/>
      <c r="R107" s="3"/>
      <c r="S107" s="4"/>
    </row>
    <row r="108" ht="15.75" customHeight="1">
      <c r="P108" s="3"/>
      <c r="R108" s="3"/>
      <c r="S108" s="4"/>
    </row>
    <row r="109" ht="15.75" customHeight="1">
      <c r="P109" s="3"/>
      <c r="R109" s="3"/>
      <c r="S109" s="4"/>
    </row>
    <row r="110" ht="15.75" customHeight="1">
      <c r="P110" s="3"/>
      <c r="R110" s="3"/>
      <c r="S110" s="4"/>
    </row>
    <row r="111" ht="15.75" customHeight="1">
      <c r="P111" s="3"/>
      <c r="R111" s="3"/>
      <c r="S111" s="4"/>
    </row>
    <row r="112" ht="15.75" customHeight="1">
      <c r="P112" s="3"/>
      <c r="R112" s="3"/>
      <c r="S112" s="4"/>
    </row>
    <row r="113" ht="15.75" customHeight="1">
      <c r="P113" s="3"/>
      <c r="R113" s="3"/>
      <c r="S113" s="4"/>
    </row>
    <row r="114" ht="15.75" customHeight="1">
      <c r="P114" s="3"/>
      <c r="R114" s="3"/>
      <c r="S114" s="4"/>
    </row>
    <row r="115" ht="15.75" customHeight="1">
      <c r="P115" s="3"/>
      <c r="R115" s="3"/>
      <c r="S115" s="4"/>
    </row>
    <row r="116" ht="15.75" customHeight="1">
      <c r="P116" s="3"/>
      <c r="R116" s="3"/>
      <c r="S116" s="4"/>
    </row>
    <row r="117" ht="15.75" customHeight="1">
      <c r="P117" s="3"/>
      <c r="R117" s="3"/>
      <c r="S117" s="4"/>
    </row>
    <row r="118" ht="15.75" customHeight="1">
      <c r="P118" s="3"/>
      <c r="R118" s="3"/>
      <c r="S118" s="4"/>
    </row>
    <row r="119" ht="15.75" customHeight="1">
      <c r="P119" s="3"/>
      <c r="R119" s="3"/>
      <c r="S119" s="4"/>
    </row>
    <row r="120" ht="15.75" customHeight="1">
      <c r="P120" s="3"/>
      <c r="R120" s="3"/>
      <c r="S120" s="4"/>
    </row>
    <row r="121" ht="15.75" customHeight="1">
      <c r="P121" s="3"/>
      <c r="R121" s="3"/>
      <c r="S121" s="4"/>
    </row>
    <row r="122" ht="15.75" customHeight="1">
      <c r="P122" s="3"/>
      <c r="R122" s="3"/>
      <c r="S122" s="4"/>
    </row>
    <row r="123" ht="15.75" customHeight="1">
      <c r="P123" s="3"/>
      <c r="R123" s="3"/>
      <c r="S123" s="4"/>
    </row>
    <row r="124" ht="15.75" customHeight="1">
      <c r="P124" s="3"/>
      <c r="R124" s="3"/>
      <c r="S124" s="4"/>
    </row>
    <row r="125" ht="15.75" customHeight="1">
      <c r="P125" s="3"/>
      <c r="R125" s="3"/>
      <c r="S125" s="4"/>
    </row>
    <row r="126" ht="15.75" customHeight="1">
      <c r="P126" s="3"/>
      <c r="R126" s="3"/>
      <c r="S126" s="4"/>
    </row>
    <row r="127" ht="15.75" customHeight="1">
      <c r="P127" s="3"/>
      <c r="R127" s="3"/>
      <c r="S127" s="4"/>
    </row>
    <row r="128" ht="15.75" customHeight="1">
      <c r="P128" s="3"/>
      <c r="R128" s="3"/>
      <c r="S128" s="4"/>
    </row>
    <row r="129" ht="15.75" customHeight="1">
      <c r="P129" s="3"/>
      <c r="R129" s="3"/>
      <c r="S129" s="4"/>
    </row>
    <row r="130" ht="15.75" customHeight="1">
      <c r="P130" s="3"/>
      <c r="R130" s="3"/>
      <c r="S130" s="4"/>
    </row>
    <row r="131" ht="15.75" customHeight="1">
      <c r="P131" s="3"/>
      <c r="R131" s="3"/>
      <c r="S131" s="4"/>
    </row>
    <row r="132" ht="15.75" customHeight="1">
      <c r="P132" s="3"/>
      <c r="R132" s="3"/>
      <c r="S132" s="4"/>
    </row>
    <row r="133" ht="15.75" customHeight="1">
      <c r="P133" s="3"/>
      <c r="R133" s="3"/>
      <c r="S133" s="4"/>
    </row>
    <row r="134" ht="15.75" customHeight="1">
      <c r="P134" s="3"/>
      <c r="R134" s="3"/>
      <c r="S134" s="4"/>
    </row>
    <row r="135" ht="15.75" customHeight="1">
      <c r="P135" s="3"/>
      <c r="R135" s="3"/>
      <c r="S135" s="4"/>
    </row>
    <row r="136" ht="15.75" customHeight="1">
      <c r="P136" s="3"/>
      <c r="R136" s="3"/>
      <c r="S136" s="4"/>
    </row>
    <row r="137" ht="15.75" customHeight="1">
      <c r="P137" s="3"/>
      <c r="R137" s="3"/>
      <c r="S137" s="4"/>
    </row>
    <row r="138" ht="15.75" customHeight="1">
      <c r="P138" s="3"/>
      <c r="R138" s="3"/>
      <c r="S138" s="4"/>
    </row>
    <row r="139" ht="15.75" customHeight="1">
      <c r="P139" s="3"/>
      <c r="R139" s="3"/>
      <c r="S139" s="4"/>
    </row>
    <row r="140" ht="15.75" customHeight="1">
      <c r="P140" s="3"/>
      <c r="R140" s="3"/>
      <c r="S140" s="4"/>
    </row>
    <row r="141" ht="15.75" customHeight="1">
      <c r="P141" s="3"/>
      <c r="R141" s="3"/>
      <c r="S141" s="4"/>
    </row>
    <row r="142" ht="15.75" customHeight="1">
      <c r="P142" s="3"/>
      <c r="R142" s="3"/>
      <c r="S142" s="4"/>
    </row>
    <row r="143" ht="15.75" customHeight="1">
      <c r="P143" s="3"/>
      <c r="R143" s="3"/>
      <c r="S143" s="4"/>
    </row>
    <row r="144" ht="15.75" customHeight="1">
      <c r="P144" s="3"/>
      <c r="R144" s="3"/>
      <c r="S144" s="4"/>
    </row>
    <row r="145" ht="15.75" customHeight="1">
      <c r="P145" s="3"/>
      <c r="R145" s="3"/>
      <c r="S145" s="4"/>
    </row>
    <row r="146" ht="15.75" customHeight="1">
      <c r="P146" s="3"/>
      <c r="R146" s="3"/>
      <c r="S146" s="4"/>
    </row>
    <row r="147" ht="15.75" customHeight="1">
      <c r="P147" s="3"/>
      <c r="R147" s="3"/>
      <c r="S147" s="4"/>
    </row>
    <row r="148" ht="15.75" customHeight="1">
      <c r="P148" s="3"/>
      <c r="R148" s="3"/>
      <c r="S148" s="4"/>
    </row>
    <row r="149" ht="15.75" customHeight="1">
      <c r="P149" s="3"/>
      <c r="R149" s="3"/>
      <c r="S149" s="4"/>
    </row>
    <row r="150" ht="15.75" customHeight="1">
      <c r="P150" s="3"/>
      <c r="R150" s="3"/>
      <c r="S150" s="4"/>
    </row>
    <row r="151" ht="15.75" customHeight="1">
      <c r="P151" s="3"/>
      <c r="R151" s="3"/>
      <c r="S151" s="4"/>
    </row>
    <row r="152" ht="15.75" customHeight="1">
      <c r="P152" s="3"/>
      <c r="R152" s="3"/>
      <c r="S152" s="4"/>
    </row>
    <row r="153" ht="15.75" customHeight="1">
      <c r="P153" s="3"/>
      <c r="R153" s="3"/>
      <c r="S153" s="4"/>
    </row>
    <row r="154" ht="15.75" customHeight="1">
      <c r="P154" s="3"/>
      <c r="R154" s="3"/>
      <c r="S154" s="4"/>
    </row>
    <row r="155" ht="15.75" customHeight="1">
      <c r="P155" s="3"/>
      <c r="R155" s="3"/>
      <c r="S155" s="4"/>
    </row>
    <row r="156" ht="15.75" customHeight="1">
      <c r="P156" s="3"/>
      <c r="R156" s="3"/>
      <c r="S156" s="4"/>
    </row>
    <row r="157" ht="15.75" customHeight="1">
      <c r="P157" s="3"/>
      <c r="R157" s="3"/>
      <c r="S157" s="4"/>
    </row>
    <row r="158" ht="15.75" customHeight="1">
      <c r="P158" s="3"/>
      <c r="R158" s="3"/>
      <c r="S158" s="4"/>
    </row>
    <row r="159" ht="15.75" customHeight="1">
      <c r="P159" s="3"/>
      <c r="R159" s="3"/>
      <c r="S159" s="4"/>
    </row>
    <row r="160" ht="15.75" customHeight="1">
      <c r="P160" s="3"/>
      <c r="R160" s="3"/>
      <c r="S160" s="4"/>
    </row>
    <row r="161" ht="15.75" customHeight="1">
      <c r="P161" s="3"/>
      <c r="R161" s="3"/>
      <c r="S161" s="4"/>
    </row>
    <row r="162" ht="15.75" customHeight="1">
      <c r="P162" s="3"/>
      <c r="R162" s="3"/>
      <c r="S162" s="4"/>
    </row>
    <row r="163" ht="15.75" customHeight="1">
      <c r="P163" s="3"/>
      <c r="R163" s="3"/>
      <c r="S163" s="4"/>
    </row>
    <row r="164" ht="15.75" customHeight="1">
      <c r="P164" s="3"/>
      <c r="R164" s="3"/>
      <c r="S164" s="4"/>
    </row>
    <row r="165" ht="15.75" customHeight="1">
      <c r="P165" s="3"/>
      <c r="R165" s="3"/>
      <c r="S165" s="4"/>
    </row>
    <row r="166" ht="15.75" customHeight="1">
      <c r="P166" s="3"/>
      <c r="R166" s="3"/>
      <c r="S166" s="4"/>
    </row>
    <row r="167" ht="15.75" customHeight="1">
      <c r="P167" s="3"/>
      <c r="R167" s="3"/>
      <c r="S167" s="4"/>
    </row>
    <row r="168" ht="15.75" customHeight="1">
      <c r="P168" s="3"/>
      <c r="R168" s="3"/>
      <c r="S168" s="4"/>
    </row>
    <row r="169" ht="15.75" customHeight="1">
      <c r="P169" s="3"/>
      <c r="R169" s="3"/>
      <c r="S169" s="4"/>
    </row>
    <row r="170" ht="15.75" customHeight="1">
      <c r="P170" s="3"/>
      <c r="R170" s="3"/>
      <c r="S170" s="4"/>
    </row>
    <row r="171" ht="15.75" customHeight="1">
      <c r="P171" s="3"/>
      <c r="R171" s="3"/>
      <c r="S171" s="4"/>
    </row>
    <row r="172" ht="15.75" customHeight="1">
      <c r="P172" s="3"/>
      <c r="R172" s="3"/>
      <c r="S172" s="4"/>
    </row>
    <row r="173" ht="15.75" customHeight="1">
      <c r="P173" s="3"/>
      <c r="R173" s="3"/>
      <c r="S173" s="4"/>
    </row>
    <row r="174" ht="15.75" customHeight="1">
      <c r="P174" s="3"/>
      <c r="R174" s="3"/>
      <c r="S174" s="4"/>
    </row>
    <row r="175" ht="15.75" customHeight="1">
      <c r="P175" s="3"/>
      <c r="R175" s="3"/>
      <c r="S175" s="4"/>
    </row>
    <row r="176" ht="15.75" customHeight="1">
      <c r="P176" s="3"/>
      <c r="R176" s="3"/>
      <c r="S176" s="4"/>
    </row>
    <row r="177" ht="15.75" customHeight="1">
      <c r="P177" s="3"/>
      <c r="R177" s="3"/>
      <c r="S177" s="4"/>
    </row>
    <row r="178" ht="15.75" customHeight="1">
      <c r="P178" s="3"/>
      <c r="R178" s="3"/>
      <c r="S178" s="4"/>
    </row>
    <row r="179" ht="15.75" customHeight="1">
      <c r="P179" s="3"/>
      <c r="R179" s="3"/>
      <c r="S179" s="4"/>
    </row>
    <row r="180" ht="15.75" customHeight="1">
      <c r="P180" s="3"/>
      <c r="R180" s="3"/>
      <c r="S180" s="4"/>
    </row>
    <row r="181" ht="15.75" customHeight="1">
      <c r="P181" s="3"/>
      <c r="R181" s="3"/>
      <c r="S181" s="4"/>
    </row>
    <row r="182" ht="15.75" customHeight="1">
      <c r="P182" s="3"/>
      <c r="R182" s="3"/>
      <c r="S182" s="4"/>
    </row>
    <row r="183" ht="15.75" customHeight="1">
      <c r="P183" s="3"/>
      <c r="R183" s="3"/>
      <c r="S183" s="4"/>
    </row>
    <row r="184" ht="15.75" customHeight="1">
      <c r="P184" s="3"/>
      <c r="R184" s="3"/>
      <c r="S184" s="4"/>
    </row>
    <row r="185" ht="15.75" customHeight="1">
      <c r="P185" s="3"/>
      <c r="R185" s="3"/>
      <c r="S185" s="4"/>
    </row>
    <row r="186" ht="15.75" customHeight="1">
      <c r="P186" s="3"/>
      <c r="R186" s="3"/>
      <c r="S186" s="4"/>
    </row>
    <row r="187" ht="15.75" customHeight="1">
      <c r="P187" s="3"/>
      <c r="R187" s="3"/>
      <c r="S187" s="4"/>
    </row>
    <row r="188" ht="15.75" customHeight="1">
      <c r="P188" s="3"/>
      <c r="R188" s="3"/>
      <c r="S188" s="4"/>
    </row>
    <row r="189" ht="15.75" customHeight="1">
      <c r="P189" s="3"/>
      <c r="R189" s="3"/>
      <c r="S189" s="4"/>
    </row>
    <row r="190" ht="15.75" customHeight="1">
      <c r="P190" s="3"/>
      <c r="R190" s="3"/>
      <c r="S190" s="4"/>
    </row>
    <row r="191" ht="15.75" customHeight="1">
      <c r="P191" s="3"/>
      <c r="R191" s="3"/>
      <c r="S191" s="4"/>
    </row>
    <row r="192" ht="15.75" customHeight="1">
      <c r="P192" s="3"/>
      <c r="R192" s="3"/>
      <c r="S192" s="4"/>
    </row>
    <row r="193" ht="15.75" customHeight="1">
      <c r="P193" s="3"/>
      <c r="R193" s="3"/>
      <c r="S193" s="4"/>
    </row>
    <row r="194" ht="15.75" customHeight="1">
      <c r="P194" s="3"/>
      <c r="R194" s="3"/>
      <c r="S194" s="4"/>
    </row>
    <row r="195" ht="15.75" customHeight="1">
      <c r="P195" s="3"/>
      <c r="R195" s="3"/>
      <c r="S195" s="4"/>
    </row>
    <row r="196" ht="15.75" customHeight="1">
      <c r="P196" s="3"/>
      <c r="R196" s="3"/>
      <c r="S196" s="4"/>
    </row>
    <row r="197" ht="15.75" customHeight="1">
      <c r="P197" s="3"/>
      <c r="R197" s="3"/>
      <c r="S197" s="4"/>
    </row>
    <row r="198" ht="15.75" customHeight="1">
      <c r="P198" s="3"/>
      <c r="R198" s="3"/>
      <c r="S198" s="4"/>
    </row>
    <row r="199" ht="15.75" customHeight="1">
      <c r="P199" s="3"/>
      <c r="R199" s="3"/>
      <c r="S199" s="4"/>
    </row>
    <row r="200" ht="15.75" customHeight="1">
      <c r="P200" s="3"/>
      <c r="R200" s="3"/>
      <c r="S200" s="4"/>
    </row>
    <row r="201" ht="15.75" customHeight="1">
      <c r="P201" s="3"/>
      <c r="R201" s="3"/>
      <c r="S201" s="4"/>
    </row>
    <row r="202" ht="15.75" customHeight="1">
      <c r="P202" s="3"/>
      <c r="R202" s="3"/>
      <c r="S202" s="4"/>
    </row>
    <row r="203" ht="15.75" customHeight="1">
      <c r="P203" s="3"/>
      <c r="R203" s="3"/>
      <c r="S203" s="4"/>
    </row>
    <row r="204" ht="15.75" customHeight="1">
      <c r="P204" s="3"/>
      <c r="R204" s="3"/>
      <c r="S204" s="4"/>
    </row>
    <row r="205" ht="15.75" customHeight="1">
      <c r="P205" s="3"/>
      <c r="R205" s="3"/>
      <c r="S205" s="4"/>
    </row>
    <row r="206" ht="15.75" customHeight="1">
      <c r="P206" s="3"/>
      <c r="R206" s="3"/>
      <c r="S206" s="4"/>
    </row>
    <row r="207" ht="15.75" customHeight="1">
      <c r="P207" s="3"/>
      <c r="R207" s="3"/>
      <c r="S207" s="4"/>
    </row>
    <row r="208" ht="15.75" customHeight="1">
      <c r="P208" s="3"/>
      <c r="R208" s="3"/>
      <c r="S208" s="4"/>
    </row>
    <row r="209" ht="15.75" customHeight="1">
      <c r="P209" s="3"/>
      <c r="R209" s="3"/>
      <c r="S209" s="4"/>
    </row>
    <row r="210" ht="15.75" customHeight="1">
      <c r="P210" s="3"/>
      <c r="R210" s="3"/>
      <c r="S210" s="4"/>
    </row>
    <row r="211" ht="15.75" customHeight="1">
      <c r="P211" s="3"/>
      <c r="R211" s="3"/>
      <c r="S211" s="4"/>
    </row>
    <row r="212" ht="15.75" customHeight="1">
      <c r="P212" s="3"/>
      <c r="R212" s="3"/>
      <c r="S212" s="4"/>
    </row>
    <row r="213" ht="15.75" customHeight="1">
      <c r="P213" s="3"/>
      <c r="R213" s="3"/>
      <c r="S213" s="4"/>
    </row>
    <row r="214" ht="15.75" customHeight="1">
      <c r="P214" s="3"/>
      <c r="R214" s="3"/>
      <c r="S214" s="4"/>
    </row>
    <row r="215" ht="15.75" customHeight="1">
      <c r="P215" s="3"/>
      <c r="R215" s="3"/>
      <c r="S215" s="4"/>
    </row>
    <row r="216" ht="15.75" customHeight="1">
      <c r="P216" s="3"/>
      <c r="R216" s="3"/>
      <c r="S216" s="4"/>
    </row>
    <row r="217" ht="15.75" customHeight="1">
      <c r="P217" s="3"/>
      <c r="R217" s="3"/>
      <c r="S217" s="4"/>
    </row>
    <row r="218" ht="15.75" customHeight="1">
      <c r="P218" s="3"/>
      <c r="R218" s="3"/>
      <c r="S218" s="4"/>
    </row>
    <row r="219" ht="15.75" customHeight="1">
      <c r="P219" s="3"/>
      <c r="R219" s="3"/>
      <c r="S219" s="4"/>
    </row>
    <row r="220" ht="15.75" customHeight="1">
      <c r="P220" s="3"/>
      <c r="R220" s="3"/>
      <c r="S220" s="4"/>
    </row>
    <row r="221" ht="15.75" customHeight="1">
      <c r="P221" s="3"/>
      <c r="R221" s="3"/>
      <c r="S221" s="4"/>
    </row>
    <row r="222" ht="15.75" customHeight="1">
      <c r="P222" s="3"/>
      <c r="R222" s="3"/>
      <c r="S222" s="4"/>
    </row>
    <row r="223" ht="15.75" customHeight="1">
      <c r="P223" s="3"/>
      <c r="R223" s="3"/>
      <c r="S223" s="4"/>
    </row>
    <row r="224" ht="15.75" customHeight="1">
      <c r="P224" s="3"/>
      <c r="R224" s="3"/>
      <c r="S224" s="4"/>
    </row>
    <row r="225" ht="15.75" customHeight="1">
      <c r="P225" s="3"/>
      <c r="R225" s="3"/>
      <c r="S225" s="4"/>
    </row>
    <row r="226" ht="15.75" customHeight="1">
      <c r="P226" s="3"/>
      <c r="R226" s="3"/>
      <c r="S226" s="4"/>
    </row>
    <row r="227" ht="15.75" customHeight="1">
      <c r="P227" s="3"/>
      <c r="R227" s="3"/>
      <c r="S227" s="4"/>
    </row>
    <row r="228" ht="15.75" customHeight="1">
      <c r="P228" s="3"/>
      <c r="R228" s="3"/>
      <c r="S228" s="4"/>
    </row>
    <row r="229" ht="15.75" customHeight="1">
      <c r="P229" s="3"/>
      <c r="R229" s="3"/>
      <c r="S229" s="4"/>
    </row>
    <row r="230" ht="15.75" customHeight="1">
      <c r="P230" s="3"/>
      <c r="R230" s="3"/>
      <c r="S230" s="4"/>
    </row>
    <row r="231" ht="15.75" customHeight="1">
      <c r="P231" s="3"/>
      <c r="R231" s="3"/>
      <c r="S231" s="4"/>
    </row>
    <row r="232" ht="15.75" customHeight="1">
      <c r="P232" s="3"/>
      <c r="R232" s="3"/>
      <c r="S232" s="4"/>
    </row>
    <row r="233" ht="15.75" customHeight="1">
      <c r="P233" s="3"/>
      <c r="R233" s="3"/>
      <c r="S233" s="4"/>
    </row>
    <row r="234" ht="15.75" customHeight="1">
      <c r="P234" s="3"/>
      <c r="R234" s="3"/>
      <c r="S234" s="4"/>
    </row>
    <row r="235" ht="15.75" customHeight="1">
      <c r="P235" s="3"/>
      <c r="R235" s="3"/>
      <c r="S235" s="4"/>
    </row>
    <row r="236" ht="15.75" customHeight="1">
      <c r="P236" s="3"/>
      <c r="R236" s="3"/>
      <c r="S236" s="4"/>
    </row>
    <row r="237" ht="15.75" customHeight="1">
      <c r="P237" s="3"/>
      <c r="R237" s="3"/>
      <c r="S237" s="4"/>
    </row>
    <row r="238" ht="15.75" customHeight="1">
      <c r="P238" s="3"/>
      <c r="R238" s="3"/>
      <c r="S238" s="4"/>
    </row>
    <row r="239" ht="15.75" customHeight="1">
      <c r="P239" s="3"/>
      <c r="R239" s="3"/>
      <c r="S239" s="4"/>
    </row>
    <row r="240" ht="15.75" customHeight="1">
      <c r="P240" s="3"/>
      <c r="R240" s="3"/>
      <c r="S240" s="4"/>
    </row>
    <row r="241" ht="15.75" customHeight="1">
      <c r="P241" s="3"/>
      <c r="R241" s="3"/>
      <c r="S241" s="4"/>
    </row>
    <row r="242" ht="15.75" customHeight="1">
      <c r="P242" s="3"/>
      <c r="R242" s="3"/>
      <c r="S242" s="4"/>
    </row>
    <row r="243" ht="15.75" customHeight="1">
      <c r="P243" s="3"/>
      <c r="R243" s="3"/>
      <c r="S243" s="4"/>
    </row>
    <row r="244" ht="15.75" customHeight="1">
      <c r="P244" s="3"/>
      <c r="R244" s="3"/>
      <c r="S244" s="4"/>
    </row>
    <row r="245" ht="15.75" customHeight="1">
      <c r="P245" s="3"/>
      <c r="R245" s="3"/>
      <c r="S245" s="4"/>
    </row>
    <row r="246" ht="15.75" customHeight="1">
      <c r="P246" s="3"/>
      <c r="R246" s="3"/>
      <c r="S246" s="4"/>
    </row>
    <row r="247" ht="15.75" customHeight="1">
      <c r="P247" s="3"/>
      <c r="R247" s="3"/>
      <c r="S247" s="4"/>
    </row>
    <row r="248" ht="15.75" customHeight="1">
      <c r="P248" s="3"/>
      <c r="R248" s="3"/>
      <c r="S248" s="4"/>
    </row>
    <row r="249" ht="15.75" customHeight="1">
      <c r="P249" s="3"/>
      <c r="R249" s="3"/>
      <c r="S249" s="4"/>
    </row>
    <row r="250" ht="15.75" customHeight="1">
      <c r="P250" s="3"/>
      <c r="R250" s="3"/>
      <c r="S250" s="4"/>
    </row>
    <row r="251" ht="15.75" customHeight="1">
      <c r="P251" s="3"/>
      <c r="R251" s="3"/>
      <c r="S251" s="4"/>
    </row>
    <row r="252" ht="15.75" customHeight="1">
      <c r="P252" s="3"/>
      <c r="R252" s="3"/>
      <c r="S252" s="4"/>
    </row>
    <row r="253" ht="15.75" customHeight="1">
      <c r="P253" s="3"/>
      <c r="R253" s="3"/>
      <c r="S253" s="4"/>
    </row>
    <row r="254" ht="15.75" customHeight="1">
      <c r="P254" s="3"/>
      <c r="R254" s="3"/>
      <c r="S254" s="4"/>
    </row>
    <row r="255" ht="15.75" customHeight="1">
      <c r="P255" s="3"/>
      <c r="R255" s="3"/>
      <c r="S255" s="4"/>
    </row>
    <row r="256" ht="15.75" customHeight="1">
      <c r="P256" s="3"/>
      <c r="R256" s="3"/>
      <c r="S256" s="4"/>
    </row>
    <row r="257" ht="15.75" customHeight="1">
      <c r="P257" s="3"/>
      <c r="R257" s="3"/>
      <c r="S257" s="4"/>
    </row>
    <row r="258" ht="15.75" customHeight="1">
      <c r="P258" s="3"/>
      <c r="R258" s="3"/>
      <c r="S258" s="4"/>
    </row>
    <row r="259" ht="15.75" customHeight="1">
      <c r="P259" s="3"/>
      <c r="R259" s="3"/>
      <c r="S259" s="4"/>
    </row>
    <row r="260" ht="15.75" customHeight="1">
      <c r="P260" s="3"/>
      <c r="R260" s="3"/>
      <c r="S260" s="4"/>
    </row>
    <row r="261" ht="15.75" customHeight="1">
      <c r="P261" s="3"/>
      <c r="R261" s="3"/>
      <c r="S261" s="4"/>
    </row>
    <row r="262" ht="15.75" customHeight="1">
      <c r="P262" s="3"/>
      <c r="R262" s="3"/>
      <c r="S262" s="4"/>
    </row>
    <row r="263" ht="15.75" customHeight="1">
      <c r="P263" s="3"/>
      <c r="R263" s="3"/>
      <c r="S263" s="4"/>
    </row>
    <row r="264" ht="15.75" customHeight="1">
      <c r="P264" s="3"/>
      <c r="R264" s="3"/>
      <c r="S264" s="4"/>
    </row>
    <row r="265" ht="15.75" customHeight="1">
      <c r="P265" s="3"/>
      <c r="R265" s="3"/>
      <c r="S265" s="4"/>
    </row>
    <row r="266" ht="15.75" customHeight="1">
      <c r="P266" s="3"/>
      <c r="R266" s="3"/>
      <c r="S266" s="4"/>
    </row>
    <row r="267" ht="15.75" customHeight="1">
      <c r="P267" s="3"/>
      <c r="R267" s="3"/>
      <c r="S267" s="4"/>
    </row>
    <row r="268" ht="15.75" customHeight="1">
      <c r="P268" s="3"/>
      <c r="R268" s="3"/>
      <c r="S268" s="4"/>
    </row>
    <row r="269" ht="15.75" customHeight="1">
      <c r="P269" s="3"/>
      <c r="R269" s="3"/>
      <c r="S269" s="4"/>
    </row>
    <row r="270" ht="15.75" customHeight="1">
      <c r="P270" s="3"/>
      <c r="R270" s="3"/>
      <c r="S270" s="4"/>
    </row>
    <row r="271" ht="15.75" customHeight="1">
      <c r="P271" s="3"/>
      <c r="R271" s="3"/>
      <c r="S271" s="4"/>
    </row>
    <row r="272" ht="15.75" customHeight="1">
      <c r="P272" s="3"/>
      <c r="R272" s="3"/>
      <c r="S272" s="4"/>
    </row>
    <row r="273" ht="15.75" customHeight="1">
      <c r="P273" s="3"/>
      <c r="R273" s="3"/>
      <c r="S273" s="4"/>
    </row>
    <row r="274" ht="15.75" customHeight="1">
      <c r="P274" s="3"/>
      <c r="R274" s="3"/>
      <c r="S274" s="4"/>
    </row>
    <row r="275" ht="15.75" customHeight="1">
      <c r="P275" s="3"/>
      <c r="R275" s="3"/>
      <c r="S275" s="4"/>
    </row>
    <row r="276" ht="15.75" customHeight="1">
      <c r="P276" s="3"/>
      <c r="R276" s="3"/>
      <c r="S276" s="4"/>
    </row>
    <row r="277" ht="15.75" customHeight="1">
      <c r="P277" s="3"/>
      <c r="R277" s="3"/>
      <c r="S277" s="4"/>
    </row>
    <row r="278" ht="15.75" customHeight="1">
      <c r="P278" s="3"/>
      <c r="R278" s="3"/>
      <c r="S278" s="4"/>
    </row>
    <row r="279" ht="15.75" customHeight="1">
      <c r="P279" s="3"/>
      <c r="R279" s="3"/>
      <c r="S279" s="4"/>
    </row>
    <row r="280" ht="15.75" customHeight="1">
      <c r="P280" s="3"/>
      <c r="R280" s="3"/>
      <c r="S280" s="4"/>
    </row>
    <row r="281" ht="15.75" customHeight="1">
      <c r="P281" s="3"/>
      <c r="R281" s="3"/>
      <c r="S281" s="4"/>
    </row>
    <row r="282" ht="15.75" customHeight="1">
      <c r="P282" s="3"/>
      <c r="R282" s="3"/>
      <c r="S282" s="4"/>
    </row>
    <row r="283" ht="15.75" customHeight="1">
      <c r="P283" s="3"/>
      <c r="R283" s="3"/>
      <c r="S283" s="4"/>
    </row>
    <row r="284" ht="15.75" customHeight="1">
      <c r="P284" s="3"/>
      <c r="R284" s="3"/>
      <c r="S284" s="4"/>
    </row>
    <row r="285" ht="15.75" customHeight="1">
      <c r="P285" s="3"/>
      <c r="R285" s="3"/>
      <c r="S285" s="4"/>
    </row>
    <row r="286" ht="15.75" customHeight="1">
      <c r="P286" s="3"/>
      <c r="R286" s="3"/>
      <c r="S286" s="4"/>
    </row>
    <row r="287" ht="15.75" customHeight="1">
      <c r="P287" s="3"/>
      <c r="R287" s="3"/>
      <c r="S287" s="4"/>
    </row>
    <row r="288" ht="15.75" customHeight="1">
      <c r="P288" s="3"/>
      <c r="R288" s="3"/>
      <c r="S288" s="4"/>
    </row>
    <row r="289" ht="15.75" customHeight="1">
      <c r="P289" s="3"/>
      <c r="R289" s="3"/>
      <c r="S289" s="4"/>
    </row>
    <row r="290" ht="15.75" customHeight="1">
      <c r="P290" s="3"/>
      <c r="R290" s="3"/>
      <c r="S290" s="4"/>
    </row>
    <row r="291" ht="15.75" customHeight="1">
      <c r="P291" s="3"/>
      <c r="R291" s="3"/>
      <c r="S291" s="4"/>
    </row>
    <row r="292" ht="15.75" customHeight="1">
      <c r="P292" s="3"/>
      <c r="R292" s="3"/>
      <c r="S292" s="4"/>
    </row>
    <row r="293" ht="15.75" customHeight="1">
      <c r="P293" s="3"/>
      <c r="R293" s="3"/>
      <c r="S293" s="4"/>
    </row>
    <row r="294" ht="15.75" customHeight="1">
      <c r="P294" s="3"/>
      <c r="R294" s="3"/>
      <c r="S294" s="4"/>
    </row>
    <row r="295" ht="15.75" customHeight="1">
      <c r="P295" s="3"/>
      <c r="R295" s="3"/>
      <c r="S295" s="4"/>
    </row>
    <row r="296" ht="15.75" customHeight="1">
      <c r="P296" s="3"/>
      <c r="R296" s="3"/>
      <c r="S296" s="4"/>
    </row>
    <row r="297" ht="15.75" customHeight="1">
      <c r="P297" s="3"/>
      <c r="R297" s="3"/>
      <c r="S297" s="4"/>
    </row>
    <row r="298" ht="15.75" customHeight="1">
      <c r="P298" s="3"/>
      <c r="R298" s="3"/>
      <c r="S298" s="4"/>
    </row>
    <row r="299" ht="15.75" customHeight="1">
      <c r="P299" s="3"/>
      <c r="R299" s="3"/>
      <c r="S299" s="4"/>
    </row>
    <row r="300" ht="15.75" customHeight="1">
      <c r="P300" s="3"/>
      <c r="R300" s="3"/>
      <c r="S300" s="4"/>
    </row>
    <row r="301" ht="15.75" customHeight="1">
      <c r="P301" s="3"/>
      <c r="R301" s="3"/>
      <c r="S301" s="4"/>
    </row>
    <row r="302" ht="15.75" customHeight="1">
      <c r="P302" s="3"/>
      <c r="R302" s="3"/>
      <c r="S302" s="4"/>
    </row>
    <row r="303" ht="15.75" customHeight="1">
      <c r="P303" s="3"/>
      <c r="R303" s="3"/>
      <c r="S303" s="4"/>
    </row>
    <row r="304" ht="15.75" customHeight="1">
      <c r="P304" s="3"/>
      <c r="R304" s="3"/>
      <c r="S304" s="4"/>
    </row>
    <row r="305" ht="15.75" customHeight="1">
      <c r="P305" s="3"/>
      <c r="R305" s="3"/>
      <c r="S305" s="4"/>
    </row>
    <row r="306" ht="15.75" customHeight="1">
      <c r="P306" s="3"/>
      <c r="R306" s="3"/>
      <c r="S306" s="4"/>
    </row>
    <row r="307" ht="15.75" customHeight="1">
      <c r="P307" s="3"/>
      <c r="R307" s="3"/>
      <c r="S307" s="4"/>
    </row>
    <row r="308" ht="15.75" customHeight="1">
      <c r="P308" s="3"/>
      <c r="R308" s="3"/>
      <c r="S308" s="4"/>
    </row>
    <row r="309" ht="15.75" customHeight="1">
      <c r="P309" s="3"/>
      <c r="R309" s="3"/>
      <c r="S309" s="4"/>
    </row>
    <row r="310" ht="15.75" customHeight="1">
      <c r="P310" s="3"/>
      <c r="R310" s="3"/>
      <c r="S310" s="4"/>
    </row>
    <row r="311" ht="15.75" customHeight="1">
      <c r="P311" s="3"/>
      <c r="R311" s="3"/>
      <c r="S311" s="4"/>
    </row>
    <row r="312" ht="15.75" customHeight="1">
      <c r="P312" s="3"/>
      <c r="R312" s="3"/>
      <c r="S312" s="4"/>
    </row>
    <row r="313" ht="15.75" customHeight="1">
      <c r="P313" s="3"/>
      <c r="R313" s="3"/>
      <c r="S313" s="4"/>
    </row>
    <row r="314" ht="15.75" customHeight="1">
      <c r="P314" s="3"/>
      <c r="R314" s="3"/>
      <c r="S314" s="4"/>
    </row>
    <row r="315" ht="15.75" customHeight="1">
      <c r="P315" s="3"/>
      <c r="R315" s="3"/>
      <c r="S315" s="4"/>
    </row>
    <row r="316" ht="15.75" customHeight="1">
      <c r="P316" s="3"/>
      <c r="R316" s="3"/>
      <c r="S316" s="4"/>
    </row>
    <row r="317" ht="15.75" customHeight="1">
      <c r="P317" s="3"/>
      <c r="R317" s="3"/>
      <c r="S317" s="4"/>
    </row>
    <row r="318" ht="15.75" customHeight="1">
      <c r="P318" s="3"/>
      <c r="R318" s="3"/>
      <c r="S318" s="4"/>
    </row>
    <row r="319" ht="15.75" customHeight="1">
      <c r="P319" s="3"/>
      <c r="R319" s="3"/>
      <c r="S319" s="4"/>
    </row>
    <row r="320" ht="15.75" customHeight="1">
      <c r="P320" s="3"/>
      <c r="R320" s="3"/>
      <c r="S320" s="4"/>
    </row>
    <row r="321" ht="15.75" customHeight="1">
      <c r="P321" s="3"/>
      <c r="R321" s="3"/>
      <c r="S321" s="4"/>
    </row>
    <row r="322" ht="15.75" customHeight="1">
      <c r="P322" s="3"/>
      <c r="R322" s="3"/>
      <c r="S322" s="4"/>
    </row>
    <row r="323" ht="15.75" customHeight="1">
      <c r="P323" s="3"/>
      <c r="R323" s="3"/>
      <c r="S323" s="4"/>
    </row>
    <row r="324" ht="15.75" customHeight="1">
      <c r="P324" s="3"/>
      <c r="R324" s="3"/>
      <c r="S324" s="4"/>
    </row>
    <row r="325" ht="15.75" customHeight="1">
      <c r="P325" s="3"/>
      <c r="R325" s="3"/>
      <c r="S325" s="4"/>
    </row>
    <row r="326" ht="15.75" customHeight="1">
      <c r="P326" s="3"/>
      <c r="R326" s="3"/>
      <c r="S326" s="4"/>
    </row>
    <row r="327" ht="15.75" customHeight="1">
      <c r="P327" s="3"/>
      <c r="R327" s="3"/>
      <c r="S327" s="4"/>
    </row>
    <row r="328" ht="15.75" customHeight="1">
      <c r="P328" s="3"/>
      <c r="R328" s="3"/>
      <c r="S328" s="4"/>
    </row>
    <row r="329" ht="15.75" customHeight="1">
      <c r="P329" s="3"/>
      <c r="R329" s="3"/>
      <c r="S329" s="4"/>
    </row>
    <row r="330" ht="15.75" customHeight="1">
      <c r="P330" s="3"/>
      <c r="R330" s="3"/>
      <c r="S330" s="4"/>
    </row>
    <row r="331" ht="15.75" customHeight="1">
      <c r="P331" s="3"/>
      <c r="R331" s="3"/>
      <c r="S331" s="4"/>
    </row>
    <row r="332" ht="15.75" customHeight="1">
      <c r="P332" s="3"/>
      <c r="R332" s="3"/>
      <c r="S332" s="4"/>
    </row>
    <row r="333" ht="15.75" customHeight="1">
      <c r="P333" s="3"/>
      <c r="R333" s="3"/>
      <c r="S333" s="4"/>
    </row>
    <row r="334" ht="15.75" customHeight="1">
      <c r="P334" s="3"/>
      <c r="R334" s="3"/>
      <c r="S334" s="4"/>
    </row>
    <row r="335" ht="15.75" customHeight="1">
      <c r="P335" s="3"/>
      <c r="R335" s="3"/>
      <c r="S335" s="4"/>
    </row>
    <row r="336" ht="15.75" customHeight="1">
      <c r="P336" s="3"/>
      <c r="R336" s="3"/>
      <c r="S336" s="4"/>
    </row>
    <row r="337" ht="15.75" customHeight="1">
      <c r="P337" s="3"/>
      <c r="R337" s="3"/>
      <c r="S337" s="4"/>
    </row>
    <row r="338" ht="15.75" customHeight="1">
      <c r="P338" s="3"/>
      <c r="R338" s="3"/>
      <c r="S338" s="4"/>
    </row>
    <row r="339" ht="15.75" customHeight="1">
      <c r="P339" s="3"/>
      <c r="R339" s="3"/>
      <c r="S339" s="4"/>
    </row>
    <row r="340" ht="15.75" customHeight="1">
      <c r="P340" s="3"/>
      <c r="R340" s="3"/>
      <c r="S340" s="4"/>
    </row>
    <row r="341" ht="15.75" customHeight="1">
      <c r="P341" s="3"/>
      <c r="R341" s="3"/>
      <c r="S341" s="4"/>
    </row>
    <row r="342" ht="15.75" customHeight="1">
      <c r="P342" s="3"/>
      <c r="R342" s="3"/>
      <c r="S342" s="4"/>
    </row>
    <row r="343" ht="15.75" customHeight="1">
      <c r="P343" s="3"/>
      <c r="R343" s="3"/>
      <c r="S343" s="4"/>
    </row>
    <row r="344" ht="15.75" customHeight="1">
      <c r="P344" s="3"/>
      <c r="R344" s="3"/>
      <c r="S344" s="4"/>
    </row>
    <row r="345" ht="15.75" customHeight="1">
      <c r="P345" s="3"/>
      <c r="R345" s="3"/>
      <c r="S345" s="4"/>
    </row>
    <row r="346" ht="15.75" customHeight="1">
      <c r="P346" s="3"/>
      <c r="R346" s="3"/>
      <c r="S346" s="4"/>
    </row>
    <row r="347" ht="15.75" customHeight="1">
      <c r="P347" s="3"/>
      <c r="R347" s="3"/>
      <c r="S347" s="4"/>
    </row>
    <row r="348" ht="15.75" customHeight="1">
      <c r="P348" s="3"/>
      <c r="R348" s="3"/>
      <c r="S348" s="4"/>
    </row>
    <row r="349" ht="15.75" customHeight="1">
      <c r="P349" s="3"/>
      <c r="R349" s="3"/>
      <c r="S349" s="4"/>
    </row>
    <row r="350" ht="15.75" customHeight="1">
      <c r="P350" s="3"/>
      <c r="R350" s="3"/>
      <c r="S350" s="4"/>
    </row>
    <row r="351" ht="15.75" customHeight="1">
      <c r="P351" s="3"/>
      <c r="R351" s="3"/>
      <c r="S351" s="4"/>
    </row>
    <row r="352" ht="15.75" customHeight="1">
      <c r="P352" s="3"/>
      <c r="R352" s="3"/>
      <c r="S352" s="4"/>
    </row>
    <row r="353" ht="15.75" customHeight="1">
      <c r="P353" s="3"/>
      <c r="R353" s="3"/>
      <c r="S353" s="4"/>
    </row>
    <row r="354" ht="15.75" customHeight="1">
      <c r="P354" s="3"/>
      <c r="R354" s="3"/>
      <c r="S354" s="4"/>
    </row>
    <row r="355" ht="15.75" customHeight="1">
      <c r="P355" s="3"/>
      <c r="R355" s="3"/>
      <c r="S355" s="4"/>
    </row>
    <row r="356" ht="15.75" customHeight="1">
      <c r="P356" s="3"/>
      <c r="R356" s="3"/>
      <c r="S356" s="4"/>
    </row>
    <row r="357" ht="15.75" customHeight="1">
      <c r="P357" s="3"/>
      <c r="R357" s="3"/>
      <c r="S357" s="4"/>
    </row>
    <row r="358" ht="15.75" customHeight="1">
      <c r="P358" s="3"/>
      <c r="R358" s="3"/>
      <c r="S358" s="4"/>
    </row>
    <row r="359" ht="15.75" customHeight="1">
      <c r="P359" s="3"/>
      <c r="R359" s="3"/>
      <c r="S359" s="4"/>
    </row>
    <row r="360" ht="15.75" customHeight="1">
      <c r="P360" s="3"/>
      <c r="R360" s="3"/>
      <c r="S360" s="4"/>
    </row>
    <row r="361" ht="15.75" customHeight="1">
      <c r="P361" s="3"/>
      <c r="R361" s="3"/>
      <c r="S361" s="4"/>
    </row>
    <row r="362" ht="15.75" customHeight="1">
      <c r="P362" s="3"/>
      <c r="R362" s="3"/>
      <c r="S362" s="4"/>
    </row>
    <row r="363" ht="15.75" customHeight="1">
      <c r="P363" s="3"/>
      <c r="R363" s="3"/>
      <c r="S363" s="4"/>
    </row>
    <row r="364" ht="15.75" customHeight="1">
      <c r="P364" s="3"/>
      <c r="R364" s="3"/>
      <c r="S364" s="4"/>
    </row>
    <row r="365" ht="15.75" customHeight="1">
      <c r="P365" s="3"/>
      <c r="R365" s="3"/>
      <c r="S365" s="4"/>
    </row>
    <row r="366" ht="15.75" customHeight="1">
      <c r="P366" s="3"/>
      <c r="R366" s="3"/>
      <c r="S366" s="4"/>
    </row>
    <row r="367" ht="15.75" customHeight="1">
      <c r="P367" s="3"/>
      <c r="R367" s="3"/>
      <c r="S367" s="4"/>
    </row>
    <row r="368" ht="15.75" customHeight="1">
      <c r="P368" s="3"/>
      <c r="R368" s="3"/>
      <c r="S368" s="4"/>
    </row>
    <row r="369" ht="15.75" customHeight="1">
      <c r="P369" s="3"/>
      <c r="R369" s="3"/>
      <c r="S369" s="4"/>
    </row>
    <row r="370" ht="15.75" customHeight="1">
      <c r="P370" s="3"/>
      <c r="R370" s="3"/>
      <c r="S370" s="4"/>
    </row>
    <row r="371" ht="15.75" customHeight="1">
      <c r="P371" s="3"/>
      <c r="R371" s="3"/>
      <c r="S371" s="4"/>
    </row>
    <row r="372" ht="15.75" customHeight="1">
      <c r="P372" s="3"/>
      <c r="R372" s="3"/>
      <c r="S372" s="4"/>
    </row>
    <row r="373" ht="15.75" customHeight="1">
      <c r="P373" s="3"/>
      <c r="R373" s="3"/>
      <c r="S373" s="4"/>
    </row>
    <row r="374" ht="15.75" customHeight="1">
      <c r="P374" s="3"/>
      <c r="R374" s="3"/>
      <c r="S374" s="4"/>
    </row>
    <row r="375" ht="15.75" customHeight="1">
      <c r="P375" s="3"/>
      <c r="R375" s="3"/>
      <c r="S375" s="4"/>
    </row>
    <row r="376" ht="15.75" customHeight="1">
      <c r="P376" s="3"/>
      <c r="R376" s="3"/>
      <c r="S376" s="4"/>
    </row>
    <row r="377" ht="15.75" customHeight="1">
      <c r="P377" s="3"/>
      <c r="R377" s="3"/>
      <c r="S377" s="4"/>
    </row>
    <row r="378" ht="15.75" customHeight="1">
      <c r="P378" s="3"/>
      <c r="R378" s="3"/>
      <c r="S378" s="4"/>
    </row>
    <row r="379" ht="15.75" customHeight="1">
      <c r="P379" s="3"/>
      <c r="R379" s="3"/>
      <c r="S379" s="4"/>
    </row>
    <row r="380" ht="15.75" customHeight="1">
      <c r="P380" s="3"/>
      <c r="R380" s="3"/>
      <c r="S380" s="4"/>
    </row>
    <row r="381" ht="15.75" customHeight="1">
      <c r="P381" s="3"/>
      <c r="R381" s="3"/>
      <c r="S381" s="4"/>
    </row>
    <row r="382" ht="15.75" customHeight="1">
      <c r="P382" s="3"/>
      <c r="R382" s="3"/>
      <c r="S382" s="4"/>
    </row>
    <row r="383" ht="15.75" customHeight="1">
      <c r="P383" s="3"/>
      <c r="R383" s="3"/>
      <c r="S383" s="4"/>
    </row>
    <row r="384" ht="15.75" customHeight="1">
      <c r="P384" s="3"/>
      <c r="R384" s="3"/>
      <c r="S384" s="4"/>
    </row>
    <row r="385" ht="15.75" customHeight="1">
      <c r="P385" s="3"/>
      <c r="R385" s="3"/>
      <c r="S385" s="4"/>
    </row>
    <row r="386" ht="15.75" customHeight="1">
      <c r="P386" s="3"/>
      <c r="R386" s="3"/>
      <c r="S386" s="4"/>
    </row>
    <row r="387" ht="15.75" customHeight="1">
      <c r="P387" s="3"/>
      <c r="R387" s="3"/>
      <c r="S387" s="4"/>
    </row>
    <row r="388" ht="15.75" customHeight="1">
      <c r="P388" s="3"/>
      <c r="R388" s="3"/>
      <c r="S388" s="4"/>
    </row>
    <row r="389" ht="15.75" customHeight="1">
      <c r="P389" s="3"/>
      <c r="R389" s="3"/>
      <c r="S389" s="4"/>
    </row>
    <row r="390" ht="15.75" customHeight="1">
      <c r="P390" s="3"/>
      <c r="R390" s="3"/>
      <c r="S390" s="4"/>
    </row>
    <row r="391" ht="15.75" customHeight="1">
      <c r="P391" s="3"/>
      <c r="R391" s="3"/>
      <c r="S391" s="4"/>
    </row>
    <row r="392" ht="15.75" customHeight="1">
      <c r="P392" s="3"/>
      <c r="R392" s="3"/>
      <c r="S392" s="4"/>
    </row>
    <row r="393" ht="15.75" customHeight="1">
      <c r="P393" s="3"/>
      <c r="R393" s="3"/>
      <c r="S393" s="4"/>
    </row>
    <row r="394" ht="15.75" customHeight="1">
      <c r="P394" s="3"/>
      <c r="R394" s="3"/>
      <c r="S394" s="4"/>
    </row>
    <row r="395" ht="15.75" customHeight="1">
      <c r="P395" s="3"/>
      <c r="R395" s="3"/>
      <c r="S395" s="4"/>
    </row>
    <row r="396" ht="15.75" customHeight="1">
      <c r="P396" s="3"/>
      <c r="R396" s="3"/>
      <c r="S396" s="4"/>
    </row>
    <row r="397" ht="15.75" customHeight="1">
      <c r="P397" s="3"/>
      <c r="R397" s="3"/>
      <c r="S397" s="4"/>
    </row>
    <row r="398" ht="15.75" customHeight="1">
      <c r="P398" s="3"/>
      <c r="R398" s="3"/>
      <c r="S398" s="4"/>
    </row>
    <row r="399" ht="15.75" customHeight="1">
      <c r="P399" s="3"/>
      <c r="R399" s="3"/>
      <c r="S399" s="4"/>
    </row>
    <row r="400" ht="15.75" customHeight="1">
      <c r="P400" s="3"/>
      <c r="R400" s="3"/>
      <c r="S400" s="4"/>
    </row>
    <row r="401" ht="15.75" customHeight="1">
      <c r="P401" s="3"/>
      <c r="R401" s="3"/>
      <c r="S401" s="4"/>
    </row>
    <row r="402" ht="15.75" customHeight="1">
      <c r="P402" s="3"/>
      <c r="R402" s="3"/>
      <c r="S402" s="4"/>
    </row>
    <row r="403" ht="15.75" customHeight="1">
      <c r="P403" s="3"/>
      <c r="R403" s="3"/>
      <c r="S403" s="4"/>
    </row>
    <row r="404" ht="15.75" customHeight="1">
      <c r="P404" s="3"/>
      <c r="R404" s="3"/>
      <c r="S404" s="4"/>
    </row>
    <row r="405" ht="15.75" customHeight="1">
      <c r="P405" s="3"/>
      <c r="R405" s="3"/>
      <c r="S405" s="4"/>
    </row>
    <row r="406" ht="15.75" customHeight="1">
      <c r="P406" s="3"/>
      <c r="R406" s="3"/>
      <c r="S406" s="4"/>
    </row>
    <row r="407" ht="15.75" customHeight="1">
      <c r="P407" s="3"/>
      <c r="R407" s="3"/>
      <c r="S407" s="4"/>
    </row>
    <row r="408" ht="15.75" customHeight="1">
      <c r="P408" s="3"/>
      <c r="R408" s="3"/>
      <c r="S408" s="4"/>
    </row>
    <row r="409" ht="15.75" customHeight="1">
      <c r="P409" s="3"/>
      <c r="R409" s="3"/>
      <c r="S409" s="4"/>
    </row>
    <row r="410" ht="15.75" customHeight="1">
      <c r="P410" s="3"/>
      <c r="R410" s="3"/>
      <c r="S410" s="4"/>
    </row>
    <row r="411" ht="15.75" customHeight="1">
      <c r="P411" s="3"/>
      <c r="R411" s="3"/>
      <c r="S411" s="4"/>
    </row>
    <row r="412" ht="15.75" customHeight="1">
      <c r="P412" s="3"/>
      <c r="R412" s="3"/>
      <c r="S412" s="4"/>
    </row>
    <row r="413" ht="15.75" customHeight="1">
      <c r="P413" s="3"/>
      <c r="R413" s="3"/>
      <c r="S413" s="4"/>
    </row>
    <row r="414" ht="15.75" customHeight="1">
      <c r="P414" s="3"/>
      <c r="R414" s="3"/>
      <c r="S414" s="4"/>
    </row>
    <row r="415" ht="15.75" customHeight="1">
      <c r="P415" s="3"/>
      <c r="R415" s="3"/>
      <c r="S415" s="4"/>
    </row>
    <row r="416" ht="15.75" customHeight="1">
      <c r="P416" s="3"/>
      <c r="R416" s="3"/>
      <c r="S416" s="4"/>
    </row>
    <row r="417" ht="15.75" customHeight="1">
      <c r="P417" s="3"/>
      <c r="R417" s="3"/>
      <c r="S417" s="4"/>
    </row>
    <row r="418" ht="15.75" customHeight="1">
      <c r="P418" s="3"/>
      <c r="R418" s="3"/>
      <c r="S418" s="4"/>
    </row>
    <row r="419" ht="15.75" customHeight="1">
      <c r="P419" s="3"/>
      <c r="R419" s="3"/>
      <c r="S419" s="4"/>
    </row>
    <row r="420" ht="15.75" customHeight="1">
      <c r="P420" s="3"/>
      <c r="R420" s="3"/>
      <c r="S420" s="4"/>
    </row>
    <row r="421" ht="15.75" customHeight="1">
      <c r="P421" s="3"/>
      <c r="R421" s="3"/>
      <c r="S421" s="4"/>
    </row>
    <row r="422" ht="15.75" customHeight="1">
      <c r="P422" s="3"/>
      <c r="R422" s="3"/>
      <c r="S422" s="4"/>
    </row>
    <row r="423" ht="15.75" customHeight="1">
      <c r="P423" s="3"/>
      <c r="R423" s="3"/>
      <c r="S423" s="4"/>
    </row>
    <row r="424" ht="15.75" customHeight="1">
      <c r="P424" s="3"/>
      <c r="R424" s="3"/>
      <c r="S424" s="4"/>
    </row>
    <row r="425" ht="15.75" customHeight="1">
      <c r="P425" s="3"/>
      <c r="R425" s="3"/>
      <c r="S425" s="4"/>
    </row>
    <row r="426" ht="15.75" customHeight="1">
      <c r="P426" s="3"/>
      <c r="R426" s="3"/>
      <c r="S426" s="4"/>
    </row>
    <row r="427" ht="15.75" customHeight="1">
      <c r="P427" s="3"/>
      <c r="R427" s="3"/>
      <c r="S427" s="4"/>
    </row>
    <row r="428" ht="15.75" customHeight="1">
      <c r="P428" s="3"/>
      <c r="R428" s="3"/>
      <c r="S428" s="4"/>
    </row>
    <row r="429" ht="15.75" customHeight="1">
      <c r="P429" s="3"/>
      <c r="R429" s="3"/>
      <c r="S429" s="4"/>
    </row>
    <row r="430" ht="15.75" customHeight="1">
      <c r="P430" s="3"/>
      <c r="R430" s="3"/>
      <c r="S430" s="4"/>
    </row>
    <row r="431" ht="15.75" customHeight="1">
      <c r="P431" s="3"/>
      <c r="R431" s="3"/>
      <c r="S431" s="4"/>
    </row>
    <row r="432" ht="15.75" customHeight="1">
      <c r="P432" s="3"/>
      <c r="R432" s="3"/>
      <c r="S432" s="4"/>
    </row>
    <row r="433" ht="15.75" customHeight="1">
      <c r="P433" s="3"/>
      <c r="R433" s="3"/>
      <c r="S433" s="4"/>
    </row>
    <row r="434" ht="15.75" customHeight="1">
      <c r="P434" s="3"/>
      <c r="R434" s="3"/>
      <c r="S434" s="4"/>
    </row>
    <row r="435" ht="15.75" customHeight="1">
      <c r="P435" s="3"/>
      <c r="R435" s="3"/>
      <c r="S435" s="4"/>
    </row>
    <row r="436" ht="15.75" customHeight="1">
      <c r="P436" s="3"/>
      <c r="R436" s="3"/>
      <c r="S436" s="4"/>
    </row>
    <row r="437" ht="15.75" customHeight="1">
      <c r="P437" s="3"/>
      <c r="R437" s="3"/>
      <c r="S437" s="4"/>
    </row>
    <row r="438" ht="15.75" customHeight="1">
      <c r="P438" s="3"/>
      <c r="R438" s="3"/>
      <c r="S438" s="4"/>
    </row>
    <row r="439" ht="15.75" customHeight="1">
      <c r="P439" s="3"/>
      <c r="R439" s="3"/>
      <c r="S439" s="4"/>
    </row>
    <row r="440" ht="15.75" customHeight="1">
      <c r="P440" s="3"/>
      <c r="R440" s="3"/>
      <c r="S440" s="4"/>
    </row>
    <row r="441" ht="15.75" customHeight="1">
      <c r="P441" s="3"/>
      <c r="R441" s="3"/>
      <c r="S441" s="4"/>
    </row>
    <row r="442" ht="15.75" customHeight="1">
      <c r="P442" s="3"/>
      <c r="R442" s="3"/>
      <c r="S442" s="4"/>
    </row>
    <row r="443" ht="15.75" customHeight="1">
      <c r="P443" s="3"/>
      <c r="R443" s="3"/>
      <c r="S443" s="4"/>
    </row>
    <row r="444" ht="15.75" customHeight="1">
      <c r="P444" s="3"/>
      <c r="R444" s="3"/>
      <c r="S444" s="4"/>
    </row>
    <row r="445" ht="15.75" customHeight="1">
      <c r="P445" s="3"/>
      <c r="R445" s="3"/>
      <c r="S445" s="4"/>
    </row>
    <row r="446" ht="15.75" customHeight="1">
      <c r="P446" s="3"/>
      <c r="R446" s="3"/>
      <c r="S446" s="4"/>
    </row>
    <row r="447" ht="15.75" customHeight="1">
      <c r="P447" s="3"/>
      <c r="R447" s="3"/>
      <c r="S447" s="4"/>
    </row>
    <row r="448" ht="15.75" customHeight="1">
      <c r="P448" s="3"/>
      <c r="R448" s="3"/>
      <c r="S448" s="4"/>
    </row>
    <row r="449" ht="15.75" customHeight="1">
      <c r="P449" s="3"/>
      <c r="R449" s="3"/>
      <c r="S449" s="4"/>
    </row>
    <row r="450" ht="15.75" customHeight="1">
      <c r="P450" s="3"/>
      <c r="R450" s="3"/>
      <c r="S450" s="4"/>
    </row>
    <row r="451" ht="15.75" customHeight="1">
      <c r="P451" s="3"/>
      <c r="R451" s="3"/>
      <c r="S451" s="4"/>
    </row>
    <row r="452" ht="15.75" customHeight="1">
      <c r="P452" s="3"/>
      <c r="R452" s="3"/>
      <c r="S452" s="4"/>
    </row>
    <row r="453" ht="15.75" customHeight="1">
      <c r="P453" s="3"/>
      <c r="R453" s="3"/>
      <c r="S453" s="4"/>
    </row>
    <row r="454" ht="15.75" customHeight="1">
      <c r="P454" s="3"/>
      <c r="R454" s="3"/>
      <c r="S454" s="4"/>
    </row>
    <row r="455" ht="15.75" customHeight="1">
      <c r="P455" s="3"/>
      <c r="R455" s="3"/>
      <c r="S455" s="4"/>
    </row>
    <row r="456" ht="15.75" customHeight="1">
      <c r="P456" s="3"/>
      <c r="R456" s="3"/>
      <c r="S456" s="4"/>
    </row>
    <row r="457" ht="15.75" customHeight="1">
      <c r="P457" s="3"/>
      <c r="R457" s="3"/>
      <c r="S457" s="4"/>
    </row>
    <row r="458" ht="15.75" customHeight="1">
      <c r="P458" s="3"/>
      <c r="R458" s="3"/>
      <c r="S458" s="4"/>
    </row>
    <row r="459" ht="15.75" customHeight="1">
      <c r="P459" s="3"/>
      <c r="R459" s="3"/>
      <c r="S459" s="4"/>
    </row>
    <row r="460" ht="15.75" customHeight="1">
      <c r="P460" s="3"/>
      <c r="R460" s="3"/>
      <c r="S460" s="4"/>
    </row>
    <row r="461" ht="15.75" customHeight="1">
      <c r="P461" s="3"/>
      <c r="R461" s="3"/>
      <c r="S461" s="4"/>
    </row>
    <row r="462" ht="15.75" customHeight="1">
      <c r="P462" s="3"/>
      <c r="R462" s="3"/>
      <c r="S462" s="4"/>
    </row>
    <row r="463" ht="15.75" customHeight="1">
      <c r="P463" s="3"/>
      <c r="R463" s="3"/>
      <c r="S463" s="4"/>
    </row>
    <row r="464" ht="15.75" customHeight="1">
      <c r="P464" s="3"/>
      <c r="R464" s="3"/>
      <c r="S464" s="4"/>
    </row>
    <row r="465" ht="15.75" customHeight="1">
      <c r="P465" s="3"/>
      <c r="R465" s="3"/>
      <c r="S465" s="4"/>
    </row>
    <row r="466" ht="15.75" customHeight="1">
      <c r="P466" s="3"/>
      <c r="R466" s="3"/>
      <c r="S466" s="4"/>
    </row>
    <row r="467" ht="15.75" customHeight="1">
      <c r="P467" s="3"/>
      <c r="R467" s="3"/>
      <c r="S467" s="4"/>
    </row>
    <row r="468" ht="15.75" customHeight="1">
      <c r="P468" s="3"/>
      <c r="R468" s="3"/>
      <c r="S468" s="4"/>
    </row>
    <row r="469" ht="15.75" customHeight="1">
      <c r="P469" s="3"/>
      <c r="R469" s="3"/>
      <c r="S469" s="4"/>
    </row>
    <row r="470" ht="15.75" customHeight="1">
      <c r="P470" s="3"/>
      <c r="R470" s="3"/>
      <c r="S470" s="4"/>
    </row>
    <row r="471" ht="15.75" customHeight="1">
      <c r="P471" s="3"/>
      <c r="R471" s="3"/>
      <c r="S471" s="4"/>
    </row>
    <row r="472" ht="15.75" customHeight="1">
      <c r="P472" s="3"/>
      <c r="R472" s="3"/>
      <c r="S472" s="4"/>
    </row>
    <row r="473" ht="15.75" customHeight="1">
      <c r="P473" s="3"/>
      <c r="R473" s="3"/>
      <c r="S473" s="4"/>
    </row>
    <row r="474" ht="15.75" customHeight="1">
      <c r="P474" s="3"/>
      <c r="R474" s="3"/>
      <c r="S474" s="4"/>
    </row>
    <row r="475" ht="15.75" customHeight="1">
      <c r="P475" s="3"/>
      <c r="R475" s="3"/>
      <c r="S475" s="4"/>
    </row>
    <row r="476" ht="15.75" customHeight="1">
      <c r="P476" s="3"/>
      <c r="R476" s="3"/>
      <c r="S476" s="4"/>
    </row>
    <row r="477" ht="15.75" customHeight="1">
      <c r="P477" s="3"/>
      <c r="R477" s="3"/>
      <c r="S477" s="4"/>
    </row>
    <row r="478" ht="15.75" customHeight="1">
      <c r="P478" s="3"/>
      <c r="R478" s="3"/>
      <c r="S478" s="4"/>
    </row>
    <row r="479" ht="15.75" customHeight="1">
      <c r="P479" s="3"/>
      <c r="R479" s="3"/>
      <c r="S479" s="4"/>
    </row>
    <row r="480" ht="15.75" customHeight="1">
      <c r="P480" s="3"/>
      <c r="R480" s="3"/>
      <c r="S480" s="4"/>
    </row>
    <row r="481" ht="15.75" customHeight="1">
      <c r="P481" s="3"/>
      <c r="R481" s="3"/>
      <c r="S481" s="4"/>
    </row>
    <row r="482" ht="15.75" customHeight="1">
      <c r="P482" s="3"/>
      <c r="R482" s="3"/>
      <c r="S482" s="4"/>
    </row>
    <row r="483" ht="15.75" customHeight="1">
      <c r="P483" s="3"/>
      <c r="R483" s="3"/>
      <c r="S483" s="4"/>
    </row>
    <row r="484" ht="15.75" customHeight="1">
      <c r="P484" s="3"/>
      <c r="R484" s="3"/>
      <c r="S484" s="4"/>
    </row>
    <row r="485" ht="15.75" customHeight="1">
      <c r="P485" s="3"/>
      <c r="R485" s="3"/>
      <c r="S485" s="4"/>
    </row>
    <row r="486" ht="15.75" customHeight="1">
      <c r="P486" s="3"/>
      <c r="R486" s="3"/>
      <c r="S486" s="4"/>
    </row>
    <row r="487" ht="15.75" customHeight="1">
      <c r="P487" s="3"/>
      <c r="R487" s="3"/>
      <c r="S487" s="4"/>
    </row>
    <row r="488" ht="15.75" customHeight="1">
      <c r="P488" s="3"/>
      <c r="R488" s="3"/>
      <c r="S488" s="4"/>
    </row>
    <row r="489" ht="15.75" customHeight="1">
      <c r="P489" s="3"/>
      <c r="R489" s="3"/>
      <c r="S489" s="4"/>
    </row>
    <row r="490" ht="15.75" customHeight="1">
      <c r="P490" s="3"/>
      <c r="R490" s="3"/>
      <c r="S490" s="4"/>
    </row>
    <row r="491" ht="15.75" customHeight="1">
      <c r="P491" s="3"/>
      <c r="R491" s="3"/>
      <c r="S491" s="4"/>
    </row>
    <row r="492" ht="15.75" customHeight="1">
      <c r="P492" s="3"/>
      <c r="R492" s="3"/>
      <c r="S492" s="4"/>
    </row>
    <row r="493" ht="15.75" customHeight="1">
      <c r="P493" s="3"/>
      <c r="R493" s="3"/>
      <c r="S493" s="4"/>
    </row>
    <row r="494" ht="15.75" customHeight="1">
      <c r="P494" s="3"/>
      <c r="R494" s="3"/>
      <c r="S494" s="4"/>
    </row>
    <row r="495" ht="15.75" customHeight="1">
      <c r="P495" s="3"/>
      <c r="R495" s="3"/>
      <c r="S495" s="4"/>
    </row>
    <row r="496" ht="15.75" customHeight="1">
      <c r="P496" s="3"/>
      <c r="R496" s="3"/>
      <c r="S496" s="4"/>
    </row>
    <row r="497" ht="15.75" customHeight="1">
      <c r="P497" s="3"/>
      <c r="R497" s="3"/>
      <c r="S497" s="4"/>
    </row>
    <row r="498" ht="15.75" customHeight="1">
      <c r="P498" s="3"/>
      <c r="R498" s="3"/>
      <c r="S498" s="4"/>
    </row>
    <row r="499" ht="15.75" customHeight="1">
      <c r="P499" s="3"/>
      <c r="R499" s="3"/>
      <c r="S499" s="4"/>
    </row>
    <row r="500" ht="15.75" customHeight="1">
      <c r="P500" s="3"/>
      <c r="R500" s="3"/>
      <c r="S500" s="4"/>
    </row>
    <row r="501" ht="15.75" customHeight="1">
      <c r="P501" s="3"/>
      <c r="R501" s="3"/>
      <c r="S501" s="4"/>
    </row>
    <row r="502" ht="15.75" customHeight="1">
      <c r="P502" s="3"/>
      <c r="R502" s="3"/>
      <c r="S502" s="4"/>
    </row>
    <row r="503" ht="15.75" customHeight="1">
      <c r="P503" s="3"/>
      <c r="R503" s="3"/>
      <c r="S503" s="4"/>
    </row>
    <row r="504" ht="15.75" customHeight="1">
      <c r="P504" s="3"/>
      <c r="R504" s="3"/>
      <c r="S504" s="4"/>
    </row>
    <row r="505" ht="15.75" customHeight="1">
      <c r="P505" s="3"/>
      <c r="R505" s="3"/>
      <c r="S505" s="4"/>
    </row>
    <row r="506" ht="15.75" customHeight="1">
      <c r="P506" s="3"/>
      <c r="R506" s="3"/>
      <c r="S506" s="4"/>
    </row>
    <row r="507" ht="15.75" customHeight="1">
      <c r="P507" s="3"/>
      <c r="R507" s="3"/>
      <c r="S507" s="4"/>
    </row>
    <row r="508" ht="15.75" customHeight="1">
      <c r="P508" s="3"/>
      <c r="R508" s="3"/>
      <c r="S508" s="4"/>
    </row>
    <row r="509" ht="15.75" customHeight="1">
      <c r="P509" s="3"/>
      <c r="R509" s="3"/>
      <c r="S509" s="4"/>
    </row>
    <row r="510" ht="15.75" customHeight="1">
      <c r="P510" s="3"/>
      <c r="R510" s="3"/>
      <c r="S510" s="4"/>
    </row>
    <row r="511" ht="15.75" customHeight="1">
      <c r="P511" s="3"/>
      <c r="R511" s="3"/>
      <c r="S511" s="4"/>
    </row>
    <row r="512" ht="15.75" customHeight="1">
      <c r="P512" s="3"/>
      <c r="R512" s="3"/>
      <c r="S512" s="4"/>
    </row>
    <row r="513" ht="15.75" customHeight="1">
      <c r="P513" s="3"/>
      <c r="R513" s="3"/>
      <c r="S513" s="4"/>
    </row>
    <row r="514" ht="15.75" customHeight="1">
      <c r="P514" s="3"/>
      <c r="R514" s="3"/>
      <c r="S514" s="4"/>
    </row>
    <row r="515" ht="15.75" customHeight="1">
      <c r="P515" s="3"/>
      <c r="R515" s="3"/>
      <c r="S515" s="4"/>
    </row>
    <row r="516" ht="15.75" customHeight="1">
      <c r="P516" s="3"/>
      <c r="R516" s="3"/>
      <c r="S516" s="4"/>
    </row>
    <row r="517" ht="15.75" customHeight="1">
      <c r="P517" s="3"/>
      <c r="R517" s="3"/>
      <c r="S517" s="4"/>
    </row>
    <row r="518" ht="15.75" customHeight="1">
      <c r="P518" s="3"/>
      <c r="R518" s="3"/>
      <c r="S518" s="4"/>
    </row>
    <row r="519" ht="15.75" customHeight="1">
      <c r="P519" s="3"/>
      <c r="R519" s="3"/>
      <c r="S519" s="4"/>
    </row>
    <row r="520" ht="15.75" customHeight="1">
      <c r="P520" s="3"/>
      <c r="R520" s="3"/>
      <c r="S520" s="4"/>
    </row>
    <row r="521" ht="15.75" customHeight="1">
      <c r="P521" s="3"/>
      <c r="R521" s="3"/>
      <c r="S521" s="4"/>
    </row>
    <row r="522" ht="15.75" customHeight="1">
      <c r="P522" s="3"/>
      <c r="R522" s="3"/>
      <c r="S522" s="4"/>
    </row>
    <row r="523" ht="15.75" customHeight="1">
      <c r="P523" s="3"/>
      <c r="R523" s="3"/>
      <c r="S523" s="4"/>
    </row>
    <row r="524" ht="15.75" customHeight="1">
      <c r="P524" s="3"/>
      <c r="R524" s="3"/>
      <c r="S524" s="4"/>
    </row>
    <row r="525" ht="15.75" customHeight="1">
      <c r="P525" s="3"/>
      <c r="R525" s="3"/>
      <c r="S525" s="4"/>
    </row>
    <row r="526" ht="15.75" customHeight="1">
      <c r="P526" s="3"/>
      <c r="R526" s="3"/>
      <c r="S526" s="4"/>
    </row>
    <row r="527" ht="15.75" customHeight="1">
      <c r="P527" s="3"/>
      <c r="R527" s="3"/>
      <c r="S527" s="4"/>
    </row>
    <row r="528" ht="15.75" customHeight="1">
      <c r="P528" s="3"/>
      <c r="R528" s="3"/>
      <c r="S528" s="4"/>
    </row>
    <row r="529" ht="15.75" customHeight="1">
      <c r="P529" s="3"/>
      <c r="R529" s="3"/>
      <c r="S529" s="4"/>
    </row>
    <row r="530" ht="15.75" customHeight="1">
      <c r="P530" s="3"/>
      <c r="R530" s="3"/>
      <c r="S530" s="4"/>
    </row>
    <row r="531" ht="15.75" customHeight="1">
      <c r="P531" s="3"/>
      <c r="R531" s="3"/>
      <c r="S531" s="4"/>
    </row>
    <row r="532" ht="15.75" customHeight="1">
      <c r="P532" s="3"/>
      <c r="R532" s="3"/>
      <c r="S532" s="4"/>
    </row>
    <row r="533" ht="15.75" customHeight="1">
      <c r="P533" s="3"/>
      <c r="R533" s="3"/>
      <c r="S533" s="4"/>
    </row>
    <row r="534" ht="15.75" customHeight="1">
      <c r="P534" s="3"/>
      <c r="R534" s="3"/>
      <c r="S534" s="4"/>
    </row>
    <row r="535" ht="15.75" customHeight="1">
      <c r="P535" s="3"/>
      <c r="R535" s="3"/>
      <c r="S535" s="4"/>
    </row>
    <row r="536" ht="15.75" customHeight="1">
      <c r="P536" s="3"/>
      <c r="R536" s="3"/>
      <c r="S536" s="4"/>
    </row>
    <row r="537" ht="15.75" customHeight="1">
      <c r="P537" s="3"/>
      <c r="R537" s="3"/>
      <c r="S537" s="4"/>
    </row>
    <row r="538" ht="15.75" customHeight="1">
      <c r="P538" s="3"/>
      <c r="R538" s="3"/>
      <c r="S538" s="4"/>
    </row>
    <row r="539" ht="15.75" customHeight="1">
      <c r="P539" s="3"/>
      <c r="R539" s="3"/>
      <c r="S539" s="4"/>
    </row>
    <row r="540" ht="15.75" customHeight="1">
      <c r="P540" s="3"/>
      <c r="R540" s="3"/>
      <c r="S540" s="4"/>
    </row>
    <row r="541" ht="15.75" customHeight="1">
      <c r="P541" s="3"/>
      <c r="R541" s="3"/>
      <c r="S541" s="4"/>
    </row>
    <row r="542" ht="15.75" customHeight="1">
      <c r="P542" s="3"/>
      <c r="R542" s="3"/>
      <c r="S542" s="4"/>
    </row>
    <row r="543" ht="15.75" customHeight="1">
      <c r="P543" s="3"/>
      <c r="R543" s="3"/>
      <c r="S543" s="4"/>
    </row>
    <row r="544" ht="15.75" customHeight="1">
      <c r="P544" s="3"/>
      <c r="R544" s="3"/>
      <c r="S544" s="4"/>
    </row>
    <row r="545" ht="15.75" customHeight="1">
      <c r="P545" s="3"/>
      <c r="R545" s="3"/>
      <c r="S545" s="4"/>
    </row>
    <row r="546" ht="15.75" customHeight="1">
      <c r="P546" s="3"/>
      <c r="R546" s="3"/>
      <c r="S546" s="4"/>
    </row>
    <row r="547" ht="15.75" customHeight="1">
      <c r="P547" s="3"/>
      <c r="R547" s="3"/>
      <c r="S547" s="4"/>
    </row>
    <row r="548" ht="15.75" customHeight="1">
      <c r="P548" s="3"/>
      <c r="R548" s="3"/>
      <c r="S548" s="4"/>
    </row>
    <row r="549" ht="15.75" customHeight="1">
      <c r="P549" s="3"/>
      <c r="R549" s="3"/>
      <c r="S549" s="4"/>
    </row>
    <row r="550" ht="15.75" customHeight="1">
      <c r="P550" s="3"/>
      <c r="R550" s="3"/>
      <c r="S550" s="4"/>
    </row>
    <row r="551" ht="15.75" customHeight="1">
      <c r="P551" s="3"/>
      <c r="R551" s="3"/>
      <c r="S551" s="4"/>
    </row>
    <row r="552" ht="15.75" customHeight="1">
      <c r="P552" s="3"/>
      <c r="R552" s="3"/>
      <c r="S552" s="4"/>
    </row>
    <row r="553" ht="15.75" customHeight="1">
      <c r="P553" s="3"/>
      <c r="R553" s="3"/>
      <c r="S553" s="4"/>
    </row>
    <row r="554" ht="15.75" customHeight="1">
      <c r="P554" s="3"/>
      <c r="R554" s="3"/>
      <c r="S554" s="4"/>
    </row>
    <row r="555" ht="15.75" customHeight="1">
      <c r="P555" s="3"/>
      <c r="R555" s="3"/>
      <c r="S555" s="4"/>
    </row>
    <row r="556" ht="15.75" customHeight="1">
      <c r="P556" s="3"/>
      <c r="R556" s="3"/>
      <c r="S556" s="4"/>
    </row>
    <row r="557" ht="15.75" customHeight="1">
      <c r="P557" s="3"/>
      <c r="R557" s="3"/>
      <c r="S557" s="4"/>
    </row>
    <row r="558" ht="15.75" customHeight="1">
      <c r="P558" s="3"/>
      <c r="R558" s="3"/>
      <c r="S558" s="4"/>
    </row>
    <row r="559" ht="15.75" customHeight="1">
      <c r="P559" s="3"/>
      <c r="R559" s="3"/>
      <c r="S559" s="4"/>
    </row>
    <row r="560" ht="15.75" customHeight="1">
      <c r="P560" s="3"/>
      <c r="R560" s="3"/>
      <c r="S560" s="4"/>
    </row>
    <row r="561" ht="15.75" customHeight="1">
      <c r="P561" s="3"/>
      <c r="R561" s="3"/>
      <c r="S561" s="4"/>
    </row>
    <row r="562" ht="15.75" customHeight="1">
      <c r="P562" s="3"/>
      <c r="R562" s="3"/>
      <c r="S562" s="4"/>
    </row>
    <row r="563" ht="15.75" customHeight="1">
      <c r="P563" s="3"/>
      <c r="R563" s="3"/>
      <c r="S563" s="4"/>
    </row>
    <row r="564" ht="15.75" customHeight="1">
      <c r="P564" s="3"/>
      <c r="R564" s="3"/>
      <c r="S564" s="4"/>
    </row>
    <row r="565" ht="15.75" customHeight="1">
      <c r="P565" s="3"/>
      <c r="R565" s="3"/>
      <c r="S565" s="4"/>
    </row>
    <row r="566" ht="15.75" customHeight="1">
      <c r="P566" s="3"/>
      <c r="R566" s="3"/>
      <c r="S566" s="4"/>
    </row>
    <row r="567" ht="15.75" customHeight="1">
      <c r="P567" s="3"/>
      <c r="R567" s="3"/>
      <c r="S567" s="4"/>
    </row>
    <row r="568" ht="15.75" customHeight="1">
      <c r="P568" s="3"/>
      <c r="R568" s="3"/>
      <c r="S568" s="4"/>
    </row>
    <row r="569" ht="15.75" customHeight="1">
      <c r="P569" s="3"/>
      <c r="R569" s="3"/>
      <c r="S569" s="4"/>
    </row>
    <row r="570" ht="15.75" customHeight="1">
      <c r="P570" s="3"/>
      <c r="R570" s="3"/>
      <c r="S570" s="4"/>
    </row>
    <row r="571" ht="15.75" customHeight="1">
      <c r="P571" s="3"/>
      <c r="R571" s="3"/>
      <c r="S571" s="4"/>
    </row>
    <row r="572" ht="15.75" customHeight="1">
      <c r="P572" s="3"/>
      <c r="R572" s="3"/>
      <c r="S572" s="4"/>
    </row>
    <row r="573" ht="15.75" customHeight="1">
      <c r="P573" s="3"/>
      <c r="R573" s="3"/>
      <c r="S573" s="4"/>
    </row>
    <row r="574" ht="15.75" customHeight="1">
      <c r="P574" s="3"/>
      <c r="R574" s="3"/>
      <c r="S574" s="4"/>
    </row>
    <row r="575" ht="15.75" customHeight="1">
      <c r="P575" s="3"/>
      <c r="R575" s="3"/>
      <c r="S575" s="4"/>
    </row>
    <row r="576" ht="15.75" customHeight="1">
      <c r="P576" s="3"/>
      <c r="R576" s="3"/>
      <c r="S576" s="4"/>
    </row>
    <row r="577" ht="15.75" customHeight="1">
      <c r="P577" s="3"/>
      <c r="R577" s="3"/>
      <c r="S577" s="4"/>
    </row>
    <row r="578" ht="15.75" customHeight="1">
      <c r="P578" s="3"/>
      <c r="R578" s="3"/>
      <c r="S578" s="4"/>
    </row>
    <row r="579" ht="15.75" customHeight="1">
      <c r="P579" s="3"/>
      <c r="R579" s="3"/>
      <c r="S579" s="4"/>
    </row>
    <row r="580" ht="15.75" customHeight="1">
      <c r="P580" s="3"/>
      <c r="R580" s="3"/>
      <c r="S580" s="4"/>
    </row>
    <row r="581" ht="15.75" customHeight="1">
      <c r="P581" s="3"/>
      <c r="R581" s="3"/>
      <c r="S581" s="4"/>
    </row>
    <row r="582" ht="15.75" customHeight="1">
      <c r="P582" s="3"/>
      <c r="R582" s="3"/>
      <c r="S582" s="4"/>
    </row>
    <row r="583" ht="15.75" customHeight="1">
      <c r="P583" s="3"/>
      <c r="R583" s="3"/>
      <c r="S583" s="4"/>
    </row>
    <row r="584" ht="15.75" customHeight="1">
      <c r="P584" s="3"/>
      <c r="R584" s="3"/>
      <c r="S584" s="4"/>
    </row>
    <row r="585" ht="15.75" customHeight="1">
      <c r="P585" s="3"/>
      <c r="R585" s="3"/>
      <c r="S585" s="4"/>
    </row>
    <row r="586" ht="15.75" customHeight="1">
      <c r="P586" s="3"/>
      <c r="R586" s="3"/>
      <c r="S586" s="4"/>
    </row>
    <row r="587" ht="15.75" customHeight="1">
      <c r="P587" s="3"/>
      <c r="R587" s="3"/>
      <c r="S587" s="4"/>
    </row>
    <row r="588" ht="15.75" customHeight="1">
      <c r="P588" s="3"/>
      <c r="R588" s="3"/>
      <c r="S588" s="4"/>
    </row>
    <row r="589" ht="15.75" customHeight="1">
      <c r="P589" s="3"/>
      <c r="R589" s="3"/>
      <c r="S589" s="4"/>
    </row>
    <row r="590" ht="15.75" customHeight="1">
      <c r="P590" s="3"/>
      <c r="R590" s="3"/>
      <c r="S590" s="4"/>
    </row>
    <row r="591" ht="15.75" customHeight="1">
      <c r="P591" s="3"/>
      <c r="R591" s="3"/>
      <c r="S591" s="4"/>
    </row>
    <row r="592" ht="15.75" customHeight="1">
      <c r="P592" s="3"/>
      <c r="R592" s="3"/>
      <c r="S592" s="4"/>
    </row>
    <row r="593" ht="15.75" customHeight="1">
      <c r="P593" s="3"/>
      <c r="R593" s="3"/>
      <c r="S593" s="4"/>
    </row>
    <row r="594" ht="15.75" customHeight="1">
      <c r="P594" s="3"/>
      <c r="R594" s="3"/>
      <c r="S594" s="4"/>
    </row>
    <row r="595" ht="15.75" customHeight="1">
      <c r="P595" s="3"/>
      <c r="R595" s="3"/>
      <c r="S595" s="4"/>
    </row>
    <row r="596" ht="15.75" customHeight="1">
      <c r="P596" s="3"/>
      <c r="R596" s="3"/>
      <c r="S596" s="4"/>
    </row>
    <row r="597" ht="15.75" customHeight="1">
      <c r="P597" s="3"/>
      <c r="R597" s="3"/>
      <c r="S597" s="4"/>
    </row>
    <row r="598" ht="15.75" customHeight="1">
      <c r="P598" s="3"/>
      <c r="R598" s="3"/>
      <c r="S598" s="4"/>
    </row>
    <row r="599" ht="15.75" customHeight="1">
      <c r="P599" s="3"/>
      <c r="R599" s="3"/>
      <c r="S599" s="4"/>
    </row>
    <row r="600" ht="15.75" customHeight="1">
      <c r="P600" s="3"/>
      <c r="R600" s="3"/>
      <c r="S600" s="4"/>
    </row>
    <row r="601" ht="15.75" customHeight="1">
      <c r="P601" s="3"/>
      <c r="R601" s="3"/>
      <c r="S601" s="4"/>
    </row>
    <row r="602" ht="15.75" customHeight="1">
      <c r="P602" s="3"/>
      <c r="R602" s="3"/>
      <c r="S602" s="4"/>
    </row>
    <row r="603" ht="15.75" customHeight="1">
      <c r="P603" s="3"/>
      <c r="R603" s="3"/>
      <c r="S603" s="4"/>
    </row>
    <row r="604" ht="15.75" customHeight="1">
      <c r="P604" s="3"/>
      <c r="R604" s="3"/>
      <c r="S604" s="4"/>
    </row>
    <row r="605" ht="15.75" customHeight="1">
      <c r="P605" s="3"/>
      <c r="R605" s="3"/>
      <c r="S605" s="4"/>
    </row>
    <row r="606" ht="15.75" customHeight="1">
      <c r="P606" s="3"/>
      <c r="R606" s="3"/>
      <c r="S606" s="4"/>
    </row>
    <row r="607" ht="15.75" customHeight="1">
      <c r="P607" s="3"/>
      <c r="R607" s="3"/>
      <c r="S607" s="4"/>
    </row>
    <row r="608" ht="15.75" customHeight="1">
      <c r="P608" s="3"/>
      <c r="R608" s="3"/>
      <c r="S608" s="4"/>
    </row>
    <row r="609" ht="15.75" customHeight="1">
      <c r="P609" s="3"/>
      <c r="R609" s="3"/>
      <c r="S609" s="4"/>
    </row>
    <row r="610" ht="15.75" customHeight="1">
      <c r="P610" s="3"/>
      <c r="R610" s="3"/>
      <c r="S610" s="4"/>
    </row>
    <row r="611" ht="15.75" customHeight="1">
      <c r="P611" s="3"/>
      <c r="R611" s="3"/>
      <c r="S611" s="4"/>
    </row>
    <row r="612" ht="15.75" customHeight="1">
      <c r="P612" s="3"/>
      <c r="R612" s="3"/>
      <c r="S612" s="4"/>
    </row>
    <row r="613" ht="15.75" customHeight="1">
      <c r="P613" s="3"/>
      <c r="R613" s="3"/>
      <c r="S613" s="4"/>
    </row>
    <row r="614" ht="15.75" customHeight="1">
      <c r="P614" s="3"/>
      <c r="R614" s="3"/>
      <c r="S614" s="4"/>
    </row>
    <row r="615" ht="15.75" customHeight="1">
      <c r="P615" s="3"/>
      <c r="R615" s="3"/>
      <c r="S615" s="4"/>
    </row>
    <row r="616" ht="15.75" customHeight="1">
      <c r="P616" s="3"/>
      <c r="R616" s="3"/>
      <c r="S616" s="4"/>
    </row>
    <row r="617" ht="15.75" customHeight="1">
      <c r="P617" s="3"/>
      <c r="R617" s="3"/>
      <c r="S617" s="4"/>
    </row>
    <row r="618" ht="15.75" customHeight="1">
      <c r="P618" s="3"/>
      <c r="R618" s="3"/>
      <c r="S618" s="4"/>
    </row>
    <row r="619" ht="15.75" customHeight="1">
      <c r="P619" s="3"/>
      <c r="R619" s="3"/>
      <c r="S619" s="4"/>
    </row>
    <row r="620" ht="15.75" customHeight="1">
      <c r="P620" s="3"/>
      <c r="R620" s="3"/>
      <c r="S620" s="4"/>
    </row>
    <row r="621" ht="15.75" customHeight="1">
      <c r="P621" s="3"/>
      <c r="R621" s="3"/>
      <c r="S621" s="4"/>
    </row>
    <row r="622" ht="15.75" customHeight="1">
      <c r="P622" s="3"/>
      <c r="R622" s="3"/>
      <c r="S622" s="4"/>
    </row>
    <row r="623" ht="15.75" customHeight="1">
      <c r="P623" s="3"/>
      <c r="R623" s="3"/>
      <c r="S623" s="4"/>
    </row>
    <row r="624" ht="15.75" customHeight="1">
      <c r="P624" s="3"/>
      <c r="R624" s="3"/>
      <c r="S624" s="4"/>
    </row>
    <row r="625" ht="15.75" customHeight="1">
      <c r="P625" s="3"/>
      <c r="R625" s="3"/>
      <c r="S625" s="4"/>
    </row>
    <row r="626" ht="15.75" customHeight="1">
      <c r="P626" s="3"/>
      <c r="R626" s="3"/>
      <c r="S626" s="4"/>
    </row>
    <row r="627" ht="15.75" customHeight="1">
      <c r="P627" s="3"/>
      <c r="R627" s="3"/>
      <c r="S627" s="4"/>
    </row>
    <row r="628" ht="15.75" customHeight="1">
      <c r="P628" s="3"/>
      <c r="R628" s="3"/>
      <c r="S628" s="4"/>
    </row>
    <row r="629" ht="15.75" customHeight="1">
      <c r="P629" s="3"/>
      <c r="R629" s="3"/>
      <c r="S629" s="4"/>
    </row>
    <row r="630" ht="15.75" customHeight="1">
      <c r="P630" s="3"/>
      <c r="R630" s="3"/>
      <c r="S630" s="4"/>
    </row>
    <row r="631" ht="15.75" customHeight="1">
      <c r="P631" s="3"/>
      <c r="R631" s="3"/>
      <c r="S631" s="4"/>
    </row>
    <row r="632" ht="15.75" customHeight="1">
      <c r="P632" s="3"/>
      <c r="R632" s="3"/>
      <c r="S632" s="4"/>
    </row>
    <row r="633" ht="15.75" customHeight="1">
      <c r="P633" s="3"/>
      <c r="R633" s="3"/>
      <c r="S633" s="4"/>
    </row>
    <row r="634" ht="15.75" customHeight="1">
      <c r="P634" s="3"/>
      <c r="R634" s="3"/>
      <c r="S634" s="4"/>
    </row>
    <row r="635" ht="15.75" customHeight="1">
      <c r="P635" s="3"/>
      <c r="R635" s="3"/>
      <c r="S635" s="4"/>
    </row>
    <row r="636" ht="15.75" customHeight="1">
      <c r="P636" s="3"/>
      <c r="R636" s="3"/>
      <c r="S636" s="4"/>
    </row>
    <row r="637" ht="15.75" customHeight="1">
      <c r="P637" s="3"/>
      <c r="R637" s="3"/>
      <c r="S637" s="4"/>
    </row>
    <row r="638" ht="15.75" customHeight="1">
      <c r="P638" s="3"/>
      <c r="R638" s="3"/>
      <c r="S638" s="4"/>
    </row>
    <row r="639" ht="15.75" customHeight="1">
      <c r="P639" s="3"/>
      <c r="R639" s="3"/>
      <c r="S639" s="4"/>
    </row>
    <row r="640" ht="15.75" customHeight="1">
      <c r="P640" s="3"/>
      <c r="R640" s="3"/>
      <c r="S640" s="4"/>
    </row>
    <row r="641" ht="15.75" customHeight="1">
      <c r="P641" s="3"/>
      <c r="R641" s="3"/>
      <c r="S641" s="4"/>
    </row>
    <row r="642" ht="15.75" customHeight="1">
      <c r="P642" s="3"/>
      <c r="R642" s="3"/>
      <c r="S642" s="4"/>
    </row>
    <row r="643" ht="15.75" customHeight="1">
      <c r="P643" s="3"/>
      <c r="R643" s="3"/>
      <c r="S643" s="4"/>
    </row>
    <row r="644" ht="15.75" customHeight="1">
      <c r="P644" s="3"/>
      <c r="R644" s="3"/>
      <c r="S644" s="4"/>
    </row>
    <row r="645" ht="15.75" customHeight="1">
      <c r="P645" s="3"/>
      <c r="R645" s="3"/>
      <c r="S645" s="4"/>
    </row>
    <row r="646" ht="15.75" customHeight="1">
      <c r="P646" s="3"/>
      <c r="R646" s="3"/>
      <c r="S646" s="4"/>
    </row>
    <row r="647" ht="15.75" customHeight="1">
      <c r="P647" s="3"/>
      <c r="R647" s="3"/>
      <c r="S647" s="4"/>
    </row>
    <row r="648" ht="15.75" customHeight="1">
      <c r="P648" s="3"/>
      <c r="R648" s="3"/>
      <c r="S648" s="4"/>
    </row>
    <row r="649" ht="15.75" customHeight="1">
      <c r="P649" s="3"/>
      <c r="R649" s="3"/>
      <c r="S649" s="4"/>
    </row>
    <row r="650" ht="15.75" customHeight="1">
      <c r="P650" s="3"/>
      <c r="R650" s="3"/>
      <c r="S650" s="4"/>
    </row>
    <row r="651" ht="15.75" customHeight="1">
      <c r="P651" s="3"/>
      <c r="R651" s="3"/>
      <c r="S651" s="4"/>
    </row>
    <row r="652" ht="15.75" customHeight="1">
      <c r="P652" s="3"/>
      <c r="R652" s="3"/>
      <c r="S652" s="4"/>
    </row>
    <row r="653" ht="15.75" customHeight="1">
      <c r="P653" s="3"/>
      <c r="R653" s="3"/>
      <c r="S653" s="4"/>
    </row>
    <row r="654" ht="15.75" customHeight="1">
      <c r="P654" s="3"/>
      <c r="R654" s="3"/>
      <c r="S654" s="4"/>
    </row>
    <row r="655" ht="15.75" customHeight="1">
      <c r="P655" s="3"/>
      <c r="R655" s="3"/>
      <c r="S655" s="4"/>
    </row>
    <row r="656" ht="15.75" customHeight="1">
      <c r="P656" s="3"/>
      <c r="R656" s="3"/>
      <c r="S656" s="4"/>
    </row>
    <row r="657" ht="15.75" customHeight="1">
      <c r="P657" s="3"/>
      <c r="R657" s="3"/>
      <c r="S657" s="4"/>
    </row>
    <row r="658" ht="15.75" customHeight="1">
      <c r="P658" s="3"/>
      <c r="R658" s="3"/>
      <c r="S658" s="4"/>
    </row>
    <row r="659" ht="15.75" customHeight="1">
      <c r="P659" s="3"/>
      <c r="R659" s="3"/>
      <c r="S659" s="4"/>
    </row>
    <row r="660" ht="15.75" customHeight="1">
      <c r="P660" s="3"/>
      <c r="R660" s="3"/>
      <c r="S660" s="4"/>
    </row>
    <row r="661" ht="15.75" customHeight="1">
      <c r="P661" s="3"/>
      <c r="R661" s="3"/>
      <c r="S661" s="4"/>
    </row>
    <row r="662" ht="15.75" customHeight="1">
      <c r="P662" s="3"/>
      <c r="R662" s="3"/>
      <c r="S662" s="4"/>
    </row>
    <row r="663" ht="15.75" customHeight="1">
      <c r="P663" s="3"/>
      <c r="R663" s="3"/>
      <c r="S663" s="4"/>
    </row>
    <row r="664" ht="15.75" customHeight="1">
      <c r="P664" s="3"/>
      <c r="R664" s="3"/>
      <c r="S664" s="4"/>
    </row>
    <row r="665" ht="15.75" customHeight="1">
      <c r="P665" s="3"/>
      <c r="R665" s="3"/>
      <c r="S665" s="4"/>
    </row>
    <row r="666" ht="15.75" customHeight="1">
      <c r="P666" s="3"/>
      <c r="R666" s="3"/>
      <c r="S666" s="4"/>
    </row>
    <row r="667" ht="15.75" customHeight="1">
      <c r="P667" s="3"/>
      <c r="R667" s="3"/>
      <c r="S667" s="4"/>
    </row>
    <row r="668" ht="15.75" customHeight="1">
      <c r="P668" s="3"/>
      <c r="R668" s="3"/>
      <c r="S668" s="4"/>
    </row>
    <row r="669" ht="15.75" customHeight="1">
      <c r="P669" s="3"/>
      <c r="R669" s="3"/>
      <c r="S669" s="4"/>
    </row>
    <row r="670" ht="15.75" customHeight="1">
      <c r="P670" s="3"/>
      <c r="R670" s="3"/>
      <c r="S670" s="4"/>
    </row>
    <row r="671" ht="15.75" customHeight="1">
      <c r="P671" s="3"/>
      <c r="R671" s="3"/>
      <c r="S671" s="4"/>
    </row>
    <row r="672" ht="15.75" customHeight="1">
      <c r="P672" s="3"/>
      <c r="R672" s="3"/>
      <c r="S672" s="4"/>
    </row>
    <row r="673" ht="15.75" customHeight="1">
      <c r="P673" s="3"/>
      <c r="R673" s="3"/>
      <c r="S673" s="4"/>
    </row>
    <row r="674" ht="15.75" customHeight="1">
      <c r="P674" s="3"/>
      <c r="R674" s="3"/>
      <c r="S674" s="4"/>
    </row>
    <row r="675" ht="15.75" customHeight="1">
      <c r="P675" s="3"/>
      <c r="R675" s="3"/>
      <c r="S675" s="4"/>
    </row>
    <row r="676" ht="15.75" customHeight="1">
      <c r="P676" s="3"/>
      <c r="R676" s="3"/>
      <c r="S676" s="4"/>
    </row>
    <row r="677" ht="15.75" customHeight="1">
      <c r="P677" s="3"/>
      <c r="R677" s="3"/>
      <c r="S677" s="4"/>
    </row>
    <row r="678" ht="15.75" customHeight="1">
      <c r="P678" s="3"/>
      <c r="R678" s="3"/>
      <c r="S678" s="4"/>
    </row>
    <row r="679" ht="15.75" customHeight="1">
      <c r="P679" s="3"/>
      <c r="R679" s="3"/>
      <c r="S679" s="4"/>
    </row>
    <row r="680" ht="15.75" customHeight="1">
      <c r="P680" s="3"/>
      <c r="R680" s="3"/>
      <c r="S680" s="4"/>
    </row>
    <row r="681" ht="15.75" customHeight="1">
      <c r="P681" s="3"/>
      <c r="R681" s="3"/>
      <c r="S681" s="4"/>
    </row>
    <row r="682" ht="15.75" customHeight="1">
      <c r="P682" s="3"/>
      <c r="R682" s="3"/>
      <c r="S682" s="4"/>
    </row>
    <row r="683" ht="15.75" customHeight="1">
      <c r="P683" s="3"/>
      <c r="R683" s="3"/>
      <c r="S683" s="4"/>
    </row>
    <row r="684" ht="15.75" customHeight="1">
      <c r="P684" s="3"/>
      <c r="R684" s="3"/>
      <c r="S684" s="4"/>
    </row>
    <row r="685" ht="15.75" customHeight="1">
      <c r="P685" s="3"/>
      <c r="R685" s="3"/>
      <c r="S685" s="4"/>
    </row>
    <row r="686" ht="15.75" customHeight="1">
      <c r="P686" s="3"/>
      <c r="R686" s="3"/>
      <c r="S686" s="4"/>
    </row>
    <row r="687" ht="15.75" customHeight="1">
      <c r="P687" s="3"/>
      <c r="R687" s="3"/>
      <c r="S687" s="4"/>
    </row>
    <row r="688" ht="15.75" customHeight="1">
      <c r="P688" s="3"/>
      <c r="R688" s="3"/>
      <c r="S688" s="4"/>
    </row>
    <row r="689" ht="15.75" customHeight="1">
      <c r="P689" s="3"/>
      <c r="R689" s="3"/>
      <c r="S689" s="4"/>
    </row>
    <row r="690" ht="15.75" customHeight="1">
      <c r="P690" s="3"/>
      <c r="R690" s="3"/>
      <c r="S690" s="4"/>
    </row>
    <row r="691" ht="15.75" customHeight="1">
      <c r="P691" s="3"/>
      <c r="R691" s="3"/>
      <c r="S691" s="4"/>
    </row>
    <row r="692" ht="15.75" customHeight="1">
      <c r="P692" s="3"/>
      <c r="R692" s="3"/>
      <c r="S692" s="4"/>
    </row>
    <row r="693" ht="15.75" customHeight="1">
      <c r="P693" s="3"/>
      <c r="R693" s="3"/>
      <c r="S693" s="4"/>
    </row>
    <row r="694" ht="15.75" customHeight="1">
      <c r="P694" s="3"/>
      <c r="R694" s="3"/>
      <c r="S694" s="4"/>
    </row>
    <row r="695" ht="15.75" customHeight="1">
      <c r="P695" s="3"/>
      <c r="R695" s="3"/>
      <c r="S695" s="4"/>
    </row>
    <row r="696" ht="15.75" customHeight="1">
      <c r="P696" s="3"/>
      <c r="R696" s="3"/>
      <c r="S696" s="4"/>
    </row>
    <row r="697" ht="15.75" customHeight="1">
      <c r="P697" s="3"/>
      <c r="R697" s="3"/>
      <c r="S697" s="4"/>
    </row>
    <row r="698" ht="15.75" customHeight="1">
      <c r="P698" s="3"/>
      <c r="R698" s="3"/>
      <c r="S698" s="4"/>
    </row>
    <row r="699" ht="15.75" customHeight="1">
      <c r="P699" s="3"/>
      <c r="R699" s="3"/>
      <c r="S699" s="4"/>
    </row>
    <row r="700" ht="15.75" customHeight="1">
      <c r="P700" s="3"/>
      <c r="R700" s="3"/>
      <c r="S700" s="4"/>
    </row>
    <row r="701" ht="15.75" customHeight="1">
      <c r="P701" s="3"/>
      <c r="R701" s="3"/>
      <c r="S701" s="4"/>
    </row>
    <row r="702" ht="15.75" customHeight="1">
      <c r="P702" s="3"/>
      <c r="R702" s="3"/>
      <c r="S702" s="4"/>
    </row>
    <row r="703" ht="15.75" customHeight="1">
      <c r="P703" s="3"/>
      <c r="R703" s="3"/>
      <c r="S703" s="4"/>
    </row>
    <row r="704" ht="15.75" customHeight="1">
      <c r="P704" s="3"/>
      <c r="R704" s="3"/>
      <c r="S704" s="4"/>
    </row>
    <row r="705" ht="15.75" customHeight="1">
      <c r="P705" s="3"/>
      <c r="R705" s="3"/>
      <c r="S705" s="4"/>
    </row>
    <row r="706" ht="15.75" customHeight="1">
      <c r="P706" s="3"/>
      <c r="R706" s="3"/>
      <c r="S706" s="4"/>
    </row>
    <row r="707" ht="15.75" customHeight="1">
      <c r="P707" s="3"/>
      <c r="R707" s="3"/>
      <c r="S707" s="4"/>
    </row>
    <row r="708" ht="15.75" customHeight="1">
      <c r="P708" s="3"/>
      <c r="R708" s="3"/>
      <c r="S708" s="4"/>
    </row>
    <row r="709" ht="15.75" customHeight="1">
      <c r="P709" s="3"/>
      <c r="R709" s="3"/>
      <c r="S709" s="4"/>
    </row>
    <row r="710" ht="15.75" customHeight="1">
      <c r="P710" s="3"/>
      <c r="R710" s="3"/>
      <c r="S710" s="4"/>
    </row>
    <row r="711" ht="15.75" customHeight="1">
      <c r="P711" s="3"/>
      <c r="R711" s="3"/>
      <c r="S711" s="4"/>
    </row>
    <row r="712" ht="15.75" customHeight="1">
      <c r="P712" s="3"/>
      <c r="R712" s="3"/>
      <c r="S712" s="4"/>
    </row>
    <row r="713" ht="15.75" customHeight="1">
      <c r="P713" s="3"/>
      <c r="R713" s="3"/>
      <c r="S713" s="4"/>
    </row>
    <row r="714" ht="15.75" customHeight="1">
      <c r="P714" s="3"/>
      <c r="R714" s="3"/>
      <c r="S714" s="4"/>
    </row>
    <row r="715" ht="15.75" customHeight="1">
      <c r="P715" s="3"/>
      <c r="R715" s="3"/>
      <c r="S715" s="4"/>
    </row>
    <row r="716" ht="15.75" customHeight="1">
      <c r="P716" s="3"/>
      <c r="R716" s="3"/>
      <c r="S716" s="4"/>
    </row>
    <row r="717" ht="15.75" customHeight="1">
      <c r="P717" s="3"/>
      <c r="R717" s="3"/>
      <c r="S717" s="4"/>
    </row>
    <row r="718" ht="15.75" customHeight="1">
      <c r="P718" s="3"/>
      <c r="R718" s="3"/>
      <c r="S718" s="4"/>
    </row>
    <row r="719" ht="15.75" customHeight="1">
      <c r="P719" s="3"/>
      <c r="R719" s="3"/>
      <c r="S719" s="4"/>
    </row>
    <row r="720" ht="15.75" customHeight="1">
      <c r="P720" s="3"/>
      <c r="R720" s="3"/>
      <c r="S720" s="4"/>
    </row>
    <row r="721" ht="15.75" customHeight="1">
      <c r="P721" s="3"/>
      <c r="R721" s="3"/>
      <c r="S721" s="4"/>
    </row>
    <row r="722" ht="15.75" customHeight="1">
      <c r="P722" s="3"/>
      <c r="R722" s="3"/>
      <c r="S722" s="4"/>
    </row>
    <row r="723" ht="15.75" customHeight="1">
      <c r="P723" s="3"/>
      <c r="R723" s="3"/>
      <c r="S723" s="4"/>
    </row>
    <row r="724" ht="15.75" customHeight="1">
      <c r="P724" s="3"/>
      <c r="R724" s="3"/>
      <c r="S724" s="4"/>
    </row>
    <row r="725" ht="15.75" customHeight="1">
      <c r="P725" s="3"/>
      <c r="R725" s="3"/>
      <c r="S725" s="4"/>
    </row>
    <row r="726" ht="15.75" customHeight="1">
      <c r="P726" s="3"/>
      <c r="R726" s="3"/>
      <c r="S726" s="4"/>
    </row>
    <row r="727" ht="15.75" customHeight="1">
      <c r="P727" s="3"/>
      <c r="R727" s="3"/>
      <c r="S727" s="4"/>
    </row>
    <row r="728" ht="15.75" customHeight="1">
      <c r="P728" s="3"/>
      <c r="R728" s="3"/>
      <c r="S728" s="4"/>
    </row>
    <row r="729" ht="15.75" customHeight="1">
      <c r="P729" s="3"/>
      <c r="R729" s="3"/>
      <c r="S729" s="4"/>
    </row>
    <row r="730" ht="15.75" customHeight="1">
      <c r="P730" s="3"/>
      <c r="R730" s="3"/>
      <c r="S730" s="4"/>
    </row>
    <row r="731" ht="15.75" customHeight="1">
      <c r="P731" s="3"/>
      <c r="R731" s="3"/>
      <c r="S731" s="4"/>
    </row>
    <row r="732" ht="15.75" customHeight="1">
      <c r="P732" s="3"/>
      <c r="R732" s="3"/>
      <c r="S732" s="4"/>
    </row>
    <row r="733" ht="15.75" customHeight="1">
      <c r="P733" s="3"/>
      <c r="R733" s="3"/>
      <c r="S733" s="4"/>
    </row>
    <row r="734" ht="15.75" customHeight="1">
      <c r="P734" s="3"/>
      <c r="R734" s="3"/>
      <c r="S734" s="4"/>
    </row>
    <row r="735" ht="15.75" customHeight="1">
      <c r="P735" s="3"/>
      <c r="R735" s="3"/>
      <c r="S735" s="4"/>
    </row>
    <row r="736" ht="15.75" customHeight="1">
      <c r="P736" s="3"/>
      <c r="R736" s="3"/>
      <c r="S736" s="4"/>
    </row>
    <row r="737" ht="15.75" customHeight="1">
      <c r="P737" s="3"/>
      <c r="R737" s="3"/>
      <c r="S737" s="4"/>
    </row>
    <row r="738" ht="15.75" customHeight="1">
      <c r="P738" s="3"/>
      <c r="R738" s="3"/>
      <c r="S738" s="4"/>
    </row>
    <row r="739" ht="15.75" customHeight="1">
      <c r="P739" s="3"/>
      <c r="R739" s="3"/>
      <c r="S739" s="4"/>
    </row>
    <row r="740" ht="15.75" customHeight="1">
      <c r="P740" s="3"/>
      <c r="R740" s="3"/>
      <c r="S740" s="4"/>
    </row>
    <row r="741" ht="15.75" customHeight="1">
      <c r="P741" s="3"/>
      <c r="R741" s="3"/>
      <c r="S741" s="4"/>
    </row>
    <row r="742" ht="15.75" customHeight="1">
      <c r="P742" s="3"/>
      <c r="R742" s="3"/>
      <c r="S742" s="4"/>
    </row>
    <row r="743" ht="15.75" customHeight="1">
      <c r="P743" s="3"/>
      <c r="R743" s="3"/>
      <c r="S743" s="4"/>
    </row>
    <row r="744" ht="15.75" customHeight="1">
      <c r="P744" s="3"/>
      <c r="R744" s="3"/>
      <c r="S744" s="4"/>
    </row>
    <row r="745" ht="15.75" customHeight="1">
      <c r="P745" s="3"/>
      <c r="R745" s="3"/>
      <c r="S745" s="4"/>
    </row>
    <row r="746" ht="15.75" customHeight="1">
      <c r="P746" s="3"/>
      <c r="R746" s="3"/>
      <c r="S746" s="4"/>
    </row>
    <row r="747" ht="15.75" customHeight="1">
      <c r="P747" s="3"/>
      <c r="R747" s="3"/>
      <c r="S747" s="4"/>
    </row>
    <row r="748" ht="15.75" customHeight="1">
      <c r="P748" s="3"/>
      <c r="R748" s="3"/>
      <c r="S748" s="4"/>
    </row>
    <row r="749" ht="15.75" customHeight="1">
      <c r="P749" s="3"/>
      <c r="R749" s="3"/>
      <c r="S749" s="4"/>
    </row>
    <row r="750" ht="15.75" customHeight="1">
      <c r="P750" s="3"/>
      <c r="R750" s="3"/>
      <c r="S750" s="4"/>
    </row>
    <row r="751" ht="15.75" customHeight="1">
      <c r="P751" s="3"/>
      <c r="R751" s="3"/>
      <c r="S751" s="4"/>
    </row>
    <row r="752" ht="15.75" customHeight="1">
      <c r="P752" s="3"/>
      <c r="R752" s="3"/>
      <c r="S752" s="4"/>
    </row>
    <row r="753" ht="15.75" customHeight="1">
      <c r="P753" s="3"/>
      <c r="R753" s="3"/>
      <c r="S753" s="4"/>
    </row>
    <row r="754" ht="15.75" customHeight="1">
      <c r="P754" s="3"/>
      <c r="R754" s="3"/>
      <c r="S754" s="4"/>
    </row>
    <row r="755" ht="15.75" customHeight="1">
      <c r="P755" s="3"/>
      <c r="R755" s="3"/>
      <c r="S755" s="4"/>
    </row>
    <row r="756" ht="15.75" customHeight="1">
      <c r="P756" s="3"/>
      <c r="R756" s="3"/>
      <c r="S756" s="4"/>
    </row>
    <row r="757" ht="15.75" customHeight="1">
      <c r="P757" s="3"/>
      <c r="R757" s="3"/>
      <c r="S757" s="4"/>
    </row>
    <row r="758" ht="15.75" customHeight="1">
      <c r="P758" s="3"/>
      <c r="R758" s="3"/>
      <c r="S758" s="4"/>
    </row>
    <row r="759" ht="15.75" customHeight="1">
      <c r="P759" s="3"/>
      <c r="R759" s="3"/>
      <c r="S759" s="4"/>
    </row>
    <row r="760" ht="15.75" customHeight="1">
      <c r="P760" s="3"/>
      <c r="R760" s="3"/>
      <c r="S760" s="4"/>
    </row>
    <row r="761" ht="15.75" customHeight="1">
      <c r="P761" s="3"/>
      <c r="R761" s="3"/>
      <c r="S761" s="4"/>
    </row>
    <row r="762" ht="15.75" customHeight="1">
      <c r="P762" s="3"/>
      <c r="R762" s="3"/>
      <c r="S762" s="4"/>
    </row>
    <row r="763" ht="15.75" customHeight="1">
      <c r="P763" s="3"/>
      <c r="R763" s="3"/>
      <c r="S763" s="4"/>
    </row>
    <row r="764" ht="15.75" customHeight="1">
      <c r="P764" s="3"/>
      <c r="R764" s="3"/>
      <c r="S764" s="4"/>
    </row>
    <row r="765" ht="15.75" customHeight="1">
      <c r="P765" s="3"/>
      <c r="R765" s="3"/>
      <c r="S765" s="4"/>
    </row>
    <row r="766" ht="15.75" customHeight="1">
      <c r="P766" s="3"/>
      <c r="R766" s="3"/>
      <c r="S766" s="4"/>
    </row>
    <row r="767" ht="15.75" customHeight="1">
      <c r="P767" s="3"/>
      <c r="R767" s="3"/>
      <c r="S767" s="4"/>
    </row>
    <row r="768" ht="15.75" customHeight="1">
      <c r="P768" s="3"/>
      <c r="R768" s="3"/>
      <c r="S768" s="4"/>
    </row>
    <row r="769" ht="15.75" customHeight="1">
      <c r="P769" s="3"/>
      <c r="R769" s="3"/>
      <c r="S769" s="4"/>
    </row>
    <row r="770" ht="15.75" customHeight="1">
      <c r="P770" s="3"/>
      <c r="R770" s="3"/>
      <c r="S770" s="4"/>
    </row>
    <row r="771" ht="15.75" customHeight="1">
      <c r="P771" s="3"/>
      <c r="R771" s="3"/>
      <c r="S771" s="4"/>
    </row>
    <row r="772" ht="15.75" customHeight="1">
      <c r="P772" s="3"/>
      <c r="R772" s="3"/>
      <c r="S772" s="4"/>
    </row>
    <row r="773" ht="15.75" customHeight="1">
      <c r="P773" s="3"/>
      <c r="R773" s="3"/>
      <c r="S773" s="4"/>
    </row>
    <row r="774" ht="15.75" customHeight="1">
      <c r="P774" s="3"/>
      <c r="R774" s="3"/>
      <c r="S774" s="4"/>
    </row>
    <row r="775" ht="15.75" customHeight="1">
      <c r="P775" s="3"/>
      <c r="R775" s="3"/>
      <c r="S775" s="4"/>
    </row>
    <row r="776" ht="15.75" customHeight="1">
      <c r="P776" s="3"/>
      <c r="R776" s="3"/>
      <c r="S776" s="4"/>
    </row>
    <row r="777" ht="15.75" customHeight="1">
      <c r="P777" s="3"/>
      <c r="R777" s="3"/>
      <c r="S777" s="4"/>
    </row>
    <row r="778" ht="15.75" customHeight="1">
      <c r="P778" s="3"/>
      <c r="R778" s="3"/>
      <c r="S778" s="4"/>
    </row>
    <row r="779" ht="15.75" customHeight="1">
      <c r="P779" s="3"/>
      <c r="R779" s="3"/>
      <c r="S779" s="4"/>
    </row>
    <row r="780" ht="15.75" customHeight="1">
      <c r="P780" s="3"/>
      <c r="R780" s="3"/>
      <c r="S780" s="4"/>
    </row>
    <row r="781" ht="15.75" customHeight="1">
      <c r="P781" s="3"/>
      <c r="R781" s="3"/>
      <c r="S781" s="4"/>
    </row>
    <row r="782" ht="15.75" customHeight="1">
      <c r="P782" s="3"/>
      <c r="R782" s="3"/>
      <c r="S782" s="4"/>
    </row>
    <row r="783" ht="15.75" customHeight="1">
      <c r="P783" s="3"/>
      <c r="R783" s="3"/>
      <c r="S783" s="4"/>
    </row>
    <row r="784" ht="15.75" customHeight="1">
      <c r="P784" s="3"/>
      <c r="R784" s="3"/>
      <c r="S784" s="4"/>
    </row>
    <row r="785" ht="15.75" customHeight="1">
      <c r="P785" s="3"/>
      <c r="R785" s="3"/>
      <c r="S785" s="4"/>
    </row>
    <row r="786" ht="15.75" customHeight="1">
      <c r="P786" s="3"/>
      <c r="R786" s="3"/>
      <c r="S786" s="4"/>
    </row>
    <row r="787" ht="15.75" customHeight="1">
      <c r="P787" s="3"/>
      <c r="R787" s="3"/>
      <c r="S787" s="4"/>
    </row>
    <row r="788" ht="15.75" customHeight="1">
      <c r="P788" s="3"/>
      <c r="R788" s="3"/>
      <c r="S788" s="4"/>
    </row>
    <row r="789" ht="15.75" customHeight="1">
      <c r="P789" s="3"/>
      <c r="R789" s="3"/>
      <c r="S789" s="4"/>
    </row>
    <row r="790" ht="15.75" customHeight="1">
      <c r="P790" s="3"/>
      <c r="R790" s="3"/>
      <c r="S790" s="4"/>
    </row>
    <row r="791" ht="15.75" customHeight="1">
      <c r="P791" s="3"/>
      <c r="R791" s="3"/>
      <c r="S791" s="4"/>
    </row>
    <row r="792" ht="15.75" customHeight="1">
      <c r="P792" s="3"/>
      <c r="R792" s="3"/>
      <c r="S792" s="4"/>
    </row>
    <row r="793" ht="15.75" customHeight="1">
      <c r="P793" s="3"/>
      <c r="R793" s="3"/>
      <c r="S793" s="4"/>
    </row>
    <row r="794" ht="15.75" customHeight="1">
      <c r="P794" s="3"/>
      <c r="R794" s="3"/>
      <c r="S794" s="4"/>
    </row>
    <row r="795" ht="15.75" customHeight="1">
      <c r="P795" s="3"/>
      <c r="R795" s="3"/>
      <c r="S795" s="4"/>
    </row>
    <row r="796" ht="15.75" customHeight="1">
      <c r="P796" s="3"/>
      <c r="R796" s="3"/>
      <c r="S796" s="4"/>
    </row>
    <row r="797" ht="15.75" customHeight="1">
      <c r="P797" s="3"/>
      <c r="R797" s="3"/>
      <c r="S797" s="4"/>
    </row>
    <row r="798" ht="15.75" customHeight="1">
      <c r="P798" s="3"/>
      <c r="R798" s="3"/>
      <c r="S798" s="4"/>
    </row>
    <row r="799" ht="15.75" customHeight="1">
      <c r="P799" s="3"/>
      <c r="R799" s="3"/>
      <c r="S799" s="4"/>
    </row>
    <row r="800" ht="15.75" customHeight="1">
      <c r="P800" s="3"/>
      <c r="R800" s="3"/>
      <c r="S800" s="4"/>
    </row>
    <row r="801" ht="15.75" customHeight="1">
      <c r="P801" s="3"/>
      <c r="R801" s="3"/>
      <c r="S801" s="4"/>
    </row>
    <row r="802" ht="15.75" customHeight="1">
      <c r="P802" s="3"/>
      <c r="R802" s="3"/>
      <c r="S802" s="4"/>
    </row>
    <row r="803" ht="15.75" customHeight="1">
      <c r="P803" s="3"/>
      <c r="R803" s="3"/>
      <c r="S803" s="4"/>
    </row>
    <row r="804" ht="15.75" customHeight="1">
      <c r="P804" s="3"/>
      <c r="R804" s="3"/>
      <c r="S804" s="4"/>
    </row>
    <row r="805" ht="15.75" customHeight="1">
      <c r="P805" s="3"/>
      <c r="R805" s="3"/>
      <c r="S805" s="4"/>
    </row>
    <row r="806" ht="15.75" customHeight="1">
      <c r="P806" s="3"/>
      <c r="R806" s="3"/>
      <c r="S806" s="4"/>
    </row>
    <row r="807" ht="15.75" customHeight="1">
      <c r="P807" s="3"/>
      <c r="R807" s="3"/>
      <c r="S807" s="4"/>
    </row>
    <row r="808" ht="15.75" customHeight="1">
      <c r="P808" s="3"/>
      <c r="R808" s="3"/>
      <c r="S808" s="4"/>
    </row>
    <row r="809" ht="15.75" customHeight="1">
      <c r="P809" s="3"/>
      <c r="R809" s="3"/>
      <c r="S809" s="4"/>
    </row>
    <row r="810" ht="15.75" customHeight="1">
      <c r="P810" s="3"/>
      <c r="R810" s="3"/>
      <c r="S810" s="4"/>
    </row>
    <row r="811" ht="15.75" customHeight="1">
      <c r="P811" s="3"/>
      <c r="R811" s="3"/>
      <c r="S811" s="4"/>
    </row>
    <row r="812" ht="15.75" customHeight="1">
      <c r="P812" s="3"/>
      <c r="R812" s="3"/>
      <c r="S812" s="4"/>
    </row>
    <row r="813" ht="15.75" customHeight="1">
      <c r="P813" s="3"/>
      <c r="R813" s="3"/>
      <c r="S813" s="4"/>
    </row>
    <row r="814" ht="15.75" customHeight="1">
      <c r="P814" s="3"/>
      <c r="R814" s="3"/>
      <c r="S814" s="4"/>
    </row>
    <row r="815" ht="15.75" customHeight="1">
      <c r="P815" s="3"/>
      <c r="R815" s="3"/>
      <c r="S815" s="4"/>
    </row>
    <row r="816" ht="15.75" customHeight="1">
      <c r="P816" s="3"/>
      <c r="R816" s="3"/>
      <c r="S816" s="4"/>
    </row>
    <row r="817" ht="15.75" customHeight="1">
      <c r="P817" s="3"/>
      <c r="R817" s="3"/>
      <c r="S817" s="4"/>
    </row>
    <row r="818" ht="15.75" customHeight="1">
      <c r="P818" s="3"/>
      <c r="R818" s="3"/>
      <c r="S818" s="4"/>
    </row>
    <row r="819" ht="15.75" customHeight="1">
      <c r="P819" s="3"/>
      <c r="R819" s="3"/>
      <c r="S819" s="4"/>
    </row>
    <row r="820" ht="15.75" customHeight="1">
      <c r="P820" s="3"/>
      <c r="R820" s="3"/>
      <c r="S820" s="4"/>
    </row>
    <row r="821" ht="15.75" customHeight="1">
      <c r="P821" s="3"/>
      <c r="R821" s="3"/>
      <c r="S821" s="4"/>
    </row>
    <row r="822" ht="15.75" customHeight="1">
      <c r="P822" s="3"/>
      <c r="R822" s="3"/>
      <c r="S822" s="4"/>
    </row>
    <row r="823" ht="15.75" customHeight="1">
      <c r="P823" s="3"/>
      <c r="R823" s="3"/>
      <c r="S823" s="4"/>
    </row>
    <row r="824" ht="15.75" customHeight="1">
      <c r="P824" s="3"/>
      <c r="R824" s="3"/>
      <c r="S824" s="4"/>
    </row>
    <row r="825" ht="15.75" customHeight="1">
      <c r="P825" s="3"/>
      <c r="R825" s="3"/>
      <c r="S825" s="4"/>
    </row>
    <row r="826" ht="15.75" customHeight="1">
      <c r="P826" s="3"/>
      <c r="R826" s="3"/>
      <c r="S826" s="4"/>
    </row>
    <row r="827" ht="15.75" customHeight="1">
      <c r="P827" s="3"/>
      <c r="R827" s="3"/>
      <c r="S827" s="4"/>
    </row>
    <row r="828" ht="15.75" customHeight="1">
      <c r="P828" s="3"/>
      <c r="R828" s="3"/>
      <c r="S828" s="4"/>
    </row>
    <row r="829" ht="15.75" customHeight="1">
      <c r="P829" s="3"/>
      <c r="R829" s="3"/>
      <c r="S829" s="4"/>
    </row>
    <row r="830" ht="15.75" customHeight="1">
      <c r="P830" s="3"/>
      <c r="R830" s="3"/>
      <c r="S830" s="4"/>
    </row>
    <row r="831" ht="15.75" customHeight="1">
      <c r="P831" s="3"/>
      <c r="R831" s="3"/>
      <c r="S831" s="4"/>
    </row>
    <row r="832" ht="15.75" customHeight="1">
      <c r="P832" s="3"/>
      <c r="R832" s="3"/>
      <c r="S832" s="4"/>
    </row>
    <row r="833" ht="15.75" customHeight="1">
      <c r="P833" s="3"/>
      <c r="R833" s="3"/>
      <c r="S833" s="4"/>
    </row>
    <row r="834" ht="15.75" customHeight="1">
      <c r="P834" s="3"/>
      <c r="R834" s="3"/>
      <c r="S834" s="4"/>
    </row>
    <row r="835" ht="15.75" customHeight="1">
      <c r="P835" s="3"/>
      <c r="R835" s="3"/>
      <c r="S835" s="4"/>
    </row>
    <row r="836" ht="15.75" customHeight="1">
      <c r="P836" s="3"/>
      <c r="R836" s="3"/>
      <c r="S836" s="4"/>
    </row>
    <row r="837" ht="15.75" customHeight="1">
      <c r="P837" s="3"/>
      <c r="R837" s="3"/>
      <c r="S837" s="4"/>
    </row>
    <row r="838" ht="15.75" customHeight="1">
      <c r="P838" s="3"/>
      <c r="R838" s="3"/>
      <c r="S838" s="4"/>
    </row>
    <row r="839" ht="15.75" customHeight="1">
      <c r="P839" s="3"/>
      <c r="R839" s="3"/>
      <c r="S839" s="4"/>
    </row>
    <row r="840" ht="15.75" customHeight="1">
      <c r="P840" s="3"/>
      <c r="R840" s="3"/>
      <c r="S840" s="4"/>
    </row>
    <row r="841" ht="15.75" customHeight="1">
      <c r="P841" s="3"/>
      <c r="R841" s="3"/>
      <c r="S841" s="4"/>
    </row>
    <row r="842" ht="15.75" customHeight="1">
      <c r="P842" s="3"/>
      <c r="R842" s="3"/>
      <c r="S842" s="4"/>
    </row>
    <row r="843" ht="15.75" customHeight="1">
      <c r="P843" s="3"/>
      <c r="R843" s="3"/>
      <c r="S843" s="4"/>
    </row>
    <row r="844" ht="15.75" customHeight="1">
      <c r="P844" s="3"/>
      <c r="R844" s="3"/>
      <c r="S844" s="4"/>
    </row>
    <row r="845" ht="15.75" customHeight="1">
      <c r="P845" s="3"/>
      <c r="R845" s="3"/>
      <c r="S845" s="4"/>
    </row>
    <row r="846" ht="15.75" customHeight="1">
      <c r="P846" s="3"/>
      <c r="R846" s="3"/>
      <c r="S846" s="4"/>
    </row>
    <row r="847" ht="15.75" customHeight="1">
      <c r="P847" s="3"/>
      <c r="R847" s="3"/>
      <c r="S847" s="4"/>
    </row>
    <row r="848" ht="15.75" customHeight="1">
      <c r="P848" s="3"/>
      <c r="R848" s="3"/>
      <c r="S848" s="4"/>
    </row>
    <row r="849" ht="15.75" customHeight="1">
      <c r="P849" s="3"/>
      <c r="R849" s="3"/>
      <c r="S849" s="4"/>
    </row>
    <row r="850" ht="15.75" customHeight="1">
      <c r="P850" s="3"/>
      <c r="R850" s="3"/>
      <c r="S850" s="4"/>
    </row>
    <row r="851" ht="15.75" customHeight="1">
      <c r="P851" s="3"/>
      <c r="R851" s="3"/>
      <c r="S851" s="4"/>
    </row>
    <row r="852" ht="15.75" customHeight="1">
      <c r="P852" s="3"/>
      <c r="R852" s="3"/>
      <c r="S852" s="4"/>
    </row>
    <row r="853" ht="15.75" customHeight="1">
      <c r="P853" s="3"/>
      <c r="R853" s="3"/>
      <c r="S853" s="4"/>
    </row>
    <row r="854" ht="15.75" customHeight="1">
      <c r="P854" s="3"/>
      <c r="R854" s="3"/>
      <c r="S854" s="4"/>
    </row>
    <row r="855" ht="15.75" customHeight="1">
      <c r="P855" s="3"/>
      <c r="R855" s="3"/>
      <c r="S855" s="4"/>
    </row>
    <row r="856" ht="15.75" customHeight="1">
      <c r="P856" s="3"/>
      <c r="R856" s="3"/>
      <c r="S856" s="4"/>
    </row>
    <row r="857" ht="15.75" customHeight="1">
      <c r="P857" s="3"/>
      <c r="R857" s="3"/>
      <c r="S857" s="4"/>
    </row>
    <row r="858" ht="15.75" customHeight="1">
      <c r="P858" s="3"/>
      <c r="R858" s="3"/>
      <c r="S858" s="4"/>
    </row>
    <row r="859" ht="15.75" customHeight="1">
      <c r="P859" s="3"/>
      <c r="R859" s="3"/>
      <c r="S859" s="4"/>
    </row>
    <row r="860" ht="15.75" customHeight="1">
      <c r="P860" s="3"/>
      <c r="R860" s="3"/>
      <c r="S860" s="4"/>
    </row>
    <row r="861" ht="15.75" customHeight="1">
      <c r="P861" s="3"/>
      <c r="R861" s="3"/>
      <c r="S861" s="4"/>
    </row>
    <row r="862" ht="15.75" customHeight="1">
      <c r="P862" s="3"/>
      <c r="R862" s="3"/>
      <c r="S862" s="4"/>
    </row>
    <row r="863" ht="15.75" customHeight="1">
      <c r="P863" s="3"/>
      <c r="R863" s="3"/>
      <c r="S863" s="4"/>
    </row>
    <row r="864" ht="15.75" customHeight="1">
      <c r="P864" s="3"/>
      <c r="R864" s="3"/>
      <c r="S864" s="4"/>
    </row>
    <row r="865" ht="15.75" customHeight="1">
      <c r="P865" s="3"/>
      <c r="R865" s="3"/>
      <c r="S865" s="4"/>
    </row>
    <row r="866" ht="15.75" customHeight="1">
      <c r="P866" s="3"/>
      <c r="R866" s="3"/>
      <c r="S866" s="4"/>
    </row>
    <row r="867" ht="15.75" customHeight="1">
      <c r="P867" s="3"/>
      <c r="R867" s="3"/>
      <c r="S867" s="4"/>
    </row>
    <row r="868" ht="15.75" customHeight="1">
      <c r="P868" s="3"/>
      <c r="R868" s="3"/>
      <c r="S868" s="4"/>
    </row>
    <row r="869" ht="15.75" customHeight="1">
      <c r="P869" s="3"/>
      <c r="R869" s="3"/>
      <c r="S869" s="4"/>
    </row>
    <row r="870" ht="15.75" customHeight="1">
      <c r="P870" s="3"/>
      <c r="R870" s="3"/>
      <c r="S870" s="4"/>
    </row>
    <row r="871" ht="15.75" customHeight="1">
      <c r="P871" s="3"/>
      <c r="R871" s="3"/>
      <c r="S871" s="4"/>
    </row>
    <row r="872" ht="15.75" customHeight="1">
      <c r="P872" s="3"/>
      <c r="R872" s="3"/>
      <c r="S872" s="4"/>
    </row>
    <row r="873" ht="15.75" customHeight="1">
      <c r="P873" s="3"/>
      <c r="R873" s="3"/>
      <c r="S873" s="4"/>
    </row>
    <row r="874" ht="15.75" customHeight="1">
      <c r="P874" s="3"/>
      <c r="R874" s="3"/>
      <c r="S874" s="4"/>
    </row>
    <row r="875" ht="15.75" customHeight="1">
      <c r="P875" s="3"/>
      <c r="R875" s="3"/>
      <c r="S875" s="4"/>
    </row>
    <row r="876" ht="15.75" customHeight="1">
      <c r="P876" s="3"/>
      <c r="R876" s="3"/>
      <c r="S876" s="4"/>
    </row>
    <row r="877" ht="15.75" customHeight="1">
      <c r="P877" s="3"/>
      <c r="R877" s="3"/>
      <c r="S877" s="4"/>
    </row>
    <row r="878" ht="15.75" customHeight="1">
      <c r="P878" s="3"/>
      <c r="R878" s="3"/>
      <c r="S878" s="4"/>
    </row>
    <row r="879" ht="15.75" customHeight="1">
      <c r="P879" s="3"/>
      <c r="R879" s="3"/>
      <c r="S879" s="4"/>
    </row>
    <row r="880" ht="15.75" customHeight="1">
      <c r="P880" s="3"/>
      <c r="R880" s="3"/>
      <c r="S880" s="4"/>
    </row>
    <row r="881" ht="15.75" customHeight="1">
      <c r="P881" s="3"/>
      <c r="R881" s="3"/>
      <c r="S881" s="4"/>
    </row>
    <row r="882" ht="15.75" customHeight="1">
      <c r="P882" s="3"/>
      <c r="R882" s="3"/>
      <c r="S882" s="4"/>
    </row>
    <row r="883" ht="15.75" customHeight="1">
      <c r="P883" s="3"/>
      <c r="R883" s="3"/>
      <c r="S883" s="4"/>
    </row>
    <row r="884" ht="15.75" customHeight="1">
      <c r="P884" s="3"/>
      <c r="R884" s="3"/>
      <c r="S884" s="4"/>
    </row>
    <row r="885" ht="15.75" customHeight="1">
      <c r="P885" s="3"/>
      <c r="R885" s="3"/>
      <c r="S885" s="4"/>
    </row>
    <row r="886" ht="15.75" customHeight="1">
      <c r="P886" s="3"/>
      <c r="R886" s="3"/>
      <c r="S886" s="4"/>
    </row>
    <row r="887" ht="15.75" customHeight="1">
      <c r="P887" s="3"/>
      <c r="R887" s="3"/>
      <c r="S887" s="4"/>
    </row>
    <row r="888" ht="15.75" customHeight="1">
      <c r="P888" s="3"/>
      <c r="R888" s="3"/>
      <c r="S888" s="4"/>
    </row>
    <row r="889" ht="15.75" customHeight="1">
      <c r="P889" s="3"/>
      <c r="R889" s="3"/>
      <c r="S889" s="4"/>
    </row>
    <row r="890" ht="15.75" customHeight="1">
      <c r="P890" s="3"/>
      <c r="R890" s="3"/>
      <c r="S890" s="4"/>
    </row>
    <row r="891" ht="15.75" customHeight="1">
      <c r="P891" s="3"/>
      <c r="R891" s="3"/>
      <c r="S891" s="4"/>
    </row>
    <row r="892" ht="15.75" customHeight="1">
      <c r="P892" s="3"/>
      <c r="R892" s="3"/>
      <c r="S892" s="4"/>
    </row>
    <row r="893" ht="15.75" customHeight="1">
      <c r="P893" s="3"/>
      <c r="R893" s="3"/>
      <c r="S893" s="4"/>
    </row>
    <row r="894" ht="15.75" customHeight="1">
      <c r="P894" s="3"/>
      <c r="R894" s="3"/>
      <c r="S894" s="4"/>
    </row>
    <row r="895" ht="15.75" customHeight="1">
      <c r="P895" s="3"/>
      <c r="R895" s="3"/>
      <c r="S895" s="4"/>
    </row>
    <row r="896" ht="15.75" customHeight="1">
      <c r="P896" s="3"/>
      <c r="R896" s="3"/>
      <c r="S896" s="4"/>
    </row>
    <row r="897" ht="15.75" customHeight="1">
      <c r="P897" s="3"/>
      <c r="R897" s="3"/>
      <c r="S897" s="4"/>
    </row>
    <row r="898" ht="15.75" customHeight="1">
      <c r="P898" s="3"/>
      <c r="R898" s="3"/>
      <c r="S898" s="4"/>
    </row>
    <row r="899" ht="15.75" customHeight="1">
      <c r="P899" s="3"/>
      <c r="R899" s="3"/>
      <c r="S899" s="4"/>
    </row>
    <row r="900" ht="15.75" customHeight="1">
      <c r="P900" s="3"/>
      <c r="R900" s="3"/>
      <c r="S900" s="4"/>
    </row>
    <row r="901" ht="15.75" customHeight="1">
      <c r="P901" s="3"/>
      <c r="R901" s="3"/>
      <c r="S901" s="4"/>
    </row>
    <row r="902" ht="15.75" customHeight="1">
      <c r="P902" s="3"/>
      <c r="R902" s="3"/>
      <c r="S902" s="4"/>
    </row>
    <row r="903" ht="15.75" customHeight="1">
      <c r="P903" s="3"/>
      <c r="R903" s="3"/>
      <c r="S903" s="4"/>
    </row>
    <row r="904" ht="15.75" customHeight="1">
      <c r="P904" s="3"/>
      <c r="R904" s="3"/>
      <c r="S904" s="4"/>
    </row>
    <row r="905" ht="15.75" customHeight="1">
      <c r="P905" s="3"/>
      <c r="R905" s="3"/>
      <c r="S905" s="4"/>
    </row>
    <row r="906" ht="15.75" customHeight="1">
      <c r="P906" s="3"/>
      <c r="R906" s="3"/>
      <c r="S906" s="4"/>
    </row>
    <row r="907" ht="15.75" customHeight="1">
      <c r="P907" s="3"/>
      <c r="R907" s="3"/>
      <c r="S907" s="4"/>
    </row>
    <row r="908" ht="15.75" customHeight="1">
      <c r="P908" s="3"/>
      <c r="R908" s="3"/>
      <c r="S908" s="4"/>
    </row>
    <row r="909" ht="15.75" customHeight="1">
      <c r="P909" s="3"/>
      <c r="R909" s="3"/>
      <c r="S909" s="4"/>
    </row>
    <row r="910" ht="15.75" customHeight="1">
      <c r="P910" s="3"/>
      <c r="R910" s="3"/>
      <c r="S910" s="4"/>
    </row>
    <row r="911" ht="15.75" customHeight="1">
      <c r="P911" s="3"/>
      <c r="R911" s="3"/>
      <c r="S911" s="4"/>
    </row>
    <row r="912" ht="15.75" customHeight="1">
      <c r="P912" s="3"/>
      <c r="R912" s="3"/>
      <c r="S912" s="4"/>
    </row>
    <row r="913" ht="15.75" customHeight="1">
      <c r="P913" s="3"/>
      <c r="R913" s="3"/>
      <c r="S913" s="4"/>
    </row>
    <row r="914" ht="15.75" customHeight="1">
      <c r="P914" s="3"/>
      <c r="R914" s="3"/>
      <c r="S914" s="4"/>
    </row>
    <row r="915" ht="15.75" customHeight="1">
      <c r="P915" s="3"/>
      <c r="R915" s="3"/>
      <c r="S915" s="4"/>
    </row>
    <row r="916" ht="15.75" customHeight="1">
      <c r="P916" s="3"/>
      <c r="R916" s="3"/>
      <c r="S916" s="4"/>
    </row>
    <row r="917" ht="15.75" customHeight="1">
      <c r="P917" s="3"/>
      <c r="R917" s="3"/>
      <c r="S917" s="4"/>
    </row>
    <row r="918" ht="15.75" customHeight="1">
      <c r="P918" s="3"/>
      <c r="R918" s="3"/>
      <c r="S918" s="4"/>
    </row>
    <row r="919" ht="15.75" customHeight="1">
      <c r="P919" s="3"/>
      <c r="R919" s="3"/>
      <c r="S919" s="4"/>
    </row>
    <row r="920" ht="15.75" customHeight="1">
      <c r="P920" s="3"/>
      <c r="R920" s="3"/>
      <c r="S920" s="4"/>
    </row>
    <row r="921" ht="15.75" customHeight="1">
      <c r="P921" s="3"/>
      <c r="R921" s="3"/>
      <c r="S921" s="4"/>
    </row>
    <row r="922" ht="15.75" customHeight="1">
      <c r="P922" s="3"/>
      <c r="R922" s="3"/>
      <c r="S922" s="4"/>
    </row>
    <row r="923" ht="15.75" customHeight="1">
      <c r="P923" s="3"/>
      <c r="R923" s="3"/>
      <c r="S923" s="4"/>
    </row>
    <row r="924" ht="15.75" customHeight="1">
      <c r="P924" s="3"/>
      <c r="R924" s="3"/>
      <c r="S924" s="4"/>
    </row>
    <row r="925" ht="15.75" customHeight="1">
      <c r="P925" s="3"/>
      <c r="R925" s="3"/>
      <c r="S925" s="4"/>
    </row>
    <row r="926" ht="15.75" customHeight="1">
      <c r="P926" s="3"/>
      <c r="R926" s="3"/>
      <c r="S926" s="4"/>
    </row>
    <row r="927" ht="15.75" customHeight="1">
      <c r="P927" s="3"/>
      <c r="R927" s="3"/>
      <c r="S927" s="4"/>
    </row>
    <row r="928" ht="15.75" customHeight="1">
      <c r="P928" s="3"/>
      <c r="R928" s="3"/>
      <c r="S928" s="4"/>
    </row>
    <row r="929" ht="15.75" customHeight="1">
      <c r="P929" s="3"/>
      <c r="R929" s="3"/>
      <c r="S929" s="4"/>
    </row>
    <row r="930" ht="15.75" customHeight="1">
      <c r="P930" s="3"/>
      <c r="R930" s="3"/>
      <c r="S930" s="4"/>
    </row>
    <row r="931" ht="15.75" customHeight="1">
      <c r="P931" s="3"/>
      <c r="R931" s="3"/>
      <c r="S931" s="4"/>
    </row>
    <row r="932" ht="15.75" customHeight="1">
      <c r="P932" s="3"/>
      <c r="R932" s="3"/>
      <c r="S932" s="4"/>
    </row>
    <row r="933" ht="15.75" customHeight="1">
      <c r="P933" s="3"/>
      <c r="R933" s="3"/>
      <c r="S933" s="4"/>
    </row>
    <row r="934" ht="15.75" customHeight="1">
      <c r="P934" s="3"/>
      <c r="R934" s="3"/>
      <c r="S934" s="4"/>
    </row>
    <row r="935" ht="15.75" customHeight="1">
      <c r="P935" s="3"/>
      <c r="R935" s="3"/>
      <c r="S935" s="4"/>
    </row>
    <row r="936" ht="15.75" customHeight="1">
      <c r="P936" s="3"/>
      <c r="R936" s="3"/>
      <c r="S936" s="4"/>
    </row>
    <row r="937" ht="15.75" customHeight="1">
      <c r="P937" s="3"/>
      <c r="R937" s="3"/>
      <c r="S937" s="4"/>
    </row>
    <row r="938" ht="15.75" customHeight="1">
      <c r="P938" s="3"/>
      <c r="R938" s="3"/>
      <c r="S938" s="4"/>
    </row>
    <row r="939" ht="15.75" customHeight="1">
      <c r="P939" s="3"/>
      <c r="R939" s="3"/>
      <c r="S939" s="4"/>
    </row>
    <row r="940" ht="15.75" customHeight="1">
      <c r="P940" s="3"/>
      <c r="R940" s="3"/>
      <c r="S940" s="4"/>
    </row>
    <row r="941" ht="15.75" customHeight="1">
      <c r="P941" s="3"/>
      <c r="R941" s="3"/>
      <c r="S941" s="4"/>
    </row>
    <row r="942" ht="15.75" customHeight="1">
      <c r="P942" s="3"/>
      <c r="R942" s="3"/>
      <c r="S942" s="4"/>
    </row>
    <row r="943" ht="15.75" customHeight="1">
      <c r="P943" s="3"/>
      <c r="R943" s="3"/>
      <c r="S943" s="4"/>
    </row>
    <row r="944" ht="15.75" customHeight="1">
      <c r="P944" s="3"/>
      <c r="R944" s="3"/>
      <c r="S944" s="4"/>
    </row>
    <row r="945" ht="15.75" customHeight="1">
      <c r="P945" s="3"/>
      <c r="R945" s="3"/>
      <c r="S945" s="4"/>
    </row>
    <row r="946" ht="15.75" customHeight="1">
      <c r="P946" s="3"/>
      <c r="R946" s="3"/>
      <c r="S946" s="4"/>
    </row>
    <row r="947" ht="15.75" customHeight="1">
      <c r="P947" s="3"/>
      <c r="R947" s="3"/>
      <c r="S947" s="4"/>
    </row>
    <row r="948" ht="15.75" customHeight="1">
      <c r="P948" s="3"/>
      <c r="R948" s="3"/>
      <c r="S948" s="4"/>
    </row>
    <row r="949" ht="15.75" customHeight="1">
      <c r="P949" s="3"/>
      <c r="R949" s="3"/>
      <c r="S949" s="4"/>
    </row>
    <row r="950" ht="15.75" customHeight="1">
      <c r="P950" s="3"/>
      <c r="R950" s="3"/>
      <c r="S950" s="4"/>
    </row>
    <row r="951" ht="15.75" customHeight="1">
      <c r="P951" s="3"/>
      <c r="R951" s="3"/>
      <c r="S951" s="4"/>
    </row>
    <row r="952" ht="15.75" customHeight="1">
      <c r="P952" s="3"/>
      <c r="R952" s="3"/>
      <c r="S952" s="4"/>
    </row>
    <row r="953" ht="15.75" customHeight="1">
      <c r="P953" s="3"/>
      <c r="R953" s="3"/>
      <c r="S953" s="4"/>
    </row>
    <row r="954" ht="15.75" customHeight="1">
      <c r="P954" s="3"/>
      <c r="R954" s="3"/>
      <c r="S954" s="4"/>
    </row>
    <row r="955" ht="15.75" customHeight="1">
      <c r="P955" s="3"/>
      <c r="R955" s="3"/>
      <c r="S955" s="4"/>
    </row>
    <row r="956" ht="15.75" customHeight="1">
      <c r="P956" s="3"/>
      <c r="R956" s="3"/>
      <c r="S956" s="4"/>
    </row>
    <row r="957" ht="15.75" customHeight="1">
      <c r="P957" s="3"/>
      <c r="R957" s="3"/>
      <c r="S957" s="4"/>
    </row>
    <row r="958" ht="15.75" customHeight="1">
      <c r="P958" s="3"/>
      <c r="R958" s="3"/>
      <c r="S958" s="4"/>
    </row>
    <row r="959" ht="15.75" customHeight="1">
      <c r="P959" s="3"/>
      <c r="R959" s="3"/>
      <c r="S959" s="4"/>
    </row>
    <row r="960" ht="15.75" customHeight="1">
      <c r="P960" s="3"/>
      <c r="R960" s="3"/>
      <c r="S960" s="4"/>
    </row>
    <row r="961" ht="15.75" customHeight="1">
      <c r="P961" s="3"/>
      <c r="R961" s="3"/>
      <c r="S961" s="4"/>
    </row>
    <row r="962" ht="15.75" customHeight="1">
      <c r="P962" s="3"/>
      <c r="R962" s="3"/>
      <c r="S962" s="4"/>
    </row>
    <row r="963" ht="15.75" customHeight="1">
      <c r="P963" s="3"/>
      <c r="R963" s="3"/>
      <c r="S963" s="4"/>
    </row>
    <row r="964" ht="15.75" customHeight="1">
      <c r="P964" s="3"/>
      <c r="R964" s="3"/>
      <c r="S964" s="4"/>
    </row>
    <row r="965" ht="15.75" customHeight="1">
      <c r="P965" s="3"/>
      <c r="R965" s="3"/>
      <c r="S965" s="4"/>
    </row>
    <row r="966" ht="15.75" customHeight="1">
      <c r="P966" s="3"/>
      <c r="R966" s="3"/>
      <c r="S966" s="4"/>
    </row>
    <row r="967" ht="15.75" customHeight="1">
      <c r="P967" s="3"/>
      <c r="R967" s="3"/>
      <c r="S967" s="4"/>
    </row>
    <row r="968" ht="15.75" customHeight="1">
      <c r="P968" s="3"/>
      <c r="R968" s="3"/>
      <c r="S968" s="4"/>
    </row>
    <row r="969" ht="15.75" customHeight="1">
      <c r="P969" s="3"/>
      <c r="R969" s="3"/>
      <c r="S969" s="4"/>
    </row>
    <row r="970" ht="15.75" customHeight="1">
      <c r="P970" s="3"/>
      <c r="R970" s="3"/>
      <c r="S970" s="4"/>
    </row>
    <row r="971" ht="15.75" customHeight="1">
      <c r="P971" s="3"/>
      <c r="R971" s="3"/>
      <c r="S971" s="4"/>
    </row>
    <row r="972" ht="15.75" customHeight="1">
      <c r="P972" s="3"/>
      <c r="R972" s="3"/>
      <c r="S972" s="4"/>
    </row>
    <row r="973" ht="15.75" customHeight="1">
      <c r="P973" s="3"/>
      <c r="R973" s="3"/>
      <c r="S973" s="4"/>
    </row>
    <row r="974" ht="15.75" customHeight="1">
      <c r="P974" s="3"/>
      <c r="R974" s="3"/>
      <c r="S974" s="4"/>
    </row>
    <row r="975" ht="15.75" customHeight="1">
      <c r="P975" s="3"/>
      <c r="R975" s="3"/>
      <c r="S975" s="4"/>
    </row>
    <row r="976" ht="15.75" customHeight="1">
      <c r="P976" s="3"/>
      <c r="R976" s="3"/>
      <c r="S976" s="4"/>
    </row>
    <row r="977" ht="15.75" customHeight="1">
      <c r="P977" s="3"/>
      <c r="R977" s="3"/>
      <c r="S977" s="4"/>
    </row>
    <row r="978" ht="15.75" customHeight="1">
      <c r="P978" s="3"/>
      <c r="R978" s="3"/>
      <c r="S978" s="4"/>
    </row>
    <row r="979" ht="15.75" customHeight="1">
      <c r="P979" s="3"/>
      <c r="R979" s="3"/>
      <c r="S979" s="4"/>
    </row>
    <row r="980" ht="15.75" customHeight="1">
      <c r="P980" s="3"/>
      <c r="R980" s="3"/>
      <c r="S980" s="4"/>
    </row>
    <row r="981" ht="15.75" customHeight="1">
      <c r="P981" s="3"/>
      <c r="R981" s="3"/>
      <c r="S981" s="4"/>
    </row>
    <row r="982" ht="15.75" customHeight="1">
      <c r="P982" s="3"/>
      <c r="R982" s="3"/>
      <c r="S982" s="4"/>
    </row>
    <row r="983" ht="15.75" customHeight="1">
      <c r="P983" s="3"/>
      <c r="R983" s="3"/>
      <c r="S983" s="4"/>
    </row>
    <row r="984" ht="15.75" customHeight="1">
      <c r="P984" s="3"/>
      <c r="R984" s="3"/>
      <c r="S984" s="4"/>
    </row>
    <row r="985" ht="15.75" customHeight="1">
      <c r="P985" s="3"/>
      <c r="R985" s="3"/>
      <c r="S985" s="4"/>
    </row>
    <row r="986" ht="15.75" customHeight="1">
      <c r="P986" s="3"/>
      <c r="R986" s="3"/>
      <c r="S986" s="4"/>
    </row>
    <row r="987" ht="15.75" customHeight="1">
      <c r="P987" s="3"/>
      <c r="R987" s="3"/>
      <c r="S987" s="4"/>
    </row>
    <row r="988" ht="15.75" customHeight="1">
      <c r="P988" s="3"/>
      <c r="R988" s="3"/>
      <c r="S988" s="4"/>
    </row>
    <row r="989" ht="15.75" customHeight="1">
      <c r="P989" s="3"/>
      <c r="R989" s="3"/>
      <c r="S989" s="4"/>
    </row>
    <row r="990" ht="15.75" customHeight="1">
      <c r="P990" s="3"/>
      <c r="R990" s="3"/>
      <c r="S990" s="4"/>
    </row>
    <row r="991" ht="15.75" customHeight="1">
      <c r="P991" s="3"/>
      <c r="R991" s="3"/>
      <c r="S991" s="4"/>
    </row>
    <row r="992" ht="15.75" customHeight="1">
      <c r="P992" s="3"/>
      <c r="R992" s="3"/>
      <c r="S992" s="4"/>
    </row>
    <row r="993" ht="15.75" customHeight="1">
      <c r="P993" s="3"/>
      <c r="R993" s="3"/>
      <c r="S993" s="4"/>
    </row>
    <row r="994" ht="15.75" customHeight="1">
      <c r="P994" s="3"/>
      <c r="R994" s="3"/>
      <c r="S994" s="4"/>
    </row>
    <row r="995" ht="15.75" customHeight="1">
      <c r="P995" s="3"/>
      <c r="R995" s="3"/>
      <c r="S995" s="4"/>
    </row>
    <row r="996" ht="15.75" customHeight="1">
      <c r="P996" s="3"/>
      <c r="R996" s="3"/>
      <c r="S996" s="4"/>
    </row>
    <row r="997" ht="15.75" customHeight="1">
      <c r="P997" s="3"/>
      <c r="R997" s="3"/>
      <c r="S997" s="4"/>
    </row>
    <row r="998" ht="15.75" customHeight="1">
      <c r="P998" s="3"/>
      <c r="R998" s="3"/>
      <c r="S998" s="4"/>
    </row>
    <row r="999" ht="15.75" customHeight="1">
      <c r="P999" s="3"/>
      <c r="R999" s="3"/>
      <c r="S999" s="4"/>
    </row>
    <row r="1000" ht="15.75" customHeight="1">
      <c r="P1000" s="3"/>
      <c r="R1000" s="3"/>
      <c r="S1000" s="4"/>
    </row>
    <row r="1001" ht="15.75" customHeight="1">
      <c r="P1001" s="3"/>
      <c r="R1001" s="3"/>
      <c r="S1001" s="4"/>
    </row>
  </sheetData>
  <mergeCells count="12">
    <mergeCell ref="C18:G18"/>
    <mergeCell ref="C19:E19"/>
    <mergeCell ref="A22:C22"/>
    <mergeCell ref="A24:B24"/>
    <mergeCell ref="B36:C36"/>
    <mergeCell ref="C1:D1"/>
    <mergeCell ref="S3:S4"/>
    <mergeCell ref="S5:S6"/>
    <mergeCell ref="P14:Q14"/>
    <mergeCell ref="P15:Q15"/>
    <mergeCell ref="C16:I16"/>
    <mergeCell ref="C17:I17"/>
  </mergeCells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63"/>
    <col customWidth="1" min="3" max="3" width="16.25"/>
    <col customWidth="1" min="4" max="4" width="15.63"/>
    <col customWidth="1" min="5" max="5" width="16.88"/>
    <col customWidth="1" min="6" max="6" width="10.63"/>
    <col customWidth="1" min="7" max="7" width="15.63"/>
    <col customWidth="1" min="8" max="8" width="19.0"/>
    <col customWidth="1" min="9" max="9" width="57.25"/>
    <col customWidth="1" min="10" max="10" width="20.25"/>
    <col customWidth="1" min="11" max="11" width="12.75"/>
    <col customWidth="1" min="12" max="12" width="45.0"/>
    <col customWidth="1" min="13" max="26" width="10.63"/>
  </cols>
  <sheetData>
    <row r="1">
      <c r="C1" s="1" t="s">
        <v>0</v>
      </c>
      <c r="E1" s="2">
        <v>2.5137492E8</v>
      </c>
      <c r="F1" s="2"/>
      <c r="J1" s="37"/>
      <c r="K1" s="28"/>
    </row>
    <row r="2">
      <c r="A2" s="9" t="s">
        <v>1</v>
      </c>
      <c r="B2" s="5" t="s">
        <v>2</v>
      </c>
      <c r="C2" s="5" t="s">
        <v>3</v>
      </c>
      <c r="D2" s="5" t="s">
        <v>4</v>
      </c>
      <c r="E2" s="5" t="s">
        <v>66</v>
      </c>
      <c r="F2" s="5" t="s">
        <v>7</v>
      </c>
      <c r="G2" s="5" t="s">
        <v>67</v>
      </c>
      <c r="H2" s="5" t="s">
        <v>68</v>
      </c>
      <c r="I2" s="5" t="s">
        <v>69</v>
      </c>
      <c r="J2" s="49" t="s">
        <v>18</v>
      </c>
      <c r="K2" s="8" t="s">
        <v>19</v>
      </c>
      <c r="L2" s="5" t="s">
        <v>20</v>
      </c>
    </row>
    <row r="3">
      <c r="A3" s="50" t="s">
        <v>24</v>
      </c>
      <c r="B3" s="10">
        <v>0.0</v>
      </c>
      <c r="C3" s="10">
        <v>0.0</v>
      </c>
      <c r="D3" s="10">
        <v>631.0</v>
      </c>
      <c r="E3" s="11">
        <v>0.0</v>
      </c>
      <c r="F3" s="11">
        <v>0.0</v>
      </c>
      <c r="G3" s="13">
        <v>0.0</v>
      </c>
      <c r="H3" s="13">
        <v>0.0</v>
      </c>
      <c r="I3" s="51" t="s">
        <v>70</v>
      </c>
      <c r="J3" s="52">
        <v>1.5629256E7</v>
      </c>
      <c r="K3" s="53">
        <f t="shared" ref="K3:K12" si="1">+J3/$E$1</f>
        <v>0.06217508095</v>
      </c>
      <c r="L3" s="10" t="s">
        <v>22</v>
      </c>
    </row>
    <row r="4">
      <c r="A4" s="9" t="s">
        <v>26</v>
      </c>
      <c r="B4" s="10">
        <v>0.0</v>
      </c>
      <c r="C4" s="10">
        <v>0.0</v>
      </c>
      <c r="D4" s="10">
        <v>631.0</v>
      </c>
      <c r="E4" s="11">
        <v>0.0</v>
      </c>
      <c r="F4" s="11">
        <v>0.0</v>
      </c>
      <c r="G4" s="13">
        <v>0.0</v>
      </c>
      <c r="H4" s="13">
        <v>0.0</v>
      </c>
      <c r="I4" s="51" t="s">
        <v>71</v>
      </c>
      <c r="J4" s="54">
        <v>3.9010118E7</v>
      </c>
      <c r="K4" s="53">
        <f t="shared" si="1"/>
        <v>0.1551869932</v>
      </c>
      <c r="L4" s="21" t="s">
        <v>22</v>
      </c>
    </row>
    <row r="5">
      <c r="A5" s="9" t="s">
        <v>28</v>
      </c>
      <c r="B5" s="10">
        <v>0.0</v>
      </c>
      <c r="C5" s="10">
        <v>0.0</v>
      </c>
      <c r="D5" s="10">
        <v>22.0</v>
      </c>
      <c r="E5" s="55">
        <v>0.0</v>
      </c>
      <c r="F5" s="55">
        <v>0.0</v>
      </c>
      <c r="G5" s="55">
        <v>0.0</v>
      </c>
      <c r="H5" s="55">
        <v>0.0</v>
      </c>
      <c r="I5" s="16">
        <v>2135250.0</v>
      </c>
      <c r="J5" s="56">
        <v>3.5231625E7</v>
      </c>
      <c r="K5" s="53">
        <f t="shared" si="1"/>
        <v>0.1401556886</v>
      </c>
      <c r="L5" s="21" t="s">
        <v>72</v>
      </c>
    </row>
    <row r="6">
      <c r="A6" s="57" t="s">
        <v>28</v>
      </c>
      <c r="B6" s="10">
        <v>0.0</v>
      </c>
      <c r="C6" s="10">
        <v>0.0</v>
      </c>
      <c r="D6" s="10">
        <v>22.0</v>
      </c>
      <c r="E6" s="55">
        <v>0.0</v>
      </c>
      <c r="F6" s="55">
        <v>0.0</v>
      </c>
      <c r="G6" s="55">
        <v>0.0</v>
      </c>
      <c r="H6" s="55">
        <v>0.0</v>
      </c>
      <c r="I6" s="16">
        <v>2135250.0</v>
      </c>
      <c r="J6" s="56">
        <v>1.1743875E7</v>
      </c>
      <c r="K6" s="53">
        <f t="shared" si="1"/>
        <v>0.04671856285</v>
      </c>
      <c r="L6" s="21" t="s">
        <v>73</v>
      </c>
    </row>
    <row r="7">
      <c r="A7" s="50" t="s">
        <v>29</v>
      </c>
      <c r="B7" s="10">
        <v>0.0</v>
      </c>
      <c r="C7" s="10">
        <v>0.0</v>
      </c>
      <c r="D7" s="10">
        <v>32.0</v>
      </c>
      <c r="E7" s="55">
        <v>0.0</v>
      </c>
      <c r="F7" s="55">
        <v>0.0</v>
      </c>
      <c r="G7" s="55">
        <v>0.0</v>
      </c>
      <c r="H7" s="55">
        <v>0.0</v>
      </c>
      <c r="I7" s="16">
        <v>2135250.0</v>
      </c>
      <c r="J7" s="54">
        <f t="shared" ref="J7:J11" si="2">I7*D7</f>
        <v>68328000</v>
      </c>
      <c r="K7" s="53">
        <f t="shared" si="1"/>
        <v>0.271817093</v>
      </c>
      <c r="L7" s="10" t="s">
        <v>27</v>
      </c>
    </row>
    <row r="8">
      <c r="A8" s="9" t="s">
        <v>30</v>
      </c>
      <c r="B8" s="10">
        <v>0.0</v>
      </c>
      <c r="C8" s="10">
        <v>0.0</v>
      </c>
      <c r="D8" s="10">
        <v>32.0</v>
      </c>
      <c r="E8" s="55">
        <v>0.0</v>
      </c>
      <c r="F8" s="55">
        <v>0.0</v>
      </c>
      <c r="G8" s="55">
        <v>0.0</v>
      </c>
      <c r="H8" s="55">
        <v>0.0</v>
      </c>
      <c r="I8" s="16">
        <v>2135250.0</v>
      </c>
      <c r="J8" s="54">
        <f t="shared" si="2"/>
        <v>68328000</v>
      </c>
      <c r="K8" s="53">
        <f t="shared" si="1"/>
        <v>0.271817093</v>
      </c>
      <c r="L8" s="10" t="s">
        <v>27</v>
      </c>
    </row>
    <row r="9">
      <c r="A9" s="9" t="s">
        <v>31</v>
      </c>
      <c r="B9" s="10">
        <v>0.0</v>
      </c>
      <c r="C9" s="10">
        <v>0.0</v>
      </c>
      <c r="D9" s="10">
        <v>32.0</v>
      </c>
      <c r="E9" s="55">
        <v>0.0</v>
      </c>
      <c r="F9" s="55">
        <v>0.0</v>
      </c>
      <c r="G9" s="55">
        <v>0.0</v>
      </c>
      <c r="H9" s="55">
        <v>0.0</v>
      </c>
      <c r="I9" s="16">
        <v>2135250.0</v>
      </c>
      <c r="J9" s="54">
        <f t="shared" si="2"/>
        <v>68328000</v>
      </c>
      <c r="K9" s="53">
        <f t="shared" si="1"/>
        <v>0.271817093</v>
      </c>
      <c r="L9" s="10" t="s">
        <v>27</v>
      </c>
    </row>
    <row r="10">
      <c r="A10" s="50" t="s">
        <v>32</v>
      </c>
      <c r="B10" s="10">
        <v>0.0</v>
      </c>
      <c r="C10" s="10">
        <v>0.0</v>
      </c>
      <c r="D10" s="10">
        <v>32.0</v>
      </c>
      <c r="E10" s="55">
        <v>0.0</v>
      </c>
      <c r="F10" s="55">
        <v>0.0</v>
      </c>
      <c r="G10" s="55">
        <v>0.0</v>
      </c>
      <c r="H10" s="55">
        <v>0.0</v>
      </c>
      <c r="I10" s="16">
        <v>2135250.0</v>
      </c>
      <c r="J10" s="58">
        <f t="shared" si="2"/>
        <v>68328000</v>
      </c>
      <c r="K10" s="59">
        <f t="shared" si="1"/>
        <v>0.271817093</v>
      </c>
      <c r="L10" s="10" t="s">
        <v>27</v>
      </c>
    </row>
    <row r="11">
      <c r="A11" s="60" t="s">
        <v>33</v>
      </c>
      <c r="B11" s="23">
        <v>0.0</v>
      </c>
      <c r="C11" s="23">
        <v>0.0</v>
      </c>
      <c r="D11" s="10">
        <v>32.0</v>
      </c>
      <c r="E11" s="61">
        <v>0.0</v>
      </c>
      <c r="F11" s="61">
        <v>0.0</v>
      </c>
      <c r="G11" s="61">
        <v>0.0</v>
      </c>
      <c r="H11" s="61">
        <v>0.0</v>
      </c>
      <c r="I11" s="16">
        <v>2135250.0</v>
      </c>
      <c r="J11" s="58">
        <f t="shared" si="2"/>
        <v>68328000</v>
      </c>
      <c r="K11" s="59">
        <f t="shared" si="1"/>
        <v>0.271817093</v>
      </c>
      <c r="L11" s="10" t="s">
        <v>27</v>
      </c>
    </row>
    <row r="12">
      <c r="I12" s="24" t="s">
        <v>34</v>
      </c>
      <c r="J12" s="62">
        <f>SUM(J3:J11)</f>
        <v>443254874</v>
      </c>
      <c r="K12" s="63">
        <f t="shared" si="1"/>
        <v>1.76332179</v>
      </c>
    </row>
    <row r="13">
      <c r="I13" s="27" t="s">
        <v>35</v>
      </c>
      <c r="J13" s="27">
        <f>J12-E1</f>
        <v>191879954</v>
      </c>
      <c r="K13" s="27"/>
    </row>
    <row r="14">
      <c r="J14" s="37"/>
      <c r="K14" s="28"/>
    </row>
    <row r="15">
      <c r="J15" s="37"/>
      <c r="K15" s="28"/>
    </row>
    <row r="16">
      <c r="J16" s="37"/>
      <c r="K16" s="28"/>
    </row>
    <row r="17">
      <c r="J17" s="37"/>
      <c r="K17" s="28"/>
    </row>
    <row r="18">
      <c r="J18" s="37"/>
      <c r="K18" s="28"/>
    </row>
    <row r="19">
      <c r="J19" s="37"/>
      <c r="K19" s="28"/>
    </row>
    <row r="20">
      <c r="J20" s="37"/>
      <c r="K20" s="28"/>
    </row>
    <row r="21">
      <c r="J21" s="37"/>
      <c r="K21" s="28"/>
    </row>
    <row r="22" ht="15.75" customHeight="1">
      <c r="J22" s="37"/>
      <c r="K22" s="28"/>
    </row>
    <row r="23" ht="15.75" customHeight="1">
      <c r="J23" s="37"/>
      <c r="K23" s="28"/>
    </row>
    <row r="24" ht="15.75" customHeight="1">
      <c r="J24" s="64"/>
      <c r="K24" s="28"/>
    </row>
    <row r="25" ht="15.75" customHeight="1">
      <c r="J25" s="37"/>
      <c r="K25" s="28"/>
    </row>
    <row r="26" ht="15.75" customHeight="1">
      <c r="J26" s="65"/>
      <c r="K26" s="28"/>
    </row>
    <row r="27" ht="15.75" customHeight="1">
      <c r="J27" s="37"/>
      <c r="K27" s="28"/>
    </row>
    <row r="28" ht="15.75" customHeight="1">
      <c r="J28" s="64"/>
      <c r="K28" s="28"/>
    </row>
    <row r="29" ht="15.75" customHeight="1">
      <c r="J29" s="37"/>
      <c r="K29" s="28"/>
    </row>
    <row r="30" ht="15.75" customHeight="1">
      <c r="J30" s="37"/>
      <c r="K30" s="28"/>
    </row>
    <row r="31" ht="15.75" customHeight="1">
      <c r="J31" s="37"/>
      <c r="K31" s="28"/>
    </row>
    <row r="32" ht="15.75" customHeight="1">
      <c r="J32" s="37"/>
      <c r="K32" s="28"/>
    </row>
    <row r="33" ht="15.75" customHeight="1">
      <c r="J33" s="37"/>
      <c r="K33" s="28"/>
    </row>
    <row r="34" ht="15.75" customHeight="1">
      <c r="J34" s="37"/>
      <c r="K34" s="28"/>
    </row>
    <row r="35" ht="15.75" customHeight="1">
      <c r="J35" s="37"/>
      <c r="K35" s="28"/>
    </row>
    <row r="36" ht="15.75" customHeight="1">
      <c r="J36" s="37"/>
      <c r="K36" s="28"/>
    </row>
    <row r="37" ht="15.75" customHeight="1">
      <c r="J37" s="37"/>
      <c r="K37" s="28"/>
    </row>
    <row r="38" ht="15.75" customHeight="1">
      <c r="J38" s="37"/>
      <c r="K38" s="28"/>
    </row>
    <row r="39" ht="15.75" customHeight="1">
      <c r="J39" s="37"/>
      <c r="K39" s="28"/>
    </row>
    <row r="40" ht="15.75" customHeight="1">
      <c r="J40" s="37"/>
      <c r="K40" s="28"/>
    </row>
    <row r="41" ht="15.75" customHeight="1">
      <c r="J41" s="37"/>
      <c r="K41" s="28"/>
    </row>
    <row r="42" ht="15.75" customHeight="1">
      <c r="J42" s="37"/>
      <c r="K42" s="28"/>
    </row>
    <row r="43" ht="15.75" customHeight="1">
      <c r="J43" s="37"/>
      <c r="K43" s="28"/>
    </row>
    <row r="44" ht="15.75" customHeight="1">
      <c r="J44" s="37"/>
      <c r="K44" s="28"/>
    </row>
    <row r="45" ht="15.75" customHeight="1">
      <c r="J45" s="37"/>
      <c r="K45" s="28"/>
    </row>
    <row r="46" ht="15.75" customHeight="1">
      <c r="J46" s="37"/>
      <c r="K46" s="28"/>
    </row>
    <row r="47" ht="15.75" customHeight="1">
      <c r="J47" s="37"/>
      <c r="K47" s="28"/>
    </row>
    <row r="48" ht="15.75" customHeight="1">
      <c r="J48" s="37"/>
      <c r="K48" s="28"/>
    </row>
    <row r="49" ht="15.75" customHeight="1">
      <c r="J49" s="37"/>
      <c r="K49" s="28"/>
    </row>
    <row r="50" ht="15.75" customHeight="1">
      <c r="J50" s="37"/>
      <c r="K50" s="28"/>
    </row>
    <row r="51" ht="15.75" customHeight="1">
      <c r="J51" s="37"/>
      <c r="K51" s="28"/>
    </row>
    <row r="52" ht="15.75" customHeight="1">
      <c r="J52" s="37"/>
      <c r="K52" s="28"/>
    </row>
    <row r="53" ht="15.75" customHeight="1">
      <c r="J53" s="37"/>
      <c r="K53" s="28"/>
    </row>
    <row r="54" ht="15.75" customHeight="1">
      <c r="J54" s="37"/>
      <c r="K54" s="28"/>
    </row>
    <row r="55" ht="15.75" customHeight="1">
      <c r="J55" s="37"/>
      <c r="K55" s="28"/>
    </row>
    <row r="56" ht="15.75" customHeight="1">
      <c r="J56" s="37"/>
      <c r="K56" s="28"/>
    </row>
    <row r="57" ht="15.75" customHeight="1">
      <c r="J57" s="37"/>
      <c r="K57" s="28"/>
    </row>
    <row r="58" ht="15.75" customHeight="1">
      <c r="J58" s="37"/>
      <c r="K58" s="28"/>
    </row>
    <row r="59" ht="15.75" customHeight="1">
      <c r="J59" s="37"/>
      <c r="K59" s="28"/>
    </row>
    <row r="60" ht="15.75" customHeight="1">
      <c r="J60" s="37"/>
      <c r="K60" s="28"/>
    </row>
    <row r="61" ht="15.75" customHeight="1">
      <c r="J61" s="37"/>
      <c r="K61" s="28"/>
    </row>
    <row r="62" ht="15.75" customHeight="1">
      <c r="J62" s="37"/>
      <c r="K62" s="28"/>
    </row>
    <row r="63" ht="15.75" customHeight="1">
      <c r="J63" s="37"/>
      <c r="K63" s="28"/>
    </row>
    <row r="64" ht="15.75" customHeight="1">
      <c r="J64" s="37"/>
      <c r="K64" s="28"/>
    </row>
    <row r="65" ht="15.75" customHeight="1">
      <c r="J65" s="37"/>
      <c r="K65" s="28"/>
    </row>
    <row r="66" ht="15.75" customHeight="1">
      <c r="J66" s="37"/>
      <c r="K66" s="28"/>
    </row>
    <row r="67" ht="15.75" customHeight="1">
      <c r="J67" s="37"/>
      <c r="K67" s="28"/>
    </row>
    <row r="68" ht="15.75" customHeight="1">
      <c r="J68" s="37"/>
      <c r="K68" s="28"/>
    </row>
    <row r="69" ht="15.75" customHeight="1">
      <c r="J69" s="37"/>
      <c r="K69" s="28"/>
    </row>
    <row r="70" ht="15.75" customHeight="1">
      <c r="J70" s="37"/>
      <c r="K70" s="28"/>
    </row>
    <row r="71" ht="15.75" customHeight="1">
      <c r="J71" s="37"/>
      <c r="K71" s="28"/>
    </row>
    <row r="72" ht="15.75" customHeight="1">
      <c r="J72" s="37"/>
      <c r="K72" s="28"/>
    </row>
    <row r="73" ht="15.75" customHeight="1">
      <c r="J73" s="37"/>
      <c r="K73" s="28"/>
    </row>
    <row r="74" ht="15.75" customHeight="1">
      <c r="J74" s="37"/>
      <c r="K74" s="28"/>
    </row>
    <row r="75" ht="15.75" customHeight="1">
      <c r="J75" s="37"/>
      <c r="K75" s="28"/>
    </row>
    <row r="76" ht="15.75" customHeight="1">
      <c r="J76" s="37"/>
      <c r="K76" s="28"/>
    </row>
    <row r="77" ht="15.75" customHeight="1">
      <c r="J77" s="37"/>
      <c r="K77" s="28"/>
    </row>
    <row r="78" ht="15.75" customHeight="1">
      <c r="J78" s="37"/>
      <c r="K78" s="28"/>
    </row>
    <row r="79" ht="15.75" customHeight="1">
      <c r="J79" s="37"/>
      <c r="K79" s="28"/>
    </row>
    <row r="80" ht="15.75" customHeight="1">
      <c r="J80" s="37"/>
      <c r="K80" s="28"/>
    </row>
    <row r="81" ht="15.75" customHeight="1">
      <c r="J81" s="37"/>
      <c r="K81" s="28"/>
    </row>
    <row r="82" ht="15.75" customHeight="1">
      <c r="J82" s="37"/>
      <c r="K82" s="28"/>
    </row>
    <row r="83" ht="15.75" customHeight="1">
      <c r="J83" s="37"/>
      <c r="K83" s="28"/>
    </row>
    <row r="84" ht="15.75" customHeight="1">
      <c r="J84" s="37"/>
      <c r="K84" s="28"/>
    </row>
    <row r="85" ht="15.75" customHeight="1">
      <c r="J85" s="37"/>
      <c r="K85" s="28"/>
    </row>
    <row r="86" ht="15.75" customHeight="1">
      <c r="J86" s="37"/>
      <c r="K86" s="28"/>
    </row>
    <row r="87" ht="15.75" customHeight="1">
      <c r="J87" s="37"/>
      <c r="K87" s="28"/>
    </row>
    <row r="88" ht="15.75" customHeight="1">
      <c r="J88" s="37"/>
      <c r="K88" s="28"/>
    </row>
    <row r="89" ht="15.75" customHeight="1">
      <c r="J89" s="37"/>
      <c r="K89" s="28"/>
    </row>
    <row r="90" ht="15.75" customHeight="1">
      <c r="J90" s="37"/>
      <c r="K90" s="28"/>
    </row>
    <row r="91" ht="15.75" customHeight="1">
      <c r="J91" s="37"/>
      <c r="K91" s="28"/>
    </row>
    <row r="92" ht="15.75" customHeight="1">
      <c r="J92" s="37"/>
      <c r="K92" s="28"/>
    </row>
    <row r="93" ht="15.75" customHeight="1">
      <c r="J93" s="37"/>
      <c r="K93" s="28"/>
    </row>
    <row r="94" ht="15.75" customHeight="1">
      <c r="J94" s="37"/>
      <c r="K94" s="28"/>
    </row>
    <row r="95" ht="15.75" customHeight="1">
      <c r="J95" s="37"/>
      <c r="K95" s="28"/>
    </row>
    <row r="96" ht="15.75" customHeight="1">
      <c r="J96" s="37"/>
      <c r="K96" s="28"/>
    </row>
    <row r="97" ht="15.75" customHeight="1">
      <c r="J97" s="37"/>
      <c r="K97" s="28"/>
    </row>
    <row r="98" ht="15.75" customHeight="1">
      <c r="J98" s="37"/>
      <c r="K98" s="28"/>
    </row>
    <row r="99" ht="15.75" customHeight="1">
      <c r="J99" s="37"/>
      <c r="K99" s="28"/>
    </row>
    <row r="100" ht="15.75" customHeight="1">
      <c r="J100" s="37"/>
      <c r="K100" s="28"/>
    </row>
    <row r="101" ht="15.75" customHeight="1">
      <c r="J101" s="37"/>
      <c r="K101" s="28"/>
    </row>
    <row r="102" ht="15.75" customHeight="1">
      <c r="J102" s="37"/>
      <c r="K102" s="28"/>
    </row>
    <row r="103" ht="15.75" customHeight="1">
      <c r="J103" s="37"/>
      <c r="K103" s="28"/>
    </row>
    <row r="104" ht="15.75" customHeight="1">
      <c r="J104" s="37"/>
      <c r="K104" s="28"/>
    </row>
    <row r="105" ht="15.75" customHeight="1">
      <c r="J105" s="37"/>
      <c r="K105" s="28"/>
    </row>
    <row r="106" ht="15.75" customHeight="1">
      <c r="J106" s="37"/>
      <c r="K106" s="28"/>
    </row>
    <row r="107" ht="15.75" customHeight="1">
      <c r="J107" s="37"/>
      <c r="K107" s="28"/>
    </row>
    <row r="108" ht="15.75" customHeight="1">
      <c r="J108" s="37"/>
      <c r="K108" s="28"/>
    </row>
    <row r="109" ht="15.75" customHeight="1">
      <c r="J109" s="37"/>
      <c r="K109" s="28"/>
    </row>
    <row r="110" ht="15.75" customHeight="1">
      <c r="J110" s="37"/>
      <c r="K110" s="28"/>
    </row>
    <row r="111" ht="15.75" customHeight="1">
      <c r="J111" s="37"/>
      <c r="K111" s="28"/>
    </row>
    <row r="112" ht="15.75" customHeight="1">
      <c r="J112" s="37"/>
      <c r="K112" s="28"/>
    </row>
    <row r="113" ht="15.75" customHeight="1">
      <c r="J113" s="37"/>
      <c r="K113" s="28"/>
    </row>
    <row r="114" ht="15.75" customHeight="1">
      <c r="J114" s="37"/>
      <c r="K114" s="28"/>
    </row>
    <row r="115" ht="15.75" customHeight="1">
      <c r="J115" s="37"/>
      <c r="K115" s="28"/>
    </row>
    <row r="116" ht="15.75" customHeight="1">
      <c r="J116" s="37"/>
      <c r="K116" s="28"/>
    </row>
    <row r="117" ht="15.75" customHeight="1">
      <c r="J117" s="37"/>
      <c r="K117" s="28"/>
    </row>
    <row r="118" ht="15.75" customHeight="1">
      <c r="J118" s="37"/>
      <c r="K118" s="28"/>
    </row>
    <row r="119" ht="15.75" customHeight="1">
      <c r="J119" s="37"/>
      <c r="K119" s="28"/>
    </row>
    <row r="120" ht="15.75" customHeight="1">
      <c r="J120" s="37"/>
      <c r="K120" s="28"/>
    </row>
    <row r="121" ht="15.75" customHeight="1">
      <c r="J121" s="37"/>
      <c r="K121" s="28"/>
    </row>
    <row r="122" ht="15.75" customHeight="1">
      <c r="J122" s="37"/>
      <c r="K122" s="28"/>
    </row>
    <row r="123" ht="15.75" customHeight="1">
      <c r="J123" s="37"/>
      <c r="K123" s="28"/>
    </row>
    <row r="124" ht="15.75" customHeight="1">
      <c r="J124" s="37"/>
      <c r="K124" s="28"/>
    </row>
    <row r="125" ht="15.75" customHeight="1">
      <c r="J125" s="37"/>
      <c r="K125" s="28"/>
    </row>
    <row r="126" ht="15.75" customHeight="1">
      <c r="J126" s="37"/>
      <c r="K126" s="28"/>
    </row>
    <row r="127" ht="15.75" customHeight="1">
      <c r="J127" s="37"/>
      <c r="K127" s="28"/>
    </row>
    <row r="128" ht="15.75" customHeight="1">
      <c r="J128" s="37"/>
      <c r="K128" s="28"/>
    </row>
    <row r="129" ht="15.75" customHeight="1">
      <c r="J129" s="37"/>
      <c r="K129" s="28"/>
    </row>
    <row r="130" ht="15.75" customHeight="1">
      <c r="J130" s="37"/>
      <c r="K130" s="28"/>
    </row>
    <row r="131" ht="15.75" customHeight="1">
      <c r="J131" s="37"/>
      <c r="K131" s="28"/>
    </row>
    <row r="132" ht="15.75" customHeight="1">
      <c r="J132" s="37"/>
      <c r="K132" s="28"/>
    </row>
    <row r="133" ht="15.75" customHeight="1">
      <c r="J133" s="37"/>
      <c r="K133" s="28"/>
    </row>
    <row r="134" ht="15.75" customHeight="1">
      <c r="J134" s="37"/>
      <c r="K134" s="28"/>
    </row>
    <row r="135" ht="15.75" customHeight="1">
      <c r="J135" s="37"/>
      <c r="K135" s="28"/>
    </row>
    <row r="136" ht="15.75" customHeight="1">
      <c r="J136" s="37"/>
      <c r="K136" s="28"/>
    </row>
    <row r="137" ht="15.75" customHeight="1">
      <c r="J137" s="37"/>
      <c r="K137" s="28"/>
    </row>
    <row r="138" ht="15.75" customHeight="1">
      <c r="J138" s="37"/>
      <c r="K138" s="28"/>
    </row>
    <row r="139" ht="15.75" customHeight="1">
      <c r="J139" s="37"/>
      <c r="K139" s="28"/>
    </row>
    <row r="140" ht="15.75" customHeight="1">
      <c r="J140" s="37"/>
      <c r="K140" s="28"/>
    </row>
    <row r="141" ht="15.75" customHeight="1">
      <c r="J141" s="37"/>
      <c r="K141" s="28"/>
    </row>
    <row r="142" ht="15.75" customHeight="1">
      <c r="J142" s="37"/>
      <c r="K142" s="28"/>
    </row>
    <row r="143" ht="15.75" customHeight="1">
      <c r="J143" s="37"/>
      <c r="K143" s="28"/>
    </row>
    <row r="144" ht="15.75" customHeight="1">
      <c r="J144" s="37"/>
      <c r="K144" s="28"/>
    </row>
    <row r="145" ht="15.75" customHeight="1">
      <c r="J145" s="37"/>
      <c r="K145" s="28"/>
    </row>
    <row r="146" ht="15.75" customHeight="1">
      <c r="J146" s="37"/>
      <c r="K146" s="28"/>
    </row>
    <row r="147" ht="15.75" customHeight="1">
      <c r="J147" s="37"/>
      <c r="K147" s="28"/>
    </row>
    <row r="148" ht="15.75" customHeight="1">
      <c r="J148" s="37"/>
      <c r="K148" s="28"/>
    </row>
    <row r="149" ht="15.75" customHeight="1">
      <c r="J149" s="37"/>
      <c r="K149" s="28"/>
    </row>
    <row r="150" ht="15.75" customHeight="1">
      <c r="J150" s="37"/>
      <c r="K150" s="28"/>
    </row>
    <row r="151" ht="15.75" customHeight="1">
      <c r="J151" s="37"/>
      <c r="K151" s="28"/>
    </row>
    <row r="152" ht="15.75" customHeight="1">
      <c r="J152" s="37"/>
      <c r="K152" s="28"/>
    </row>
    <row r="153" ht="15.75" customHeight="1">
      <c r="J153" s="37"/>
      <c r="K153" s="28"/>
    </row>
    <row r="154" ht="15.75" customHeight="1">
      <c r="J154" s="37"/>
      <c r="K154" s="28"/>
    </row>
    <row r="155" ht="15.75" customHeight="1">
      <c r="J155" s="37"/>
      <c r="K155" s="28"/>
    </row>
    <row r="156" ht="15.75" customHeight="1">
      <c r="J156" s="37"/>
      <c r="K156" s="28"/>
    </row>
    <row r="157" ht="15.75" customHeight="1">
      <c r="J157" s="37"/>
      <c r="K157" s="28"/>
    </row>
    <row r="158" ht="15.75" customHeight="1">
      <c r="J158" s="37"/>
      <c r="K158" s="28"/>
    </row>
    <row r="159" ht="15.75" customHeight="1">
      <c r="J159" s="37"/>
      <c r="K159" s="28"/>
    </row>
    <row r="160" ht="15.75" customHeight="1">
      <c r="J160" s="37"/>
      <c r="K160" s="28"/>
    </row>
    <row r="161" ht="15.75" customHeight="1">
      <c r="J161" s="37"/>
      <c r="K161" s="28"/>
    </row>
    <row r="162" ht="15.75" customHeight="1">
      <c r="J162" s="37"/>
      <c r="K162" s="28"/>
    </row>
    <row r="163" ht="15.75" customHeight="1">
      <c r="J163" s="37"/>
      <c r="K163" s="28"/>
    </row>
    <row r="164" ht="15.75" customHeight="1">
      <c r="J164" s="37"/>
      <c r="K164" s="28"/>
    </row>
    <row r="165" ht="15.75" customHeight="1">
      <c r="J165" s="37"/>
      <c r="K165" s="28"/>
    </row>
    <row r="166" ht="15.75" customHeight="1">
      <c r="J166" s="37"/>
      <c r="K166" s="28"/>
    </row>
    <row r="167" ht="15.75" customHeight="1">
      <c r="J167" s="37"/>
      <c r="K167" s="28"/>
    </row>
    <row r="168" ht="15.75" customHeight="1">
      <c r="J168" s="37"/>
      <c r="K168" s="28"/>
    </row>
    <row r="169" ht="15.75" customHeight="1">
      <c r="J169" s="37"/>
      <c r="K169" s="28"/>
    </row>
    <row r="170" ht="15.75" customHeight="1">
      <c r="J170" s="37"/>
      <c r="K170" s="28"/>
    </row>
    <row r="171" ht="15.75" customHeight="1">
      <c r="J171" s="37"/>
      <c r="K171" s="28"/>
    </row>
    <row r="172" ht="15.75" customHeight="1">
      <c r="J172" s="37"/>
      <c r="K172" s="28"/>
    </row>
    <row r="173" ht="15.75" customHeight="1">
      <c r="J173" s="37"/>
      <c r="K173" s="28"/>
    </row>
    <row r="174" ht="15.75" customHeight="1">
      <c r="J174" s="37"/>
      <c r="K174" s="28"/>
    </row>
    <row r="175" ht="15.75" customHeight="1">
      <c r="J175" s="37"/>
      <c r="K175" s="28"/>
    </row>
    <row r="176" ht="15.75" customHeight="1">
      <c r="J176" s="37"/>
      <c r="K176" s="28"/>
    </row>
    <row r="177" ht="15.75" customHeight="1">
      <c r="J177" s="37"/>
      <c r="K177" s="28"/>
    </row>
    <row r="178" ht="15.75" customHeight="1">
      <c r="J178" s="37"/>
      <c r="K178" s="28"/>
    </row>
    <row r="179" ht="15.75" customHeight="1">
      <c r="J179" s="37"/>
      <c r="K179" s="28"/>
    </row>
    <row r="180" ht="15.75" customHeight="1">
      <c r="J180" s="37"/>
      <c r="K180" s="28"/>
    </row>
    <row r="181" ht="15.75" customHeight="1">
      <c r="J181" s="37"/>
      <c r="K181" s="28"/>
    </row>
    <row r="182" ht="15.75" customHeight="1">
      <c r="J182" s="37"/>
      <c r="K182" s="28"/>
    </row>
    <row r="183" ht="15.75" customHeight="1">
      <c r="J183" s="37"/>
      <c r="K183" s="28"/>
    </row>
    <row r="184" ht="15.75" customHeight="1">
      <c r="J184" s="37"/>
      <c r="K184" s="28"/>
    </row>
    <row r="185" ht="15.75" customHeight="1">
      <c r="J185" s="37"/>
      <c r="K185" s="28"/>
    </row>
    <row r="186" ht="15.75" customHeight="1">
      <c r="J186" s="37"/>
      <c r="K186" s="28"/>
    </row>
    <row r="187" ht="15.75" customHeight="1">
      <c r="J187" s="37"/>
      <c r="K187" s="28"/>
    </row>
    <row r="188" ht="15.75" customHeight="1">
      <c r="J188" s="37"/>
      <c r="K188" s="28"/>
    </row>
    <row r="189" ht="15.75" customHeight="1">
      <c r="J189" s="37"/>
      <c r="K189" s="28"/>
    </row>
    <row r="190" ht="15.75" customHeight="1">
      <c r="J190" s="37"/>
      <c r="K190" s="28"/>
    </row>
    <row r="191" ht="15.75" customHeight="1">
      <c r="J191" s="37"/>
      <c r="K191" s="28"/>
    </row>
    <row r="192" ht="15.75" customHeight="1">
      <c r="J192" s="37"/>
      <c r="K192" s="28"/>
    </row>
    <row r="193" ht="15.75" customHeight="1">
      <c r="J193" s="37"/>
      <c r="K193" s="28"/>
    </row>
    <row r="194" ht="15.75" customHeight="1">
      <c r="J194" s="37"/>
      <c r="K194" s="28"/>
    </row>
    <row r="195" ht="15.75" customHeight="1">
      <c r="J195" s="37"/>
      <c r="K195" s="28"/>
    </row>
    <row r="196" ht="15.75" customHeight="1">
      <c r="J196" s="37"/>
      <c r="K196" s="28"/>
    </row>
    <row r="197" ht="15.75" customHeight="1">
      <c r="J197" s="37"/>
      <c r="K197" s="28"/>
    </row>
    <row r="198" ht="15.75" customHeight="1">
      <c r="J198" s="37"/>
      <c r="K198" s="28"/>
    </row>
    <row r="199" ht="15.75" customHeight="1">
      <c r="J199" s="37"/>
      <c r="K199" s="28"/>
    </row>
    <row r="200" ht="15.75" customHeight="1">
      <c r="J200" s="37"/>
      <c r="K200" s="28"/>
    </row>
    <row r="201" ht="15.75" customHeight="1">
      <c r="J201" s="37"/>
      <c r="K201" s="28"/>
    </row>
    <row r="202" ht="15.75" customHeight="1">
      <c r="J202" s="37"/>
      <c r="K202" s="28"/>
    </row>
    <row r="203" ht="15.75" customHeight="1">
      <c r="J203" s="37"/>
      <c r="K203" s="28"/>
    </row>
    <row r="204" ht="15.75" customHeight="1">
      <c r="J204" s="37"/>
      <c r="K204" s="28"/>
    </row>
    <row r="205" ht="15.75" customHeight="1">
      <c r="J205" s="37"/>
      <c r="K205" s="28"/>
    </row>
    <row r="206" ht="15.75" customHeight="1">
      <c r="J206" s="37"/>
      <c r="K206" s="28"/>
    </row>
    <row r="207" ht="15.75" customHeight="1">
      <c r="J207" s="37"/>
      <c r="K207" s="28"/>
    </row>
    <row r="208" ht="15.75" customHeight="1">
      <c r="J208" s="37"/>
      <c r="K208" s="28"/>
    </row>
    <row r="209" ht="15.75" customHeight="1">
      <c r="J209" s="37"/>
      <c r="K209" s="28"/>
    </row>
    <row r="210" ht="15.75" customHeight="1">
      <c r="J210" s="37"/>
      <c r="K210" s="28"/>
    </row>
    <row r="211" ht="15.75" customHeight="1">
      <c r="J211" s="37"/>
      <c r="K211" s="28"/>
    </row>
    <row r="212" ht="15.75" customHeight="1">
      <c r="J212" s="37"/>
      <c r="K212" s="28"/>
    </row>
    <row r="213" ht="15.75" customHeight="1">
      <c r="J213" s="37"/>
      <c r="K213" s="28"/>
    </row>
    <row r="214" ht="15.75" customHeight="1">
      <c r="J214" s="37"/>
      <c r="K214" s="28"/>
    </row>
    <row r="215" ht="15.75" customHeight="1">
      <c r="J215" s="37"/>
      <c r="K215" s="28"/>
    </row>
    <row r="216" ht="15.75" customHeight="1">
      <c r="J216" s="37"/>
      <c r="K216" s="28"/>
    </row>
    <row r="217" ht="15.75" customHeight="1">
      <c r="J217" s="37"/>
      <c r="K217" s="28"/>
    </row>
    <row r="218" ht="15.75" customHeight="1">
      <c r="J218" s="37"/>
      <c r="K218" s="28"/>
    </row>
    <row r="219" ht="15.75" customHeight="1">
      <c r="J219" s="37"/>
      <c r="K219" s="28"/>
    </row>
    <row r="220" ht="15.75" customHeight="1">
      <c r="J220" s="37"/>
      <c r="K220" s="28"/>
    </row>
    <row r="221" ht="15.75" customHeight="1">
      <c r="J221" s="37"/>
      <c r="K221" s="28"/>
    </row>
    <row r="222" ht="15.75" customHeight="1">
      <c r="J222" s="37"/>
      <c r="K222" s="28"/>
    </row>
    <row r="223" ht="15.75" customHeight="1">
      <c r="J223" s="37"/>
      <c r="K223" s="28"/>
    </row>
    <row r="224" ht="15.75" customHeight="1">
      <c r="J224" s="37"/>
      <c r="K224" s="28"/>
    </row>
    <row r="225" ht="15.75" customHeight="1">
      <c r="J225" s="37"/>
      <c r="K225" s="28"/>
    </row>
    <row r="226" ht="15.75" customHeight="1">
      <c r="J226" s="37"/>
      <c r="K226" s="28"/>
    </row>
    <row r="227" ht="15.75" customHeight="1">
      <c r="J227" s="37"/>
      <c r="K227" s="28"/>
    </row>
    <row r="228" ht="15.75" customHeight="1">
      <c r="J228" s="37"/>
      <c r="K228" s="28"/>
    </row>
    <row r="229" ht="15.75" customHeight="1">
      <c r="J229" s="37"/>
      <c r="K229" s="28"/>
    </row>
    <row r="230" ht="15.75" customHeight="1">
      <c r="J230" s="37"/>
      <c r="K230" s="28"/>
    </row>
    <row r="231" ht="15.75" customHeight="1">
      <c r="J231" s="37"/>
      <c r="K231" s="28"/>
    </row>
    <row r="232" ht="15.75" customHeight="1">
      <c r="J232" s="37"/>
      <c r="K232" s="28"/>
    </row>
    <row r="233" ht="15.75" customHeight="1">
      <c r="J233" s="37"/>
      <c r="K233" s="28"/>
    </row>
    <row r="234" ht="15.75" customHeight="1">
      <c r="J234" s="37"/>
      <c r="K234" s="28"/>
    </row>
    <row r="235" ht="15.75" customHeight="1">
      <c r="J235" s="37"/>
      <c r="K235" s="28"/>
    </row>
    <row r="236" ht="15.75" customHeight="1">
      <c r="J236" s="37"/>
      <c r="K236" s="28"/>
    </row>
    <row r="237" ht="15.75" customHeight="1">
      <c r="J237" s="37"/>
      <c r="K237" s="28"/>
    </row>
    <row r="238" ht="15.75" customHeight="1">
      <c r="J238" s="37"/>
      <c r="K238" s="28"/>
    </row>
    <row r="239" ht="15.75" customHeight="1">
      <c r="J239" s="37"/>
      <c r="K239" s="28"/>
    </row>
    <row r="240" ht="15.75" customHeight="1">
      <c r="J240" s="37"/>
      <c r="K240" s="28"/>
    </row>
    <row r="241" ht="15.75" customHeight="1">
      <c r="J241" s="37"/>
      <c r="K241" s="28"/>
    </row>
    <row r="242" ht="15.75" customHeight="1">
      <c r="J242" s="37"/>
      <c r="K242" s="28"/>
    </row>
    <row r="243" ht="15.75" customHeight="1">
      <c r="J243" s="37"/>
      <c r="K243" s="28"/>
    </row>
    <row r="244" ht="15.75" customHeight="1">
      <c r="J244" s="37"/>
      <c r="K244" s="28"/>
    </row>
    <row r="245" ht="15.75" customHeight="1">
      <c r="J245" s="37"/>
      <c r="K245" s="28"/>
    </row>
    <row r="246" ht="15.75" customHeight="1">
      <c r="J246" s="37"/>
      <c r="K246" s="28"/>
    </row>
    <row r="247" ht="15.75" customHeight="1">
      <c r="J247" s="37"/>
      <c r="K247" s="28"/>
    </row>
    <row r="248" ht="15.75" customHeight="1">
      <c r="J248" s="37"/>
      <c r="K248" s="28"/>
    </row>
    <row r="249" ht="15.75" customHeight="1">
      <c r="J249" s="37"/>
      <c r="K249" s="28"/>
    </row>
    <row r="250" ht="15.75" customHeight="1">
      <c r="J250" s="37"/>
      <c r="K250" s="28"/>
    </row>
    <row r="251" ht="15.75" customHeight="1">
      <c r="J251" s="37"/>
      <c r="K251" s="28"/>
    </row>
    <row r="252" ht="15.75" customHeight="1">
      <c r="J252" s="37"/>
      <c r="K252" s="28"/>
    </row>
    <row r="253" ht="15.75" customHeight="1">
      <c r="J253" s="37"/>
      <c r="K253" s="28"/>
    </row>
    <row r="254" ht="15.75" customHeight="1">
      <c r="J254" s="37"/>
      <c r="K254" s="28"/>
    </row>
    <row r="255" ht="15.75" customHeight="1">
      <c r="J255" s="37"/>
      <c r="K255" s="28"/>
    </row>
    <row r="256" ht="15.75" customHeight="1">
      <c r="J256" s="37"/>
      <c r="K256" s="28"/>
    </row>
    <row r="257" ht="15.75" customHeight="1">
      <c r="J257" s="37"/>
      <c r="K257" s="28"/>
    </row>
    <row r="258" ht="15.75" customHeight="1">
      <c r="J258" s="37"/>
      <c r="K258" s="28"/>
    </row>
    <row r="259" ht="15.75" customHeight="1">
      <c r="J259" s="37"/>
      <c r="K259" s="28"/>
    </row>
    <row r="260" ht="15.75" customHeight="1">
      <c r="J260" s="37"/>
      <c r="K260" s="28"/>
    </row>
    <row r="261" ht="15.75" customHeight="1">
      <c r="J261" s="37"/>
      <c r="K261" s="28"/>
    </row>
    <row r="262" ht="15.75" customHeight="1">
      <c r="J262" s="37"/>
      <c r="K262" s="28"/>
    </row>
    <row r="263" ht="15.75" customHeight="1">
      <c r="J263" s="37"/>
      <c r="K263" s="28"/>
    </row>
    <row r="264" ht="15.75" customHeight="1">
      <c r="J264" s="37"/>
      <c r="K264" s="28"/>
    </row>
    <row r="265" ht="15.75" customHeight="1">
      <c r="J265" s="37"/>
      <c r="K265" s="28"/>
    </row>
    <row r="266" ht="15.75" customHeight="1">
      <c r="J266" s="37"/>
      <c r="K266" s="28"/>
    </row>
    <row r="267" ht="15.75" customHeight="1">
      <c r="J267" s="37"/>
      <c r="K267" s="28"/>
    </row>
    <row r="268" ht="15.75" customHeight="1">
      <c r="J268" s="37"/>
      <c r="K268" s="28"/>
    </row>
    <row r="269" ht="15.75" customHeight="1">
      <c r="J269" s="37"/>
      <c r="K269" s="28"/>
    </row>
    <row r="270" ht="15.75" customHeight="1">
      <c r="J270" s="37"/>
      <c r="K270" s="28"/>
    </row>
    <row r="271" ht="15.75" customHeight="1">
      <c r="J271" s="37"/>
      <c r="K271" s="28"/>
    </row>
    <row r="272" ht="15.75" customHeight="1">
      <c r="J272" s="37"/>
      <c r="K272" s="28"/>
    </row>
    <row r="273" ht="15.75" customHeight="1">
      <c r="J273" s="37"/>
      <c r="K273" s="28"/>
    </row>
    <row r="274" ht="15.75" customHeight="1">
      <c r="J274" s="37"/>
      <c r="K274" s="28"/>
    </row>
    <row r="275" ht="15.75" customHeight="1">
      <c r="J275" s="37"/>
      <c r="K275" s="28"/>
    </row>
    <row r="276" ht="15.75" customHeight="1">
      <c r="J276" s="37"/>
      <c r="K276" s="28"/>
    </row>
    <row r="277" ht="15.75" customHeight="1">
      <c r="J277" s="37"/>
      <c r="K277" s="28"/>
    </row>
    <row r="278" ht="15.75" customHeight="1">
      <c r="J278" s="37"/>
      <c r="K278" s="28"/>
    </row>
    <row r="279" ht="15.75" customHeight="1">
      <c r="J279" s="37"/>
      <c r="K279" s="28"/>
    </row>
    <row r="280" ht="15.75" customHeight="1">
      <c r="J280" s="37"/>
      <c r="K280" s="28"/>
    </row>
    <row r="281" ht="15.75" customHeight="1">
      <c r="J281" s="37"/>
      <c r="K281" s="28"/>
    </row>
    <row r="282" ht="15.75" customHeight="1">
      <c r="J282" s="37"/>
      <c r="K282" s="28"/>
    </row>
    <row r="283" ht="15.75" customHeight="1">
      <c r="J283" s="37"/>
      <c r="K283" s="28"/>
    </row>
    <row r="284" ht="15.75" customHeight="1">
      <c r="J284" s="37"/>
      <c r="K284" s="28"/>
    </row>
    <row r="285" ht="15.75" customHeight="1">
      <c r="J285" s="37"/>
      <c r="K285" s="28"/>
    </row>
    <row r="286" ht="15.75" customHeight="1">
      <c r="J286" s="37"/>
      <c r="K286" s="28"/>
    </row>
    <row r="287" ht="15.75" customHeight="1">
      <c r="J287" s="37"/>
      <c r="K287" s="28"/>
    </row>
    <row r="288" ht="15.75" customHeight="1">
      <c r="J288" s="37"/>
      <c r="K288" s="28"/>
    </row>
    <row r="289" ht="15.75" customHeight="1">
      <c r="J289" s="37"/>
      <c r="K289" s="28"/>
    </row>
    <row r="290" ht="15.75" customHeight="1">
      <c r="J290" s="37"/>
      <c r="K290" s="28"/>
    </row>
    <row r="291" ht="15.75" customHeight="1">
      <c r="J291" s="37"/>
      <c r="K291" s="28"/>
    </row>
    <row r="292" ht="15.75" customHeight="1">
      <c r="J292" s="37"/>
      <c r="K292" s="28"/>
    </row>
    <row r="293" ht="15.75" customHeight="1">
      <c r="J293" s="37"/>
      <c r="K293" s="28"/>
    </row>
    <row r="294" ht="15.75" customHeight="1">
      <c r="J294" s="37"/>
      <c r="K294" s="28"/>
    </row>
    <row r="295" ht="15.75" customHeight="1">
      <c r="J295" s="37"/>
      <c r="K295" s="28"/>
    </row>
    <row r="296" ht="15.75" customHeight="1">
      <c r="J296" s="37"/>
      <c r="K296" s="28"/>
    </row>
    <row r="297" ht="15.75" customHeight="1">
      <c r="J297" s="37"/>
      <c r="K297" s="28"/>
    </row>
    <row r="298" ht="15.75" customHeight="1">
      <c r="J298" s="37"/>
      <c r="K298" s="28"/>
    </row>
    <row r="299" ht="15.75" customHeight="1">
      <c r="J299" s="37"/>
      <c r="K299" s="28"/>
    </row>
    <row r="300" ht="15.75" customHeight="1">
      <c r="J300" s="37"/>
      <c r="K300" s="28"/>
    </row>
    <row r="301" ht="15.75" customHeight="1">
      <c r="J301" s="37"/>
      <c r="K301" s="28"/>
    </row>
    <row r="302" ht="15.75" customHeight="1">
      <c r="J302" s="37"/>
      <c r="K302" s="28"/>
    </row>
    <row r="303" ht="15.75" customHeight="1">
      <c r="J303" s="37"/>
      <c r="K303" s="28"/>
    </row>
    <row r="304" ht="15.75" customHeight="1">
      <c r="J304" s="37"/>
      <c r="K304" s="28"/>
    </row>
    <row r="305" ht="15.75" customHeight="1">
      <c r="J305" s="37"/>
      <c r="K305" s="28"/>
    </row>
    <row r="306" ht="15.75" customHeight="1">
      <c r="J306" s="37"/>
      <c r="K306" s="28"/>
    </row>
    <row r="307" ht="15.75" customHeight="1">
      <c r="J307" s="37"/>
      <c r="K307" s="28"/>
    </row>
    <row r="308" ht="15.75" customHeight="1">
      <c r="J308" s="37"/>
      <c r="K308" s="28"/>
    </row>
    <row r="309" ht="15.75" customHeight="1">
      <c r="J309" s="37"/>
      <c r="K309" s="28"/>
    </row>
    <row r="310" ht="15.75" customHeight="1">
      <c r="J310" s="37"/>
      <c r="K310" s="28"/>
    </row>
    <row r="311" ht="15.75" customHeight="1">
      <c r="J311" s="37"/>
      <c r="K311" s="28"/>
    </row>
    <row r="312" ht="15.75" customHeight="1">
      <c r="J312" s="37"/>
      <c r="K312" s="28"/>
    </row>
    <row r="313" ht="15.75" customHeight="1">
      <c r="J313" s="37"/>
      <c r="K313" s="28"/>
    </row>
    <row r="314" ht="15.75" customHeight="1">
      <c r="J314" s="37"/>
      <c r="K314" s="28"/>
    </row>
    <row r="315" ht="15.75" customHeight="1">
      <c r="J315" s="37"/>
      <c r="K315" s="28"/>
    </row>
    <row r="316" ht="15.75" customHeight="1">
      <c r="J316" s="37"/>
      <c r="K316" s="28"/>
    </row>
    <row r="317" ht="15.75" customHeight="1">
      <c r="J317" s="37"/>
      <c r="K317" s="28"/>
    </row>
    <row r="318" ht="15.75" customHeight="1">
      <c r="J318" s="37"/>
      <c r="K318" s="28"/>
    </row>
    <row r="319" ht="15.75" customHeight="1">
      <c r="J319" s="37"/>
      <c r="K319" s="28"/>
    </row>
    <row r="320" ht="15.75" customHeight="1">
      <c r="J320" s="37"/>
      <c r="K320" s="28"/>
    </row>
    <row r="321" ht="15.75" customHeight="1">
      <c r="J321" s="37"/>
      <c r="K321" s="28"/>
    </row>
    <row r="322" ht="15.75" customHeight="1">
      <c r="J322" s="37"/>
      <c r="K322" s="28"/>
    </row>
    <row r="323" ht="15.75" customHeight="1">
      <c r="J323" s="37"/>
      <c r="K323" s="28"/>
    </row>
    <row r="324" ht="15.75" customHeight="1">
      <c r="J324" s="37"/>
      <c r="K324" s="28"/>
    </row>
    <row r="325" ht="15.75" customHeight="1">
      <c r="J325" s="37"/>
      <c r="K325" s="28"/>
    </row>
    <row r="326" ht="15.75" customHeight="1">
      <c r="J326" s="37"/>
      <c r="K326" s="28"/>
    </row>
    <row r="327" ht="15.75" customHeight="1">
      <c r="J327" s="37"/>
      <c r="K327" s="28"/>
    </row>
    <row r="328" ht="15.75" customHeight="1">
      <c r="J328" s="37"/>
      <c r="K328" s="28"/>
    </row>
    <row r="329" ht="15.75" customHeight="1">
      <c r="J329" s="37"/>
      <c r="K329" s="28"/>
    </row>
    <row r="330" ht="15.75" customHeight="1">
      <c r="J330" s="37"/>
      <c r="K330" s="28"/>
    </row>
    <row r="331" ht="15.75" customHeight="1">
      <c r="J331" s="37"/>
      <c r="K331" s="28"/>
    </row>
    <row r="332" ht="15.75" customHeight="1">
      <c r="J332" s="37"/>
      <c r="K332" s="28"/>
    </row>
    <row r="333" ht="15.75" customHeight="1">
      <c r="J333" s="37"/>
      <c r="K333" s="28"/>
    </row>
    <row r="334" ht="15.75" customHeight="1">
      <c r="J334" s="37"/>
      <c r="K334" s="28"/>
    </row>
    <row r="335" ht="15.75" customHeight="1">
      <c r="J335" s="37"/>
      <c r="K335" s="28"/>
    </row>
    <row r="336" ht="15.75" customHeight="1">
      <c r="J336" s="37"/>
      <c r="K336" s="28"/>
    </row>
    <row r="337" ht="15.75" customHeight="1">
      <c r="J337" s="37"/>
      <c r="K337" s="28"/>
    </row>
    <row r="338" ht="15.75" customHeight="1">
      <c r="J338" s="37"/>
      <c r="K338" s="28"/>
    </row>
    <row r="339" ht="15.75" customHeight="1">
      <c r="J339" s="37"/>
      <c r="K339" s="28"/>
    </row>
    <row r="340" ht="15.75" customHeight="1">
      <c r="J340" s="37"/>
      <c r="K340" s="28"/>
    </row>
    <row r="341" ht="15.75" customHeight="1">
      <c r="J341" s="37"/>
      <c r="K341" s="28"/>
    </row>
    <row r="342" ht="15.75" customHeight="1">
      <c r="J342" s="37"/>
      <c r="K342" s="28"/>
    </row>
    <row r="343" ht="15.75" customHeight="1">
      <c r="J343" s="37"/>
      <c r="K343" s="28"/>
    </row>
    <row r="344" ht="15.75" customHeight="1">
      <c r="J344" s="37"/>
      <c r="K344" s="28"/>
    </row>
    <row r="345" ht="15.75" customHeight="1">
      <c r="J345" s="37"/>
      <c r="K345" s="28"/>
    </row>
    <row r="346" ht="15.75" customHeight="1">
      <c r="J346" s="37"/>
      <c r="K346" s="28"/>
    </row>
    <row r="347" ht="15.75" customHeight="1">
      <c r="J347" s="37"/>
      <c r="K347" s="28"/>
    </row>
    <row r="348" ht="15.75" customHeight="1">
      <c r="J348" s="37"/>
      <c r="K348" s="28"/>
    </row>
    <row r="349" ht="15.75" customHeight="1">
      <c r="J349" s="37"/>
      <c r="K349" s="28"/>
    </row>
    <row r="350" ht="15.75" customHeight="1">
      <c r="J350" s="37"/>
      <c r="K350" s="28"/>
    </row>
    <row r="351" ht="15.75" customHeight="1">
      <c r="J351" s="37"/>
      <c r="K351" s="28"/>
    </row>
    <row r="352" ht="15.75" customHeight="1">
      <c r="J352" s="37"/>
      <c r="K352" s="28"/>
    </row>
    <row r="353" ht="15.75" customHeight="1">
      <c r="J353" s="37"/>
      <c r="K353" s="28"/>
    </row>
    <row r="354" ht="15.75" customHeight="1">
      <c r="J354" s="37"/>
      <c r="K354" s="28"/>
    </row>
    <row r="355" ht="15.75" customHeight="1">
      <c r="J355" s="37"/>
      <c r="K355" s="28"/>
    </row>
    <row r="356" ht="15.75" customHeight="1">
      <c r="J356" s="37"/>
      <c r="K356" s="28"/>
    </row>
    <row r="357" ht="15.75" customHeight="1">
      <c r="J357" s="37"/>
      <c r="K357" s="28"/>
    </row>
    <row r="358" ht="15.75" customHeight="1">
      <c r="J358" s="37"/>
      <c r="K358" s="28"/>
    </row>
    <row r="359" ht="15.75" customHeight="1">
      <c r="J359" s="37"/>
      <c r="K359" s="28"/>
    </row>
    <row r="360" ht="15.75" customHeight="1">
      <c r="J360" s="37"/>
      <c r="K360" s="28"/>
    </row>
    <row r="361" ht="15.75" customHeight="1">
      <c r="J361" s="37"/>
      <c r="K361" s="28"/>
    </row>
    <row r="362" ht="15.75" customHeight="1">
      <c r="J362" s="37"/>
      <c r="K362" s="28"/>
    </row>
    <row r="363" ht="15.75" customHeight="1">
      <c r="J363" s="37"/>
      <c r="K363" s="28"/>
    </row>
    <row r="364" ht="15.75" customHeight="1">
      <c r="J364" s="37"/>
      <c r="K364" s="28"/>
    </row>
    <row r="365" ht="15.75" customHeight="1">
      <c r="J365" s="37"/>
      <c r="K365" s="28"/>
    </row>
    <row r="366" ht="15.75" customHeight="1">
      <c r="J366" s="37"/>
      <c r="K366" s="28"/>
    </row>
    <row r="367" ht="15.75" customHeight="1">
      <c r="J367" s="37"/>
      <c r="K367" s="28"/>
    </row>
    <row r="368" ht="15.75" customHeight="1">
      <c r="J368" s="37"/>
      <c r="K368" s="28"/>
    </row>
    <row r="369" ht="15.75" customHeight="1">
      <c r="J369" s="37"/>
      <c r="K369" s="28"/>
    </row>
    <row r="370" ht="15.75" customHeight="1">
      <c r="J370" s="37"/>
      <c r="K370" s="28"/>
    </row>
    <row r="371" ht="15.75" customHeight="1">
      <c r="J371" s="37"/>
      <c r="K371" s="28"/>
    </row>
    <row r="372" ht="15.75" customHeight="1">
      <c r="J372" s="37"/>
      <c r="K372" s="28"/>
    </row>
    <row r="373" ht="15.75" customHeight="1">
      <c r="J373" s="37"/>
      <c r="K373" s="28"/>
    </row>
    <row r="374" ht="15.75" customHeight="1">
      <c r="J374" s="37"/>
      <c r="K374" s="28"/>
    </row>
    <row r="375" ht="15.75" customHeight="1">
      <c r="J375" s="37"/>
      <c r="K375" s="28"/>
    </row>
    <row r="376" ht="15.75" customHeight="1">
      <c r="J376" s="37"/>
      <c r="K376" s="28"/>
    </row>
    <row r="377" ht="15.75" customHeight="1">
      <c r="J377" s="37"/>
      <c r="K377" s="28"/>
    </row>
    <row r="378" ht="15.75" customHeight="1">
      <c r="J378" s="37"/>
      <c r="K378" s="28"/>
    </row>
    <row r="379" ht="15.75" customHeight="1">
      <c r="J379" s="37"/>
      <c r="K379" s="28"/>
    </row>
    <row r="380" ht="15.75" customHeight="1">
      <c r="J380" s="37"/>
      <c r="K380" s="28"/>
    </row>
    <row r="381" ht="15.75" customHeight="1">
      <c r="J381" s="37"/>
      <c r="K381" s="28"/>
    </row>
    <row r="382" ht="15.75" customHeight="1">
      <c r="J382" s="37"/>
      <c r="K382" s="28"/>
    </row>
    <row r="383" ht="15.75" customHeight="1">
      <c r="J383" s="37"/>
      <c r="K383" s="28"/>
    </row>
    <row r="384" ht="15.75" customHeight="1">
      <c r="J384" s="37"/>
      <c r="K384" s="28"/>
    </row>
    <row r="385" ht="15.75" customHeight="1">
      <c r="J385" s="37"/>
      <c r="K385" s="28"/>
    </row>
    <row r="386" ht="15.75" customHeight="1">
      <c r="J386" s="37"/>
      <c r="K386" s="28"/>
    </row>
    <row r="387" ht="15.75" customHeight="1">
      <c r="J387" s="37"/>
      <c r="K387" s="28"/>
    </row>
    <row r="388" ht="15.75" customHeight="1">
      <c r="J388" s="37"/>
      <c r="K388" s="28"/>
    </row>
    <row r="389" ht="15.75" customHeight="1">
      <c r="J389" s="37"/>
      <c r="K389" s="28"/>
    </row>
    <row r="390" ht="15.75" customHeight="1">
      <c r="J390" s="37"/>
      <c r="K390" s="28"/>
    </row>
    <row r="391" ht="15.75" customHeight="1">
      <c r="J391" s="37"/>
      <c r="K391" s="28"/>
    </row>
    <row r="392" ht="15.75" customHeight="1">
      <c r="J392" s="37"/>
      <c r="K392" s="28"/>
    </row>
    <row r="393" ht="15.75" customHeight="1">
      <c r="J393" s="37"/>
      <c r="K393" s="28"/>
    </row>
    <row r="394" ht="15.75" customHeight="1">
      <c r="J394" s="37"/>
      <c r="K394" s="28"/>
    </row>
    <row r="395" ht="15.75" customHeight="1">
      <c r="J395" s="37"/>
      <c r="K395" s="28"/>
    </row>
    <row r="396" ht="15.75" customHeight="1">
      <c r="J396" s="37"/>
      <c r="K396" s="28"/>
    </row>
    <row r="397" ht="15.75" customHeight="1">
      <c r="J397" s="37"/>
      <c r="K397" s="28"/>
    </row>
    <row r="398" ht="15.75" customHeight="1">
      <c r="J398" s="37"/>
      <c r="K398" s="28"/>
    </row>
    <row r="399" ht="15.75" customHeight="1">
      <c r="J399" s="37"/>
      <c r="K399" s="28"/>
    </row>
    <row r="400" ht="15.75" customHeight="1">
      <c r="J400" s="37"/>
      <c r="K400" s="28"/>
    </row>
    <row r="401" ht="15.75" customHeight="1">
      <c r="J401" s="37"/>
      <c r="K401" s="28"/>
    </row>
    <row r="402" ht="15.75" customHeight="1">
      <c r="J402" s="37"/>
      <c r="K402" s="28"/>
    </row>
    <row r="403" ht="15.75" customHeight="1">
      <c r="J403" s="37"/>
      <c r="K403" s="28"/>
    </row>
    <row r="404" ht="15.75" customHeight="1">
      <c r="J404" s="37"/>
      <c r="K404" s="28"/>
    </row>
    <row r="405" ht="15.75" customHeight="1">
      <c r="J405" s="37"/>
      <c r="K405" s="28"/>
    </row>
    <row r="406" ht="15.75" customHeight="1">
      <c r="J406" s="37"/>
      <c r="K406" s="28"/>
    </row>
    <row r="407" ht="15.75" customHeight="1">
      <c r="J407" s="37"/>
      <c r="K407" s="28"/>
    </row>
    <row r="408" ht="15.75" customHeight="1">
      <c r="J408" s="37"/>
      <c r="K408" s="28"/>
    </row>
    <row r="409" ht="15.75" customHeight="1">
      <c r="J409" s="37"/>
      <c r="K409" s="28"/>
    </row>
    <row r="410" ht="15.75" customHeight="1">
      <c r="J410" s="37"/>
      <c r="K410" s="28"/>
    </row>
    <row r="411" ht="15.75" customHeight="1">
      <c r="J411" s="37"/>
      <c r="K411" s="28"/>
    </row>
    <row r="412" ht="15.75" customHeight="1">
      <c r="J412" s="37"/>
      <c r="K412" s="28"/>
    </row>
    <row r="413" ht="15.75" customHeight="1">
      <c r="J413" s="37"/>
      <c r="K413" s="28"/>
    </row>
    <row r="414" ht="15.75" customHeight="1">
      <c r="J414" s="37"/>
      <c r="K414" s="28"/>
    </row>
    <row r="415" ht="15.75" customHeight="1">
      <c r="J415" s="37"/>
      <c r="K415" s="28"/>
    </row>
    <row r="416" ht="15.75" customHeight="1">
      <c r="J416" s="37"/>
      <c r="K416" s="28"/>
    </row>
    <row r="417" ht="15.75" customHeight="1">
      <c r="J417" s="37"/>
      <c r="K417" s="28"/>
    </row>
    <row r="418" ht="15.75" customHeight="1">
      <c r="J418" s="37"/>
      <c r="K418" s="28"/>
    </row>
    <row r="419" ht="15.75" customHeight="1">
      <c r="J419" s="37"/>
      <c r="K419" s="28"/>
    </row>
    <row r="420" ht="15.75" customHeight="1">
      <c r="J420" s="37"/>
      <c r="K420" s="28"/>
    </row>
    <row r="421" ht="15.75" customHeight="1">
      <c r="J421" s="37"/>
      <c r="K421" s="28"/>
    </row>
    <row r="422" ht="15.75" customHeight="1">
      <c r="J422" s="37"/>
      <c r="K422" s="28"/>
    </row>
    <row r="423" ht="15.75" customHeight="1">
      <c r="J423" s="37"/>
      <c r="K423" s="28"/>
    </row>
    <row r="424" ht="15.75" customHeight="1">
      <c r="J424" s="37"/>
      <c r="K424" s="28"/>
    </row>
    <row r="425" ht="15.75" customHeight="1">
      <c r="J425" s="37"/>
      <c r="K425" s="28"/>
    </row>
    <row r="426" ht="15.75" customHeight="1">
      <c r="J426" s="37"/>
      <c r="K426" s="28"/>
    </row>
    <row r="427" ht="15.75" customHeight="1">
      <c r="J427" s="37"/>
      <c r="K427" s="28"/>
    </row>
    <row r="428" ht="15.75" customHeight="1">
      <c r="J428" s="37"/>
      <c r="K428" s="28"/>
    </row>
    <row r="429" ht="15.75" customHeight="1">
      <c r="J429" s="37"/>
      <c r="K429" s="28"/>
    </row>
    <row r="430" ht="15.75" customHeight="1">
      <c r="J430" s="37"/>
      <c r="K430" s="28"/>
    </row>
    <row r="431" ht="15.75" customHeight="1">
      <c r="J431" s="37"/>
      <c r="K431" s="28"/>
    </row>
    <row r="432" ht="15.75" customHeight="1">
      <c r="J432" s="37"/>
      <c r="K432" s="28"/>
    </row>
    <row r="433" ht="15.75" customHeight="1">
      <c r="J433" s="37"/>
      <c r="K433" s="28"/>
    </row>
    <row r="434" ht="15.75" customHeight="1">
      <c r="J434" s="37"/>
      <c r="K434" s="28"/>
    </row>
    <row r="435" ht="15.75" customHeight="1">
      <c r="J435" s="37"/>
      <c r="K435" s="28"/>
    </row>
    <row r="436" ht="15.75" customHeight="1">
      <c r="J436" s="37"/>
      <c r="K436" s="28"/>
    </row>
    <row r="437" ht="15.75" customHeight="1">
      <c r="J437" s="37"/>
      <c r="K437" s="28"/>
    </row>
    <row r="438" ht="15.75" customHeight="1">
      <c r="J438" s="37"/>
      <c r="K438" s="28"/>
    </row>
    <row r="439" ht="15.75" customHeight="1">
      <c r="J439" s="37"/>
      <c r="K439" s="28"/>
    </row>
    <row r="440" ht="15.75" customHeight="1">
      <c r="J440" s="37"/>
      <c r="K440" s="28"/>
    </row>
    <row r="441" ht="15.75" customHeight="1">
      <c r="J441" s="37"/>
      <c r="K441" s="28"/>
    </row>
    <row r="442" ht="15.75" customHeight="1">
      <c r="J442" s="37"/>
      <c r="K442" s="28"/>
    </row>
    <row r="443" ht="15.75" customHeight="1">
      <c r="J443" s="37"/>
      <c r="K443" s="28"/>
    </row>
    <row r="444" ht="15.75" customHeight="1">
      <c r="J444" s="37"/>
      <c r="K444" s="28"/>
    </row>
    <row r="445" ht="15.75" customHeight="1">
      <c r="J445" s="37"/>
      <c r="K445" s="28"/>
    </row>
    <row r="446" ht="15.75" customHeight="1">
      <c r="J446" s="37"/>
      <c r="K446" s="28"/>
    </row>
    <row r="447" ht="15.75" customHeight="1">
      <c r="J447" s="37"/>
      <c r="K447" s="28"/>
    </row>
    <row r="448" ht="15.75" customHeight="1">
      <c r="J448" s="37"/>
      <c r="K448" s="28"/>
    </row>
    <row r="449" ht="15.75" customHeight="1">
      <c r="J449" s="37"/>
      <c r="K449" s="28"/>
    </row>
    <row r="450" ht="15.75" customHeight="1">
      <c r="J450" s="37"/>
      <c r="K450" s="28"/>
    </row>
    <row r="451" ht="15.75" customHeight="1">
      <c r="J451" s="37"/>
      <c r="K451" s="28"/>
    </row>
    <row r="452" ht="15.75" customHeight="1">
      <c r="J452" s="37"/>
      <c r="K452" s="28"/>
    </row>
    <row r="453" ht="15.75" customHeight="1">
      <c r="J453" s="37"/>
      <c r="K453" s="28"/>
    </row>
    <row r="454" ht="15.75" customHeight="1">
      <c r="J454" s="37"/>
      <c r="K454" s="28"/>
    </row>
    <row r="455" ht="15.75" customHeight="1">
      <c r="J455" s="37"/>
      <c r="K455" s="28"/>
    </row>
    <row r="456" ht="15.75" customHeight="1">
      <c r="J456" s="37"/>
      <c r="K456" s="28"/>
    </row>
    <row r="457" ht="15.75" customHeight="1">
      <c r="J457" s="37"/>
      <c r="K457" s="28"/>
    </row>
    <row r="458" ht="15.75" customHeight="1">
      <c r="J458" s="37"/>
      <c r="K458" s="28"/>
    </row>
    <row r="459" ht="15.75" customHeight="1">
      <c r="J459" s="37"/>
      <c r="K459" s="28"/>
    </row>
    <row r="460" ht="15.75" customHeight="1">
      <c r="J460" s="37"/>
      <c r="K460" s="28"/>
    </row>
    <row r="461" ht="15.75" customHeight="1">
      <c r="J461" s="37"/>
      <c r="K461" s="28"/>
    </row>
    <row r="462" ht="15.75" customHeight="1">
      <c r="J462" s="37"/>
      <c r="K462" s="28"/>
    </row>
    <row r="463" ht="15.75" customHeight="1">
      <c r="J463" s="37"/>
      <c r="K463" s="28"/>
    </row>
    <row r="464" ht="15.75" customHeight="1">
      <c r="J464" s="37"/>
      <c r="K464" s="28"/>
    </row>
    <row r="465" ht="15.75" customHeight="1">
      <c r="J465" s="37"/>
      <c r="K465" s="28"/>
    </row>
    <row r="466" ht="15.75" customHeight="1">
      <c r="J466" s="37"/>
      <c r="K466" s="28"/>
    </row>
    <row r="467" ht="15.75" customHeight="1">
      <c r="J467" s="37"/>
      <c r="K467" s="28"/>
    </row>
    <row r="468" ht="15.75" customHeight="1">
      <c r="J468" s="37"/>
      <c r="K468" s="28"/>
    </row>
    <row r="469" ht="15.75" customHeight="1">
      <c r="J469" s="37"/>
      <c r="K469" s="28"/>
    </row>
    <row r="470" ht="15.75" customHeight="1">
      <c r="J470" s="37"/>
      <c r="K470" s="28"/>
    </row>
    <row r="471" ht="15.75" customHeight="1">
      <c r="J471" s="37"/>
      <c r="K471" s="28"/>
    </row>
    <row r="472" ht="15.75" customHeight="1">
      <c r="J472" s="37"/>
      <c r="K472" s="28"/>
    </row>
    <row r="473" ht="15.75" customHeight="1">
      <c r="J473" s="37"/>
      <c r="K473" s="28"/>
    </row>
    <row r="474" ht="15.75" customHeight="1">
      <c r="J474" s="37"/>
      <c r="K474" s="28"/>
    </row>
    <row r="475" ht="15.75" customHeight="1">
      <c r="J475" s="37"/>
      <c r="K475" s="28"/>
    </row>
    <row r="476" ht="15.75" customHeight="1">
      <c r="J476" s="37"/>
      <c r="K476" s="28"/>
    </row>
    <row r="477" ht="15.75" customHeight="1">
      <c r="J477" s="37"/>
      <c r="K477" s="28"/>
    </row>
    <row r="478" ht="15.75" customHeight="1">
      <c r="J478" s="37"/>
      <c r="K478" s="28"/>
    </row>
    <row r="479" ht="15.75" customHeight="1">
      <c r="J479" s="37"/>
      <c r="K479" s="28"/>
    </row>
    <row r="480" ht="15.75" customHeight="1">
      <c r="J480" s="37"/>
      <c r="K480" s="28"/>
    </row>
    <row r="481" ht="15.75" customHeight="1">
      <c r="J481" s="37"/>
      <c r="K481" s="28"/>
    </row>
    <row r="482" ht="15.75" customHeight="1">
      <c r="J482" s="37"/>
      <c r="K482" s="28"/>
    </row>
    <row r="483" ht="15.75" customHeight="1">
      <c r="J483" s="37"/>
      <c r="K483" s="28"/>
    </row>
    <row r="484" ht="15.75" customHeight="1">
      <c r="J484" s="37"/>
      <c r="K484" s="28"/>
    </row>
    <row r="485" ht="15.75" customHeight="1">
      <c r="J485" s="37"/>
      <c r="K485" s="28"/>
    </row>
    <row r="486" ht="15.75" customHeight="1">
      <c r="J486" s="37"/>
      <c r="K486" s="28"/>
    </row>
    <row r="487" ht="15.75" customHeight="1">
      <c r="J487" s="37"/>
      <c r="K487" s="28"/>
    </row>
    <row r="488" ht="15.75" customHeight="1">
      <c r="J488" s="37"/>
      <c r="K488" s="28"/>
    </row>
    <row r="489" ht="15.75" customHeight="1">
      <c r="J489" s="37"/>
      <c r="K489" s="28"/>
    </row>
    <row r="490" ht="15.75" customHeight="1">
      <c r="J490" s="37"/>
      <c r="K490" s="28"/>
    </row>
    <row r="491" ht="15.75" customHeight="1">
      <c r="J491" s="37"/>
      <c r="K491" s="28"/>
    </row>
    <row r="492" ht="15.75" customHeight="1">
      <c r="J492" s="37"/>
      <c r="K492" s="28"/>
    </row>
    <row r="493" ht="15.75" customHeight="1">
      <c r="J493" s="37"/>
      <c r="K493" s="28"/>
    </row>
    <row r="494" ht="15.75" customHeight="1">
      <c r="J494" s="37"/>
      <c r="K494" s="28"/>
    </row>
    <row r="495" ht="15.75" customHeight="1">
      <c r="J495" s="37"/>
      <c r="K495" s="28"/>
    </row>
    <row r="496" ht="15.75" customHeight="1">
      <c r="J496" s="37"/>
      <c r="K496" s="28"/>
    </row>
    <row r="497" ht="15.75" customHeight="1">
      <c r="J497" s="37"/>
      <c r="K497" s="28"/>
    </row>
    <row r="498" ht="15.75" customHeight="1">
      <c r="J498" s="37"/>
      <c r="K498" s="28"/>
    </row>
    <row r="499" ht="15.75" customHeight="1">
      <c r="J499" s="37"/>
      <c r="K499" s="28"/>
    </row>
    <row r="500" ht="15.75" customHeight="1">
      <c r="J500" s="37"/>
      <c r="K500" s="28"/>
    </row>
    <row r="501" ht="15.75" customHeight="1">
      <c r="J501" s="37"/>
      <c r="K501" s="28"/>
    </row>
    <row r="502" ht="15.75" customHeight="1">
      <c r="J502" s="37"/>
      <c r="K502" s="28"/>
    </row>
    <row r="503" ht="15.75" customHeight="1">
      <c r="J503" s="37"/>
      <c r="K503" s="28"/>
    </row>
    <row r="504" ht="15.75" customHeight="1">
      <c r="J504" s="37"/>
      <c r="K504" s="28"/>
    </row>
    <row r="505" ht="15.75" customHeight="1">
      <c r="J505" s="37"/>
      <c r="K505" s="28"/>
    </row>
    <row r="506" ht="15.75" customHeight="1">
      <c r="J506" s="37"/>
      <c r="K506" s="28"/>
    </row>
    <row r="507" ht="15.75" customHeight="1">
      <c r="J507" s="37"/>
      <c r="K507" s="28"/>
    </row>
    <row r="508" ht="15.75" customHeight="1">
      <c r="J508" s="37"/>
      <c r="K508" s="28"/>
    </row>
    <row r="509" ht="15.75" customHeight="1">
      <c r="J509" s="37"/>
      <c r="K509" s="28"/>
    </row>
    <row r="510" ht="15.75" customHeight="1">
      <c r="J510" s="37"/>
      <c r="K510" s="28"/>
    </row>
    <row r="511" ht="15.75" customHeight="1">
      <c r="J511" s="37"/>
      <c r="K511" s="28"/>
    </row>
    <row r="512" ht="15.75" customHeight="1">
      <c r="J512" s="37"/>
      <c r="K512" s="28"/>
    </row>
    <row r="513" ht="15.75" customHeight="1">
      <c r="J513" s="37"/>
      <c r="K513" s="28"/>
    </row>
    <row r="514" ht="15.75" customHeight="1">
      <c r="J514" s="37"/>
      <c r="K514" s="28"/>
    </row>
    <row r="515" ht="15.75" customHeight="1">
      <c r="J515" s="37"/>
      <c r="K515" s="28"/>
    </row>
    <row r="516" ht="15.75" customHeight="1">
      <c r="J516" s="37"/>
      <c r="K516" s="28"/>
    </row>
    <row r="517" ht="15.75" customHeight="1">
      <c r="J517" s="37"/>
      <c r="K517" s="28"/>
    </row>
    <row r="518" ht="15.75" customHeight="1">
      <c r="J518" s="37"/>
      <c r="K518" s="28"/>
    </row>
    <row r="519" ht="15.75" customHeight="1">
      <c r="J519" s="37"/>
      <c r="K519" s="28"/>
    </row>
    <row r="520" ht="15.75" customHeight="1">
      <c r="J520" s="37"/>
      <c r="K520" s="28"/>
    </row>
    <row r="521" ht="15.75" customHeight="1">
      <c r="J521" s="37"/>
      <c r="K521" s="28"/>
    </row>
    <row r="522" ht="15.75" customHeight="1">
      <c r="J522" s="37"/>
      <c r="K522" s="28"/>
    </row>
    <row r="523" ht="15.75" customHeight="1">
      <c r="J523" s="37"/>
      <c r="K523" s="28"/>
    </row>
    <row r="524" ht="15.75" customHeight="1">
      <c r="J524" s="37"/>
      <c r="K524" s="28"/>
    </row>
    <row r="525" ht="15.75" customHeight="1">
      <c r="J525" s="37"/>
      <c r="K525" s="28"/>
    </row>
    <row r="526" ht="15.75" customHeight="1">
      <c r="J526" s="37"/>
      <c r="K526" s="28"/>
    </row>
    <row r="527" ht="15.75" customHeight="1">
      <c r="J527" s="37"/>
      <c r="K527" s="28"/>
    </row>
    <row r="528" ht="15.75" customHeight="1">
      <c r="J528" s="37"/>
      <c r="K528" s="28"/>
    </row>
    <row r="529" ht="15.75" customHeight="1">
      <c r="J529" s="37"/>
      <c r="K529" s="28"/>
    </row>
    <row r="530" ht="15.75" customHeight="1">
      <c r="J530" s="37"/>
      <c r="K530" s="28"/>
    </row>
    <row r="531" ht="15.75" customHeight="1">
      <c r="J531" s="37"/>
      <c r="K531" s="28"/>
    </row>
    <row r="532" ht="15.75" customHeight="1">
      <c r="J532" s="37"/>
      <c r="K532" s="28"/>
    </row>
    <row r="533" ht="15.75" customHeight="1">
      <c r="J533" s="37"/>
      <c r="K533" s="28"/>
    </row>
    <row r="534" ht="15.75" customHeight="1">
      <c r="J534" s="37"/>
      <c r="K534" s="28"/>
    </row>
    <row r="535" ht="15.75" customHeight="1">
      <c r="J535" s="37"/>
      <c r="K535" s="28"/>
    </row>
    <row r="536" ht="15.75" customHeight="1">
      <c r="J536" s="37"/>
      <c r="K536" s="28"/>
    </row>
    <row r="537" ht="15.75" customHeight="1">
      <c r="J537" s="37"/>
      <c r="K537" s="28"/>
    </row>
    <row r="538" ht="15.75" customHeight="1">
      <c r="J538" s="37"/>
      <c r="K538" s="28"/>
    </row>
    <row r="539" ht="15.75" customHeight="1">
      <c r="J539" s="37"/>
      <c r="K539" s="28"/>
    </row>
    <row r="540" ht="15.75" customHeight="1">
      <c r="J540" s="37"/>
      <c r="K540" s="28"/>
    </row>
    <row r="541" ht="15.75" customHeight="1">
      <c r="J541" s="37"/>
      <c r="K541" s="28"/>
    </row>
    <row r="542" ht="15.75" customHeight="1">
      <c r="J542" s="37"/>
      <c r="K542" s="28"/>
    </row>
    <row r="543" ht="15.75" customHeight="1">
      <c r="J543" s="37"/>
      <c r="K543" s="28"/>
    </row>
    <row r="544" ht="15.75" customHeight="1">
      <c r="J544" s="37"/>
      <c r="K544" s="28"/>
    </row>
    <row r="545" ht="15.75" customHeight="1">
      <c r="J545" s="37"/>
      <c r="K545" s="28"/>
    </row>
    <row r="546" ht="15.75" customHeight="1">
      <c r="J546" s="37"/>
      <c r="K546" s="28"/>
    </row>
    <row r="547" ht="15.75" customHeight="1">
      <c r="J547" s="37"/>
      <c r="K547" s="28"/>
    </row>
    <row r="548" ht="15.75" customHeight="1">
      <c r="J548" s="37"/>
      <c r="K548" s="28"/>
    </row>
    <row r="549" ht="15.75" customHeight="1">
      <c r="J549" s="37"/>
      <c r="K549" s="28"/>
    </row>
    <row r="550" ht="15.75" customHeight="1">
      <c r="J550" s="37"/>
      <c r="K550" s="28"/>
    </row>
    <row r="551" ht="15.75" customHeight="1">
      <c r="J551" s="37"/>
      <c r="K551" s="28"/>
    </row>
    <row r="552" ht="15.75" customHeight="1">
      <c r="J552" s="37"/>
      <c r="K552" s="28"/>
    </row>
    <row r="553" ht="15.75" customHeight="1">
      <c r="J553" s="37"/>
      <c r="K553" s="28"/>
    </row>
    <row r="554" ht="15.75" customHeight="1">
      <c r="J554" s="37"/>
      <c r="K554" s="28"/>
    </row>
    <row r="555" ht="15.75" customHeight="1">
      <c r="J555" s="37"/>
      <c r="K555" s="28"/>
    </row>
    <row r="556" ht="15.75" customHeight="1">
      <c r="J556" s="37"/>
      <c r="K556" s="28"/>
    </row>
    <row r="557" ht="15.75" customHeight="1">
      <c r="J557" s="37"/>
      <c r="K557" s="28"/>
    </row>
    <row r="558" ht="15.75" customHeight="1">
      <c r="J558" s="37"/>
      <c r="K558" s="28"/>
    </row>
    <row r="559" ht="15.75" customHeight="1">
      <c r="J559" s="37"/>
      <c r="K559" s="28"/>
    </row>
    <row r="560" ht="15.75" customHeight="1">
      <c r="J560" s="37"/>
      <c r="K560" s="28"/>
    </row>
    <row r="561" ht="15.75" customHeight="1">
      <c r="J561" s="37"/>
      <c r="K561" s="28"/>
    </row>
    <row r="562" ht="15.75" customHeight="1">
      <c r="J562" s="37"/>
      <c r="K562" s="28"/>
    </row>
    <row r="563" ht="15.75" customHeight="1">
      <c r="J563" s="37"/>
      <c r="K563" s="28"/>
    </row>
    <row r="564" ht="15.75" customHeight="1">
      <c r="J564" s="37"/>
      <c r="K564" s="28"/>
    </row>
    <row r="565" ht="15.75" customHeight="1">
      <c r="J565" s="37"/>
      <c r="K565" s="28"/>
    </row>
    <row r="566" ht="15.75" customHeight="1">
      <c r="J566" s="37"/>
      <c r="K566" s="28"/>
    </row>
    <row r="567" ht="15.75" customHeight="1">
      <c r="J567" s="37"/>
      <c r="K567" s="28"/>
    </row>
    <row r="568" ht="15.75" customHeight="1">
      <c r="J568" s="37"/>
      <c r="K568" s="28"/>
    </row>
    <row r="569" ht="15.75" customHeight="1">
      <c r="J569" s="37"/>
      <c r="K569" s="28"/>
    </row>
    <row r="570" ht="15.75" customHeight="1">
      <c r="J570" s="37"/>
      <c r="K570" s="28"/>
    </row>
    <row r="571" ht="15.75" customHeight="1">
      <c r="J571" s="37"/>
      <c r="K571" s="28"/>
    </row>
    <row r="572" ht="15.75" customHeight="1">
      <c r="J572" s="37"/>
      <c r="K572" s="28"/>
    </row>
    <row r="573" ht="15.75" customHeight="1">
      <c r="J573" s="37"/>
      <c r="K573" s="28"/>
    </row>
    <row r="574" ht="15.75" customHeight="1">
      <c r="J574" s="37"/>
      <c r="K574" s="28"/>
    </row>
    <row r="575" ht="15.75" customHeight="1">
      <c r="J575" s="37"/>
      <c r="K575" s="28"/>
    </row>
    <row r="576" ht="15.75" customHeight="1">
      <c r="J576" s="37"/>
      <c r="K576" s="28"/>
    </row>
    <row r="577" ht="15.75" customHeight="1">
      <c r="J577" s="37"/>
      <c r="K577" s="28"/>
    </row>
    <row r="578" ht="15.75" customHeight="1">
      <c r="J578" s="37"/>
      <c r="K578" s="28"/>
    </row>
    <row r="579" ht="15.75" customHeight="1">
      <c r="J579" s="37"/>
      <c r="K579" s="28"/>
    </row>
    <row r="580" ht="15.75" customHeight="1">
      <c r="J580" s="37"/>
      <c r="K580" s="28"/>
    </row>
    <row r="581" ht="15.75" customHeight="1">
      <c r="J581" s="37"/>
      <c r="K581" s="28"/>
    </row>
    <row r="582" ht="15.75" customHeight="1">
      <c r="J582" s="37"/>
      <c r="K582" s="28"/>
    </row>
    <row r="583" ht="15.75" customHeight="1">
      <c r="J583" s="37"/>
      <c r="K583" s="28"/>
    </row>
    <row r="584" ht="15.75" customHeight="1">
      <c r="J584" s="37"/>
      <c r="K584" s="28"/>
    </row>
    <row r="585" ht="15.75" customHeight="1">
      <c r="J585" s="37"/>
      <c r="K585" s="28"/>
    </row>
    <row r="586" ht="15.75" customHeight="1">
      <c r="J586" s="37"/>
      <c r="K586" s="28"/>
    </row>
    <row r="587" ht="15.75" customHeight="1">
      <c r="J587" s="37"/>
      <c r="K587" s="28"/>
    </row>
    <row r="588" ht="15.75" customHeight="1">
      <c r="J588" s="37"/>
      <c r="K588" s="28"/>
    </row>
    <row r="589" ht="15.75" customHeight="1">
      <c r="J589" s="37"/>
      <c r="K589" s="28"/>
    </row>
    <row r="590" ht="15.75" customHeight="1">
      <c r="J590" s="37"/>
      <c r="K590" s="28"/>
    </row>
    <row r="591" ht="15.75" customHeight="1">
      <c r="J591" s="37"/>
      <c r="K591" s="28"/>
    </row>
    <row r="592" ht="15.75" customHeight="1">
      <c r="J592" s="37"/>
      <c r="K592" s="28"/>
    </row>
    <row r="593" ht="15.75" customHeight="1">
      <c r="J593" s="37"/>
      <c r="K593" s="28"/>
    </row>
    <row r="594" ht="15.75" customHeight="1">
      <c r="J594" s="37"/>
      <c r="K594" s="28"/>
    </row>
    <row r="595" ht="15.75" customHeight="1">
      <c r="J595" s="37"/>
      <c r="K595" s="28"/>
    </row>
    <row r="596" ht="15.75" customHeight="1">
      <c r="J596" s="37"/>
      <c r="K596" s="28"/>
    </row>
    <row r="597" ht="15.75" customHeight="1">
      <c r="J597" s="37"/>
      <c r="K597" s="28"/>
    </row>
    <row r="598" ht="15.75" customHeight="1">
      <c r="J598" s="37"/>
      <c r="K598" s="28"/>
    </row>
    <row r="599" ht="15.75" customHeight="1">
      <c r="J599" s="37"/>
      <c r="K599" s="28"/>
    </row>
    <row r="600" ht="15.75" customHeight="1">
      <c r="J600" s="37"/>
      <c r="K600" s="28"/>
    </row>
    <row r="601" ht="15.75" customHeight="1">
      <c r="J601" s="37"/>
      <c r="K601" s="28"/>
    </row>
    <row r="602" ht="15.75" customHeight="1">
      <c r="J602" s="37"/>
      <c r="K602" s="28"/>
    </row>
    <row r="603" ht="15.75" customHeight="1">
      <c r="J603" s="37"/>
      <c r="K603" s="28"/>
    </row>
    <row r="604" ht="15.75" customHeight="1">
      <c r="J604" s="37"/>
      <c r="K604" s="28"/>
    </row>
    <row r="605" ht="15.75" customHeight="1">
      <c r="J605" s="37"/>
      <c r="K605" s="28"/>
    </row>
    <row r="606" ht="15.75" customHeight="1">
      <c r="J606" s="37"/>
      <c r="K606" s="28"/>
    </row>
    <row r="607" ht="15.75" customHeight="1">
      <c r="J607" s="37"/>
      <c r="K607" s="28"/>
    </row>
    <row r="608" ht="15.75" customHeight="1">
      <c r="J608" s="37"/>
      <c r="K608" s="28"/>
    </row>
    <row r="609" ht="15.75" customHeight="1">
      <c r="J609" s="37"/>
      <c r="K609" s="28"/>
    </row>
    <row r="610" ht="15.75" customHeight="1">
      <c r="J610" s="37"/>
      <c r="K610" s="28"/>
    </row>
    <row r="611" ht="15.75" customHeight="1">
      <c r="J611" s="37"/>
      <c r="K611" s="28"/>
    </row>
    <row r="612" ht="15.75" customHeight="1">
      <c r="J612" s="37"/>
      <c r="K612" s="28"/>
    </row>
    <row r="613" ht="15.75" customHeight="1">
      <c r="J613" s="37"/>
      <c r="K613" s="28"/>
    </row>
    <row r="614" ht="15.75" customHeight="1">
      <c r="J614" s="37"/>
      <c r="K614" s="28"/>
    </row>
    <row r="615" ht="15.75" customHeight="1">
      <c r="J615" s="37"/>
      <c r="K615" s="28"/>
    </row>
    <row r="616" ht="15.75" customHeight="1">
      <c r="J616" s="37"/>
      <c r="K616" s="28"/>
    </row>
    <row r="617" ht="15.75" customHeight="1">
      <c r="J617" s="37"/>
      <c r="K617" s="28"/>
    </row>
    <row r="618" ht="15.75" customHeight="1">
      <c r="J618" s="37"/>
      <c r="K618" s="28"/>
    </row>
    <row r="619" ht="15.75" customHeight="1">
      <c r="J619" s="37"/>
      <c r="K619" s="28"/>
    </row>
    <row r="620" ht="15.75" customHeight="1">
      <c r="J620" s="37"/>
      <c r="K620" s="28"/>
    </row>
    <row r="621" ht="15.75" customHeight="1">
      <c r="J621" s="37"/>
      <c r="K621" s="28"/>
    </row>
    <row r="622" ht="15.75" customHeight="1">
      <c r="J622" s="37"/>
      <c r="K622" s="28"/>
    </row>
    <row r="623" ht="15.75" customHeight="1">
      <c r="J623" s="37"/>
      <c r="K623" s="28"/>
    </row>
    <row r="624" ht="15.75" customHeight="1">
      <c r="J624" s="37"/>
      <c r="K624" s="28"/>
    </row>
    <row r="625" ht="15.75" customHeight="1">
      <c r="J625" s="37"/>
      <c r="K625" s="28"/>
    </row>
    <row r="626" ht="15.75" customHeight="1">
      <c r="J626" s="37"/>
      <c r="K626" s="28"/>
    </row>
    <row r="627" ht="15.75" customHeight="1">
      <c r="J627" s="37"/>
      <c r="K627" s="28"/>
    </row>
    <row r="628" ht="15.75" customHeight="1">
      <c r="J628" s="37"/>
      <c r="K628" s="28"/>
    </row>
    <row r="629" ht="15.75" customHeight="1">
      <c r="J629" s="37"/>
      <c r="K629" s="28"/>
    </row>
    <row r="630" ht="15.75" customHeight="1">
      <c r="J630" s="37"/>
      <c r="K630" s="28"/>
    </row>
    <row r="631" ht="15.75" customHeight="1">
      <c r="J631" s="37"/>
      <c r="K631" s="28"/>
    </row>
    <row r="632" ht="15.75" customHeight="1">
      <c r="J632" s="37"/>
      <c r="K632" s="28"/>
    </row>
    <row r="633" ht="15.75" customHeight="1">
      <c r="J633" s="37"/>
      <c r="K633" s="28"/>
    </row>
    <row r="634" ht="15.75" customHeight="1">
      <c r="J634" s="37"/>
      <c r="K634" s="28"/>
    </row>
    <row r="635" ht="15.75" customHeight="1">
      <c r="J635" s="37"/>
      <c r="K635" s="28"/>
    </row>
    <row r="636" ht="15.75" customHeight="1">
      <c r="J636" s="37"/>
      <c r="K636" s="28"/>
    </row>
    <row r="637" ht="15.75" customHeight="1">
      <c r="J637" s="37"/>
      <c r="K637" s="28"/>
    </row>
    <row r="638" ht="15.75" customHeight="1">
      <c r="J638" s="37"/>
      <c r="K638" s="28"/>
    </row>
    <row r="639" ht="15.75" customHeight="1">
      <c r="J639" s="37"/>
      <c r="K639" s="28"/>
    </row>
    <row r="640" ht="15.75" customHeight="1">
      <c r="J640" s="37"/>
      <c r="K640" s="28"/>
    </row>
    <row r="641" ht="15.75" customHeight="1">
      <c r="J641" s="37"/>
      <c r="K641" s="28"/>
    </row>
    <row r="642" ht="15.75" customHeight="1">
      <c r="J642" s="37"/>
      <c r="K642" s="28"/>
    </row>
    <row r="643" ht="15.75" customHeight="1">
      <c r="J643" s="37"/>
      <c r="K643" s="28"/>
    </row>
    <row r="644" ht="15.75" customHeight="1">
      <c r="J644" s="37"/>
      <c r="K644" s="28"/>
    </row>
    <row r="645" ht="15.75" customHeight="1">
      <c r="J645" s="37"/>
      <c r="K645" s="28"/>
    </row>
    <row r="646" ht="15.75" customHeight="1">
      <c r="J646" s="37"/>
      <c r="K646" s="28"/>
    </row>
    <row r="647" ht="15.75" customHeight="1">
      <c r="J647" s="37"/>
      <c r="K647" s="28"/>
    </row>
    <row r="648" ht="15.75" customHeight="1">
      <c r="J648" s="37"/>
      <c r="K648" s="28"/>
    </row>
    <row r="649" ht="15.75" customHeight="1">
      <c r="J649" s="37"/>
      <c r="K649" s="28"/>
    </row>
    <row r="650" ht="15.75" customHeight="1">
      <c r="J650" s="37"/>
      <c r="K650" s="28"/>
    </row>
    <row r="651" ht="15.75" customHeight="1">
      <c r="J651" s="37"/>
      <c r="K651" s="28"/>
    </row>
    <row r="652" ht="15.75" customHeight="1">
      <c r="J652" s="37"/>
      <c r="K652" s="28"/>
    </row>
    <row r="653" ht="15.75" customHeight="1">
      <c r="J653" s="37"/>
      <c r="K653" s="28"/>
    </row>
    <row r="654" ht="15.75" customHeight="1">
      <c r="J654" s="37"/>
      <c r="K654" s="28"/>
    </row>
    <row r="655" ht="15.75" customHeight="1">
      <c r="J655" s="37"/>
      <c r="K655" s="28"/>
    </row>
    <row r="656" ht="15.75" customHeight="1">
      <c r="J656" s="37"/>
      <c r="K656" s="28"/>
    </row>
    <row r="657" ht="15.75" customHeight="1">
      <c r="J657" s="37"/>
      <c r="K657" s="28"/>
    </row>
    <row r="658" ht="15.75" customHeight="1">
      <c r="J658" s="37"/>
      <c r="K658" s="28"/>
    </row>
    <row r="659" ht="15.75" customHeight="1">
      <c r="J659" s="37"/>
      <c r="K659" s="28"/>
    </row>
    <row r="660" ht="15.75" customHeight="1">
      <c r="J660" s="37"/>
      <c r="K660" s="28"/>
    </row>
    <row r="661" ht="15.75" customHeight="1">
      <c r="J661" s="37"/>
      <c r="K661" s="28"/>
    </row>
    <row r="662" ht="15.75" customHeight="1">
      <c r="J662" s="37"/>
      <c r="K662" s="28"/>
    </row>
    <row r="663" ht="15.75" customHeight="1">
      <c r="J663" s="37"/>
      <c r="K663" s="28"/>
    </row>
    <row r="664" ht="15.75" customHeight="1">
      <c r="J664" s="37"/>
      <c r="K664" s="28"/>
    </row>
    <row r="665" ht="15.75" customHeight="1">
      <c r="J665" s="37"/>
      <c r="K665" s="28"/>
    </row>
    <row r="666" ht="15.75" customHeight="1">
      <c r="J666" s="37"/>
      <c r="K666" s="28"/>
    </row>
    <row r="667" ht="15.75" customHeight="1">
      <c r="J667" s="37"/>
      <c r="K667" s="28"/>
    </row>
    <row r="668" ht="15.75" customHeight="1">
      <c r="J668" s="37"/>
      <c r="K668" s="28"/>
    </row>
    <row r="669" ht="15.75" customHeight="1">
      <c r="J669" s="37"/>
      <c r="K669" s="28"/>
    </row>
    <row r="670" ht="15.75" customHeight="1">
      <c r="J670" s="37"/>
      <c r="K670" s="28"/>
    </row>
    <row r="671" ht="15.75" customHeight="1">
      <c r="J671" s="37"/>
      <c r="K671" s="28"/>
    </row>
    <row r="672" ht="15.75" customHeight="1">
      <c r="J672" s="37"/>
      <c r="K672" s="28"/>
    </row>
    <row r="673" ht="15.75" customHeight="1">
      <c r="J673" s="37"/>
      <c r="K673" s="28"/>
    </row>
    <row r="674" ht="15.75" customHeight="1">
      <c r="J674" s="37"/>
      <c r="K674" s="28"/>
    </row>
    <row r="675" ht="15.75" customHeight="1">
      <c r="J675" s="37"/>
      <c r="K675" s="28"/>
    </row>
    <row r="676" ht="15.75" customHeight="1">
      <c r="J676" s="37"/>
      <c r="K676" s="28"/>
    </row>
    <row r="677" ht="15.75" customHeight="1">
      <c r="J677" s="37"/>
      <c r="K677" s="28"/>
    </row>
    <row r="678" ht="15.75" customHeight="1">
      <c r="J678" s="37"/>
      <c r="K678" s="28"/>
    </row>
    <row r="679" ht="15.75" customHeight="1">
      <c r="J679" s="37"/>
      <c r="K679" s="28"/>
    </row>
    <row r="680" ht="15.75" customHeight="1">
      <c r="J680" s="37"/>
      <c r="K680" s="28"/>
    </row>
    <row r="681" ht="15.75" customHeight="1">
      <c r="J681" s="37"/>
      <c r="K681" s="28"/>
    </row>
    <row r="682" ht="15.75" customHeight="1">
      <c r="J682" s="37"/>
      <c r="K682" s="28"/>
    </row>
    <row r="683" ht="15.75" customHeight="1">
      <c r="J683" s="37"/>
      <c r="K683" s="28"/>
    </row>
    <row r="684" ht="15.75" customHeight="1">
      <c r="J684" s="37"/>
      <c r="K684" s="28"/>
    </row>
    <row r="685" ht="15.75" customHeight="1">
      <c r="J685" s="37"/>
      <c r="K685" s="28"/>
    </row>
    <row r="686" ht="15.75" customHeight="1">
      <c r="J686" s="37"/>
      <c r="K686" s="28"/>
    </row>
    <row r="687" ht="15.75" customHeight="1">
      <c r="J687" s="37"/>
      <c r="K687" s="28"/>
    </row>
    <row r="688" ht="15.75" customHeight="1">
      <c r="J688" s="37"/>
      <c r="K688" s="28"/>
    </row>
    <row r="689" ht="15.75" customHeight="1">
      <c r="J689" s="37"/>
      <c r="K689" s="28"/>
    </row>
    <row r="690" ht="15.75" customHeight="1">
      <c r="J690" s="37"/>
      <c r="K690" s="28"/>
    </row>
    <row r="691" ht="15.75" customHeight="1">
      <c r="J691" s="37"/>
      <c r="K691" s="28"/>
    </row>
    <row r="692" ht="15.75" customHeight="1">
      <c r="J692" s="37"/>
      <c r="K692" s="28"/>
    </row>
    <row r="693" ht="15.75" customHeight="1">
      <c r="J693" s="37"/>
      <c r="K693" s="28"/>
    </row>
    <row r="694" ht="15.75" customHeight="1">
      <c r="J694" s="37"/>
      <c r="K694" s="28"/>
    </row>
    <row r="695" ht="15.75" customHeight="1">
      <c r="J695" s="37"/>
      <c r="K695" s="28"/>
    </row>
    <row r="696" ht="15.75" customHeight="1">
      <c r="J696" s="37"/>
      <c r="K696" s="28"/>
    </row>
    <row r="697" ht="15.75" customHeight="1">
      <c r="J697" s="37"/>
      <c r="K697" s="28"/>
    </row>
    <row r="698" ht="15.75" customHeight="1">
      <c r="J698" s="37"/>
      <c r="K698" s="28"/>
    </row>
    <row r="699" ht="15.75" customHeight="1">
      <c r="J699" s="37"/>
      <c r="K699" s="28"/>
    </row>
    <row r="700" ht="15.75" customHeight="1">
      <c r="J700" s="37"/>
      <c r="K700" s="28"/>
    </row>
    <row r="701" ht="15.75" customHeight="1">
      <c r="J701" s="37"/>
      <c r="K701" s="28"/>
    </row>
    <row r="702" ht="15.75" customHeight="1">
      <c r="J702" s="37"/>
      <c r="K702" s="28"/>
    </row>
    <row r="703" ht="15.75" customHeight="1">
      <c r="J703" s="37"/>
      <c r="K703" s="28"/>
    </row>
    <row r="704" ht="15.75" customHeight="1">
      <c r="J704" s="37"/>
      <c r="K704" s="28"/>
    </row>
    <row r="705" ht="15.75" customHeight="1">
      <c r="J705" s="37"/>
      <c r="K705" s="28"/>
    </row>
    <row r="706" ht="15.75" customHeight="1">
      <c r="J706" s="37"/>
      <c r="K706" s="28"/>
    </row>
    <row r="707" ht="15.75" customHeight="1">
      <c r="J707" s="37"/>
      <c r="K707" s="28"/>
    </row>
    <row r="708" ht="15.75" customHeight="1">
      <c r="J708" s="37"/>
      <c r="K708" s="28"/>
    </row>
    <row r="709" ht="15.75" customHeight="1">
      <c r="J709" s="37"/>
      <c r="K709" s="28"/>
    </row>
    <row r="710" ht="15.75" customHeight="1">
      <c r="J710" s="37"/>
      <c r="K710" s="28"/>
    </row>
    <row r="711" ht="15.75" customHeight="1">
      <c r="J711" s="37"/>
      <c r="K711" s="28"/>
    </row>
    <row r="712" ht="15.75" customHeight="1">
      <c r="J712" s="37"/>
      <c r="K712" s="28"/>
    </row>
    <row r="713" ht="15.75" customHeight="1">
      <c r="J713" s="37"/>
      <c r="K713" s="28"/>
    </row>
    <row r="714" ht="15.75" customHeight="1">
      <c r="J714" s="37"/>
      <c r="K714" s="28"/>
    </row>
    <row r="715" ht="15.75" customHeight="1">
      <c r="J715" s="37"/>
      <c r="K715" s="28"/>
    </row>
    <row r="716" ht="15.75" customHeight="1">
      <c r="J716" s="37"/>
      <c r="K716" s="28"/>
    </row>
    <row r="717" ht="15.75" customHeight="1">
      <c r="J717" s="37"/>
      <c r="K717" s="28"/>
    </row>
    <row r="718" ht="15.75" customHeight="1">
      <c r="J718" s="37"/>
      <c r="K718" s="28"/>
    </row>
    <row r="719" ht="15.75" customHeight="1">
      <c r="J719" s="37"/>
      <c r="K719" s="28"/>
    </row>
    <row r="720" ht="15.75" customHeight="1">
      <c r="J720" s="37"/>
      <c r="K720" s="28"/>
    </row>
    <row r="721" ht="15.75" customHeight="1">
      <c r="J721" s="37"/>
      <c r="K721" s="28"/>
    </row>
    <row r="722" ht="15.75" customHeight="1">
      <c r="J722" s="37"/>
      <c r="K722" s="28"/>
    </row>
    <row r="723" ht="15.75" customHeight="1">
      <c r="J723" s="37"/>
      <c r="K723" s="28"/>
    </row>
    <row r="724" ht="15.75" customHeight="1">
      <c r="J724" s="37"/>
      <c r="K724" s="28"/>
    </row>
    <row r="725" ht="15.75" customHeight="1">
      <c r="J725" s="37"/>
      <c r="K725" s="28"/>
    </row>
    <row r="726" ht="15.75" customHeight="1">
      <c r="J726" s="37"/>
      <c r="K726" s="28"/>
    </row>
    <row r="727" ht="15.75" customHeight="1">
      <c r="J727" s="37"/>
      <c r="K727" s="28"/>
    </row>
    <row r="728" ht="15.75" customHeight="1">
      <c r="J728" s="37"/>
      <c r="K728" s="28"/>
    </row>
    <row r="729" ht="15.75" customHeight="1">
      <c r="J729" s="37"/>
      <c r="K729" s="28"/>
    </row>
    <row r="730" ht="15.75" customHeight="1">
      <c r="J730" s="37"/>
      <c r="K730" s="28"/>
    </row>
    <row r="731" ht="15.75" customHeight="1">
      <c r="J731" s="37"/>
      <c r="K731" s="28"/>
    </row>
    <row r="732" ht="15.75" customHeight="1">
      <c r="J732" s="37"/>
      <c r="K732" s="28"/>
    </row>
    <row r="733" ht="15.75" customHeight="1">
      <c r="J733" s="37"/>
      <c r="K733" s="28"/>
    </row>
    <row r="734" ht="15.75" customHeight="1">
      <c r="J734" s="37"/>
      <c r="K734" s="28"/>
    </row>
    <row r="735" ht="15.75" customHeight="1">
      <c r="J735" s="37"/>
      <c r="K735" s="28"/>
    </row>
    <row r="736" ht="15.75" customHeight="1">
      <c r="J736" s="37"/>
      <c r="K736" s="28"/>
    </row>
    <row r="737" ht="15.75" customHeight="1">
      <c r="J737" s="37"/>
      <c r="K737" s="28"/>
    </row>
    <row r="738" ht="15.75" customHeight="1">
      <c r="J738" s="37"/>
      <c r="K738" s="28"/>
    </row>
    <row r="739" ht="15.75" customHeight="1">
      <c r="J739" s="37"/>
      <c r="K739" s="28"/>
    </row>
    <row r="740" ht="15.75" customHeight="1">
      <c r="J740" s="37"/>
      <c r="K740" s="28"/>
    </row>
    <row r="741" ht="15.75" customHeight="1">
      <c r="J741" s="37"/>
      <c r="K741" s="28"/>
    </row>
    <row r="742" ht="15.75" customHeight="1">
      <c r="J742" s="37"/>
      <c r="K742" s="28"/>
    </row>
    <row r="743" ht="15.75" customHeight="1">
      <c r="J743" s="37"/>
      <c r="K743" s="28"/>
    </row>
    <row r="744" ht="15.75" customHeight="1">
      <c r="J744" s="37"/>
      <c r="K744" s="28"/>
    </row>
    <row r="745" ht="15.75" customHeight="1">
      <c r="J745" s="37"/>
      <c r="K745" s="28"/>
    </row>
    <row r="746" ht="15.75" customHeight="1">
      <c r="J746" s="37"/>
      <c r="K746" s="28"/>
    </row>
    <row r="747" ht="15.75" customHeight="1">
      <c r="J747" s="37"/>
      <c r="K747" s="28"/>
    </row>
    <row r="748" ht="15.75" customHeight="1">
      <c r="J748" s="37"/>
      <c r="K748" s="28"/>
    </row>
    <row r="749" ht="15.75" customHeight="1">
      <c r="J749" s="37"/>
      <c r="K749" s="28"/>
    </row>
    <row r="750" ht="15.75" customHeight="1">
      <c r="J750" s="37"/>
      <c r="K750" s="28"/>
    </row>
    <row r="751" ht="15.75" customHeight="1">
      <c r="J751" s="37"/>
      <c r="K751" s="28"/>
    </row>
    <row r="752" ht="15.75" customHeight="1">
      <c r="J752" s="37"/>
      <c r="K752" s="28"/>
    </row>
    <row r="753" ht="15.75" customHeight="1">
      <c r="J753" s="37"/>
      <c r="K753" s="28"/>
    </row>
    <row r="754" ht="15.75" customHeight="1">
      <c r="J754" s="37"/>
      <c r="K754" s="28"/>
    </row>
    <row r="755" ht="15.75" customHeight="1">
      <c r="J755" s="37"/>
      <c r="K755" s="28"/>
    </row>
    <row r="756" ht="15.75" customHeight="1">
      <c r="J756" s="37"/>
      <c r="K756" s="28"/>
    </row>
    <row r="757" ht="15.75" customHeight="1">
      <c r="J757" s="37"/>
      <c r="K757" s="28"/>
    </row>
    <row r="758" ht="15.75" customHeight="1">
      <c r="J758" s="37"/>
      <c r="K758" s="28"/>
    </row>
    <row r="759" ht="15.75" customHeight="1">
      <c r="J759" s="37"/>
      <c r="K759" s="28"/>
    </row>
    <row r="760" ht="15.75" customHeight="1">
      <c r="J760" s="37"/>
      <c r="K760" s="28"/>
    </row>
    <row r="761" ht="15.75" customHeight="1">
      <c r="J761" s="37"/>
      <c r="K761" s="28"/>
    </row>
    <row r="762" ht="15.75" customHeight="1">
      <c r="J762" s="37"/>
      <c r="K762" s="28"/>
    </row>
    <row r="763" ht="15.75" customHeight="1">
      <c r="J763" s="37"/>
      <c r="K763" s="28"/>
    </row>
    <row r="764" ht="15.75" customHeight="1">
      <c r="J764" s="37"/>
      <c r="K764" s="28"/>
    </row>
    <row r="765" ht="15.75" customHeight="1">
      <c r="J765" s="37"/>
      <c r="K765" s="28"/>
    </row>
    <row r="766" ht="15.75" customHeight="1">
      <c r="J766" s="37"/>
      <c r="K766" s="28"/>
    </row>
    <row r="767" ht="15.75" customHeight="1">
      <c r="J767" s="37"/>
      <c r="K767" s="28"/>
    </row>
    <row r="768" ht="15.75" customHeight="1">
      <c r="J768" s="37"/>
      <c r="K768" s="28"/>
    </row>
    <row r="769" ht="15.75" customHeight="1">
      <c r="J769" s="37"/>
      <c r="K769" s="28"/>
    </row>
    <row r="770" ht="15.75" customHeight="1">
      <c r="J770" s="37"/>
      <c r="K770" s="28"/>
    </row>
    <row r="771" ht="15.75" customHeight="1">
      <c r="J771" s="37"/>
      <c r="K771" s="28"/>
    </row>
    <row r="772" ht="15.75" customHeight="1">
      <c r="J772" s="37"/>
      <c r="K772" s="28"/>
    </row>
    <row r="773" ht="15.75" customHeight="1">
      <c r="J773" s="37"/>
      <c r="K773" s="28"/>
    </row>
    <row r="774" ht="15.75" customHeight="1">
      <c r="J774" s="37"/>
      <c r="K774" s="28"/>
    </row>
    <row r="775" ht="15.75" customHeight="1">
      <c r="J775" s="37"/>
      <c r="K775" s="28"/>
    </row>
    <row r="776" ht="15.75" customHeight="1">
      <c r="J776" s="37"/>
      <c r="K776" s="28"/>
    </row>
    <row r="777" ht="15.75" customHeight="1">
      <c r="J777" s="37"/>
      <c r="K777" s="28"/>
    </row>
    <row r="778" ht="15.75" customHeight="1">
      <c r="J778" s="37"/>
      <c r="K778" s="28"/>
    </row>
    <row r="779" ht="15.75" customHeight="1">
      <c r="J779" s="37"/>
      <c r="K779" s="28"/>
    </row>
    <row r="780" ht="15.75" customHeight="1">
      <c r="J780" s="37"/>
      <c r="K780" s="28"/>
    </row>
    <row r="781" ht="15.75" customHeight="1">
      <c r="J781" s="37"/>
      <c r="K781" s="28"/>
    </row>
    <row r="782" ht="15.75" customHeight="1">
      <c r="J782" s="37"/>
      <c r="K782" s="28"/>
    </row>
    <row r="783" ht="15.75" customHeight="1">
      <c r="J783" s="37"/>
      <c r="K783" s="28"/>
    </row>
    <row r="784" ht="15.75" customHeight="1">
      <c r="J784" s="37"/>
      <c r="K784" s="28"/>
    </row>
    <row r="785" ht="15.75" customHeight="1">
      <c r="J785" s="37"/>
      <c r="K785" s="28"/>
    </row>
    <row r="786" ht="15.75" customHeight="1">
      <c r="J786" s="37"/>
      <c r="K786" s="28"/>
    </row>
    <row r="787" ht="15.75" customHeight="1">
      <c r="J787" s="37"/>
      <c r="K787" s="28"/>
    </row>
    <row r="788" ht="15.75" customHeight="1">
      <c r="J788" s="37"/>
      <c r="K788" s="28"/>
    </row>
    <row r="789" ht="15.75" customHeight="1">
      <c r="J789" s="37"/>
      <c r="K789" s="28"/>
    </row>
    <row r="790" ht="15.75" customHeight="1">
      <c r="J790" s="37"/>
      <c r="K790" s="28"/>
    </row>
    <row r="791" ht="15.75" customHeight="1">
      <c r="J791" s="37"/>
      <c r="K791" s="28"/>
    </row>
    <row r="792" ht="15.75" customHeight="1">
      <c r="J792" s="37"/>
      <c r="K792" s="28"/>
    </row>
    <row r="793" ht="15.75" customHeight="1">
      <c r="J793" s="37"/>
      <c r="K793" s="28"/>
    </row>
    <row r="794" ht="15.75" customHeight="1">
      <c r="J794" s="37"/>
      <c r="K794" s="28"/>
    </row>
    <row r="795" ht="15.75" customHeight="1">
      <c r="J795" s="37"/>
      <c r="K795" s="28"/>
    </row>
    <row r="796" ht="15.75" customHeight="1">
      <c r="J796" s="37"/>
      <c r="K796" s="28"/>
    </row>
    <row r="797" ht="15.75" customHeight="1">
      <c r="J797" s="37"/>
      <c r="K797" s="28"/>
    </row>
    <row r="798" ht="15.75" customHeight="1">
      <c r="J798" s="37"/>
      <c r="K798" s="28"/>
    </row>
    <row r="799" ht="15.75" customHeight="1">
      <c r="J799" s="37"/>
      <c r="K799" s="28"/>
    </row>
    <row r="800" ht="15.75" customHeight="1">
      <c r="J800" s="37"/>
      <c r="K800" s="28"/>
    </row>
    <row r="801" ht="15.75" customHeight="1">
      <c r="J801" s="37"/>
      <c r="K801" s="28"/>
    </row>
    <row r="802" ht="15.75" customHeight="1">
      <c r="J802" s="37"/>
      <c r="K802" s="28"/>
    </row>
    <row r="803" ht="15.75" customHeight="1">
      <c r="J803" s="37"/>
      <c r="K803" s="28"/>
    </row>
    <row r="804" ht="15.75" customHeight="1">
      <c r="J804" s="37"/>
      <c r="K804" s="28"/>
    </row>
    <row r="805" ht="15.75" customHeight="1">
      <c r="J805" s="37"/>
      <c r="K805" s="28"/>
    </row>
    <row r="806" ht="15.75" customHeight="1">
      <c r="J806" s="37"/>
      <c r="K806" s="28"/>
    </row>
    <row r="807" ht="15.75" customHeight="1">
      <c r="J807" s="37"/>
      <c r="K807" s="28"/>
    </row>
    <row r="808" ht="15.75" customHeight="1">
      <c r="J808" s="37"/>
      <c r="K808" s="28"/>
    </row>
    <row r="809" ht="15.75" customHeight="1">
      <c r="J809" s="37"/>
      <c r="K809" s="28"/>
    </row>
    <row r="810" ht="15.75" customHeight="1">
      <c r="J810" s="37"/>
      <c r="K810" s="28"/>
    </row>
    <row r="811" ht="15.75" customHeight="1">
      <c r="J811" s="37"/>
      <c r="K811" s="28"/>
    </row>
    <row r="812" ht="15.75" customHeight="1">
      <c r="J812" s="37"/>
      <c r="K812" s="28"/>
    </row>
    <row r="813" ht="15.75" customHeight="1">
      <c r="J813" s="37"/>
      <c r="K813" s="28"/>
    </row>
    <row r="814" ht="15.75" customHeight="1">
      <c r="J814" s="37"/>
      <c r="K814" s="28"/>
    </row>
    <row r="815" ht="15.75" customHeight="1">
      <c r="J815" s="37"/>
      <c r="K815" s="28"/>
    </row>
    <row r="816" ht="15.75" customHeight="1">
      <c r="J816" s="37"/>
      <c r="K816" s="28"/>
    </row>
    <row r="817" ht="15.75" customHeight="1">
      <c r="J817" s="37"/>
      <c r="K817" s="28"/>
    </row>
    <row r="818" ht="15.75" customHeight="1">
      <c r="J818" s="37"/>
      <c r="K818" s="28"/>
    </row>
    <row r="819" ht="15.75" customHeight="1">
      <c r="J819" s="37"/>
      <c r="K819" s="28"/>
    </row>
    <row r="820" ht="15.75" customHeight="1">
      <c r="J820" s="37"/>
      <c r="K820" s="28"/>
    </row>
    <row r="821" ht="15.75" customHeight="1">
      <c r="J821" s="37"/>
      <c r="K821" s="28"/>
    </row>
    <row r="822" ht="15.75" customHeight="1">
      <c r="J822" s="37"/>
      <c r="K822" s="28"/>
    </row>
    <row r="823" ht="15.75" customHeight="1">
      <c r="J823" s="37"/>
      <c r="K823" s="28"/>
    </row>
    <row r="824" ht="15.75" customHeight="1">
      <c r="J824" s="37"/>
      <c r="K824" s="28"/>
    </row>
    <row r="825" ht="15.75" customHeight="1">
      <c r="J825" s="37"/>
      <c r="K825" s="28"/>
    </row>
    <row r="826" ht="15.75" customHeight="1">
      <c r="J826" s="37"/>
      <c r="K826" s="28"/>
    </row>
    <row r="827" ht="15.75" customHeight="1">
      <c r="J827" s="37"/>
      <c r="K827" s="28"/>
    </row>
    <row r="828" ht="15.75" customHeight="1">
      <c r="J828" s="37"/>
      <c r="K828" s="28"/>
    </row>
    <row r="829" ht="15.75" customHeight="1">
      <c r="J829" s="37"/>
      <c r="K829" s="28"/>
    </row>
    <row r="830" ht="15.75" customHeight="1">
      <c r="J830" s="37"/>
      <c r="K830" s="28"/>
    </row>
    <row r="831" ht="15.75" customHeight="1">
      <c r="J831" s="37"/>
      <c r="K831" s="28"/>
    </row>
    <row r="832" ht="15.75" customHeight="1">
      <c r="J832" s="37"/>
      <c r="K832" s="28"/>
    </row>
    <row r="833" ht="15.75" customHeight="1">
      <c r="J833" s="37"/>
      <c r="K833" s="28"/>
    </row>
    <row r="834" ht="15.75" customHeight="1">
      <c r="J834" s="37"/>
      <c r="K834" s="28"/>
    </row>
    <row r="835" ht="15.75" customHeight="1">
      <c r="J835" s="37"/>
      <c r="K835" s="28"/>
    </row>
    <row r="836" ht="15.75" customHeight="1">
      <c r="J836" s="37"/>
      <c r="K836" s="28"/>
    </row>
    <row r="837" ht="15.75" customHeight="1">
      <c r="J837" s="37"/>
      <c r="K837" s="28"/>
    </row>
    <row r="838" ht="15.75" customHeight="1">
      <c r="J838" s="37"/>
      <c r="K838" s="28"/>
    </row>
    <row r="839" ht="15.75" customHeight="1">
      <c r="J839" s="37"/>
      <c r="K839" s="28"/>
    </row>
    <row r="840" ht="15.75" customHeight="1">
      <c r="J840" s="37"/>
      <c r="K840" s="28"/>
    </row>
    <row r="841" ht="15.75" customHeight="1">
      <c r="J841" s="37"/>
      <c r="K841" s="28"/>
    </row>
    <row r="842" ht="15.75" customHeight="1">
      <c r="J842" s="37"/>
      <c r="K842" s="28"/>
    </row>
    <row r="843" ht="15.75" customHeight="1">
      <c r="J843" s="37"/>
      <c r="K843" s="28"/>
    </row>
    <row r="844" ht="15.75" customHeight="1">
      <c r="J844" s="37"/>
      <c r="K844" s="28"/>
    </row>
    <row r="845" ht="15.75" customHeight="1">
      <c r="J845" s="37"/>
      <c r="K845" s="28"/>
    </row>
    <row r="846" ht="15.75" customHeight="1">
      <c r="J846" s="37"/>
      <c r="K846" s="28"/>
    </row>
    <row r="847" ht="15.75" customHeight="1">
      <c r="J847" s="37"/>
      <c r="K847" s="28"/>
    </row>
    <row r="848" ht="15.75" customHeight="1">
      <c r="J848" s="37"/>
      <c r="K848" s="28"/>
    </row>
    <row r="849" ht="15.75" customHeight="1">
      <c r="J849" s="37"/>
      <c r="K849" s="28"/>
    </row>
    <row r="850" ht="15.75" customHeight="1">
      <c r="J850" s="37"/>
      <c r="K850" s="28"/>
    </row>
    <row r="851" ht="15.75" customHeight="1">
      <c r="J851" s="37"/>
      <c r="K851" s="28"/>
    </row>
    <row r="852" ht="15.75" customHeight="1">
      <c r="J852" s="37"/>
      <c r="K852" s="28"/>
    </row>
    <row r="853" ht="15.75" customHeight="1">
      <c r="J853" s="37"/>
      <c r="K853" s="28"/>
    </row>
    <row r="854" ht="15.75" customHeight="1">
      <c r="J854" s="37"/>
      <c r="K854" s="28"/>
    </row>
    <row r="855" ht="15.75" customHeight="1">
      <c r="J855" s="37"/>
      <c r="K855" s="28"/>
    </row>
    <row r="856" ht="15.75" customHeight="1">
      <c r="J856" s="37"/>
      <c r="K856" s="28"/>
    </row>
    <row r="857" ht="15.75" customHeight="1">
      <c r="J857" s="37"/>
      <c r="K857" s="28"/>
    </row>
    <row r="858" ht="15.75" customHeight="1">
      <c r="J858" s="37"/>
      <c r="K858" s="28"/>
    </row>
    <row r="859" ht="15.75" customHeight="1">
      <c r="J859" s="37"/>
      <c r="K859" s="28"/>
    </row>
    <row r="860" ht="15.75" customHeight="1">
      <c r="J860" s="37"/>
      <c r="K860" s="28"/>
    </row>
    <row r="861" ht="15.75" customHeight="1">
      <c r="J861" s="37"/>
      <c r="K861" s="28"/>
    </row>
    <row r="862" ht="15.75" customHeight="1">
      <c r="J862" s="37"/>
      <c r="K862" s="28"/>
    </row>
    <row r="863" ht="15.75" customHeight="1">
      <c r="J863" s="37"/>
      <c r="K863" s="28"/>
    </row>
    <row r="864" ht="15.75" customHeight="1">
      <c r="J864" s="37"/>
      <c r="K864" s="28"/>
    </row>
    <row r="865" ht="15.75" customHeight="1">
      <c r="J865" s="37"/>
      <c r="K865" s="28"/>
    </row>
    <row r="866" ht="15.75" customHeight="1">
      <c r="J866" s="37"/>
      <c r="K866" s="28"/>
    </row>
    <row r="867" ht="15.75" customHeight="1">
      <c r="J867" s="37"/>
      <c r="K867" s="28"/>
    </row>
    <row r="868" ht="15.75" customHeight="1">
      <c r="J868" s="37"/>
      <c r="K868" s="28"/>
    </row>
    <row r="869" ht="15.75" customHeight="1">
      <c r="J869" s="37"/>
      <c r="K869" s="28"/>
    </row>
    <row r="870" ht="15.75" customHeight="1">
      <c r="J870" s="37"/>
      <c r="K870" s="28"/>
    </row>
    <row r="871" ht="15.75" customHeight="1">
      <c r="J871" s="37"/>
      <c r="K871" s="28"/>
    </row>
    <row r="872" ht="15.75" customHeight="1">
      <c r="J872" s="37"/>
      <c r="K872" s="28"/>
    </row>
    <row r="873" ht="15.75" customHeight="1">
      <c r="J873" s="37"/>
      <c r="K873" s="28"/>
    </row>
    <row r="874" ht="15.75" customHeight="1">
      <c r="J874" s="37"/>
      <c r="K874" s="28"/>
    </row>
    <row r="875" ht="15.75" customHeight="1">
      <c r="J875" s="37"/>
      <c r="K875" s="28"/>
    </row>
    <row r="876" ht="15.75" customHeight="1">
      <c r="J876" s="37"/>
      <c r="K876" s="28"/>
    </row>
    <row r="877" ht="15.75" customHeight="1">
      <c r="J877" s="37"/>
      <c r="K877" s="28"/>
    </row>
    <row r="878" ht="15.75" customHeight="1">
      <c r="J878" s="37"/>
      <c r="K878" s="28"/>
    </row>
    <row r="879" ht="15.75" customHeight="1">
      <c r="J879" s="37"/>
      <c r="K879" s="28"/>
    </row>
    <row r="880" ht="15.75" customHeight="1">
      <c r="J880" s="37"/>
      <c r="K880" s="28"/>
    </row>
    <row r="881" ht="15.75" customHeight="1">
      <c r="J881" s="37"/>
      <c r="K881" s="28"/>
    </row>
    <row r="882" ht="15.75" customHeight="1">
      <c r="J882" s="37"/>
      <c r="K882" s="28"/>
    </row>
    <row r="883" ht="15.75" customHeight="1">
      <c r="J883" s="37"/>
      <c r="K883" s="28"/>
    </row>
    <row r="884" ht="15.75" customHeight="1">
      <c r="J884" s="37"/>
      <c r="K884" s="28"/>
    </row>
    <row r="885" ht="15.75" customHeight="1">
      <c r="J885" s="37"/>
      <c r="K885" s="28"/>
    </row>
    <row r="886" ht="15.75" customHeight="1">
      <c r="J886" s="37"/>
      <c r="K886" s="28"/>
    </row>
    <row r="887" ht="15.75" customHeight="1">
      <c r="J887" s="37"/>
      <c r="K887" s="28"/>
    </row>
    <row r="888" ht="15.75" customHeight="1">
      <c r="J888" s="37"/>
      <c r="K888" s="28"/>
    </row>
    <row r="889" ht="15.75" customHeight="1">
      <c r="J889" s="37"/>
      <c r="K889" s="28"/>
    </row>
    <row r="890" ht="15.75" customHeight="1">
      <c r="J890" s="37"/>
      <c r="K890" s="28"/>
    </row>
    <row r="891" ht="15.75" customHeight="1">
      <c r="J891" s="37"/>
      <c r="K891" s="28"/>
    </row>
    <row r="892" ht="15.75" customHeight="1">
      <c r="J892" s="37"/>
      <c r="K892" s="28"/>
    </row>
    <row r="893" ht="15.75" customHeight="1">
      <c r="J893" s="37"/>
      <c r="K893" s="28"/>
    </row>
    <row r="894" ht="15.75" customHeight="1">
      <c r="J894" s="37"/>
      <c r="K894" s="28"/>
    </row>
    <row r="895" ht="15.75" customHeight="1">
      <c r="J895" s="37"/>
      <c r="K895" s="28"/>
    </row>
    <row r="896" ht="15.75" customHeight="1">
      <c r="J896" s="37"/>
      <c r="K896" s="28"/>
    </row>
    <row r="897" ht="15.75" customHeight="1">
      <c r="J897" s="37"/>
      <c r="K897" s="28"/>
    </row>
    <row r="898" ht="15.75" customHeight="1">
      <c r="J898" s="37"/>
      <c r="K898" s="28"/>
    </row>
    <row r="899" ht="15.75" customHeight="1">
      <c r="J899" s="37"/>
      <c r="K899" s="28"/>
    </row>
    <row r="900" ht="15.75" customHeight="1">
      <c r="J900" s="37"/>
      <c r="K900" s="28"/>
    </row>
    <row r="901" ht="15.75" customHeight="1">
      <c r="J901" s="37"/>
      <c r="K901" s="28"/>
    </row>
    <row r="902" ht="15.75" customHeight="1">
      <c r="J902" s="37"/>
      <c r="K902" s="28"/>
    </row>
    <row r="903" ht="15.75" customHeight="1">
      <c r="J903" s="37"/>
      <c r="K903" s="28"/>
    </row>
    <row r="904" ht="15.75" customHeight="1">
      <c r="J904" s="37"/>
      <c r="K904" s="28"/>
    </row>
    <row r="905" ht="15.75" customHeight="1">
      <c r="J905" s="37"/>
      <c r="K905" s="28"/>
    </row>
    <row r="906" ht="15.75" customHeight="1">
      <c r="J906" s="37"/>
      <c r="K906" s="28"/>
    </row>
    <row r="907" ht="15.75" customHeight="1">
      <c r="J907" s="37"/>
      <c r="K907" s="28"/>
    </row>
    <row r="908" ht="15.75" customHeight="1">
      <c r="J908" s="37"/>
      <c r="K908" s="28"/>
    </row>
    <row r="909" ht="15.75" customHeight="1">
      <c r="J909" s="37"/>
      <c r="K909" s="28"/>
    </row>
    <row r="910" ht="15.75" customHeight="1">
      <c r="J910" s="37"/>
      <c r="K910" s="28"/>
    </row>
    <row r="911" ht="15.75" customHeight="1">
      <c r="J911" s="37"/>
      <c r="K911" s="28"/>
    </row>
    <row r="912" ht="15.75" customHeight="1">
      <c r="J912" s="37"/>
      <c r="K912" s="28"/>
    </row>
    <row r="913" ht="15.75" customHeight="1">
      <c r="J913" s="37"/>
      <c r="K913" s="28"/>
    </row>
    <row r="914" ht="15.75" customHeight="1">
      <c r="J914" s="37"/>
      <c r="K914" s="28"/>
    </row>
    <row r="915" ht="15.75" customHeight="1">
      <c r="J915" s="37"/>
      <c r="K915" s="28"/>
    </row>
    <row r="916" ht="15.75" customHeight="1">
      <c r="J916" s="37"/>
      <c r="K916" s="28"/>
    </row>
    <row r="917" ht="15.75" customHeight="1">
      <c r="J917" s="37"/>
      <c r="K917" s="28"/>
    </row>
    <row r="918" ht="15.75" customHeight="1">
      <c r="J918" s="37"/>
      <c r="K918" s="28"/>
    </row>
    <row r="919" ht="15.75" customHeight="1">
      <c r="J919" s="37"/>
      <c r="K919" s="28"/>
    </row>
    <row r="920" ht="15.75" customHeight="1">
      <c r="J920" s="37"/>
      <c r="K920" s="28"/>
    </row>
    <row r="921" ht="15.75" customHeight="1">
      <c r="J921" s="37"/>
      <c r="K921" s="28"/>
    </row>
    <row r="922" ht="15.75" customHeight="1">
      <c r="J922" s="37"/>
      <c r="K922" s="28"/>
    </row>
    <row r="923" ht="15.75" customHeight="1">
      <c r="J923" s="37"/>
      <c r="K923" s="28"/>
    </row>
    <row r="924" ht="15.75" customHeight="1">
      <c r="J924" s="37"/>
      <c r="K924" s="28"/>
    </row>
    <row r="925" ht="15.75" customHeight="1">
      <c r="J925" s="37"/>
      <c r="K925" s="28"/>
    </row>
    <row r="926" ht="15.75" customHeight="1">
      <c r="J926" s="37"/>
      <c r="K926" s="28"/>
    </row>
    <row r="927" ht="15.75" customHeight="1">
      <c r="J927" s="37"/>
      <c r="K927" s="28"/>
    </row>
    <row r="928" ht="15.75" customHeight="1">
      <c r="J928" s="37"/>
      <c r="K928" s="28"/>
    </row>
    <row r="929" ht="15.75" customHeight="1">
      <c r="J929" s="37"/>
      <c r="K929" s="28"/>
    </row>
    <row r="930" ht="15.75" customHeight="1">
      <c r="J930" s="37"/>
      <c r="K930" s="28"/>
    </row>
    <row r="931" ht="15.75" customHeight="1">
      <c r="J931" s="37"/>
      <c r="K931" s="28"/>
    </row>
    <row r="932" ht="15.75" customHeight="1">
      <c r="J932" s="37"/>
      <c r="K932" s="28"/>
    </row>
    <row r="933" ht="15.75" customHeight="1">
      <c r="J933" s="37"/>
      <c r="K933" s="28"/>
    </row>
    <row r="934" ht="15.75" customHeight="1">
      <c r="J934" s="37"/>
      <c r="K934" s="28"/>
    </row>
    <row r="935" ht="15.75" customHeight="1">
      <c r="J935" s="37"/>
      <c r="K935" s="28"/>
    </row>
    <row r="936" ht="15.75" customHeight="1">
      <c r="J936" s="37"/>
      <c r="K936" s="28"/>
    </row>
    <row r="937" ht="15.75" customHeight="1">
      <c r="J937" s="37"/>
      <c r="K937" s="28"/>
    </row>
    <row r="938" ht="15.75" customHeight="1">
      <c r="J938" s="37"/>
      <c r="K938" s="28"/>
    </row>
    <row r="939" ht="15.75" customHeight="1">
      <c r="J939" s="37"/>
      <c r="K939" s="28"/>
    </row>
    <row r="940" ht="15.75" customHeight="1">
      <c r="J940" s="37"/>
      <c r="K940" s="28"/>
    </row>
    <row r="941" ht="15.75" customHeight="1">
      <c r="J941" s="37"/>
      <c r="K941" s="28"/>
    </row>
    <row r="942" ht="15.75" customHeight="1">
      <c r="J942" s="37"/>
      <c r="K942" s="28"/>
    </row>
    <row r="943" ht="15.75" customHeight="1">
      <c r="J943" s="37"/>
      <c r="K943" s="28"/>
    </row>
    <row r="944" ht="15.75" customHeight="1">
      <c r="J944" s="37"/>
      <c r="K944" s="28"/>
    </row>
    <row r="945" ht="15.75" customHeight="1">
      <c r="J945" s="37"/>
      <c r="K945" s="28"/>
    </row>
    <row r="946" ht="15.75" customHeight="1">
      <c r="J946" s="37"/>
      <c r="K946" s="28"/>
    </row>
    <row r="947" ht="15.75" customHeight="1">
      <c r="J947" s="37"/>
      <c r="K947" s="28"/>
    </row>
    <row r="948" ht="15.75" customHeight="1">
      <c r="J948" s="37"/>
      <c r="K948" s="28"/>
    </row>
    <row r="949" ht="15.75" customHeight="1">
      <c r="J949" s="37"/>
      <c r="K949" s="28"/>
    </row>
    <row r="950" ht="15.75" customHeight="1">
      <c r="J950" s="37"/>
      <c r="K950" s="28"/>
    </row>
    <row r="951" ht="15.75" customHeight="1">
      <c r="J951" s="37"/>
      <c r="K951" s="28"/>
    </row>
    <row r="952" ht="15.75" customHeight="1">
      <c r="J952" s="37"/>
      <c r="K952" s="28"/>
    </row>
    <row r="953" ht="15.75" customHeight="1">
      <c r="J953" s="37"/>
      <c r="K953" s="28"/>
    </row>
    <row r="954" ht="15.75" customHeight="1">
      <c r="J954" s="37"/>
      <c r="K954" s="28"/>
    </row>
    <row r="955" ht="15.75" customHeight="1">
      <c r="J955" s="37"/>
      <c r="K955" s="28"/>
    </row>
    <row r="956" ht="15.75" customHeight="1">
      <c r="J956" s="37"/>
      <c r="K956" s="28"/>
    </row>
    <row r="957" ht="15.75" customHeight="1">
      <c r="J957" s="37"/>
      <c r="K957" s="28"/>
    </row>
    <row r="958" ht="15.75" customHeight="1">
      <c r="J958" s="37"/>
      <c r="K958" s="28"/>
    </row>
    <row r="959" ht="15.75" customHeight="1">
      <c r="J959" s="37"/>
      <c r="K959" s="28"/>
    </row>
    <row r="960" ht="15.75" customHeight="1">
      <c r="J960" s="37"/>
      <c r="K960" s="28"/>
    </row>
    <row r="961" ht="15.75" customHeight="1">
      <c r="J961" s="37"/>
      <c r="K961" s="28"/>
    </row>
    <row r="962" ht="15.75" customHeight="1">
      <c r="J962" s="37"/>
      <c r="K962" s="28"/>
    </row>
    <row r="963" ht="15.75" customHeight="1">
      <c r="J963" s="37"/>
      <c r="K963" s="28"/>
    </row>
    <row r="964" ht="15.75" customHeight="1">
      <c r="J964" s="37"/>
      <c r="K964" s="28"/>
    </row>
    <row r="965" ht="15.75" customHeight="1">
      <c r="J965" s="37"/>
      <c r="K965" s="28"/>
    </row>
    <row r="966" ht="15.75" customHeight="1">
      <c r="J966" s="37"/>
      <c r="K966" s="28"/>
    </row>
    <row r="967" ht="15.75" customHeight="1">
      <c r="J967" s="37"/>
      <c r="K967" s="28"/>
    </row>
    <row r="968" ht="15.75" customHeight="1">
      <c r="J968" s="37"/>
      <c r="K968" s="28"/>
    </row>
    <row r="969" ht="15.75" customHeight="1">
      <c r="J969" s="37"/>
      <c r="K969" s="28"/>
    </row>
    <row r="970" ht="15.75" customHeight="1">
      <c r="J970" s="37"/>
      <c r="K970" s="28"/>
    </row>
    <row r="971" ht="15.75" customHeight="1">
      <c r="J971" s="37"/>
      <c r="K971" s="28"/>
    </row>
    <row r="972" ht="15.75" customHeight="1">
      <c r="J972" s="37"/>
      <c r="K972" s="28"/>
    </row>
    <row r="973" ht="15.75" customHeight="1">
      <c r="J973" s="37"/>
      <c r="K973" s="28"/>
    </row>
    <row r="974" ht="15.75" customHeight="1">
      <c r="J974" s="37"/>
      <c r="K974" s="28"/>
    </row>
    <row r="975" ht="15.75" customHeight="1">
      <c r="J975" s="37"/>
      <c r="K975" s="28"/>
    </row>
    <row r="976" ht="15.75" customHeight="1">
      <c r="J976" s="37"/>
      <c r="K976" s="28"/>
    </row>
    <row r="977" ht="15.75" customHeight="1">
      <c r="J977" s="37"/>
      <c r="K977" s="28"/>
    </row>
    <row r="978" ht="15.75" customHeight="1">
      <c r="J978" s="37"/>
      <c r="K978" s="28"/>
    </row>
    <row r="979" ht="15.75" customHeight="1">
      <c r="J979" s="37"/>
      <c r="K979" s="28"/>
    </row>
    <row r="980" ht="15.75" customHeight="1">
      <c r="J980" s="37"/>
      <c r="K980" s="28"/>
    </row>
    <row r="981" ht="15.75" customHeight="1">
      <c r="J981" s="37"/>
      <c r="K981" s="28"/>
    </row>
    <row r="982" ht="15.75" customHeight="1">
      <c r="J982" s="37"/>
      <c r="K982" s="28"/>
    </row>
    <row r="983" ht="15.75" customHeight="1">
      <c r="J983" s="37"/>
      <c r="K983" s="28"/>
    </row>
    <row r="984" ht="15.75" customHeight="1">
      <c r="J984" s="37"/>
      <c r="K984" s="28"/>
    </row>
    <row r="985" ht="15.75" customHeight="1">
      <c r="J985" s="37"/>
      <c r="K985" s="28"/>
    </row>
    <row r="986" ht="15.75" customHeight="1">
      <c r="J986" s="37"/>
      <c r="K986" s="28"/>
    </row>
    <row r="987" ht="15.75" customHeight="1">
      <c r="J987" s="37"/>
      <c r="K987" s="28"/>
    </row>
    <row r="988" ht="15.75" customHeight="1">
      <c r="J988" s="37"/>
      <c r="K988" s="28"/>
    </row>
    <row r="989" ht="15.75" customHeight="1">
      <c r="J989" s="37"/>
      <c r="K989" s="28"/>
    </row>
    <row r="990" ht="15.75" customHeight="1">
      <c r="J990" s="37"/>
      <c r="K990" s="28"/>
    </row>
    <row r="991" ht="15.75" customHeight="1">
      <c r="J991" s="37"/>
      <c r="K991" s="28"/>
    </row>
    <row r="992" ht="15.75" customHeight="1">
      <c r="J992" s="37"/>
      <c r="K992" s="28"/>
    </row>
    <row r="993" ht="15.75" customHeight="1">
      <c r="J993" s="37"/>
      <c r="K993" s="28"/>
    </row>
    <row r="994" ht="15.75" customHeight="1">
      <c r="J994" s="37"/>
      <c r="K994" s="28"/>
    </row>
    <row r="995" ht="15.75" customHeight="1">
      <c r="J995" s="37"/>
      <c r="K995" s="28"/>
    </row>
    <row r="996" ht="15.75" customHeight="1">
      <c r="J996" s="37"/>
      <c r="K996" s="28"/>
    </row>
    <row r="997" ht="15.75" customHeight="1">
      <c r="J997" s="37"/>
      <c r="K997" s="28"/>
    </row>
    <row r="998" ht="15.75" customHeight="1">
      <c r="J998" s="37"/>
      <c r="K998" s="28"/>
    </row>
    <row r="999" ht="15.75" customHeight="1">
      <c r="J999" s="37"/>
      <c r="K999" s="28"/>
    </row>
    <row r="1000" ht="15.75" customHeight="1">
      <c r="J1000" s="37"/>
      <c r="K1000" s="28"/>
    </row>
    <row r="1001" ht="15.75" customHeight="1">
      <c r="J1001" s="37"/>
      <c r="K1001" s="28"/>
    </row>
  </sheetData>
  <mergeCells count="1">
    <mergeCell ref="C1:D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5"/>
    <col customWidth="1" min="2" max="2" width="10.63"/>
    <col customWidth="1" min="3" max="3" width="16.25"/>
    <col customWidth="1" min="4" max="4" width="15.63"/>
    <col customWidth="1" min="5" max="5" width="20.75"/>
    <col customWidth="1" min="6" max="6" width="24.63"/>
    <col customWidth="1" min="7" max="7" width="12.0"/>
    <col customWidth="1" min="8" max="8" width="16.0"/>
    <col customWidth="1" min="9" max="12" width="10.63"/>
    <col customWidth="1" min="13" max="13" width="12.25"/>
    <col customWidth="1" min="14" max="14" width="10.63"/>
    <col customWidth="1" min="15" max="15" width="13.0"/>
    <col customWidth="1" min="16" max="16" width="15.63"/>
    <col customWidth="1" min="17" max="17" width="19.0"/>
    <col customWidth="1" min="18" max="18" width="20.25"/>
    <col customWidth="1" min="19" max="19" width="12.75"/>
    <col customWidth="1" min="20" max="20" width="13.0"/>
    <col customWidth="1" min="21" max="26" width="10.63"/>
  </cols>
  <sheetData>
    <row r="1">
      <c r="C1" s="1" t="s">
        <v>0</v>
      </c>
      <c r="E1" s="2">
        <v>2.06609523E8</v>
      </c>
      <c r="F1" s="2"/>
      <c r="G1" s="2"/>
      <c r="H1" s="2"/>
      <c r="I1" s="2"/>
      <c r="J1" s="2"/>
      <c r="K1" s="2"/>
      <c r="L1" s="2"/>
      <c r="M1" s="2"/>
      <c r="N1" s="2"/>
      <c r="O1" s="2"/>
    </row>
    <row r="2">
      <c r="A2" s="9" t="s">
        <v>1</v>
      </c>
      <c r="B2" s="5" t="s">
        <v>2</v>
      </c>
      <c r="C2" s="5" t="s">
        <v>3</v>
      </c>
      <c r="D2" s="5" t="s">
        <v>4</v>
      </c>
      <c r="E2" s="5" t="s">
        <v>74</v>
      </c>
      <c r="F2" s="5" t="s">
        <v>75</v>
      </c>
      <c r="G2" s="5" t="s">
        <v>7</v>
      </c>
      <c r="H2" s="6" t="s">
        <v>76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77</v>
      </c>
      <c r="P2" s="5" t="s">
        <v>67</v>
      </c>
      <c r="Q2" s="5" t="s">
        <v>68</v>
      </c>
      <c r="R2" s="5" t="s">
        <v>18</v>
      </c>
      <c r="S2" s="5" t="s">
        <v>19</v>
      </c>
      <c r="T2" s="5" t="s">
        <v>20</v>
      </c>
    </row>
    <row r="3">
      <c r="A3" s="50" t="s">
        <v>78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6">
        <v>1.1937525E7</v>
      </c>
      <c r="S3" s="20">
        <f t="shared" ref="S3:S14" si="1">+R3/$E$1</f>
        <v>0.05777819351</v>
      </c>
      <c r="T3" s="10" t="s">
        <v>22</v>
      </c>
    </row>
    <row r="4">
      <c r="A4" s="50" t="s">
        <v>21</v>
      </c>
      <c r="B4" s="10">
        <v>11.0</v>
      </c>
      <c r="C4" s="10">
        <v>4.0</v>
      </c>
      <c r="D4" s="10">
        <v>0.0</v>
      </c>
      <c r="E4" s="11">
        <v>178000.0</v>
      </c>
      <c r="F4" s="11"/>
      <c r="G4" s="11">
        <v>14900.0</v>
      </c>
      <c r="H4" s="11"/>
      <c r="I4" s="67"/>
      <c r="J4" s="67"/>
      <c r="K4" s="67"/>
      <c r="L4" s="67"/>
      <c r="M4" s="67"/>
      <c r="N4" s="67"/>
      <c r="O4" s="67"/>
      <c r="P4" s="13">
        <v>711750.0</v>
      </c>
      <c r="Q4" s="13">
        <f>462638+71175+391463+71175+71175</f>
        <v>1067626</v>
      </c>
      <c r="R4" s="13">
        <v>1.4544654E7</v>
      </c>
      <c r="S4" s="20">
        <f t="shared" si="1"/>
        <v>0.0703968229</v>
      </c>
      <c r="T4" s="10" t="s">
        <v>22</v>
      </c>
    </row>
    <row r="5">
      <c r="A5" s="50" t="s">
        <v>23</v>
      </c>
      <c r="B5" s="10">
        <v>0.0</v>
      </c>
      <c r="C5" s="10">
        <v>0.0</v>
      </c>
      <c r="D5" s="10">
        <v>631.0</v>
      </c>
      <c r="E5" s="11">
        <v>0.0</v>
      </c>
      <c r="F5" s="11"/>
      <c r="G5" s="11">
        <v>0.0</v>
      </c>
      <c r="H5" s="11"/>
      <c r="I5" s="67"/>
      <c r="J5" s="67"/>
      <c r="K5" s="67"/>
      <c r="L5" s="67"/>
      <c r="M5" s="67"/>
      <c r="N5" s="67"/>
      <c r="O5" s="67"/>
      <c r="P5" s="13">
        <v>0.0</v>
      </c>
      <c r="Q5" s="13">
        <v>0.0</v>
      </c>
      <c r="R5" s="13">
        <v>5293780.0</v>
      </c>
      <c r="S5" s="20">
        <f t="shared" si="1"/>
        <v>0.02562214908</v>
      </c>
      <c r="T5" s="10" t="s">
        <v>22</v>
      </c>
    </row>
    <row r="6">
      <c r="A6" s="50" t="s">
        <v>24</v>
      </c>
      <c r="B6" s="10">
        <v>11.0</v>
      </c>
      <c r="C6" s="10">
        <v>4.0</v>
      </c>
      <c r="D6" s="10">
        <v>0.0</v>
      </c>
      <c r="E6" s="11">
        <v>178000.0</v>
      </c>
      <c r="F6" s="11"/>
      <c r="G6" s="11">
        <v>14900.0</v>
      </c>
      <c r="H6" s="11"/>
      <c r="I6" s="67"/>
      <c r="J6" s="67"/>
      <c r="K6" s="67"/>
      <c r="L6" s="67"/>
      <c r="M6" s="67"/>
      <c r="N6" s="67"/>
      <c r="O6" s="67"/>
      <c r="P6" s="13">
        <v>711750.0</v>
      </c>
      <c r="Q6" s="13">
        <f>462638+71175+391463+71175+71175</f>
        <v>1067626</v>
      </c>
      <c r="R6" s="11">
        <v>1.4423526E7</v>
      </c>
      <c r="S6" s="20">
        <f t="shared" si="1"/>
        <v>0.06981055757</v>
      </c>
      <c r="T6" s="68" t="s">
        <v>22</v>
      </c>
    </row>
    <row r="7">
      <c r="A7" s="50" t="s">
        <v>25</v>
      </c>
      <c r="B7" s="10">
        <v>0.0</v>
      </c>
      <c r="C7" s="10">
        <v>0.0</v>
      </c>
      <c r="D7" s="10">
        <v>631.0</v>
      </c>
      <c r="E7" s="11">
        <v>0.0</v>
      </c>
      <c r="F7" s="11"/>
      <c r="G7" s="11">
        <v>0.0</v>
      </c>
      <c r="H7" s="11"/>
      <c r="I7" s="67"/>
      <c r="J7" s="67"/>
      <c r="K7" s="67"/>
      <c r="L7" s="67"/>
      <c r="M7" s="67"/>
      <c r="N7" s="67"/>
      <c r="O7" s="67"/>
      <c r="P7" s="13">
        <v>0.0</v>
      </c>
      <c r="Q7" s="13">
        <v>0.0</v>
      </c>
      <c r="R7" s="11">
        <v>3214081.0</v>
      </c>
      <c r="S7" s="20">
        <f t="shared" si="1"/>
        <v>0.01555630618</v>
      </c>
      <c r="T7" s="15"/>
    </row>
    <row r="8">
      <c r="A8" s="9" t="s">
        <v>26</v>
      </c>
      <c r="B8" s="10">
        <v>11.0</v>
      </c>
      <c r="C8" s="10">
        <v>4.0</v>
      </c>
      <c r="D8" s="10">
        <v>0.0</v>
      </c>
      <c r="E8" s="11">
        <v>178000.0</v>
      </c>
      <c r="F8" s="11">
        <f>1423500*12.5%</f>
        <v>177937.5</v>
      </c>
      <c r="G8" s="11">
        <v>14900.0</v>
      </c>
      <c r="H8" s="11"/>
      <c r="I8" s="67"/>
      <c r="J8" s="67"/>
      <c r="K8" s="67"/>
      <c r="L8" s="67"/>
      <c r="M8" s="67"/>
      <c r="N8" s="67"/>
      <c r="O8" s="67"/>
      <c r="P8" s="13">
        <v>711750.0</v>
      </c>
      <c r="Q8" s="13">
        <f>462638+71175+391463+71175+71175</f>
        <v>1067626</v>
      </c>
      <c r="R8" s="11">
        <v>1.4657917E7</v>
      </c>
      <c r="S8" s="53">
        <f t="shared" si="1"/>
        <v>0.07094502125</v>
      </c>
      <c r="T8" s="10" t="s">
        <v>22</v>
      </c>
    </row>
    <row r="9">
      <c r="A9" s="9" t="s">
        <v>28</v>
      </c>
      <c r="B9" s="21">
        <v>11.0</v>
      </c>
      <c r="C9" s="21">
        <v>4.0</v>
      </c>
      <c r="D9" s="10">
        <v>0.0</v>
      </c>
      <c r="E9" s="55"/>
      <c r="F9" s="11">
        <f t="shared" ref="F9:F14" si="2">Q9*8.5%</f>
        <v>120997.5</v>
      </c>
      <c r="G9" s="11">
        <f t="shared" ref="G9:G14" si="3">Q9*2.436%</f>
        <v>34676.46</v>
      </c>
      <c r="H9" s="11">
        <f t="shared" ref="H9:H14" si="4">Q9*4%</f>
        <v>56940</v>
      </c>
      <c r="I9" s="16">
        <f t="shared" ref="I9:I14" si="5">Q9*12%</f>
        <v>170820</v>
      </c>
      <c r="J9" s="16">
        <f t="shared" ref="J9:J14" si="6">Q9*8.33%</f>
        <v>118577.55</v>
      </c>
      <c r="K9" s="16">
        <f t="shared" ref="K9:K14" si="7">Q9*8.33%</f>
        <v>118577.55</v>
      </c>
      <c r="L9" s="16">
        <f t="shared" ref="L9:L14" si="8">Q9*1%</f>
        <v>14235</v>
      </c>
      <c r="M9" s="16">
        <f t="shared" ref="M9:M14" si="9">Q9*4.17%</f>
        <v>59359.95</v>
      </c>
      <c r="N9" s="16">
        <f t="shared" ref="N9:N14" si="10">Q9*1%</f>
        <v>14235</v>
      </c>
      <c r="O9" s="16">
        <v>200000.0</v>
      </c>
      <c r="P9" s="13">
        <f t="shared" ref="P9:P14" si="11">462638+71175+391463+71175+71175</f>
        <v>1067626</v>
      </c>
      <c r="Q9" s="13">
        <v>1423500.0</v>
      </c>
      <c r="R9" s="16">
        <f t="shared" ref="R9:R14" si="12">((C9*Q9)+(F9+G9+H9+I9+J9+K9+L9+M9+N9+O9)*C9)+(B9*P9)+(F9+G9)*B9</f>
        <v>22783975.6</v>
      </c>
      <c r="S9" s="53">
        <f t="shared" si="1"/>
        <v>0.1102755346</v>
      </c>
      <c r="T9" s="10" t="s">
        <v>27</v>
      </c>
    </row>
    <row r="10">
      <c r="A10" s="9" t="s">
        <v>29</v>
      </c>
      <c r="B10" s="21">
        <v>11.0</v>
      </c>
      <c r="C10" s="21">
        <v>4.0</v>
      </c>
      <c r="D10" s="10">
        <v>0.0</v>
      </c>
      <c r="E10" s="55"/>
      <c r="F10" s="11">
        <f t="shared" si="2"/>
        <v>120997.5</v>
      </c>
      <c r="G10" s="11">
        <f t="shared" si="3"/>
        <v>34676.46</v>
      </c>
      <c r="H10" s="11">
        <f t="shared" si="4"/>
        <v>56940</v>
      </c>
      <c r="I10" s="16">
        <f t="shared" si="5"/>
        <v>170820</v>
      </c>
      <c r="J10" s="16">
        <f t="shared" si="6"/>
        <v>118577.55</v>
      </c>
      <c r="K10" s="16">
        <f t="shared" si="7"/>
        <v>118577.55</v>
      </c>
      <c r="L10" s="16">
        <f t="shared" si="8"/>
        <v>14235</v>
      </c>
      <c r="M10" s="16">
        <f t="shared" si="9"/>
        <v>59359.95</v>
      </c>
      <c r="N10" s="16">
        <f t="shared" si="10"/>
        <v>14235</v>
      </c>
      <c r="O10" s="16">
        <v>200000.0</v>
      </c>
      <c r="P10" s="13">
        <f t="shared" si="11"/>
        <v>1067626</v>
      </c>
      <c r="Q10" s="13">
        <v>1423500.0</v>
      </c>
      <c r="R10" s="16">
        <f t="shared" si="12"/>
        <v>22783975.6</v>
      </c>
      <c r="S10" s="53">
        <f t="shared" si="1"/>
        <v>0.1102755346</v>
      </c>
      <c r="T10" s="10" t="s">
        <v>27</v>
      </c>
    </row>
    <row r="11">
      <c r="A11" s="9" t="s">
        <v>30</v>
      </c>
      <c r="B11" s="21">
        <v>11.0</v>
      </c>
      <c r="C11" s="21">
        <v>4.0</v>
      </c>
      <c r="D11" s="10">
        <v>0.0</v>
      </c>
      <c r="E11" s="55"/>
      <c r="F11" s="11">
        <f t="shared" si="2"/>
        <v>120997.5</v>
      </c>
      <c r="G11" s="11">
        <f t="shared" si="3"/>
        <v>34676.46</v>
      </c>
      <c r="H11" s="11">
        <f t="shared" si="4"/>
        <v>56940</v>
      </c>
      <c r="I11" s="16">
        <f t="shared" si="5"/>
        <v>170820</v>
      </c>
      <c r="J11" s="16">
        <f t="shared" si="6"/>
        <v>118577.55</v>
      </c>
      <c r="K11" s="16">
        <f t="shared" si="7"/>
        <v>118577.55</v>
      </c>
      <c r="L11" s="16">
        <f t="shared" si="8"/>
        <v>14235</v>
      </c>
      <c r="M11" s="16">
        <f t="shared" si="9"/>
        <v>59359.95</v>
      </c>
      <c r="N11" s="16">
        <f t="shared" si="10"/>
        <v>14235</v>
      </c>
      <c r="O11" s="16">
        <v>200000.0</v>
      </c>
      <c r="P11" s="13">
        <f t="shared" si="11"/>
        <v>1067626</v>
      </c>
      <c r="Q11" s="13">
        <v>1423500.0</v>
      </c>
      <c r="R11" s="16">
        <f t="shared" si="12"/>
        <v>22783975.6</v>
      </c>
      <c r="S11" s="53">
        <f t="shared" si="1"/>
        <v>0.1102755346</v>
      </c>
      <c r="T11" s="10" t="s">
        <v>27</v>
      </c>
    </row>
    <row r="12">
      <c r="A12" s="9" t="s">
        <v>31</v>
      </c>
      <c r="B12" s="21">
        <v>11.0</v>
      </c>
      <c r="C12" s="21">
        <v>4.0</v>
      </c>
      <c r="D12" s="10">
        <v>0.0</v>
      </c>
      <c r="E12" s="55"/>
      <c r="F12" s="11">
        <f t="shared" si="2"/>
        <v>120997.5</v>
      </c>
      <c r="G12" s="11">
        <f t="shared" si="3"/>
        <v>34676.46</v>
      </c>
      <c r="H12" s="11">
        <f t="shared" si="4"/>
        <v>56940</v>
      </c>
      <c r="I12" s="16">
        <f t="shared" si="5"/>
        <v>170820</v>
      </c>
      <c r="J12" s="16">
        <f t="shared" si="6"/>
        <v>118577.55</v>
      </c>
      <c r="K12" s="16">
        <f t="shared" si="7"/>
        <v>118577.55</v>
      </c>
      <c r="L12" s="16">
        <f t="shared" si="8"/>
        <v>14235</v>
      </c>
      <c r="M12" s="16">
        <f t="shared" si="9"/>
        <v>59359.95</v>
      </c>
      <c r="N12" s="16">
        <f t="shared" si="10"/>
        <v>14235</v>
      </c>
      <c r="O12" s="16">
        <v>200000.0</v>
      </c>
      <c r="P12" s="13">
        <f t="shared" si="11"/>
        <v>1067626</v>
      </c>
      <c r="Q12" s="13">
        <v>1423500.0</v>
      </c>
      <c r="R12" s="16">
        <f t="shared" si="12"/>
        <v>22783975.6</v>
      </c>
      <c r="S12" s="53">
        <f t="shared" si="1"/>
        <v>0.1102755346</v>
      </c>
      <c r="T12" s="10" t="s">
        <v>27</v>
      </c>
    </row>
    <row r="13">
      <c r="A13" s="9" t="s">
        <v>32</v>
      </c>
      <c r="B13" s="21">
        <v>11.0</v>
      </c>
      <c r="C13" s="21">
        <v>4.0</v>
      </c>
      <c r="D13" s="10">
        <v>0.0</v>
      </c>
      <c r="E13" s="55"/>
      <c r="F13" s="11">
        <f t="shared" si="2"/>
        <v>120997.5</v>
      </c>
      <c r="G13" s="11">
        <f t="shared" si="3"/>
        <v>34676.46</v>
      </c>
      <c r="H13" s="11">
        <f t="shared" si="4"/>
        <v>56940</v>
      </c>
      <c r="I13" s="16">
        <f t="shared" si="5"/>
        <v>170820</v>
      </c>
      <c r="J13" s="16">
        <f t="shared" si="6"/>
        <v>118577.55</v>
      </c>
      <c r="K13" s="16">
        <f t="shared" si="7"/>
        <v>118577.55</v>
      </c>
      <c r="L13" s="16">
        <f t="shared" si="8"/>
        <v>14235</v>
      </c>
      <c r="M13" s="16">
        <f t="shared" si="9"/>
        <v>59359.95</v>
      </c>
      <c r="N13" s="16">
        <f t="shared" si="10"/>
        <v>14235</v>
      </c>
      <c r="O13" s="16">
        <v>200000.0</v>
      </c>
      <c r="P13" s="13">
        <f t="shared" si="11"/>
        <v>1067626</v>
      </c>
      <c r="Q13" s="13">
        <v>1423500.0</v>
      </c>
      <c r="R13" s="16">
        <f t="shared" si="12"/>
        <v>22783975.6</v>
      </c>
      <c r="S13" s="53">
        <f t="shared" si="1"/>
        <v>0.1102755346</v>
      </c>
      <c r="T13" s="10" t="s">
        <v>27</v>
      </c>
    </row>
    <row r="14">
      <c r="A14" s="9" t="s">
        <v>33</v>
      </c>
      <c r="B14" s="21">
        <v>11.0</v>
      </c>
      <c r="C14" s="21">
        <v>4.0</v>
      </c>
      <c r="D14" s="10">
        <v>0.0</v>
      </c>
      <c r="E14" s="55"/>
      <c r="F14" s="11">
        <f t="shared" si="2"/>
        <v>120997.5</v>
      </c>
      <c r="G14" s="11">
        <f t="shared" si="3"/>
        <v>34676.46</v>
      </c>
      <c r="H14" s="11">
        <f t="shared" si="4"/>
        <v>56940</v>
      </c>
      <c r="I14" s="16">
        <f t="shared" si="5"/>
        <v>170820</v>
      </c>
      <c r="J14" s="16">
        <f t="shared" si="6"/>
        <v>118577.55</v>
      </c>
      <c r="K14" s="16">
        <f t="shared" si="7"/>
        <v>118577.55</v>
      </c>
      <c r="L14" s="16">
        <f t="shared" si="8"/>
        <v>14235</v>
      </c>
      <c r="M14" s="16">
        <f t="shared" si="9"/>
        <v>59359.95</v>
      </c>
      <c r="N14" s="16">
        <f t="shared" si="10"/>
        <v>14235</v>
      </c>
      <c r="O14" s="16">
        <v>200000.0</v>
      </c>
      <c r="P14" s="13">
        <f t="shared" si="11"/>
        <v>1067626</v>
      </c>
      <c r="Q14" s="13">
        <v>1423500.0</v>
      </c>
      <c r="R14" s="16">
        <f t="shared" si="12"/>
        <v>22783975.6</v>
      </c>
      <c r="S14" s="59">
        <f t="shared" si="1"/>
        <v>0.1102755346</v>
      </c>
      <c r="T14" s="23" t="s">
        <v>27</v>
      </c>
    </row>
    <row r="15">
      <c r="I15" s="3"/>
      <c r="J15" s="3"/>
      <c r="K15" s="3"/>
      <c r="L15" s="3"/>
      <c r="M15" s="3"/>
      <c r="N15" s="3"/>
      <c r="O15" s="3"/>
      <c r="R15" s="69">
        <f t="shared" ref="R15:S15" si="13">SUM(R3:R14)</f>
        <v>200775336.6</v>
      </c>
      <c r="S15" s="70">
        <f t="shared" si="13"/>
        <v>0.971762258</v>
      </c>
    </row>
    <row r="16">
      <c r="I16" s="3"/>
      <c r="J16" s="3"/>
      <c r="K16" s="3"/>
      <c r="L16" s="3"/>
      <c r="M16" s="3"/>
      <c r="N16" s="3"/>
      <c r="O16" s="3"/>
      <c r="Q16" s="27" t="s">
        <v>35</v>
      </c>
      <c r="R16" s="27">
        <f>R15-E1</f>
        <v>-5834186.4</v>
      </c>
    </row>
    <row r="17">
      <c r="A17" s="30" t="s">
        <v>36</v>
      </c>
      <c r="C17" s="30" t="s">
        <v>37</v>
      </c>
    </row>
    <row r="18">
      <c r="C18" s="30" t="s">
        <v>38</v>
      </c>
    </row>
    <row r="19">
      <c r="C19" s="30" t="s">
        <v>39</v>
      </c>
    </row>
    <row r="20">
      <c r="C20" s="30" t="s">
        <v>40</v>
      </c>
    </row>
    <row r="21" ht="15.75" customHeight="1"/>
    <row r="22" ht="15.75" customHeight="1">
      <c r="A22" s="31" t="s">
        <v>41</v>
      </c>
      <c r="B22" s="32"/>
      <c r="C22" s="26"/>
    </row>
    <row r="23" ht="15.75" customHeight="1">
      <c r="A23" s="33" t="s">
        <v>42</v>
      </c>
      <c r="B23" s="34" t="s">
        <v>43</v>
      </c>
      <c r="C23" s="35" t="s">
        <v>44</v>
      </c>
    </row>
    <row r="24" ht="15.75" customHeight="1">
      <c r="A24" s="31" t="s">
        <v>45</v>
      </c>
      <c r="B24" s="26"/>
      <c r="C24" s="36" t="s">
        <v>46</v>
      </c>
    </row>
    <row r="25" ht="15.75" customHeight="1">
      <c r="A25" s="36" t="s">
        <v>47</v>
      </c>
      <c r="B25" s="38">
        <v>1.0</v>
      </c>
      <c r="C25" s="36" t="s">
        <v>46</v>
      </c>
    </row>
    <row r="26" ht="15.75" customHeight="1">
      <c r="A26" s="39" t="s">
        <v>48</v>
      </c>
      <c r="B26" s="40">
        <v>1.0</v>
      </c>
      <c r="C26" s="39" t="s">
        <v>49</v>
      </c>
    </row>
    <row r="27" ht="15.75" customHeight="1">
      <c r="A27" s="39" t="s">
        <v>50</v>
      </c>
      <c r="B27" s="41">
        <v>0.085</v>
      </c>
      <c r="C27" s="39" t="s">
        <v>51</v>
      </c>
    </row>
    <row r="28" ht="15.75" customHeight="1">
      <c r="A28" s="39" t="s">
        <v>52</v>
      </c>
      <c r="B28" s="40">
        <v>0.12</v>
      </c>
      <c r="C28" s="39" t="s">
        <v>53</v>
      </c>
    </row>
    <row r="29" ht="15.75" customHeight="1">
      <c r="A29" s="39" t="s">
        <v>7</v>
      </c>
      <c r="B29" s="42">
        <v>0.02436</v>
      </c>
      <c r="C29" s="39" t="s">
        <v>54</v>
      </c>
    </row>
    <row r="30" ht="15.75" customHeight="1">
      <c r="A30" s="43" t="s">
        <v>55</v>
      </c>
      <c r="B30" s="44">
        <v>0.04</v>
      </c>
      <c r="C30" s="39" t="s">
        <v>56</v>
      </c>
    </row>
    <row r="31" ht="15.75" customHeight="1">
      <c r="A31" s="39" t="s">
        <v>57</v>
      </c>
      <c r="B31" s="40">
        <v>0.08</v>
      </c>
      <c r="C31" s="39" t="s">
        <v>58</v>
      </c>
    </row>
    <row r="32" ht="15.75" customHeight="1">
      <c r="A32" s="39" t="s">
        <v>59</v>
      </c>
      <c r="B32" s="40">
        <v>0.01</v>
      </c>
      <c r="C32" s="39" t="s">
        <v>60</v>
      </c>
    </row>
    <row r="33" ht="15.75" customHeight="1">
      <c r="A33" s="39" t="s">
        <v>61</v>
      </c>
      <c r="B33" s="40">
        <v>0.08</v>
      </c>
      <c r="C33" s="39" t="s">
        <v>58</v>
      </c>
    </row>
    <row r="34" ht="15.75" customHeight="1">
      <c r="A34" s="39" t="s">
        <v>62</v>
      </c>
      <c r="B34" s="40">
        <v>0.04</v>
      </c>
      <c r="C34" s="39" t="s">
        <v>56</v>
      </c>
    </row>
    <row r="35" ht="15.75" customHeight="1">
      <c r="A35" s="46" t="s">
        <v>63</v>
      </c>
      <c r="B35" s="47">
        <v>0.01</v>
      </c>
      <c r="C35" s="39" t="s">
        <v>60</v>
      </c>
    </row>
    <row r="36" ht="15.75" customHeight="1">
      <c r="A36" s="36" t="s">
        <v>64</v>
      </c>
      <c r="B36" s="48" t="s">
        <v>65</v>
      </c>
      <c r="C36" s="26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24:B24"/>
    <mergeCell ref="B36:C36"/>
    <mergeCell ref="C1:D1"/>
    <mergeCell ref="T6:T7"/>
    <mergeCell ref="C17:I17"/>
    <mergeCell ref="C18:I18"/>
    <mergeCell ref="C19:G19"/>
    <mergeCell ref="C20:E20"/>
    <mergeCell ref="A22:C22"/>
  </mergeCells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2025-07-03T16:06:15Z</dcterms:created>
  <dc:creator>PAE05</dc:creator>
</cp:coreProperties>
</file>