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user\Documents\Alcaldía Cota\2025\Procesos de selección\Minimas\Minima Frentes de Seguridad\"/>
    </mc:Choice>
  </mc:AlternateContent>
  <xr:revisionPtr revIDLastSave="0" documentId="8_{F6AB75F3-6F86-4416-BDF7-F1096DACE090}"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1" l="1"/>
  <c r="L19" i="1"/>
  <c r="L18" i="1"/>
  <c r="L17" i="1"/>
  <c r="M17" i="1" s="1"/>
  <c r="N17" i="1" s="1"/>
  <c r="L16" i="1"/>
  <c r="L15" i="1"/>
  <c r="L14" i="1"/>
  <c r="L13" i="1"/>
  <c r="M13" i="1" s="1"/>
  <c r="N13" i="1" s="1"/>
  <c r="L12" i="1"/>
  <c r="L11" i="1"/>
  <c r="L10" i="1"/>
  <c r="L9" i="1"/>
  <c r="M9" i="1" s="1"/>
  <c r="N9" i="1" s="1"/>
  <c r="L8" i="1"/>
  <c r="L7" i="1"/>
  <c r="L6" i="1"/>
  <c r="L5" i="1"/>
  <c r="M5" i="1" s="1"/>
  <c r="N5" i="1" s="1"/>
  <c r="L4" i="1"/>
  <c r="M19" i="1"/>
  <c r="N19" i="1" s="1"/>
  <c r="M15" i="1"/>
  <c r="N15" i="1" s="1"/>
  <c r="M11" i="1"/>
  <c r="N11" i="1" s="1"/>
  <c r="M7" i="1"/>
  <c r="N7" i="1" s="1"/>
  <c r="N20" i="1"/>
  <c r="M20" i="1"/>
  <c r="N18" i="1"/>
  <c r="M18" i="1"/>
  <c r="N16" i="1"/>
  <c r="M16" i="1"/>
  <c r="N14" i="1"/>
  <c r="M14" i="1"/>
  <c r="N12" i="1"/>
  <c r="M12" i="1"/>
  <c r="N10" i="1"/>
  <c r="M10" i="1"/>
  <c r="N8" i="1"/>
  <c r="M8" i="1"/>
  <c r="N6" i="1"/>
  <c r="M6" i="1"/>
  <c r="J4" i="1"/>
  <c r="M4" i="1" l="1"/>
  <c r="N4" i="1" s="1"/>
  <c r="N21" i="1" s="1"/>
  <c r="K21" i="1"/>
  <c r="J20" i="1"/>
  <c r="K20" i="1" s="1"/>
  <c r="J19" i="1"/>
  <c r="K19" i="1" s="1"/>
  <c r="J18" i="1"/>
  <c r="K18" i="1" s="1"/>
  <c r="J17" i="1"/>
  <c r="K17" i="1" s="1"/>
  <c r="J16" i="1"/>
  <c r="K16" i="1" s="1"/>
  <c r="J15" i="1"/>
  <c r="K15" i="1" s="1"/>
  <c r="J14" i="1"/>
  <c r="K14" i="1" s="1"/>
  <c r="J13" i="1"/>
  <c r="K13" i="1" s="1"/>
  <c r="J12" i="1"/>
  <c r="K12" i="1" s="1"/>
  <c r="J11" i="1"/>
  <c r="K11" i="1" s="1"/>
  <c r="J10" i="1"/>
  <c r="K10" i="1" s="1"/>
  <c r="J9" i="1"/>
  <c r="K9" i="1" s="1"/>
  <c r="J8" i="1"/>
  <c r="K8" i="1" s="1"/>
  <c r="J7" i="1"/>
  <c r="K7" i="1" s="1"/>
  <c r="J6" i="1"/>
  <c r="K6" i="1" s="1"/>
  <c r="J5" i="1"/>
  <c r="K5" i="1" s="1"/>
  <c r="K4" i="1"/>
  <c r="G5" i="1" l="1"/>
  <c r="H5" i="1" s="1"/>
  <c r="G6" i="1"/>
  <c r="H6" i="1" s="1"/>
  <c r="G7" i="1"/>
  <c r="H7" i="1" s="1"/>
  <c r="G8" i="1"/>
  <c r="H8" i="1" s="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4" i="1"/>
  <c r="H4" i="1" s="1"/>
  <c r="H21" i="1" l="1"/>
</calcChain>
</file>

<file path=xl/sharedStrings.xml><?xml version="1.0" encoding="utf-8"?>
<sst xmlns="http://schemas.openxmlformats.org/spreadsheetml/2006/main" count="84" uniqueCount="61">
  <si>
    <t>ITEM</t>
  </si>
  <si>
    <t>DESCRIPCIÓN</t>
  </si>
  <si>
    <t>UNIDAD DE MEDIDA</t>
  </si>
  <si>
    <t>UNIDAD</t>
  </si>
  <si>
    <t>GORRA CON BORDADO PERSONALIZADO DE ALTO RELIEVE</t>
  </si>
  <si>
    <t>SILBATOS TÁCTICOS</t>
  </si>
  <si>
    <t>CARNETIZACIÓN</t>
  </si>
  <si>
    <t>BOTAS TÁCTICAS</t>
  </si>
  <si>
    <t>CANGURO A LA PIERNA</t>
  </si>
  <si>
    <t>Canguro piernera con Paquete de carcasa dura externa, más tridimensional y duradero. Tela impermeable. Bolsa diagonal y de cintura. Bolsillo de red incorporado y diseño de doble bolsillo para almacenar más artículos.</t>
  </si>
  <si>
    <t xml:space="preserve">PANTALÓN TÁCTICO </t>
  </si>
  <si>
    <t>REATA TÁCTICA</t>
  </si>
  <si>
    <t>Reata de seguridad Dieléctrica Correa Táctica No.4 Ancho: 155 mm. Ajuste: Extendible 15 cm a cada lado. Chapa de seguridad de 2 seguros. Capacidad de carga: 113 kg (250 lbs). Peso: 220 g (0,48 lb) Materiales: Reata con ribete de 3/4”. Lamina interna de PVC calíbre 16. Polinylon alta resistencia</t>
  </si>
  <si>
    <t>MEGÁFONO</t>
  </si>
  <si>
    <t>CANT</t>
  </si>
  <si>
    <t>VALOR UNITARIO</t>
  </si>
  <si>
    <t>IVA</t>
  </si>
  <si>
    <t>TOTAL</t>
  </si>
  <si>
    <t>Gorra de seis paneles 65% Poliéster, 35% algodón, tira inferior interna todo el ruedo de la gorra de la misma tela. Ojalillos de hilo. Botón metálico forrado en la parte superior de la gorra.  Pespunte de hilo de 4 filas en la visera. Visera anatómica. Tela de forro para refuerzo interno en cada una de las seis piezas. Parte de atrás banda del mismo material de la gorra con vincha metálica para regular ajuste, bordado en alto relieve frontal dos colores color de hilo reflectivo.</t>
  </si>
  <si>
    <t>CHAQUETA TIPO FIYAT MULTIPROPOSITO</t>
  </si>
  <si>
    <t xml:space="preserve">LINTERNA TACTICA </t>
  </si>
  <si>
    <t xml:space="preserve">Linternas recargables de alto brillo con luz regulable, minimo de 90,000 lúmenes, tecnologia LED súper brillantes con carga y cable tipo USB, ajustable y potente, ecargable y pantalla digital de alimentación: puerto USB tipo C durante 3 horas de carga rápida de tu linterna LED, y la linterna recargable táctica AdamStar puede funcionar hasta 20 horas en modos bajos, 5 modos de funcionamiento, linterna impermeable incluye estuche. </t>
  </si>
  <si>
    <t xml:space="preserve">Alarma comunitaria herramienta para la prevención y disuasión de hechos o conductas sospechosas, delitos o situaciones de violencia familiar dentro de la zona de cobertura, sistema  para intemperie o exterior.  Incluye: Gabinete metálico de seguridad, pintura electrostática, Módulo receptor inalámbrico de minimo 150 metros de alcance, minimo 3 controles remotos de largo alcance, Repetidor de señal 433 MHz (amplía cobertura),  Batería de respaldo 12V 7Ah, bocina 12Voltios 80W (ideal para interiores o fachadas), Sirena 110V 90W (sonido potente), panel de control y plataforma WEB que permita su funcionamiento remoto. Se debe incluir la instalación con capacitacion de cada kit de alarma comunitaria solicitado por el supervisor del contrato </t>
  </si>
  <si>
    <t>SISTEMA DE ALARMA COMUNITARIA</t>
  </si>
  <si>
    <t>RADIOS DE COMUNICACIÓN</t>
  </si>
  <si>
    <t>REFLECTOR PERIMETRAL</t>
  </si>
  <si>
    <t>Reflector alta luminosidad  tecnologia LED  de 200 W, para exterior Led grado de proteccion IP65, Voltaje: 110 voltios, Color de la Carcasa: negro. Color de la Luz: Blanco . Tipo de lampara: reflector. Libre de radiación UV e IR, seguro para personas y el entorno. Deberá incluir tubo cerramiento color negro galvanizado 1 1/2" x 1.5mm x 3 m con  brazo de sporte angular de 40cm, en la parte inferio debera incluir sistema de anclaje al suelo.</t>
  </si>
  <si>
    <t>Lampara solar LED de 200W. Tipo de LED: SMD 5050, para exterior. Temperatura de trabajo: -20ºC + 40ºC. Temperatura de color (K): RGB+W. Flujo Luminoso (Lm): 1.400 (Max. Iniciales). Batería: 3.2V 10AH LiFepo4. Panel Solar: 5V/10W Monocristalino. Tiempo de carga: 5-6 Horas (Dia Soleado). Autonomía: 10-12 Horas. Dimensión (mm): 211x191x45 mm. Dimensión panel (mm): 310x203x15 mm. Grado de protección: IP65.  Deberá incluir tubo cerramiento color negro galvanizado 1 1/2" x 1.5mm x 5 m con  brazo de sporte angular de 40cm, en la parte inferio debera incluir sistema de anclaje al suelo.</t>
  </si>
  <si>
    <t>LAMPARA LED ALIMENTACION SOLAR</t>
  </si>
  <si>
    <t>Silbato tactico de Emergencia, Rescate. Fabricado en plástico PP de alta calidad,  tamaño compacto de 2 cm de ancho y 7,5 cm de altura, es ideal para ser guardado en mochilas o bolsillos, incluye cinta sublimada de 20 milimetros de ancho segun diseño aportdao por el supervisor.</t>
  </si>
  <si>
    <t>Carnet de identificacion medida abierta vertical:  8.5cm de alto con 6.5cm de ancho. Material: Impresión PVC estándar laminado de 1mm. Sin perforaciones. Puntas redondas o boceladas, incluye estuche en PVC y cinta sublimada de 20 milimetros de ancho segun diseño aportdao por el supervisor.</t>
  </si>
  <si>
    <t xml:space="preserve">CHAQUETA: parte externa: fabricada en material anti fluido impermeable, base textil liviana y con buena maleabilidad. Disponibildad de Curva Talla S,M,L o XL. La chaqueta debe contar con capota la cual deberá estar oculta en el cuello de la misma con sujeción de cordón, la cremallera de las chaquetas debe ser metálica de color verde de 1 cm. Forro Parte interna: guata, tela tafeta línea recta, base liviana de excelente calidad. Composición 100% poliéster. Bordados: en la parte trasera inferior deberá llevar la frase "Gestor de convivencia o frente de seguridad" bordado en letra blanca; en la parte frontal, en el costado izquierdo del pecho, deberá llevar el logo que identifica al municipio (ancho 10 cm x alto 10 cm) "Secretaría General y de Gobierno" y en el costado derecho del pecho la frase "Gestor de convivencia o frente de seguridad", bordado con letra blanca. Manga larga sistema removible por cremalleras,  bolsillo interno a la altura del pecho, y externos así: dos bolsillos en los costados de la chaqueta, Un bolsillo frontal cierre vertical a la altura del pecho, terminado con cinta reflectiva 1 " gris PVC, en los bordes de los bolsillos externos de los costados y en la parte trasera de la misma, dichas cintas reflectivas deben estar cocidas a la prenda. (El diseño lo realiza el contratista, sujeto a revisión y aprobación por parte del equipo de comunicaciones de la Secretaría General y de Gobierno). </t>
  </si>
  <si>
    <t>Botas tácticas. Color: Negro/Arena. Forro: De malla antimicótico. Forro chinela: Oropal e-300. Espuma de 40 kg. de densidad y 5 mm. de espesor. Espumas: 15 mm, en 25 kg. de densidad. Bullon: Sintético. Plantilla: Ultraeva, con forro de malla. Lengua: Malla sintética 1200 y forro de malla antimicótica, con espuma de 5mm de espesor y 40 kg. de densidad. Ojillos: k-19 pavón. Planta: Cefil, 5 fierros. Casco: De 1.8 De ecoforma, indeformable. Contrafuerte: Celastic de 1.8 -Agujeta: Tipo pila importada, nylon 100%, Disponibildad de tallas.</t>
  </si>
  <si>
    <t xml:space="preserve">Pantalón táctico, con Tela Ripstop. Repelente al agua. Bolsas diagonales. Bolsas de cargo. Bolsas traseras Pretina autoajustable. Rodilleras con bolsa para ingresar rodillera plástica. Cinta interior antiderrapante (evita desfaje). Cierres YKK®. Presillas en puntos de carga. Costuras reforzadas, dobles y triples pespuntes. -Costuras: todas las costuras deben estar exentas de fruncidos, torcidos o pliegues y deben estar suficientemente tensionadas con el fin de evitar que se rompa, se abra o se encoja la prenda durante su uso. -TALLA Y COLOR: tener existencia y variedad de todas las tallas para cada una de las entregas, de acuerdo con el modelo y color solicitado por el supervisor del contrato. </t>
  </si>
  <si>
    <t>Megafono con puerto USB, sirena, GRABADOR DE VOZ (120 segundos), micrófono con control de volumen y cinturón para fácil transporte, Entrada para conexión 12V (encendedor de carro), batería recargable de 7,4 voltios duración máxima 5 horas. * Rango de Voz : 800 Metros. * Potencia de Salida: 80w Max. * Duracion de la Bateria: 8-10 Horas. * Dimensiones Corneta: 230mm. Longitud: 350mm. * Peso: 1.21 Kg</t>
  </si>
  <si>
    <t>FORMACION CIUDADANA SEGURIDAD Y CONVIVENCIA</t>
  </si>
  <si>
    <t>KIT BICILETA RECORRIDOS SEGURIDAD PERIMETRAL</t>
  </si>
  <si>
    <t>ESPECÍFICACIONES/ REQUERIMIENTOS TECNICOS</t>
  </si>
  <si>
    <t xml:space="preserve"> Conjunto de Walkie Talkies x 4 unidades en color negro con detalles en amarillo, equipados con 16 canales y 121 códigos de privacidad, alcance de hasta 10 kilometros, modo de pantalla oculta, linterna LED integrada, exploración de canales, función VOX para comunicación manos libres, silenciador automático, control de canales y botón de alerta de emergencia. Sincronización sencilla, monitor de canal dual, resistencia IPX4 a la interperie, bloqueo de teclado, indicador de nivel de batería y conector para cascos de 2.5mm. Ofrece 20 tonos de llamada, alerta por vibración, tonos de teclado y tono de confirmación de llamada con pitido de mensaje recibido. Batería de NiMH de 800mAh con hasta 18 horas de autonomía. Diseñado para actividades al aire libre como esquí, senderismo, ciclismo, escalada y snowboarding. Incluye 4 walkie talkies T82 EXTREME, 4 clips de cinturón, cargador de red con 2 conectores microUSB, 4 paquetes de baterías recargables NiMH, 4 dispositivos anticaída, 4 audífonos, estuche de transporte y 32 pegatinas de personalización.</t>
  </si>
  <si>
    <t>Formación ciudadana en materia de seguridad y convivencia para Frentes territoriales de Seguridad y convivencia: MODULO 1: Marco normativo; Constitución Política y evolución regulatoria Leyes, Decretos, Resoluciones y demás con relación a la Seguridad y Convivencia Ciudadana, Ley 1801, Ley 2197, y demás normatividad relacionada.  Se debe abordar la evolución Régimen Penal artículos relacionados a la seguridad y convivencia ciudadana, MODULO 2: Mecanismos alternativos de Resolución de Conflictos, régimen de propiedad horizontal, ejercicios prácticos. MODULO 3: Ciberseguridad y prevención delitos informáticos (Delitos Informáticos, app’s, modalidades de estafas, plagios de identidad/suplantación con AI, estafas a través de trasferencias, enlaces o links maliciosos entre otras, MODULO 4: Defensa Personal, Principios de la defensa personal, El manejo de las emociones: mentalidad víctima, miedo. Protocolos de prevención ante el riesgo. Técnicas de golpe y defensa. La defensa personal preceptos legales. Nota: Cada módulo se debe desarrollar en mínimo noventa (90) minutos de capacitación presencial con profesional idóneos según equipo de trabajo requerido. Las capacitaciones se desarrollarán para cupos de hasta veinte (20) asistentes, los cuatro módulos se deben realizar en un mínimo de dos jornadas, se debe garantizar refrigerio para cada uno de los asistentes a la formación. El formador debe garantizar los elementos pedagógicos y herramientas tecnológicas para el correcto desarrollo de cada módulo. El valor global debe presentarse por el total de los cuatro (4) módulos según los requerimientos previstos.</t>
  </si>
  <si>
    <t>KIT DE SISTEMA DE VIDEO VIGILANCIA CON INSTALACIÓN</t>
  </si>
  <si>
    <t xml:space="preserve">El kit debe contener como mínimo las siguientes especificaciones técnicas: *Pack de video vigilancia y cámaras de seguridad compuesto por: mínimo seis (6) cámaras tipo domo o bala uso exterior IP 65, Resolución: 1080 dpi, 2 mp,  Alcance: mínimo 15 metros, Color: Blanco. Conexión: Cableado. Diámetro del lente: 3.6 mm. Cuenta con infrarrojo. Largo. 25.5 cm Material: PVC + Componentes electrónicos. Opciones de conectividad: Cableado, HDMI. Resolución: 1080. Visión nocturna. Ángulo de visión 60°, seis (6) Pares de video balun AHD, seis (6) Adaptadores de Corriente 12voltios de 1 Amp, seis (6) Cajas de Paso termoplásticas dimensiones 10x10 cm, seis (6) pares de Borneras conexión tipo jack de 12v Dc. *Grabador hibrido de 8 canales DVR, resolución 1080p. Admite cámaras en full hd, estructura metálica, con funciones de inteligencia artificial. *Gabinete metálico de seguridad, pintura electrostática usado para proteger tu grabador. *Cien 100 Metros de Cable Utp categoría 5E Exterior / interior. *Disco Duro capacidad 1 Tb Pull, *Cable HDMI para conectar el DVR al monitor de visualización longitud mínima cinco metros, *Cable de red LAN conexión dispositivo DVR, longitud mínima cinco metros., * Monitor de visualización: Pantalla tipo de Led, área mínima de 20" pulgadas, conectividad HDMI/VGA, resolución Full HD (1920 x 1080), Frecuencia de actualización: 100 Hz. Se deberá incluir la instalación con capacitacion de todos los componentes solicitados por el supervisor del contrato, según los condiciones técnicas para ello en el municipio. </t>
  </si>
  <si>
    <t>FORMADOR 1</t>
  </si>
  <si>
    <t>FORMADOR 2</t>
  </si>
  <si>
    <r>
      <rPr>
        <b/>
        <sz val="11"/>
        <color theme="1"/>
        <rFont val="Arial"/>
        <family val="2"/>
      </rPr>
      <t>PERSONAL MINIMO REQUERIDO:</t>
    </r>
    <r>
      <rPr>
        <sz val="11"/>
        <color theme="1"/>
        <rFont val="Arial"/>
        <family val="2"/>
      </rPr>
      <t xml:space="preserve">
El oferente deberá presentar como mínimo el siguiente equipo de trabajo para la realización del servicio en razón de la necesidad de los requerimientos tecnicos y de formacion antes previstos, deberá presentar junto con su oferta, los siguientes perfiles:</t>
    </r>
  </si>
  <si>
    <t>ROL/CARGO</t>
  </si>
  <si>
    <t>COORDINADOR DE INSTALACIONES</t>
  </si>
  <si>
    <t>Título tecnólogo o profesional en sistemas y/o informática con estudios certificados en administración de la seguridad y/o seguridad física.</t>
  </si>
  <si>
    <t>FORMADOR 3</t>
  </si>
  <si>
    <t>OPERARIO INSTALACIONES</t>
  </si>
  <si>
    <t>Profesional en ciencias de la administracion y/o admistracion de empresas con estudios certificados en liderazgo organizacional o seguridad y convivencia.</t>
  </si>
  <si>
    <t>Profesional en derecho con estudios de postgrado en  servicio de Policía, con estudios certificados en derechos humanos.</t>
  </si>
  <si>
    <t>Bachiller academico con certificado de trabajo en alturas vigente.</t>
  </si>
  <si>
    <t>PERFIL / ESTUDIOS</t>
  </si>
  <si>
    <t>Profesional en ciencias militares y/o ciencias políticas con estudios de postgrado en administración y gestión de la seguridad.</t>
  </si>
  <si>
    <t xml:space="preserve">APOYO PARA LA IMPLEMENTACIÓN Y FUNCIONAMIENTO DE LA ESTRATEGIA “FRENTES DE SEGURIDAD CIUDADANA Y PACTOS COMUNALES”  Y “GESTORES DE CONVIVENCIA” EN EL MARCO DE LA APLICACIÓN DEL PLAN INTEGRAL DE SEGURIDAD Y CONVIVENCIA CIUDADANA PISCC - DE COTA CUNDINAMARCA “GOBIERNO COMPROMETIDO CON LA PROTECCIÓN Y LA PREVENCIÓN EN SEGURIDAD Y CONVIVENCIA CIUDADANA 2024-2027” </t>
  </si>
  <si>
    <t>VALOR TOTAL</t>
  </si>
  <si>
    <t>PROYECTOS Y DESARROLLO POR COLOMBIA SAS</t>
  </si>
  <si>
    <t>INGEOSER SAS</t>
  </si>
  <si>
    <r>
      <rPr>
        <b/>
        <sz val="11"/>
        <color theme="1"/>
        <rFont val="Arial"/>
        <family val="2"/>
      </rPr>
      <t xml:space="preserve">Bicicleta marco en aluminio, Rin 29 </t>
    </r>
    <r>
      <rPr>
        <sz val="11"/>
        <color theme="1"/>
        <rFont val="Arial"/>
        <family val="2"/>
      </rPr>
      <t xml:space="preserve">cableado interno mixto. 24 velocidades. Freno de disco mecánico. Tensor de buena calidad. Manzana para disco de perno. Suspensión de bloqueo al hombro rin 29. Triplato. Potencia negativa. Palancas y  Descarrilador . Llantas labrado mixto cara café Rin 29, color blanco /negro  brandeado en vinilo segun diseño exigido por el suervisor. La Bicicleta debe incluir a todo costo; </t>
    </r>
    <r>
      <rPr>
        <b/>
        <sz val="11"/>
        <color theme="1"/>
        <rFont val="Arial"/>
        <family val="2"/>
      </rPr>
      <t xml:space="preserve"> luz delantera</t>
    </r>
    <r>
      <rPr>
        <sz val="11"/>
        <color theme="1"/>
        <rFont val="Arial"/>
        <family val="2"/>
      </rPr>
      <t xml:space="preserve">  Bicicleta  Alta Luminosidad 500lm Usb Color Negro, </t>
    </r>
    <r>
      <rPr>
        <b/>
        <sz val="11"/>
        <color theme="1"/>
        <rFont val="Arial"/>
        <family val="2"/>
      </rPr>
      <t>luces traseras tipo federales</t>
    </r>
    <r>
      <rPr>
        <sz val="11"/>
        <color theme="1"/>
        <rFont val="Arial"/>
        <family val="2"/>
      </rPr>
      <t xml:space="preserve"> recargables USB,  </t>
    </r>
    <r>
      <rPr>
        <b/>
        <sz val="11"/>
        <color theme="1"/>
        <rFont val="Arial"/>
        <family val="2"/>
      </rPr>
      <t>Bolsa tipo alforja</t>
    </r>
    <r>
      <rPr>
        <sz val="11"/>
        <color theme="1"/>
        <rFont val="Arial"/>
        <family val="2"/>
      </rPr>
      <t xml:space="preserve">, material tula impermeable,  para poner en el marco, con correas ajustables, estampado personalizado. </t>
    </r>
    <r>
      <rPr>
        <b/>
        <sz val="11"/>
        <color theme="1"/>
        <rFont val="Arial"/>
        <family val="2"/>
      </rPr>
      <t>Parrilla en aluminio color negro tipo policia</t>
    </r>
    <r>
      <rPr>
        <sz val="11"/>
        <color theme="1"/>
        <rFont val="Arial"/>
        <family val="2"/>
      </rPr>
      <t xml:space="preserve">,  Fácil Montaje,° Capacidad 10 Kilogramos, dimensiones: Largo 33cm, Ancho 13cm. Base corredera para ajustar distancia al poste de silla.  Funciona como salpicadero. </t>
    </r>
    <r>
      <rPr>
        <b/>
        <sz val="11"/>
        <color theme="1"/>
        <rFont val="Arial"/>
        <family val="2"/>
      </rPr>
      <t>Casco con carcaza de ABS</t>
    </r>
    <r>
      <rPr>
        <sz val="11"/>
        <color theme="1"/>
        <rFont val="Arial"/>
        <family val="2"/>
      </rPr>
      <t xml:space="preserve"> delgada forrado con espuma EPS para crear una tapa ligera y resistente. Almohadillas interiores desmontables y lavables. Ajuste con tira al mentón regulable con aeroventilas Homologado. </t>
    </r>
    <r>
      <rPr>
        <b/>
        <sz val="11"/>
        <color theme="1"/>
        <rFont val="Arial"/>
        <family val="2"/>
      </rPr>
      <t>Rodilleras y Coderas de protección</t>
    </r>
    <r>
      <rPr>
        <sz val="11"/>
        <color theme="1"/>
        <rFont val="Arial"/>
        <family val="2"/>
      </rPr>
      <t xml:space="preserve"> Bicicleta con ajuste en velcro acabado en negro mate ideales para todo tipo de deporte , patinaje, ciclismo, equitación , motociclismo, carreras, protégete practicando deportes y evita raspaduras o fracturas</t>
    </r>
  </si>
  <si>
    <t>PROMEDIO UNITARIO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</si>
</sst>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b/>
      <sz val="11"/>
      <color theme="1"/>
      <name val="Arial"/>
      <family val="2"/>
    </font>
    <font>
      <sz val="11"/>
      <color theme="1"/>
      <name val="Arial"/>
      <family val="2"/>
    </font>
    <font>
      <b/>
      <sz val="11"/>
      <color theme="1"/>
      <name val="Calibri"/>
      <family val="2"/>
      <scheme val="minor"/>
    </font>
    <font>
      <sz val="8"/>
      <name val="Calibri"/>
      <family val="2"/>
      <scheme val="minor"/>
    </font>
    <font>
      <b/>
      <sz val="11"/>
      <color rgb="FF000000"/>
      <name val="Arial"/>
      <family val="2"/>
    </font>
    <font>
      <sz val="11"/>
      <color theme="1"/>
      <name val="Calibri"/>
      <family val="2"/>
      <scheme val="minor"/>
    </font>
  </fonts>
  <fills count="5">
    <fill>
      <patternFill patternType="none"/>
    </fill>
    <fill>
      <patternFill patternType="gray125"/>
    </fill>
    <fill>
      <patternFill patternType="solid">
        <fgColor rgb="FFE7E6E6"/>
        <bgColor indexed="64"/>
      </patternFill>
    </fill>
    <fill>
      <patternFill patternType="solid">
        <fgColor theme="0"/>
        <bgColor indexed="64"/>
      </patternFill>
    </fill>
    <fill>
      <patternFill patternType="solid">
        <fgColor rgb="FFF1F1F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44" fontId="6" fillId="0" borderId="0" applyFont="0" applyFill="0" applyBorder="0" applyAlignment="0" applyProtection="0"/>
  </cellStyleXfs>
  <cellXfs count="39">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Alignment="1">
      <alignment horizontal="center" vertical="center" wrapText="1"/>
    </xf>
    <xf numFmtId="164" fontId="2" fillId="3" borderId="1" xfId="1"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1" fillId="3" borderId="6" xfId="0" applyFont="1" applyFill="1" applyBorder="1" applyAlignment="1">
      <alignment horizontal="center" vertical="center" wrapText="1"/>
    </xf>
    <xf numFmtId="0" fontId="2" fillId="0" borderId="6" xfId="0" applyFont="1" applyBorder="1" applyAlignment="1">
      <alignment horizontal="center" vertical="center" wrapText="1"/>
    </xf>
    <xf numFmtId="164" fontId="2" fillId="3" borderId="6" xfId="1" applyNumberFormat="1" applyFont="1" applyFill="1" applyBorder="1" applyAlignment="1">
      <alignment horizontal="center" vertical="center" wrapText="1"/>
    </xf>
    <xf numFmtId="164" fontId="2" fillId="3" borderId="6"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164" fontId="3" fillId="0" borderId="1" xfId="0" applyNumberFormat="1" applyFont="1" applyBorder="1"/>
    <xf numFmtId="0" fontId="1" fillId="0" borderId="0" xfId="0" applyFont="1" applyAlignment="1">
      <alignment horizontal="center" vertical="center" wrapText="1"/>
    </xf>
    <xf numFmtId="0" fontId="1" fillId="0" borderId="0" xfId="0" applyFont="1" applyAlignment="1">
      <alignment vertical="center" wrapText="1"/>
    </xf>
    <xf numFmtId="0" fontId="2" fillId="2" borderId="7" xfId="0" applyFont="1" applyFill="1" applyBorder="1" applyAlignment="1">
      <alignment horizontal="center" vertical="center"/>
    </xf>
    <xf numFmtId="0" fontId="2" fillId="3" borderId="6" xfId="0" applyFont="1" applyFill="1" applyBorder="1" applyAlignment="1">
      <alignment horizontal="center" vertical="center"/>
    </xf>
    <xf numFmtId="0" fontId="2" fillId="0" borderId="6" xfId="0" applyFont="1" applyBorder="1" applyAlignment="1">
      <alignment horizontal="justify"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0" fillId="0" borderId="1" xfId="0" applyBorder="1"/>
    <xf numFmtId="0" fontId="0" fillId="0" borderId="0" xfId="0" applyAlignment="1">
      <alignment horizontal="center" wrapText="1"/>
    </xf>
    <xf numFmtId="0" fontId="0" fillId="0" borderId="0" xfId="0" applyAlignment="1">
      <alignment wrapText="1"/>
    </xf>
    <xf numFmtId="0" fontId="0" fillId="0" borderId="1" xfId="0" applyBorder="1" applyAlignment="1">
      <alignment horizontal="center" vertical="center"/>
    </xf>
    <xf numFmtId="0" fontId="2" fillId="0" borderId="0" xfId="0" applyFont="1" applyAlignment="1">
      <alignment horizontal="justify" vertical="center" wrapText="1"/>
    </xf>
    <xf numFmtId="0" fontId="2" fillId="0" borderId="1" xfId="0" applyFont="1" applyBorder="1" applyAlignment="1">
      <alignment horizontal="left" vertical="center" wrapText="1"/>
    </xf>
    <xf numFmtId="164" fontId="2" fillId="3" borderId="10" xfId="0" applyNumberFormat="1" applyFont="1" applyFill="1" applyBorder="1" applyAlignment="1">
      <alignment horizontal="center" vertical="center" wrapText="1"/>
    </xf>
    <xf numFmtId="164" fontId="1" fillId="3" borderId="6" xfId="1" applyNumberFormat="1" applyFont="1" applyFill="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righ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9"/>
  <sheetViews>
    <sheetView tabSelected="1" topLeftCell="A19" zoomScale="70" zoomScaleNormal="70" workbookViewId="0">
      <selection activeCell="A38" sqref="A38"/>
    </sheetView>
  </sheetViews>
  <sheetFormatPr baseColWidth="10" defaultRowHeight="15" x14ac:dyDescent="0.25"/>
  <cols>
    <col min="1" max="1" width="5.28515625" customWidth="1"/>
    <col min="2" max="2" width="20.28515625" style="25" customWidth="1"/>
    <col min="3" max="3" width="88.5703125" style="26" customWidth="1"/>
    <col min="4" max="4" width="11.42578125" style="26"/>
    <col min="5" max="5" width="8.140625" style="26" customWidth="1"/>
    <col min="6" max="6" width="20.7109375" customWidth="1"/>
    <col min="7" max="7" width="17.140625" customWidth="1"/>
    <col min="8" max="8" width="22.85546875" customWidth="1"/>
    <col min="9" max="9" width="13.85546875" bestFit="1" customWidth="1"/>
    <col min="10" max="10" width="13.85546875" customWidth="1"/>
    <col min="11" max="11" width="18.85546875" bestFit="1" customWidth="1"/>
    <col min="12" max="12" width="16.7109375" bestFit="1" customWidth="1"/>
    <col min="13" max="13" width="13.85546875" customWidth="1"/>
    <col min="14" max="14" width="18.85546875" bestFit="1" customWidth="1"/>
  </cols>
  <sheetData>
    <row r="1" spans="1:14" ht="68.25" customHeight="1" thickBot="1" x14ac:dyDescent="0.3">
      <c r="A1" s="35" t="s">
        <v>55</v>
      </c>
      <c r="B1" s="35"/>
      <c r="C1" s="35"/>
      <c r="D1" s="35"/>
      <c r="E1" s="35"/>
      <c r="F1" s="35"/>
      <c r="G1" s="35"/>
      <c r="H1" s="35"/>
    </row>
    <row r="2" spans="1:14" ht="15.75" thickBot="1" x14ac:dyDescent="0.3">
      <c r="A2" s="16"/>
      <c r="B2" s="16"/>
      <c r="C2" s="16"/>
      <c r="D2" s="17"/>
      <c r="E2" s="17"/>
      <c r="F2" s="34" t="s">
        <v>57</v>
      </c>
      <c r="G2" s="32"/>
      <c r="H2" s="33"/>
      <c r="I2" s="32" t="s">
        <v>58</v>
      </c>
      <c r="J2" s="32"/>
      <c r="K2" s="33"/>
      <c r="L2" s="32" t="s">
        <v>60</v>
      </c>
      <c r="M2" s="32"/>
      <c r="N2" s="33"/>
    </row>
    <row r="3" spans="1:14" ht="45.75" thickBot="1" x14ac:dyDescent="0.3">
      <c r="A3" s="18" t="s">
        <v>0</v>
      </c>
      <c r="B3" s="13" t="s">
        <v>1</v>
      </c>
      <c r="C3" s="13" t="s">
        <v>37</v>
      </c>
      <c r="D3" s="13" t="s">
        <v>2</v>
      </c>
      <c r="E3" s="13" t="s">
        <v>14</v>
      </c>
      <c r="F3" s="13" t="s">
        <v>15</v>
      </c>
      <c r="G3" s="13" t="s">
        <v>16</v>
      </c>
      <c r="H3" s="13" t="s">
        <v>17</v>
      </c>
      <c r="I3" s="13" t="s">
        <v>15</v>
      </c>
      <c r="J3" s="13" t="s">
        <v>16</v>
      </c>
      <c r="K3" s="14" t="s">
        <v>17</v>
      </c>
      <c r="L3" s="13" t="s">
        <v>15</v>
      </c>
      <c r="M3" s="13" t="s">
        <v>16</v>
      </c>
      <c r="N3" s="14" t="s">
        <v>17</v>
      </c>
    </row>
    <row r="4" spans="1:14" ht="198.75" customHeight="1" x14ac:dyDescent="0.25">
      <c r="A4" s="19">
        <v>1</v>
      </c>
      <c r="B4" s="9" t="s">
        <v>35</v>
      </c>
      <c r="C4" s="20" t="s">
        <v>39</v>
      </c>
      <c r="D4" s="10" t="s">
        <v>3</v>
      </c>
      <c r="E4" s="9">
        <v>1</v>
      </c>
      <c r="F4" s="11">
        <v>7950000</v>
      </c>
      <c r="G4" s="12">
        <f>F4*0.19</f>
        <v>1510500</v>
      </c>
      <c r="H4" s="12">
        <f>F4+G4</f>
        <v>9460500</v>
      </c>
      <c r="I4" s="11">
        <v>8300000</v>
      </c>
      <c r="J4" s="12">
        <f>I4*0.19</f>
        <v>1577000</v>
      </c>
      <c r="K4" s="12">
        <f>I4+J4</f>
        <v>9877000</v>
      </c>
      <c r="L4" s="31">
        <f>+(F4+I4)/2</f>
        <v>8125000</v>
      </c>
      <c r="M4" s="12">
        <f>L4*0.19</f>
        <v>1543750</v>
      </c>
      <c r="N4" s="12">
        <f>L4+M4</f>
        <v>9668750</v>
      </c>
    </row>
    <row r="5" spans="1:14" ht="192.75" customHeight="1" x14ac:dyDescent="0.25">
      <c r="A5" s="21">
        <v>2</v>
      </c>
      <c r="B5" s="1" t="s">
        <v>40</v>
      </c>
      <c r="C5" s="22" t="s">
        <v>41</v>
      </c>
      <c r="D5" s="2" t="s">
        <v>3</v>
      </c>
      <c r="E5" s="2">
        <v>1</v>
      </c>
      <c r="F5" s="7">
        <v>3890000</v>
      </c>
      <c r="G5" s="8">
        <f t="shared" ref="G5:G20" si="0">F5*0.19</f>
        <v>739100</v>
      </c>
      <c r="H5" s="8">
        <f t="shared" ref="H5:H20" si="1">F5+G5</f>
        <v>4629100</v>
      </c>
      <c r="I5" s="7">
        <v>4150000</v>
      </c>
      <c r="J5" s="8">
        <f t="shared" ref="J5:J20" si="2">I5*0.19</f>
        <v>788500</v>
      </c>
      <c r="K5" s="8">
        <f t="shared" ref="K5:K20" si="3">I5+J5</f>
        <v>4938500</v>
      </c>
      <c r="L5" s="31">
        <f t="shared" ref="L5:L20" si="4">+(F5+I5)/2</f>
        <v>4020000</v>
      </c>
      <c r="M5" s="8">
        <f t="shared" ref="M5:M20" si="5">L5*0.19</f>
        <v>763800</v>
      </c>
      <c r="N5" s="8">
        <f t="shared" ref="N5:N20" si="6">L5+M5</f>
        <v>4783800</v>
      </c>
    </row>
    <row r="6" spans="1:14" ht="100.5" customHeight="1" x14ac:dyDescent="0.25">
      <c r="A6" s="23">
        <v>3</v>
      </c>
      <c r="B6" s="1" t="s">
        <v>23</v>
      </c>
      <c r="C6" s="22" t="s">
        <v>22</v>
      </c>
      <c r="D6" s="2" t="s">
        <v>3</v>
      </c>
      <c r="E6" s="2">
        <v>1</v>
      </c>
      <c r="F6" s="7">
        <v>3150000</v>
      </c>
      <c r="G6" s="8">
        <f t="shared" si="0"/>
        <v>598500</v>
      </c>
      <c r="H6" s="8">
        <f t="shared" si="1"/>
        <v>3748500</v>
      </c>
      <c r="I6" s="7">
        <v>3050000</v>
      </c>
      <c r="J6" s="8">
        <f t="shared" si="2"/>
        <v>579500</v>
      </c>
      <c r="K6" s="8">
        <f t="shared" si="3"/>
        <v>3629500</v>
      </c>
      <c r="L6" s="31">
        <f t="shared" si="4"/>
        <v>3100000</v>
      </c>
      <c r="M6" s="8">
        <f t="shared" si="5"/>
        <v>589000</v>
      </c>
      <c r="N6" s="8">
        <f t="shared" si="6"/>
        <v>3689000</v>
      </c>
    </row>
    <row r="7" spans="1:14" ht="139.5" customHeight="1" x14ac:dyDescent="0.25">
      <c r="A7" s="23">
        <v>4</v>
      </c>
      <c r="B7" s="1" t="s">
        <v>24</v>
      </c>
      <c r="C7" s="22" t="s">
        <v>38</v>
      </c>
      <c r="D7" s="2" t="s">
        <v>3</v>
      </c>
      <c r="E7" s="2">
        <v>1</v>
      </c>
      <c r="F7" s="7">
        <v>2940000</v>
      </c>
      <c r="G7" s="8">
        <f t="shared" si="0"/>
        <v>558600</v>
      </c>
      <c r="H7" s="8">
        <f t="shared" si="1"/>
        <v>3498600</v>
      </c>
      <c r="I7" s="7">
        <v>2800000</v>
      </c>
      <c r="J7" s="8">
        <f t="shared" si="2"/>
        <v>532000</v>
      </c>
      <c r="K7" s="8">
        <f t="shared" si="3"/>
        <v>3332000</v>
      </c>
      <c r="L7" s="31">
        <f t="shared" si="4"/>
        <v>2870000</v>
      </c>
      <c r="M7" s="8">
        <f t="shared" si="5"/>
        <v>545300</v>
      </c>
      <c r="N7" s="8">
        <f t="shared" si="6"/>
        <v>3415300</v>
      </c>
    </row>
    <row r="8" spans="1:14" ht="174" customHeight="1" x14ac:dyDescent="0.25">
      <c r="A8" s="21">
        <v>5</v>
      </c>
      <c r="B8" s="1" t="s">
        <v>36</v>
      </c>
      <c r="C8" s="22" t="s">
        <v>59</v>
      </c>
      <c r="D8" s="2" t="s">
        <v>3</v>
      </c>
      <c r="E8" s="2">
        <v>1</v>
      </c>
      <c r="F8" s="7">
        <v>1699000</v>
      </c>
      <c r="G8" s="8">
        <f t="shared" si="0"/>
        <v>322810</v>
      </c>
      <c r="H8" s="8">
        <f t="shared" si="1"/>
        <v>2021810</v>
      </c>
      <c r="I8" s="7">
        <v>1800000</v>
      </c>
      <c r="J8" s="8">
        <f t="shared" si="2"/>
        <v>342000</v>
      </c>
      <c r="K8" s="8">
        <f t="shared" si="3"/>
        <v>2142000</v>
      </c>
      <c r="L8" s="31">
        <f t="shared" si="4"/>
        <v>1749500</v>
      </c>
      <c r="M8" s="8">
        <f t="shared" si="5"/>
        <v>332405</v>
      </c>
      <c r="N8" s="8">
        <f t="shared" si="6"/>
        <v>2081905</v>
      </c>
    </row>
    <row r="9" spans="1:14" ht="168.75" customHeight="1" x14ac:dyDescent="0.25">
      <c r="A9" s="23">
        <v>6</v>
      </c>
      <c r="B9" s="1" t="s">
        <v>19</v>
      </c>
      <c r="C9" s="22" t="s">
        <v>31</v>
      </c>
      <c r="D9" s="2" t="s">
        <v>3</v>
      </c>
      <c r="E9" s="2">
        <v>1</v>
      </c>
      <c r="F9" s="7">
        <v>198900</v>
      </c>
      <c r="G9" s="8">
        <f t="shared" si="0"/>
        <v>37791</v>
      </c>
      <c r="H9" s="8">
        <f t="shared" si="1"/>
        <v>236691</v>
      </c>
      <c r="I9" s="7">
        <v>218000</v>
      </c>
      <c r="J9" s="8">
        <f t="shared" si="2"/>
        <v>41420</v>
      </c>
      <c r="K9" s="8">
        <f t="shared" si="3"/>
        <v>259420</v>
      </c>
      <c r="L9" s="31">
        <f t="shared" si="4"/>
        <v>208450</v>
      </c>
      <c r="M9" s="8">
        <f t="shared" si="5"/>
        <v>39605.5</v>
      </c>
      <c r="N9" s="8">
        <f t="shared" si="6"/>
        <v>248055.5</v>
      </c>
    </row>
    <row r="10" spans="1:14" ht="81.75" customHeight="1" x14ac:dyDescent="0.25">
      <c r="A10" s="23">
        <v>7</v>
      </c>
      <c r="B10" s="1" t="s">
        <v>4</v>
      </c>
      <c r="C10" s="22" t="s">
        <v>18</v>
      </c>
      <c r="D10" s="2" t="s">
        <v>3</v>
      </c>
      <c r="E10" s="3">
        <v>1</v>
      </c>
      <c r="F10" s="7">
        <v>31500</v>
      </c>
      <c r="G10" s="8">
        <f t="shared" si="0"/>
        <v>5985</v>
      </c>
      <c r="H10" s="8">
        <f t="shared" si="1"/>
        <v>37485</v>
      </c>
      <c r="I10" s="7">
        <v>29800</v>
      </c>
      <c r="J10" s="8">
        <f t="shared" si="2"/>
        <v>5662</v>
      </c>
      <c r="K10" s="8">
        <f t="shared" si="3"/>
        <v>35462</v>
      </c>
      <c r="L10" s="31">
        <f t="shared" si="4"/>
        <v>30650</v>
      </c>
      <c r="M10" s="8">
        <f t="shared" si="5"/>
        <v>5823.5</v>
      </c>
      <c r="N10" s="8">
        <f t="shared" si="6"/>
        <v>36473.5</v>
      </c>
    </row>
    <row r="11" spans="1:14" ht="84.75" customHeight="1" x14ac:dyDescent="0.25">
      <c r="A11" s="21">
        <v>8</v>
      </c>
      <c r="B11" s="1" t="s">
        <v>20</v>
      </c>
      <c r="C11" s="22" t="s">
        <v>21</v>
      </c>
      <c r="D11" s="2" t="s">
        <v>3</v>
      </c>
      <c r="E11" s="3">
        <v>1</v>
      </c>
      <c r="F11" s="7">
        <v>89000</v>
      </c>
      <c r="G11" s="8">
        <f t="shared" si="0"/>
        <v>16910</v>
      </c>
      <c r="H11" s="8">
        <f t="shared" si="1"/>
        <v>105910</v>
      </c>
      <c r="I11" s="7">
        <v>125000</v>
      </c>
      <c r="J11" s="8">
        <f t="shared" si="2"/>
        <v>23750</v>
      </c>
      <c r="K11" s="8">
        <f t="shared" si="3"/>
        <v>148750</v>
      </c>
      <c r="L11" s="31">
        <f t="shared" si="4"/>
        <v>107000</v>
      </c>
      <c r="M11" s="8">
        <f t="shared" si="5"/>
        <v>20330</v>
      </c>
      <c r="N11" s="8">
        <f t="shared" si="6"/>
        <v>127330</v>
      </c>
    </row>
    <row r="12" spans="1:14" ht="85.5" customHeight="1" x14ac:dyDescent="0.25">
      <c r="A12" s="23">
        <v>9</v>
      </c>
      <c r="B12" s="1" t="s">
        <v>25</v>
      </c>
      <c r="C12" s="22" t="s">
        <v>26</v>
      </c>
      <c r="D12" s="2" t="s">
        <v>3</v>
      </c>
      <c r="E12" s="3">
        <v>1</v>
      </c>
      <c r="F12" s="7">
        <v>179000</v>
      </c>
      <c r="G12" s="8">
        <f t="shared" si="0"/>
        <v>34010</v>
      </c>
      <c r="H12" s="8">
        <f t="shared" si="1"/>
        <v>213010</v>
      </c>
      <c r="I12" s="7">
        <v>210000</v>
      </c>
      <c r="J12" s="8">
        <f t="shared" si="2"/>
        <v>39900</v>
      </c>
      <c r="K12" s="8">
        <f t="shared" si="3"/>
        <v>249900</v>
      </c>
      <c r="L12" s="31">
        <f t="shared" si="4"/>
        <v>194500</v>
      </c>
      <c r="M12" s="8">
        <f t="shared" si="5"/>
        <v>36955</v>
      </c>
      <c r="N12" s="8">
        <f t="shared" si="6"/>
        <v>231455</v>
      </c>
    </row>
    <row r="13" spans="1:14" ht="84" customHeight="1" x14ac:dyDescent="0.25">
      <c r="A13" s="23">
        <v>10</v>
      </c>
      <c r="B13" s="1" t="s">
        <v>28</v>
      </c>
      <c r="C13" s="22" t="s">
        <v>27</v>
      </c>
      <c r="D13" s="2" t="s">
        <v>3</v>
      </c>
      <c r="E13" s="3">
        <v>1</v>
      </c>
      <c r="F13" s="7">
        <v>299000</v>
      </c>
      <c r="G13" s="8">
        <f t="shared" si="0"/>
        <v>56810</v>
      </c>
      <c r="H13" s="8">
        <f t="shared" si="1"/>
        <v>355810</v>
      </c>
      <c r="I13" s="7">
        <v>380000</v>
      </c>
      <c r="J13" s="8">
        <f t="shared" si="2"/>
        <v>72200</v>
      </c>
      <c r="K13" s="8">
        <f t="shared" si="3"/>
        <v>452200</v>
      </c>
      <c r="L13" s="31">
        <f t="shared" si="4"/>
        <v>339500</v>
      </c>
      <c r="M13" s="8">
        <f t="shared" si="5"/>
        <v>64505</v>
      </c>
      <c r="N13" s="8">
        <f t="shared" si="6"/>
        <v>404005</v>
      </c>
    </row>
    <row r="14" spans="1:14" ht="54" customHeight="1" x14ac:dyDescent="0.25">
      <c r="A14" s="21">
        <v>11</v>
      </c>
      <c r="B14" s="1" t="s">
        <v>5</v>
      </c>
      <c r="C14" s="22" t="s">
        <v>29</v>
      </c>
      <c r="D14" s="2" t="s">
        <v>3</v>
      </c>
      <c r="E14" s="3">
        <v>1</v>
      </c>
      <c r="F14" s="7">
        <v>18500</v>
      </c>
      <c r="G14" s="8">
        <f t="shared" si="0"/>
        <v>3515</v>
      </c>
      <c r="H14" s="8">
        <f t="shared" si="1"/>
        <v>22015</v>
      </c>
      <c r="I14" s="7">
        <v>15000</v>
      </c>
      <c r="J14" s="8">
        <f t="shared" si="2"/>
        <v>2850</v>
      </c>
      <c r="K14" s="8">
        <f t="shared" si="3"/>
        <v>17850</v>
      </c>
      <c r="L14" s="31">
        <f t="shared" si="4"/>
        <v>16750</v>
      </c>
      <c r="M14" s="8">
        <f t="shared" si="5"/>
        <v>3182.5</v>
      </c>
      <c r="N14" s="8">
        <f t="shared" si="6"/>
        <v>19932.5</v>
      </c>
    </row>
    <row r="15" spans="1:14" ht="52.5" customHeight="1" x14ac:dyDescent="0.25">
      <c r="A15" s="23">
        <v>12</v>
      </c>
      <c r="B15" s="1" t="s">
        <v>6</v>
      </c>
      <c r="C15" s="22" t="s">
        <v>30</v>
      </c>
      <c r="D15" s="2" t="s">
        <v>3</v>
      </c>
      <c r="E15" s="3">
        <v>1</v>
      </c>
      <c r="F15" s="7">
        <v>22000</v>
      </c>
      <c r="G15" s="8">
        <f t="shared" si="0"/>
        <v>4180</v>
      </c>
      <c r="H15" s="8">
        <f t="shared" si="1"/>
        <v>26180</v>
      </c>
      <c r="I15" s="7">
        <v>25000</v>
      </c>
      <c r="J15" s="8">
        <f t="shared" si="2"/>
        <v>4750</v>
      </c>
      <c r="K15" s="8">
        <f t="shared" si="3"/>
        <v>29750</v>
      </c>
      <c r="L15" s="31">
        <f t="shared" si="4"/>
        <v>23500</v>
      </c>
      <c r="M15" s="8">
        <f t="shared" si="5"/>
        <v>4465</v>
      </c>
      <c r="N15" s="8">
        <f t="shared" si="6"/>
        <v>27965</v>
      </c>
    </row>
    <row r="16" spans="1:14" ht="92.25" customHeight="1" x14ac:dyDescent="0.25">
      <c r="A16" s="23">
        <v>13</v>
      </c>
      <c r="B16" s="1" t="s">
        <v>7</v>
      </c>
      <c r="C16" s="22" t="s">
        <v>32</v>
      </c>
      <c r="D16" s="2" t="s">
        <v>3</v>
      </c>
      <c r="E16" s="3">
        <v>1</v>
      </c>
      <c r="F16" s="7">
        <v>249000</v>
      </c>
      <c r="G16" s="8">
        <f t="shared" si="0"/>
        <v>47310</v>
      </c>
      <c r="H16" s="8">
        <f t="shared" si="1"/>
        <v>296310</v>
      </c>
      <c r="I16" s="7">
        <v>285000</v>
      </c>
      <c r="J16" s="8">
        <f t="shared" si="2"/>
        <v>54150</v>
      </c>
      <c r="K16" s="8">
        <f t="shared" si="3"/>
        <v>339150</v>
      </c>
      <c r="L16" s="31">
        <f t="shared" si="4"/>
        <v>267000</v>
      </c>
      <c r="M16" s="8">
        <f t="shared" si="5"/>
        <v>50730</v>
      </c>
      <c r="N16" s="8">
        <f t="shared" si="6"/>
        <v>317730</v>
      </c>
    </row>
    <row r="17" spans="1:14" ht="45" customHeight="1" x14ac:dyDescent="0.25">
      <c r="A17" s="21">
        <v>14</v>
      </c>
      <c r="B17" s="1" t="s">
        <v>8</v>
      </c>
      <c r="C17" s="22" t="s">
        <v>9</v>
      </c>
      <c r="D17" s="2" t="s">
        <v>3</v>
      </c>
      <c r="E17" s="3">
        <v>1</v>
      </c>
      <c r="F17" s="7">
        <v>92500</v>
      </c>
      <c r="G17" s="8">
        <f t="shared" si="0"/>
        <v>17575</v>
      </c>
      <c r="H17" s="8">
        <f t="shared" si="1"/>
        <v>110075</v>
      </c>
      <c r="I17" s="7">
        <v>119000</v>
      </c>
      <c r="J17" s="8">
        <f t="shared" si="2"/>
        <v>22610</v>
      </c>
      <c r="K17" s="8">
        <f t="shared" si="3"/>
        <v>141610</v>
      </c>
      <c r="L17" s="31">
        <f t="shared" si="4"/>
        <v>105750</v>
      </c>
      <c r="M17" s="8">
        <f t="shared" si="5"/>
        <v>20092.5</v>
      </c>
      <c r="N17" s="8">
        <f t="shared" si="6"/>
        <v>125842.5</v>
      </c>
    </row>
    <row r="18" spans="1:14" ht="94.5" customHeight="1" x14ac:dyDescent="0.25">
      <c r="A18" s="23">
        <v>15</v>
      </c>
      <c r="B18" s="1" t="s">
        <v>10</v>
      </c>
      <c r="C18" s="22" t="s">
        <v>33</v>
      </c>
      <c r="D18" s="2" t="s">
        <v>3</v>
      </c>
      <c r="E18" s="3">
        <v>1</v>
      </c>
      <c r="F18" s="7">
        <v>118500</v>
      </c>
      <c r="G18" s="8">
        <f t="shared" si="0"/>
        <v>22515</v>
      </c>
      <c r="H18" s="8">
        <f t="shared" si="1"/>
        <v>141015</v>
      </c>
      <c r="I18" s="7">
        <v>130000</v>
      </c>
      <c r="J18" s="8">
        <f t="shared" si="2"/>
        <v>24700</v>
      </c>
      <c r="K18" s="8">
        <f t="shared" si="3"/>
        <v>154700</v>
      </c>
      <c r="L18" s="31">
        <f t="shared" si="4"/>
        <v>124250</v>
      </c>
      <c r="M18" s="8">
        <f t="shared" si="5"/>
        <v>23607.5</v>
      </c>
      <c r="N18" s="8">
        <f t="shared" si="6"/>
        <v>147857.5</v>
      </c>
    </row>
    <row r="19" spans="1:14" ht="42.75" customHeight="1" x14ac:dyDescent="0.25">
      <c r="A19" s="23">
        <v>16</v>
      </c>
      <c r="B19" s="1" t="s">
        <v>11</v>
      </c>
      <c r="C19" s="22" t="s">
        <v>12</v>
      </c>
      <c r="D19" s="2" t="s">
        <v>3</v>
      </c>
      <c r="E19" s="3">
        <v>1</v>
      </c>
      <c r="F19" s="7">
        <v>39800</v>
      </c>
      <c r="G19" s="8">
        <f t="shared" si="0"/>
        <v>7562</v>
      </c>
      <c r="H19" s="8">
        <f t="shared" si="1"/>
        <v>47362</v>
      </c>
      <c r="I19" s="7">
        <v>29000</v>
      </c>
      <c r="J19" s="8">
        <f t="shared" si="2"/>
        <v>5510</v>
      </c>
      <c r="K19" s="8">
        <f t="shared" si="3"/>
        <v>34510</v>
      </c>
      <c r="L19" s="31">
        <f t="shared" si="4"/>
        <v>34400</v>
      </c>
      <c r="M19" s="8">
        <f t="shared" si="5"/>
        <v>6536</v>
      </c>
      <c r="N19" s="8">
        <f t="shared" si="6"/>
        <v>40936</v>
      </c>
    </row>
    <row r="20" spans="1:14" ht="63.75" customHeight="1" x14ac:dyDescent="0.25">
      <c r="A20" s="21">
        <v>17</v>
      </c>
      <c r="B20" s="1" t="s">
        <v>13</v>
      </c>
      <c r="C20" s="22" t="s">
        <v>34</v>
      </c>
      <c r="D20" s="2" t="s">
        <v>3</v>
      </c>
      <c r="E20" s="3">
        <v>1</v>
      </c>
      <c r="F20" s="7">
        <v>299000</v>
      </c>
      <c r="G20" s="8">
        <f t="shared" si="0"/>
        <v>56810</v>
      </c>
      <c r="H20" s="8">
        <f t="shared" si="1"/>
        <v>355810</v>
      </c>
      <c r="I20" s="7">
        <v>315900</v>
      </c>
      <c r="J20" s="8">
        <f t="shared" si="2"/>
        <v>60021</v>
      </c>
      <c r="K20" s="8">
        <f t="shared" si="3"/>
        <v>375921</v>
      </c>
      <c r="L20" s="31">
        <f t="shared" si="4"/>
        <v>307450</v>
      </c>
      <c r="M20" s="8">
        <f t="shared" si="5"/>
        <v>58415.5</v>
      </c>
      <c r="N20" s="8">
        <f t="shared" si="6"/>
        <v>365865.5</v>
      </c>
    </row>
    <row r="21" spans="1:14" x14ac:dyDescent="0.25">
      <c r="A21" s="24"/>
      <c r="B21" s="38" t="s">
        <v>56</v>
      </c>
      <c r="C21" s="38"/>
      <c r="D21" s="38"/>
      <c r="E21" s="38"/>
      <c r="F21" s="38"/>
      <c r="G21" s="38"/>
      <c r="H21" s="15">
        <f>SUM(H4:H20)</f>
        <v>25306183</v>
      </c>
      <c r="I21" s="24"/>
      <c r="J21" s="24"/>
      <c r="K21" s="15">
        <f>SUM(K4:K20)</f>
        <v>26158223</v>
      </c>
      <c r="L21" s="24"/>
      <c r="M21" s="24"/>
      <c r="N21" s="15">
        <f>SUM(N4:N20)</f>
        <v>25732203</v>
      </c>
    </row>
    <row r="22" spans="1:14" ht="51.75" customHeight="1" x14ac:dyDescent="0.25">
      <c r="A22" s="36" t="s">
        <v>44</v>
      </c>
      <c r="B22" s="37"/>
      <c r="C22" s="37"/>
      <c r="D22" s="37"/>
      <c r="E22" s="37"/>
      <c r="F22" s="37"/>
      <c r="G22" s="37"/>
      <c r="H22" s="37"/>
      <c r="K22" s="30"/>
    </row>
    <row r="23" spans="1:14" ht="16.5" customHeight="1" x14ac:dyDescent="0.25"/>
    <row r="24" spans="1:14" ht="48.75" customHeight="1" x14ac:dyDescent="0.25">
      <c r="A24" s="4" t="s">
        <v>14</v>
      </c>
      <c r="B24" s="4" t="s">
        <v>45</v>
      </c>
      <c r="C24" s="4" t="s">
        <v>53</v>
      </c>
      <c r="D24" s="6"/>
      <c r="E24" s="6"/>
      <c r="F24" s="6"/>
      <c r="G24" s="6"/>
      <c r="H24" s="6"/>
    </row>
    <row r="25" spans="1:14" ht="27.75" customHeight="1" x14ac:dyDescent="0.25">
      <c r="A25" s="27">
        <v>1</v>
      </c>
      <c r="B25" s="5" t="s">
        <v>42</v>
      </c>
      <c r="C25" s="22" t="s">
        <v>54</v>
      </c>
      <c r="D25" s="28"/>
      <c r="E25" s="28"/>
      <c r="F25" s="28"/>
      <c r="G25" s="28"/>
      <c r="H25" s="28"/>
    </row>
    <row r="26" spans="1:14" ht="28.5" customHeight="1" x14ac:dyDescent="0.25">
      <c r="A26" s="27">
        <v>1</v>
      </c>
      <c r="B26" s="5" t="s">
        <v>43</v>
      </c>
      <c r="C26" s="22" t="s">
        <v>51</v>
      </c>
      <c r="D26" s="28"/>
      <c r="E26" s="28"/>
      <c r="F26" s="28"/>
      <c r="G26" s="28"/>
      <c r="H26" s="28"/>
    </row>
    <row r="27" spans="1:14" ht="26.25" customHeight="1" x14ac:dyDescent="0.25">
      <c r="A27" s="27">
        <v>1</v>
      </c>
      <c r="B27" s="5" t="s">
        <v>48</v>
      </c>
      <c r="C27" s="22" t="s">
        <v>50</v>
      </c>
      <c r="D27" s="28"/>
      <c r="E27" s="28"/>
      <c r="F27" s="28"/>
      <c r="G27" s="28"/>
      <c r="H27" s="28"/>
    </row>
    <row r="28" spans="1:14" ht="30" customHeight="1" x14ac:dyDescent="0.25">
      <c r="A28" s="27">
        <v>1</v>
      </c>
      <c r="B28" s="5" t="s">
        <v>46</v>
      </c>
      <c r="C28" s="22" t="s">
        <v>47</v>
      </c>
      <c r="D28" s="28"/>
      <c r="E28" s="28"/>
      <c r="F28" s="28"/>
      <c r="G28" s="28"/>
      <c r="H28" s="28"/>
    </row>
    <row r="29" spans="1:14" ht="30" x14ac:dyDescent="0.25">
      <c r="A29" s="27">
        <v>2</v>
      </c>
      <c r="B29" s="5" t="s">
        <v>49</v>
      </c>
      <c r="C29" s="29" t="s">
        <v>52</v>
      </c>
      <c r="D29" s="28"/>
      <c r="E29" s="28"/>
      <c r="F29" s="28"/>
      <c r="G29" s="28"/>
      <c r="H29" s="28"/>
    </row>
  </sheetData>
  <mergeCells count="6">
    <mergeCell ref="I2:K2"/>
    <mergeCell ref="F2:H2"/>
    <mergeCell ref="L2:N2"/>
    <mergeCell ref="A1:H1"/>
    <mergeCell ref="A22:H22"/>
    <mergeCell ref="B21:G21"/>
  </mergeCells>
  <phoneticPr fontId="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Viviana Morales Fiquitiva</dc:creator>
  <cp:lastModifiedBy>user</cp:lastModifiedBy>
  <dcterms:created xsi:type="dcterms:W3CDTF">2025-07-01T10:16:17Z</dcterms:created>
  <dcterms:modified xsi:type="dcterms:W3CDTF">2025-07-08T22:15:21Z</dcterms:modified>
</cp:coreProperties>
</file>