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PROCESOS\GYM REVISAR\"/>
    </mc:Choice>
  </mc:AlternateContent>
  <xr:revisionPtr revIDLastSave="0" documentId="13_ncr:1_{6075D099-E666-4DEF-94A2-74DB780B7B27}" xr6:coauthVersionLast="47" xr6:coauthVersionMax="47" xr10:uidLastSave="{00000000-0000-0000-0000-000000000000}"/>
  <bookViews>
    <workbookView xWindow="-120" yWindow="-120" windowWidth="29040" windowHeight="15840" xr2:uid="{ED1D1B3D-5EF5-4F8E-8FB1-3599C54FA5A6}"/>
  </bookViews>
  <sheets>
    <sheet name="GIMNASIO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0" i="3" l="1"/>
  <c r="O18" i="3"/>
  <c r="N3" i="3"/>
  <c r="O3" i="3" s="1"/>
  <c r="N4" i="3"/>
  <c r="O4" i="3"/>
  <c r="N5" i="3"/>
  <c r="O5" i="3" s="1"/>
  <c r="N6" i="3"/>
  <c r="O6" i="3"/>
  <c r="N7" i="3"/>
  <c r="O7" i="3" s="1"/>
  <c r="N8" i="3"/>
  <c r="O8" i="3"/>
  <c r="N9" i="3"/>
  <c r="O9" i="3"/>
  <c r="N10" i="3"/>
  <c r="O10" i="3"/>
  <c r="N11" i="3"/>
  <c r="O11" i="3" s="1"/>
  <c r="N12" i="3"/>
  <c r="O12" i="3"/>
  <c r="N13" i="3"/>
  <c r="O13" i="3"/>
  <c r="N14" i="3"/>
  <c r="O14" i="3"/>
  <c r="N15" i="3"/>
  <c r="O15" i="3" s="1"/>
  <c r="N16" i="3"/>
  <c r="O16" i="3"/>
  <c r="N17" i="3"/>
  <c r="O17" i="3"/>
  <c r="I4" i="3"/>
  <c r="O19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M6" i="3"/>
  <c r="M7" i="3"/>
  <c r="M8" i="3"/>
  <c r="M9" i="3"/>
  <c r="M10" i="3"/>
  <c r="M11" i="3"/>
  <c r="M12" i="3"/>
  <c r="M13" i="3"/>
  <c r="M14" i="3"/>
  <c r="M15" i="3"/>
  <c r="M16" i="3"/>
  <c r="M17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G3" i="3"/>
  <c r="M3" i="3"/>
  <c r="K3" i="3"/>
  <c r="I3" i="3"/>
  <c r="F3" i="3"/>
</calcChain>
</file>

<file path=xl/sharedStrings.xml><?xml version="1.0" encoding="utf-8"?>
<sst xmlns="http://schemas.openxmlformats.org/spreadsheetml/2006/main" count="68" uniqueCount="46">
  <si>
    <t>ITEM</t>
  </si>
  <si>
    <t>NOMBRE</t>
  </si>
  <si>
    <t>DESCRIPCION</t>
  </si>
  <si>
    <t>UNIDAD DE MEDIDA</t>
  </si>
  <si>
    <t>CANTIDAD</t>
  </si>
  <si>
    <t>EMPRESA 1 SPORTFITNESS</t>
  </si>
  <si>
    <t>TIENDA VIRTUAL</t>
  </si>
  <si>
    <t>INTERNET</t>
  </si>
  <si>
    <t>PROMEDIO</t>
  </si>
  <si>
    <t>VALOR UNIDAD</t>
  </si>
  <si>
    <t>VALOR TOTAL</t>
  </si>
  <si>
    <t>BICICLETA SPINNING</t>
  </si>
  <si>
    <t>UNIDAD</t>
  </si>
  <si>
    <t>BANDA TROTADORA</t>
  </si>
  <si>
    <t>ELIPTICA</t>
  </si>
  <si>
    <t>ESCALERA ELECTRICA</t>
  </si>
  <si>
    <t>MAQUINA DE REMO</t>
  </si>
  <si>
    <t>BANCO OLIMPICO MULTIPOSICION</t>
  </si>
  <si>
    <t>PRENSA DE PIERNA</t>
  </si>
  <si>
    <t>DUAL EXTENSIÓN FLEXION DE PIERNA</t>
  </si>
  <si>
    <t>DUAL EXTENSIÓN FLEXION BICEPS</t>
  </si>
  <si>
    <t>MANCUERNA</t>
  </si>
  <si>
    <t>DISCO OLIMPICO</t>
  </si>
  <si>
    <t>BARRA DE PESAS OLIMPICAS</t>
  </si>
  <si>
    <t>MULTIFUERZA POLEA DUAL</t>
  </si>
  <si>
    <t>CONSOLA</t>
  </si>
  <si>
    <t>SISTEMA LINE - ARRAY</t>
  </si>
  <si>
    <t>SUBTOTAL</t>
  </si>
  <si>
    <t>IVA</t>
  </si>
  <si>
    <t>TOTAL</t>
  </si>
  <si>
    <t xml:space="preserve">Sistema Lime - Array. Voltaje: 110V, Tipo de parlante: subwoofer, Apto para uso en exteriores, Con conectividad bluetooth, Distintos efectos de voz, Respuesta mínima de frecuencia de 45Hz y máxima de 16kHz, Potencia de 300W, Conector de entrada: Miniplug, Lugar de colocación: el piso. Dimensiones: 31.7cm de ancho, 2m de alto y 45.6cm de profundidad. Tiempo de carga de la batería: 5h. </t>
  </si>
  <si>
    <t>BANCO OLÍMPICO MULTIPOSICIÓN
TIPO: BANCO DE PECHO DECLINADO OLÍMPICO PROFESIONAL
ESTRUCTURA: ROBUSTA EN ACERO
SOPORTES: PARA BARRA OLÍMPICA
APOYAPIERNAS: AJUSTABLES
TAPIZADO: DE ALTA RESISTENCIA
USO: PROFESIONAL / GIMNASIO</t>
  </si>
  <si>
    <t>Consola Mezclador stereo de 8 canales más puerto de reproducción USB, alimentación fantasma 48 VDC, Ecualizador de 3 bandas, frecuencia de muestreo 48 kHz/ 24 bits, incluye fuente de poder. Dimensiones del producto 214 mm x 311 mm x 83 mm</t>
  </si>
  <si>
    <t xml:space="preserve">ESTRUCTURA EN HIERRO
VOLANTE: ENTRE 10 a 20 KG. 
TRACCIÓN: BANDA/CORREA
FRENO DE EMERGENCIA
MONITOR DE ENTRENAMIENTO
MANUBRIO Y GALÁPAGO AJUSTABLES
PEDALES EN ALUMINIO CON PUNTERAS
CAPACIDAD MÁXIMA DE USUARIO: ENTRE 100 a 200 KG
DIMENSIONES: 
ANCHO: ENTRE 48 a 60 CM 
ALTO: ENTRE 100 a 130 CM 
PROFUNDIDAD: Entre 100 a 130 CM </t>
  </si>
  <si>
    <t>ESTRUCTURA EN ACERO
VOLANTE: HIERRO
TRACCIÓN: BANDA
RESISTENCIA: MAGNÉTICA CON CONTROL DIGITAL
INCLINACIÓN AJUSTABLE
MONITOR LCD CON PROGRAMAS DE ENTRENAMIENTO
ALTAVOCES CON CONEXIÓN MP3
VENTILADOR DE REFRIGERACIÓN
MANUBRIO CON AGARRE MULTIPOSICIÓN
VOLTAJE: 110V
CAPACIDAD MÁXIMA DE USUARIO: ENTRE 140 A 160 KG
DIMENSIONES: ENTRE 60 A 70 CM (ANCHO) X ENTRE 160 A 180 CM (ALTO) X ENTRE 130 A 180 CM (PROFUNDIDAD)</t>
  </si>
  <si>
    <t>ESTRUCTURA EN ACERO
SISTEMA DE TENSIÓN: MAGNÉTICO
SOPORTES LATERALES DE SEGURIDAD
DIMENSIONES: ENTRE 140 A 145 CM (PROFUNDIDAD) X ENTRE 80 A 90 CM (ANCHO) X ENTRE 200 A 220 CM (ALTO)
CAPACIDAD MÁXIMA DE USUARIO: ENTRE 150 A 160 KG
RANGO DE VELOCIDAD: ENTRE 15 A 165 PASOS POR MINUTO
NIVELES DE RESISTENCIA: 0 - 15
MONITOR CON PROGRAMAS DE ENTRENAMIENTO
VOLTAJE: 220V</t>
  </si>
  <si>
    <t>ESTRUCTURA EN ACERO
MONITOR CON PROGRAMAS DE ENTRENAMIENTO
RESISTENCIA: AIRE/MAGNÉTICA AJUSTABLE
SISTEMA DE TRANSMISIÓN: CADENA/CORREA
DIMENSIONES: ENTRE 210 A 250 CM (PROFUNDIDAD) X ENTRE 50 A 90 CM (ANCHO) X ENTRE 120 A 140 CM
PESO MAXIMO DE USUARIO: ENTRE 150 A 230 KG</t>
  </si>
  <si>
    <t>Estructura PTS de 50 x 100.Calibre 2,5 mm.
Pintura electrostática.
Torre de peso: Entre 100 a 150 kg.
Peso selectorizado.Carenaje protector.Sistemas de poleas en nylon.Sistemas de guayas en acero de 5.8 mm.Color(es): Negro.
Medidas: Largo: entre 100 a 130 cm, ancho entre 100 a 130 cm, alto entre 150 a 170 cm.
Uso: Profesional.
Capacidad máxima de peso por usuario: Entre 150 a 200 kg.</t>
  </si>
  <si>
    <t>Barra Pesas Olímpicas Semi-Profesional
Cabezotes para discos olímpicos de 52 mm. Sistema de rodamientos de bujes. Medidas: Largo; 218 cm. Largo del émbolo; 35 cm. Incluye: 2 seguros para Capacidad de peso: 750 libras. Peso: 15 Kg</t>
  </si>
  <si>
    <t>Disco Olímpico en Caucho Macizo 5KL
Material: Caucho inyectado con anillo en acero. Se vende por unidad. Soporta hasta 5.000 caídas Medidas: Diámetro; 45 cm. Grosor; 3cm. Diámetro para émbolo; 2" (50mm).</t>
  </si>
  <si>
    <t>Material en acero y pintura electrostática.
• Calibre de la tubería de 2 mm.
• Carga en peso selectorizado.
• Placa de peso en hierro fundido.• 
2 torres de peso con capacidad de carga entre 60 a 100 kg cada torre.
• Sistema de poleas de 90 mm y guayas de 3/16.
• Capacidad máxima de usuario entre 100 a 150 kg.
• Incluye: Adaptación barra recta, barra en Z, de lazo paratríceps y de textil.
Incluye accesorios.</t>
  </si>
  <si>
    <t>VOLTAJE: 220V
MOTOR: AC ENTRE 2.0 HP a 7.0 HP
VELOCIDAD MÁXIMA: ENTRE 20 a 22 KM/H
RANGO DE INCLINACIÓN: Entre -3 a +20%
SUPERFICIE DE TROTE: (LARGO) ENTRE 150 A 160 CM, (ANCHO) ENTRE 50 A 60 CM 
MEDIDAS: (LARGO) ENTRE 190 A 220 CM, (ALTO) ENTRE 130 A 160 CM, (ANCHO) ENTRE 80 A 100 CM 
CAPACIDAD MÁXIMA DE USUARIO: ENTRE 150 A 200 KG
PANTALLA: TIEMPO, VELOCIDAD, DISTANCIA, INCLINACIÓN, CALORÍAS, FRECUENCIA
CARDIACA
CONECTIVIDAD: MP3 
PROGRAMAS: ENTRE 10 A 30</t>
  </si>
  <si>
    <t>EMPRESA 2 SINERGYM SYCO</t>
  </si>
  <si>
    <t>PRENSA HORIZONTAL (LEG PRESS) 
TIPO: PRENSA HORIZONTAL (LEG PRESS) SERIE CROSS X
USO: PROFESIONAL
TORRE DE PESAS: ENTRE 80 A 150 KG
PLATAFORMAS DE APOYO PARA PIES: AMPLIADAS
RESPALDO: AJUSTABLE
EXTENSIÓN COMPLETA Y MOVIMIENTO VERTICAL
SIMULA SENTADILLA
DIMENSIONES: ENTRE 200 A 230 CM (LARGO) X ENTRE 100 A 120 CM (ANCHO) X ENTRE 140 A 160 CM (ALTO)
PESO TOTAL: ENTRE 180 A 250 KG
PLACAS DE PESO: ESTÁNDAR 80 KG</t>
  </si>
  <si>
    <t>• Estructura PTS de 50 x 100.
• Calibre 2,5 mm.
• Pintura electrostática.
• Torre de peso: Entre 100 y 150 kg.
• Peso selectorizado.
• Carenaje protector.
• Sistemas de poleas en nylon.
• Sistemas de guayas en acero de 5.8 mm.
• Color(es): Negro.
• Medidas: Largo: ENTRE 150 A 170 cm, ancho ENTRE 100 A 130 cm, alto ENTRE 150 A 170 cm.
• Uso: Profesional.
Capacidad máxima de peso por usuario: ENTRE 150 A 200 kg.
Capacidad maxima de trabajo 235lbs/106 kg</t>
  </si>
  <si>
    <t>Mancuerna Encauchetada 2KL
Material: Hierro fundido, forrada en caucho inyectado, eje acerado cromado.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</si>
</sst>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"/>
  </numFmts>
  <fonts count="8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1" xfId="0" applyFont="1" applyBorder="1"/>
    <xf numFmtId="0" fontId="4" fillId="3" borderId="1" xfId="0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6" fontId="7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164" fontId="0" fillId="0" borderId="0" xfId="0" applyNumberFormat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0" xfId="0" applyFill="1"/>
  </cellXfs>
  <cellStyles count="2">
    <cellStyle name="Normal" xfId="0" builtinId="0"/>
    <cellStyle name="Normal 2" xfId="1" xr:uid="{C59C24BC-0656-4DE0-B00E-FA04AE136E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1C28B-A075-4D6F-BBC9-376D3FA97DB4}">
  <dimension ref="A1:P20"/>
  <sheetViews>
    <sheetView showGridLines="0" tabSelected="1" topLeftCell="A9" zoomScale="70" zoomScaleNormal="70" workbookViewId="0">
      <selection activeCell="E17" sqref="E17"/>
    </sheetView>
  </sheetViews>
  <sheetFormatPr baseColWidth="10" defaultColWidth="11.42578125" defaultRowHeight="15" x14ac:dyDescent="0.25"/>
  <cols>
    <col min="1" max="1" width="5.85546875" bestFit="1" customWidth="1"/>
    <col min="2" max="2" width="22.140625" style="1" bestFit="1" customWidth="1"/>
    <col min="3" max="3" width="92.85546875" customWidth="1"/>
    <col min="4" max="4" width="20.7109375" bestFit="1" customWidth="1"/>
    <col min="5" max="5" width="11.140625" bestFit="1" customWidth="1"/>
    <col min="6" max="6" width="16.140625" bestFit="1" customWidth="1"/>
    <col min="7" max="7" width="14.42578125" bestFit="1" customWidth="1"/>
    <col min="8" max="8" width="16.140625" bestFit="1" customWidth="1"/>
    <col min="9" max="9" width="14.42578125" bestFit="1" customWidth="1"/>
    <col min="10" max="10" width="16.140625" bestFit="1" customWidth="1"/>
    <col min="11" max="11" width="14.42578125" bestFit="1" customWidth="1"/>
    <col min="12" max="12" width="16.140625" bestFit="1" customWidth="1"/>
    <col min="13" max="13" width="14.42578125" bestFit="1" customWidth="1"/>
    <col min="14" max="14" width="16.140625" bestFit="1" customWidth="1"/>
    <col min="15" max="15" width="23.5703125" customWidth="1"/>
  </cols>
  <sheetData>
    <row r="1" spans="1:16" ht="15.75" x14ac:dyDescent="0.25">
      <c r="A1" s="23" t="s">
        <v>0</v>
      </c>
      <c r="B1" s="22" t="s">
        <v>1</v>
      </c>
      <c r="C1" s="23" t="s">
        <v>2</v>
      </c>
      <c r="D1" s="23" t="s">
        <v>3</v>
      </c>
      <c r="E1" s="23" t="s">
        <v>4</v>
      </c>
      <c r="F1" s="21" t="s">
        <v>5</v>
      </c>
      <c r="G1" s="21"/>
      <c r="H1" s="21" t="s">
        <v>42</v>
      </c>
      <c r="I1" s="21"/>
      <c r="J1" s="21" t="s">
        <v>6</v>
      </c>
      <c r="K1" s="21"/>
      <c r="L1" s="22" t="s">
        <v>7</v>
      </c>
      <c r="M1" s="22"/>
      <c r="N1" s="19" t="s">
        <v>8</v>
      </c>
      <c r="O1" s="20"/>
    </row>
    <row r="2" spans="1:16" ht="15.75" x14ac:dyDescent="0.25">
      <c r="A2" s="23"/>
      <c r="B2" s="22"/>
      <c r="C2" s="23"/>
      <c r="D2" s="23"/>
      <c r="E2" s="23"/>
      <c r="F2" s="14" t="s">
        <v>9</v>
      </c>
      <c r="G2" s="14" t="s">
        <v>10</v>
      </c>
      <c r="H2" s="14" t="s">
        <v>9</v>
      </c>
      <c r="I2" s="14" t="s">
        <v>10</v>
      </c>
      <c r="J2" s="14" t="s">
        <v>9</v>
      </c>
      <c r="K2" s="14" t="s">
        <v>10</v>
      </c>
      <c r="L2" s="14" t="s">
        <v>9</v>
      </c>
      <c r="M2" s="14" t="s">
        <v>10</v>
      </c>
      <c r="N2" s="12" t="s">
        <v>9</v>
      </c>
      <c r="O2" s="12" t="s">
        <v>10</v>
      </c>
    </row>
    <row r="3" spans="1:16" ht="201" customHeight="1" x14ac:dyDescent="0.25">
      <c r="A3" s="2">
        <v>1</v>
      </c>
      <c r="B3" s="3" t="s">
        <v>11</v>
      </c>
      <c r="C3" s="17" t="s">
        <v>33</v>
      </c>
      <c r="D3" s="2" t="s">
        <v>12</v>
      </c>
      <c r="E3" s="4">
        <v>5</v>
      </c>
      <c r="F3" s="5">
        <f>3402000</f>
        <v>3402000</v>
      </c>
      <c r="G3" s="5">
        <f>F3*E3</f>
        <v>17010000</v>
      </c>
      <c r="H3" s="5">
        <v>1118000</v>
      </c>
      <c r="I3" s="5">
        <f t="shared" ref="I3:I17" si="0">H3*E3</f>
        <v>5590000</v>
      </c>
      <c r="J3" s="5"/>
      <c r="K3" s="5">
        <f t="shared" ref="K3:K17" si="1">J3*E3</f>
        <v>0</v>
      </c>
      <c r="L3" s="5"/>
      <c r="M3" s="5">
        <f>L3*E3</f>
        <v>0</v>
      </c>
      <c r="N3" s="5">
        <f>AVERAGE(F3,H3,J3,L3)</f>
        <v>2260000</v>
      </c>
      <c r="O3" s="5">
        <f t="shared" ref="O3" si="2">N3*E3</f>
        <v>11300000</v>
      </c>
    </row>
    <row r="4" spans="1:16" ht="194.25" customHeight="1" x14ac:dyDescent="0.25">
      <c r="A4" s="2">
        <v>2</v>
      </c>
      <c r="B4" s="3" t="s">
        <v>13</v>
      </c>
      <c r="C4" s="16" t="s">
        <v>41</v>
      </c>
      <c r="D4" s="2" t="s">
        <v>12</v>
      </c>
      <c r="E4" s="4">
        <v>1</v>
      </c>
      <c r="F4" s="5">
        <v>9849000</v>
      </c>
      <c r="G4" s="5">
        <f t="shared" ref="G4:G17" si="3">F4*E4</f>
        <v>9849000</v>
      </c>
      <c r="H4" s="5">
        <v>17978000</v>
      </c>
      <c r="I4" s="5">
        <f t="shared" si="0"/>
        <v>17978000</v>
      </c>
      <c r="J4" s="5"/>
      <c r="K4" s="5">
        <f t="shared" si="1"/>
        <v>0</v>
      </c>
      <c r="L4" s="5"/>
      <c r="M4" s="5"/>
      <c r="N4" s="5">
        <f t="shared" ref="N4:N17" si="4">AVERAGE(F4,H4,J4,L4)</f>
        <v>13913500</v>
      </c>
      <c r="O4" s="5">
        <f t="shared" ref="O4:O17" si="5">N4*E4</f>
        <v>13913500</v>
      </c>
    </row>
    <row r="5" spans="1:16" ht="210.75" customHeight="1" x14ac:dyDescent="0.25">
      <c r="A5" s="2">
        <v>3</v>
      </c>
      <c r="B5" s="3" t="s">
        <v>14</v>
      </c>
      <c r="C5" s="16" t="s">
        <v>34</v>
      </c>
      <c r="D5" s="2" t="s">
        <v>12</v>
      </c>
      <c r="E5" s="4">
        <v>2</v>
      </c>
      <c r="F5" s="5">
        <v>10899000</v>
      </c>
      <c r="G5" s="5">
        <f t="shared" si="3"/>
        <v>21798000</v>
      </c>
      <c r="H5" s="5">
        <v>6380000</v>
      </c>
      <c r="I5" s="5">
        <f t="shared" si="0"/>
        <v>12760000</v>
      </c>
      <c r="J5" s="5"/>
      <c r="K5" s="5">
        <f t="shared" si="1"/>
        <v>0</v>
      </c>
      <c r="L5" s="5"/>
      <c r="M5" s="5"/>
      <c r="N5" s="5">
        <f t="shared" si="4"/>
        <v>8639500</v>
      </c>
      <c r="O5" s="5">
        <f t="shared" si="5"/>
        <v>17279000</v>
      </c>
      <c r="P5" s="18"/>
    </row>
    <row r="6" spans="1:16" ht="176.25" customHeight="1" x14ac:dyDescent="0.25">
      <c r="A6" s="2">
        <v>4</v>
      </c>
      <c r="B6" s="3" t="s">
        <v>15</v>
      </c>
      <c r="C6" s="16" t="s">
        <v>35</v>
      </c>
      <c r="D6" s="2" t="s">
        <v>12</v>
      </c>
      <c r="E6" s="4">
        <v>1</v>
      </c>
      <c r="F6" s="5">
        <v>15927000</v>
      </c>
      <c r="G6" s="5">
        <f t="shared" si="3"/>
        <v>15927000</v>
      </c>
      <c r="H6" s="5">
        <v>17979800</v>
      </c>
      <c r="I6" s="5">
        <f t="shared" si="0"/>
        <v>17979800</v>
      </c>
      <c r="J6" s="5"/>
      <c r="K6" s="5">
        <f t="shared" si="1"/>
        <v>0</v>
      </c>
      <c r="L6" s="5"/>
      <c r="M6" s="5">
        <f t="shared" ref="M6:M17" si="6">L6*E6</f>
        <v>0</v>
      </c>
      <c r="N6" s="5">
        <f t="shared" si="4"/>
        <v>16953400</v>
      </c>
      <c r="O6" s="5">
        <f t="shared" si="5"/>
        <v>16953400</v>
      </c>
    </row>
    <row r="7" spans="1:16" ht="120.75" customHeight="1" x14ac:dyDescent="0.25">
      <c r="A7" s="2">
        <v>5</v>
      </c>
      <c r="B7" s="3" t="s">
        <v>16</v>
      </c>
      <c r="C7" s="16" t="s">
        <v>36</v>
      </c>
      <c r="D7" s="2" t="s">
        <v>12</v>
      </c>
      <c r="E7" s="4">
        <v>1</v>
      </c>
      <c r="F7" s="5">
        <v>8379000</v>
      </c>
      <c r="G7" s="5">
        <f t="shared" si="3"/>
        <v>8379000</v>
      </c>
      <c r="H7" s="5">
        <v>10300000</v>
      </c>
      <c r="I7" s="5">
        <f t="shared" si="0"/>
        <v>10300000</v>
      </c>
      <c r="J7" s="5"/>
      <c r="K7" s="5">
        <f t="shared" si="1"/>
        <v>0</v>
      </c>
      <c r="L7" s="5"/>
      <c r="M7" s="5">
        <f t="shared" si="6"/>
        <v>0</v>
      </c>
      <c r="N7" s="5">
        <f t="shared" si="4"/>
        <v>9339500</v>
      </c>
      <c r="O7" s="5">
        <f t="shared" si="5"/>
        <v>9339500</v>
      </c>
    </row>
    <row r="8" spans="1:16" ht="110.25" x14ac:dyDescent="0.25">
      <c r="A8" s="2">
        <v>6</v>
      </c>
      <c r="B8" s="3" t="s">
        <v>17</v>
      </c>
      <c r="C8" s="16" t="s">
        <v>31</v>
      </c>
      <c r="D8" s="2" t="s">
        <v>12</v>
      </c>
      <c r="E8" s="4">
        <v>3</v>
      </c>
      <c r="F8" s="5"/>
      <c r="G8" s="5">
        <f t="shared" si="3"/>
        <v>0</v>
      </c>
      <c r="H8" s="5">
        <v>3716000</v>
      </c>
      <c r="I8" s="5">
        <f t="shared" si="0"/>
        <v>11148000</v>
      </c>
      <c r="J8" s="5"/>
      <c r="K8" s="5">
        <f t="shared" si="1"/>
        <v>0</v>
      </c>
      <c r="L8" s="5">
        <v>1436600</v>
      </c>
      <c r="M8" s="5">
        <f t="shared" si="6"/>
        <v>4309800</v>
      </c>
      <c r="N8" s="5">
        <f t="shared" si="4"/>
        <v>2576300</v>
      </c>
      <c r="O8" s="5">
        <f t="shared" si="5"/>
        <v>7728900</v>
      </c>
    </row>
    <row r="9" spans="1:16" ht="219.75" customHeight="1" x14ac:dyDescent="0.25">
      <c r="A9" s="2">
        <v>7</v>
      </c>
      <c r="B9" s="3" t="s">
        <v>18</v>
      </c>
      <c r="C9" s="16" t="s">
        <v>43</v>
      </c>
      <c r="D9" s="2" t="s">
        <v>12</v>
      </c>
      <c r="E9" s="4">
        <v>1</v>
      </c>
      <c r="F9" s="5"/>
      <c r="G9" s="5">
        <f t="shared" si="3"/>
        <v>0</v>
      </c>
      <c r="H9" s="5">
        <v>6342000</v>
      </c>
      <c r="I9" s="5">
        <f t="shared" si="0"/>
        <v>6342000</v>
      </c>
      <c r="J9" s="5"/>
      <c r="K9" s="5">
        <f t="shared" si="1"/>
        <v>0</v>
      </c>
      <c r="L9" s="5">
        <v>5273900</v>
      </c>
      <c r="M9" s="5">
        <f t="shared" si="6"/>
        <v>5273900</v>
      </c>
      <c r="N9" s="5">
        <f t="shared" si="4"/>
        <v>5807950</v>
      </c>
      <c r="O9" s="5">
        <f t="shared" si="5"/>
        <v>5807950</v>
      </c>
    </row>
    <row r="10" spans="1:16" ht="225" customHeight="1" x14ac:dyDescent="0.25">
      <c r="A10" s="2">
        <v>8</v>
      </c>
      <c r="B10" s="3" t="s">
        <v>19</v>
      </c>
      <c r="C10" s="16" t="s">
        <v>44</v>
      </c>
      <c r="D10" s="2" t="s">
        <v>12</v>
      </c>
      <c r="E10" s="4">
        <v>1</v>
      </c>
      <c r="F10" s="5">
        <v>12390000</v>
      </c>
      <c r="G10" s="5">
        <f t="shared" si="3"/>
        <v>12390000</v>
      </c>
      <c r="H10" s="5">
        <v>4790000</v>
      </c>
      <c r="I10" s="5">
        <f t="shared" si="0"/>
        <v>4790000</v>
      </c>
      <c r="J10" s="5"/>
      <c r="K10" s="5">
        <f t="shared" si="1"/>
        <v>0</v>
      </c>
      <c r="L10" s="5"/>
      <c r="M10" s="5">
        <f t="shared" si="6"/>
        <v>0</v>
      </c>
      <c r="N10" s="5">
        <f t="shared" si="4"/>
        <v>8590000</v>
      </c>
      <c r="O10" s="5">
        <f t="shared" si="5"/>
        <v>8590000</v>
      </c>
    </row>
    <row r="11" spans="1:16" ht="147.75" customHeight="1" x14ac:dyDescent="0.25">
      <c r="A11" s="2">
        <v>9</v>
      </c>
      <c r="B11" s="3" t="s">
        <v>20</v>
      </c>
      <c r="C11" s="16" t="s">
        <v>37</v>
      </c>
      <c r="D11" s="2" t="s">
        <v>12</v>
      </c>
      <c r="E11" s="4">
        <v>1</v>
      </c>
      <c r="F11" s="5">
        <v>6909000</v>
      </c>
      <c r="G11" s="5">
        <f t="shared" si="3"/>
        <v>6909000</v>
      </c>
      <c r="H11" s="5">
        <v>9580000</v>
      </c>
      <c r="I11" s="5">
        <f t="shared" si="0"/>
        <v>9580000</v>
      </c>
      <c r="J11" s="5"/>
      <c r="K11" s="5">
        <f t="shared" si="1"/>
        <v>0</v>
      </c>
      <c r="L11" s="5"/>
      <c r="M11" s="5">
        <f t="shared" si="6"/>
        <v>0</v>
      </c>
      <c r="N11" s="5">
        <f t="shared" si="4"/>
        <v>8244500</v>
      </c>
      <c r="O11" s="5">
        <f t="shared" si="5"/>
        <v>8244500</v>
      </c>
    </row>
    <row r="12" spans="1:16" ht="31.5" x14ac:dyDescent="0.25">
      <c r="A12" s="2">
        <v>10</v>
      </c>
      <c r="B12" s="3" t="s">
        <v>21</v>
      </c>
      <c r="C12" s="16" t="s">
        <v>45</v>
      </c>
      <c r="D12" s="2" t="s">
        <v>12</v>
      </c>
      <c r="E12" s="4">
        <v>24</v>
      </c>
      <c r="F12" s="5">
        <v>32000</v>
      </c>
      <c r="G12" s="5">
        <f t="shared" si="3"/>
        <v>768000</v>
      </c>
      <c r="H12" s="5">
        <v>30400</v>
      </c>
      <c r="I12" s="5">
        <f t="shared" si="0"/>
        <v>729600</v>
      </c>
      <c r="J12" s="5"/>
      <c r="K12" s="5">
        <f t="shared" si="1"/>
        <v>0</v>
      </c>
      <c r="L12" s="5"/>
      <c r="M12" s="5">
        <f t="shared" si="6"/>
        <v>0</v>
      </c>
      <c r="N12" s="5">
        <f t="shared" si="4"/>
        <v>31200</v>
      </c>
      <c r="O12" s="5">
        <f t="shared" si="5"/>
        <v>748800</v>
      </c>
    </row>
    <row r="13" spans="1:16" ht="47.25" x14ac:dyDescent="0.25">
      <c r="A13" s="2">
        <v>11</v>
      </c>
      <c r="B13" s="3" t="s">
        <v>22</v>
      </c>
      <c r="C13" s="16" t="s">
        <v>39</v>
      </c>
      <c r="D13" s="2" t="s">
        <v>12</v>
      </c>
      <c r="E13" s="4">
        <v>10</v>
      </c>
      <c r="F13" s="5">
        <v>172000</v>
      </c>
      <c r="G13" s="5">
        <f t="shared" si="3"/>
        <v>1720000</v>
      </c>
      <c r="H13" s="5">
        <v>171800</v>
      </c>
      <c r="I13" s="5">
        <f t="shared" si="0"/>
        <v>1718000</v>
      </c>
      <c r="J13" s="5"/>
      <c r="K13" s="5">
        <f t="shared" si="1"/>
        <v>0</v>
      </c>
      <c r="L13" s="5"/>
      <c r="M13" s="5">
        <f t="shared" si="6"/>
        <v>0</v>
      </c>
      <c r="N13" s="5">
        <f t="shared" si="4"/>
        <v>171900</v>
      </c>
      <c r="O13" s="5">
        <f t="shared" si="5"/>
        <v>1719000</v>
      </c>
    </row>
    <row r="14" spans="1:16" s="29" customFormat="1" ht="63" x14ac:dyDescent="0.25">
      <c r="A14" s="24">
        <v>12</v>
      </c>
      <c r="B14" s="25" t="s">
        <v>23</v>
      </c>
      <c r="C14" s="26" t="s">
        <v>38</v>
      </c>
      <c r="D14" s="24" t="s">
        <v>12</v>
      </c>
      <c r="E14" s="27">
        <v>5</v>
      </c>
      <c r="F14" s="28">
        <v>377800</v>
      </c>
      <c r="G14" s="28">
        <f t="shared" si="3"/>
        <v>1889000</v>
      </c>
      <c r="H14" s="28"/>
      <c r="I14" s="28">
        <f t="shared" si="0"/>
        <v>0</v>
      </c>
      <c r="J14" s="28"/>
      <c r="K14" s="28">
        <f t="shared" si="1"/>
        <v>0</v>
      </c>
      <c r="L14" s="28">
        <v>350900</v>
      </c>
      <c r="M14" s="28">
        <f t="shared" si="6"/>
        <v>1754500</v>
      </c>
      <c r="N14" s="28">
        <f t="shared" si="4"/>
        <v>364350</v>
      </c>
      <c r="O14" s="28">
        <f t="shared" si="5"/>
        <v>1821750</v>
      </c>
    </row>
    <row r="15" spans="1:16" ht="141.75" x14ac:dyDescent="0.25">
      <c r="A15" s="2">
        <v>13</v>
      </c>
      <c r="B15" s="3" t="s">
        <v>24</v>
      </c>
      <c r="C15" s="16" t="s">
        <v>40</v>
      </c>
      <c r="D15" s="2" t="s">
        <v>12</v>
      </c>
      <c r="E15" s="4">
        <v>1</v>
      </c>
      <c r="F15" s="5">
        <v>11319000</v>
      </c>
      <c r="G15" s="5">
        <f t="shared" si="3"/>
        <v>11319000</v>
      </c>
      <c r="H15" s="5"/>
      <c r="I15" s="5">
        <f t="shared" si="0"/>
        <v>0</v>
      </c>
      <c r="J15" s="5"/>
      <c r="K15" s="5">
        <f t="shared" si="1"/>
        <v>0</v>
      </c>
      <c r="L15" s="5">
        <v>9159900</v>
      </c>
      <c r="M15" s="5">
        <f t="shared" si="6"/>
        <v>9159900</v>
      </c>
      <c r="N15" s="5">
        <f t="shared" si="4"/>
        <v>10239450</v>
      </c>
      <c r="O15" s="5">
        <f t="shared" si="5"/>
        <v>10239450</v>
      </c>
    </row>
    <row r="16" spans="1:16" ht="47.25" x14ac:dyDescent="0.25">
      <c r="A16" s="2">
        <v>14</v>
      </c>
      <c r="B16" s="3" t="s">
        <v>25</v>
      </c>
      <c r="C16" s="6" t="s">
        <v>32</v>
      </c>
      <c r="D16" s="2" t="s">
        <v>12</v>
      </c>
      <c r="E16" s="4">
        <v>1</v>
      </c>
      <c r="F16" s="5"/>
      <c r="G16" s="5">
        <f t="shared" si="3"/>
        <v>0</v>
      </c>
      <c r="H16" s="5"/>
      <c r="I16" s="5">
        <f t="shared" si="0"/>
        <v>0</v>
      </c>
      <c r="J16" s="15">
        <v>7999180</v>
      </c>
      <c r="K16" s="5">
        <f t="shared" si="1"/>
        <v>7999180</v>
      </c>
      <c r="L16" s="15">
        <v>5104817</v>
      </c>
      <c r="M16" s="5">
        <f t="shared" si="6"/>
        <v>5104817</v>
      </c>
      <c r="N16" s="5">
        <f t="shared" si="4"/>
        <v>6551998.5</v>
      </c>
      <c r="O16" s="5">
        <f t="shared" si="5"/>
        <v>6551998.5</v>
      </c>
    </row>
    <row r="17" spans="1:15" ht="78.75" x14ac:dyDescent="0.25">
      <c r="A17" s="2">
        <v>15</v>
      </c>
      <c r="B17" s="3" t="s">
        <v>26</v>
      </c>
      <c r="C17" s="7" t="s">
        <v>30</v>
      </c>
      <c r="D17" s="8" t="s">
        <v>12</v>
      </c>
      <c r="E17" s="8">
        <v>2</v>
      </c>
      <c r="F17" s="5"/>
      <c r="G17" s="5">
        <f t="shared" si="3"/>
        <v>0</v>
      </c>
      <c r="H17" s="5"/>
      <c r="I17" s="5">
        <f t="shared" si="0"/>
        <v>0</v>
      </c>
      <c r="J17" s="15">
        <v>8999375</v>
      </c>
      <c r="K17" s="5">
        <f t="shared" si="1"/>
        <v>17998750</v>
      </c>
      <c r="L17" s="15">
        <v>5209244</v>
      </c>
      <c r="M17" s="5">
        <f t="shared" si="6"/>
        <v>10418488</v>
      </c>
      <c r="N17" s="5">
        <f t="shared" si="4"/>
        <v>7104309.5</v>
      </c>
      <c r="O17" s="5">
        <f t="shared" si="5"/>
        <v>14208619</v>
      </c>
    </row>
    <row r="18" spans="1:15" ht="15.75" x14ac:dyDescent="0.25">
      <c r="A18" s="9"/>
      <c r="B18" s="10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1" t="s">
        <v>27</v>
      </c>
      <c r="O18" s="5">
        <f>SUM(O3:O17)</f>
        <v>134446367.5</v>
      </c>
    </row>
    <row r="19" spans="1:15" ht="15.75" x14ac:dyDescent="0.25">
      <c r="A19" s="9"/>
      <c r="B19" s="10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11" t="s">
        <v>28</v>
      </c>
      <c r="O19" s="5">
        <f>O18*19%</f>
        <v>25544809.824999999</v>
      </c>
    </row>
    <row r="20" spans="1:15" ht="15.75" x14ac:dyDescent="0.25">
      <c r="A20" s="9"/>
      <c r="B20" s="10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1" t="s">
        <v>29</v>
      </c>
      <c r="O20" s="13">
        <f>O18+O19</f>
        <v>159991177.32499999</v>
      </c>
    </row>
  </sheetData>
  <mergeCells count="10">
    <mergeCell ref="A1:A2"/>
    <mergeCell ref="B1:B2"/>
    <mergeCell ref="C1:C2"/>
    <mergeCell ref="D1:D2"/>
    <mergeCell ref="E1:E2"/>
    <mergeCell ref="N1:O1"/>
    <mergeCell ref="F1:G1"/>
    <mergeCell ref="H1:I1"/>
    <mergeCell ref="J1:K1"/>
    <mergeCell ref="L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GIMNASIO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Elyana Valentina Chavez Quitian</dc:creator>
  <cp:keywords/>
  <dc:description/>
  <cp:lastModifiedBy>Katherine Silva Garavito</cp:lastModifiedBy>
  <cp:revision/>
  <dcterms:created xsi:type="dcterms:W3CDTF">2025-07-02T19:56:28Z</dcterms:created>
  <dcterms:modified xsi:type="dcterms:W3CDTF">2025-09-08T21:15:44Z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2025-07-02T20:44:32Z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e27a9eea-a086-41e8-99e3-354736900fdc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