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cfa532032377b00/Documentos/INM/SUMINISTRO DE PRESIÓN/PUBLICAR/FORMATOS/"/>
    </mc:Choice>
  </mc:AlternateContent>
  <xr:revisionPtr revIDLastSave="5" documentId="8_{1A2DC185-14F6-4814-8C45-80F9E58F482A}" xr6:coauthVersionLast="47" xr6:coauthVersionMax="47" xr10:uidLastSave="{ACA1EEE1-825F-453E-94A5-DB6F80EE3EF9}"/>
  <bookViews>
    <workbookView xWindow="-110" yWindow="-110" windowWidth="19420" windowHeight="11500" xr2:uid="{00000000-000D-0000-FFFF-FFFF00000000}"/>
  </bookViews>
  <sheets>
    <sheet name="Hoja1" sheetId="4" r:id="rId1"/>
  </sheets>
  <definedNames>
    <definedName name="_xlnm.Print_Area" localSheetId="0">Hoja1!$A$5:$D$30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4" l="1"/>
  <c r="G28" i="4" s="1"/>
  <c r="I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 s="1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J7" i="4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F29" i="4"/>
  <c r="G29" i="4" s="1"/>
  <c r="F7" i="4"/>
  <c r="G7" i="4" s="1"/>
  <c r="J30" i="4" l="1"/>
</calcChain>
</file>

<file path=xl/sharedStrings.xml><?xml version="1.0" encoding="utf-8"?>
<sst xmlns="http://schemas.openxmlformats.org/spreadsheetml/2006/main" count="63" uniqueCount="39">
  <si>
    <t xml:space="preserve">FORMATO No. 4 </t>
  </si>
  <si>
    <t>Item</t>
  </si>
  <si>
    <t>Descripción</t>
  </si>
  <si>
    <t xml:space="preserve">Unidad </t>
  </si>
  <si>
    <t>Cantidad</t>
  </si>
  <si>
    <t>PRECIOS DE REFERENCIA</t>
  </si>
  <si>
    <t>PRECIOS OFERTADOS</t>
  </si>
  <si>
    <t>Valor Unitario</t>
  </si>
  <si>
    <t>IVA</t>
  </si>
  <si>
    <t>Valor Total</t>
  </si>
  <si>
    <t>Oferente:
Nit. No.
Dirección:
Teléfono:
Correo electrónico:
Firma:</t>
  </si>
  <si>
    <t>Unidad</t>
  </si>
  <si>
    <t>Envase x 5 g</t>
  </si>
  <si>
    <t>Conector rápido QS-G1/8-6 Conexión roscada G1/8 (similar a NPT 1/8), Push-in para tubo OD 6 mm,  Material: latón niquelado, presión máx.: 14 bar, Temp: -10°C a +80°C</t>
  </si>
  <si>
    <t>Racor espiga rosca macho  (barb fitting) Racor recto espiga para manguera de  6 mm interno, rosca macho G1/4,  Material: latón niquelado, presión  máx.: 10 bar</t>
  </si>
  <si>
    <t>Racor espiga rosca hembra  (barb fitting) Racor recto espiga para manguera de  6 mm interno, rosca hembra G1/4, Material: latón niquelado, presión  máx.: 10 bar</t>
  </si>
  <si>
    <t>Acople rápido  neumático Acople rápido neumático para  conexión/desconexión rápida de mangueras, rosca macho G1/4,  presión máx.: 10 bar, cuerpo metálico</t>
  </si>
  <si>
    <t>Racores rectos  macho NPT Material: acero, Rosca macho 1/8",  1/4", 3/8", 1/2" NPT</t>
  </si>
  <si>
    <t>Racores rectos  hembra NPT Material: acero, Rosca hembra 1/8", 1/4", 3/8", 1/2" NPT</t>
  </si>
  <si>
    <t>Racores en T (tee)  NPT Material: acero, Rosca hembra 1/4"  NPT</t>
  </si>
  <si>
    <t>Unión Codo  Swagelok de  Acero inox Acero inoxidable 316,9/16 pulg.</t>
  </si>
  <si>
    <t>Unión Cruz  Swagelok de  Acero inox., 1/2  pulg. OD Referencia #: SS-810-4</t>
  </si>
  <si>
    <t>Tapón hembra 1/2 -8-CP 34,0 (1,34) 1 1/16</t>
  </si>
  <si>
    <t>Acoplamiento  hexagonal  reductor 1/2 a 1/4</t>
  </si>
  <si>
    <t>Acoplamient hexagonal reductor 1/4 a 1/8</t>
  </si>
  <si>
    <t>Acoplamiento hexagonal reductor de 1 a1/2</t>
  </si>
  <si>
    <t>Mangueras presión neumática hasta 7 bar</t>
  </si>
  <si>
    <t>Mangueras presión hasta 70 bar</t>
  </si>
  <si>
    <t>TOTAL</t>
  </si>
  <si>
    <r>
      <rPr>
        <sz val="20"/>
        <rFont val="Verdana"/>
        <family val="2"/>
      </rPr>
      <t>Conector recto  rápido QS-6 Conexión rápida recta (Push-in), diámetro externo tubo: 6 mm, Material: PBT y latón niquelado,
Presión máx.: 14 bar</t>
    </r>
  </si>
  <si>
    <r>
      <rPr>
        <sz val="20"/>
        <rFont val="Verdana"/>
        <family val="2"/>
      </rPr>
      <t>Válvula neumática de bola QH-QS-6 Válvula neumática de bola, conexión rápida (Push-in) para tubo 6 mm,
Material: latón niquelado, presión máx.: 10 bar, temperatura: -10°C a +60°C</t>
    </r>
  </si>
  <si>
    <r>
      <rPr>
        <sz val="20"/>
        <rFont val="Verdana"/>
        <family val="2"/>
      </rPr>
      <t>Unión en T QS-6 Unión en T para tubos de 6 mm OD,
Material: latón niquelado/PBT, presión  máx.: 14 bar</t>
    </r>
  </si>
  <si>
    <r>
      <rPr>
        <sz val="20"/>
        <rFont val="Verdana"/>
        <family val="2"/>
      </rPr>
      <t>Unión en Y QS-6 Unión en Y para tubos de 6 mm OD,
Material: latón niquelado/PBT, presión  máx.: 14 bar</t>
    </r>
  </si>
  <si>
    <r>
      <rPr>
        <sz val="20"/>
        <rFont val="Verdana"/>
        <family val="2"/>
      </rPr>
      <t>Unión en Codo  QS-6 Unión en codo para tubos de 6 mm
OD, Material: latón niquelado/PBT, presión máx.: 14 bar</t>
    </r>
  </si>
  <si>
    <r>
      <rPr>
        <sz val="20"/>
        <rFont val="Verdana"/>
        <family val="2"/>
      </rPr>
      <t>Racor en Y espiga Racor en Y espiga para bifurcación de manguera 6 mm interno, material:
latón niquelado, presión máx.: 10 bar</t>
    </r>
  </si>
  <si>
    <r>
      <rPr>
        <sz val="20"/>
        <rFont val="Verdana"/>
        <family val="2"/>
      </rPr>
      <t>Tuercas y férulas  para compresión Material: Latón, diámetros compatibles con tubing 1/4" y
1/2"</t>
    </r>
  </si>
  <si>
    <r>
      <rPr>
        <sz val="20"/>
        <rFont val="Verdana"/>
        <family val="2"/>
      </rPr>
      <t>Reductores Rosca Macho a Hembra SAE/MS paralela
(ST) 9/16-18 7/16-20 -6-RBST-4</t>
    </r>
  </si>
  <si>
    <r>
      <rPr>
        <b/>
        <sz val="18"/>
        <color theme="1"/>
        <rFont val="Arial"/>
        <family val="2"/>
      </rPr>
      <t xml:space="preserve">Notas:
NOTA 1: </t>
    </r>
    <r>
      <rPr>
        <sz val="18"/>
        <color theme="1"/>
        <rFont val="Arial"/>
        <family val="2"/>
      </rPr>
      <t xml:space="preserve">El valor ofertado incluido IVA para cada ítem  no podrá sobrepasar el valor estimado obtenido por la entidad mediante el estudio de mercado.
</t>
    </r>
    <r>
      <rPr>
        <b/>
        <sz val="18"/>
        <color theme="1"/>
        <rFont val="Arial"/>
        <family val="2"/>
      </rPr>
      <t xml:space="preserve">
NOTA 2</t>
    </r>
    <r>
      <rPr>
        <sz val="18"/>
        <color theme="1"/>
        <rFont val="Arial"/>
        <family val="2"/>
      </rPr>
      <t>:</t>
    </r>
    <r>
      <rPr>
        <b/>
        <u/>
        <sz val="18"/>
        <color theme="1"/>
        <rFont val="Arial"/>
        <family val="2"/>
      </rPr>
      <t xml:space="preserve"> El valor total ofertado, no deberá superarla suma de Tres millones setecientos diecinueve mil noventa y dos pesos M/cte. ($3.719.092)  incluido IVA.</t>
    </r>
    <r>
      <rPr>
        <b/>
        <sz val="18"/>
        <color theme="1"/>
        <rFont val="Arial"/>
        <family val="2"/>
      </rPr>
      <t xml:space="preserve">
NOTA 3: </t>
    </r>
    <r>
      <rPr>
        <sz val="18"/>
        <color theme="1"/>
        <rFont val="Arial"/>
        <family val="2"/>
      </rPr>
      <t xml:space="preserve">El proceso se adjudicará por la totalidad del presupuesto oficial establecido para el mismo.  </t>
    </r>
  </si>
  <si>
    <t>PROPUESTA ECONÓMICA INICIAL SUBASTA INVERSA No. SASI 005 DE 2025 Objeto:  CONTRATAR SUMINISTROS NECESARIOS 
PARA LA PRESTACIÓN DE SERVICIOS DEL LABORATORIO DE PRESIÓN Y 
VACÍO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</si>
</sst>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dy Font"/>
      <family val="2"/>
    </font>
    <font>
      <b/>
      <sz val="18"/>
      <color theme="1"/>
      <name val="Verdana"/>
      <family val="2"/>
    </font>
    <font>
      <b/>
      <sz val="18"/>
      <name val="Verdana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0"/>
      <color theme="1"/>
      <name val="Verdana"/>
      <family val="2"/>
    </font>
    <font>
      <sz val="20"/>
      <color rgb="FF000000"/>
      <name val="Verdana"/>
      <family val="2"/>
    </font>
    <font>
      <sz val="20"/>
      <name val="Verdana"/>
      <family val="2"/>
    </font>
    <font>
      <b/>
      <sz val="20"/>
      <color theme="1"/>
      <name val="Verdana"/>
      <family val="2"/>
    </font>
    <font>
      <sz val="22"/>
      <color theme="1"/>
      <name val="Verdana"/>
      <family val="2"/>
    </font>
    <font>
      <b/>
      <u/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8F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0" fontId="3" fillId="2" borderId="16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164" fontId="9" fillId="2" borderId="1" xfId="1" applyFont="1" applyFill="1" applyBorder="1" applyAlignment="1">
      <alignment horizontal="center" vertical="center" wrapText="1"/>
    </xf>
    <xf numFmtId="164" fontId="7" fillId="2" borderId="1" xfId="1" applyFont="1" applyFill="1" applyBorder="1" applyAlignment="1">
      <alignment horizontal="center" vertical="center" wrapText="1"/>
    </xf>
    <xf numFmtId="164" fontId="7" fillId="2" borderId="22" xfId="1" applyFont="1" applyFill="1" applyBorder="1" applyAlignment="1">
      <alignment horizontal="center" vertical="center" wrapText="1"/>
    </xf>
    <xf numFmtId="164" fontId="9" fillId="2" borderId="22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 vertical="center" wrapText="1"/>
    </xf>
    <xf numFmtId="164" fontId="11" fillId="2" borderId="14" xfId="0" applyNumberFormat="1" applyFont="1" applyFill="1" applyBorder="1" applyAlignment="1">
      <alignment horizontal="left" vertical="center" wrapText="1"/>
    </xf>
    <xf numFmtId="164" fontId="9" fillId="2" borderId="15" xfId="1" applyFont="1" applyFill="1" applyBorder="1" applyAlignment="1">
      <alignment horizontal="center" vertical="center" wrapText="1"/>
    </xf>
    <xf numFmtId="164" fontId="7" fillId="2" borderId="15" xfId="1" applyFont="1" applyFill="1" applyBorder="1" applyAlignment="1">
      <alignment horizontal="center" vertical="center" wrapText="1"/>
    </xf>
    <xf numFmtId="0" fontId="3" fillId="3" borderId="16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horizontal="center" vertical="center" wrapText="1"/>
    </xf>
    <xf numFmtId="1" fontId="8" fillId="3" borderId="7" xfId="0" applyNumberFormat="1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wrapText="1"/>
    </xf>
    <xf numFmtId="0" fontId="9" fillId="3" borderId="19" xfId="2" applyFont="1" applyFill="1" applyBorder="1" applyAlignment="1">
      <alignment horizontal="center" vertical="center" wrapText="1"/>
    </xf>
    <xf numFmtId="0" fontId="9" fillId="3" borderId="20" xfId="2" applyFont="1" applyFill="1" applyBorder="1" applyAlignment="1">
      <alignment horizontal="center" vertical="center" wrapText="1"/>
    </xf>
    <xf numFmtId="165" fontId="9" fillId="3" borderId="1" xfId="2" applyNumberFormat="1" applyFont="1" applyFill="1" applyBorder="1" applyAlignment="1">
      <alignment horizontal="center" vertical="center" wrapText="1"/>
    </xf>
    <xf numFmtId="44" fontId="7" fillId="3" borderId="1" xfId="0" applyNumberFormat="1" applyFont="1" applyFill="1" applyBorder="1" applyAlignment="1">
      <alignment vertical="center" wrapText="1"/>
    </xf>
    <xf numFmtId="44" fontId="9" fillId="3" borderId="19" xfId="3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wrapText="1"/>
    </xf>
    <xf numFmtId="1" fontId="8" fillId="3" borderId="21" xfId="0" applyNumberFormat="1" applyFont="1" applyFill="1" applyBorder="1" applyAlignment="1">
      <alignment horizontal="center" vertical="center" shrinkToFit="1"/>
    </xf>
    <xf numFmtId="0" fontId="9" fillId="3" borderId="21" xfId="0" applyFont="1" applyFill="1" applyBorder="1" applyAlignment="1">
      <alignment horizontal="left" vertical="center" wrapText="1"/>
    </xf>
    <xf numFmtId="0" fontId="9" fillId="3" borderId="23" xfId="2" applyFont="1" applyFill="1" applyBorder="1" applyAlignment="1">
      <alignment horizontal="center" vertical="center" wrapText="1"/>
    </xf>
    <xf numFmtId="0" fontId="9" fillId="3" borderId="24" xfId="2" applyFont="1" applyFill="1" applyBorder="1" applyAlignment="1">
      <alignment horizontal="center" vertical="center" wrapText="1"/>
    </xf>
    <xf numFmtId="165" fontId="9" fillId="3" borderId="22" xfId="2" applyNumberFormat="1" applyFont="1" applyFill="1" applyBorder="1" applyAlignment="1">
      <alignment horizontal="center" vertical="center" wrapText="1"/>
    </xf>
    <xf numFmtId="44" fontId="7" fillId="3" borderId="22" xfId="0" applyNumberFormat="1" applyFont="1" applyFill="1" applyBorder="1" applyAlignment="1">
      <alignment vertical="center" wrapText="1"/>
    </xf>
    <xf numFmtId="44" fontId="9" fillId="3" borderId="23" xfId="3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right" vertical="center" wrapText="1"/>
    </xf>
    <xf numFmtId="0" fontId="10" fillId="2" borderId="12" xfId="2" applyFont="1" applyFill="1" applyBorder="1" applyAlignment="1">
      <alignment horizontal="right" vertical="center" wrapText="1"/>
    </xf>
    <xf numFmtId="0" fontId="10" fillId="2" borderId="14" xfId="2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/>
    </xf>
  </cellXfs>
  <cellStyles count="4">
    <cellStyle name="Moneda" xfId="1" builtinId="4"/>
    <cellStyle name="Moneda 4" xfId="3" xr:uid="{C7398B8D-71EA-40AE-951A-42806E5DB32A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F9F8F5"/>
      <color rgb="FFF0EEE4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35"/>
  <sheetViews>
    <sheetView tabSelected="1" zoomScale="40" zoomScaleNormal="40" zoomScaleSheetLayoutView="80" zoomScalePageLayoutView="70" workbookViewId="0">
      <selection activeCell="A3" sqref="A3:J4"/>
    </sheetView>
  </sheetViews>
  <sheetFormatPr baseColWidth="10" defaultColWidth="11.453125" defaultRowHeight="22.5"/>
  <cols>
    <col min="1" max="1" width="9.1796875" style="1" customWidth="1"/>
    <col min="2" max="2" width="71.54296875" style="1" bestFit="1" customWidth="1"/>
    <col min="3" max="3" width="28.1796875" style="2" customWidth="1"/>
    <col min="4" max="4" width="22.1796875" style="2" customWidth="1"/>
    <col min="5" max="5" width="28.7265625" style="1" bestFit="1" customWidth="1"/>
    <col min="6" max="6" width="33" style="1" bestFit="1" customWidth="1"/>
    <col min="7" max="7" width="37.26953125" style="1" bestFit="1" customWidth="1"/>
    <col min="8" max="8" width="23.1796875" style="1" customWidth="1"/>
    <col min="9" max="9" width="35.81640625" style="1" customWidth="1"/>
    <col min="10" max="10" width="29.54296875" style="1" bestFit="1" customWidth="1"/>
    <col min="11" max="11" width="26.26953125" style="1" customWidth="1"/>
    <col min="12" max="12" width="19.453125" style="1" bestFit="1" customWidth="1"/>
    <col min="13" max="13" width="16.453125" style="1" bestFit="1" customWidth="1"/>
    <col min="14" max="14" width="23.1796875" style="1" bestFit="1" customWidth="1"/>
    <col min="15" max="16384" width="11.453125" style="1"/>
  </cols>
  <sheetData>
    <row r="2" spans="1:10" ht="2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2.5" customHeight="1">
      <c r="A3" s="44" t="s">
        <v>38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78" customHeight="1" thickBot="1">
      <c r="A4" s="44"/>
      <c r="B4" s="44"/>
      <c r="C4" s="44"/>
      <c r="D4" s="44"/>
      <c r="E4" s="44"/>
      <c r="F4" s="44"/>
      <c r="G4" s="44"/>
      <c r="H4" s="44"/>
      <c r="I4" s="44"/>
      <c r="J4" s="44"/>
    </row>
    <row r="5" spans="1:10" ht="23.15" customHeight="1" thickBot="1">
      <c r="A5" s="49" t="s">
        <v>1</v>
      </c>
      <c r="B5" s="49" t="s">
        <v>2</v>
      </c>
      <c r="C5" s="51" t="s">
        <v>3</v>
      </c>
      <c r="D5" s="53" t="s">
        <v>4</v>
      </c>
      <c r="E5" s="55" t="s">
        <v>5</v>
      </c>
      <c r="F5" s="55"/>
      <c r="G5" s="55"/>
      <c r="H5" s="46" t="s">
        <v>6</v>
      </c>
      <c r="I5" s="47"/>
      <c r="J5" s="48"/>
    </row>
    <row r="6" spans="1:10" ht="68.25" customHeight="1" thickBot="1">
      <c r="A6" s="50"/>
      <c r="B6" s="50"/>
      <c r="C6" s="52"/>
      <c r="D6" s="54"/>
      <c r="E6" s="15" t="s">
        <v>7</v>
      </c>
      <c r="F6" s="16" t="s">
        <v>8</v>
      </c>
      <c r="G6" s="17" t="s">
        <v>9</v>
      </c>
      <c r="H6" s="3" t="s">
        <v>7</v>
      </c>
      <c r="I6" s="4" t="s">
        <v>8</v>
      </c>
      <c r="J6" s="5" t="s">
        <v>9</v>
      </c>
    </row>
    <row r="7" spans="1:10" s="6" customFormat="1" ht="122.5">
      <c r="A7" s="18">
        <v>1</v>
      </c>
      <c r="B7" s="19" t="s">
        <v>29</v>
      </c>
      <c r="C7" s="20" t="s">
        <v>11</v>
      </c>
      <c r="D7" s="21">
        <v>1</v>
      </c>
      <c r="E7" s="22">
        <v>2359</v>
      </c>
      <c r="F7" s="23">
        <f>ROUND((E7*19%),0)</f>
        <v>448</v>
      </c>
      <c r="G7" s="24">
        <f>ROUND((E7+F7),0)</f>
        <v>2807</v>
      </c>
      <c r="H7" s="13"/>
      <c r="I7" s="14">
        <f>H7*19%</f>
        <v>0</v>
      </c>
      <c r="J7" s="14">
        <f>(H7+I7)*D7</f>
        <v>0</v>
      </c>
    </row>
    <row r="8" spans="1:10" s="6" customFormat="1" ht="147">
      <c r="A8" s="25">
        <v>2</v>
      </c>
      <c r="B8" s="26" t="s">
        <v>30</v>
      </c>
      <c r="C8" s="20" t="s">
        <v>12</v>
      </c>
      <c r="D8" s="21">
        <v>1</v>
      </c>
      <c r="E8" s="22">
        <v>80000</v>
      </c>
      <c r="F8" s="23">
        <f t="shared" ref="F8:F29" si="0">ROUND((E8*19%),0)</f>
        <v>15200</v>
      </c>
      <c r="G8" s="24">
        <f t="shared" ref="G8:G29" si="1">ROUND((E8+F8),0)</f>
        <v>95200</v>
      </c>
      <c r="H8" s="7"/>
      <c r="I8" s="8">
        <f t="shared" ref="I8:I29" si="2">H8*19%</f>
        <v>0</v>
      </c>
      <c r="J8" s="8">
        <f t="shared" ref="J8:J29" si="3">(H8+I8)*D8</f>
        <v>0</v>
      </c>
    </row>
    <row r="9" spans="1:10" s="6" customFormat="1" ht="98">
      <c r="A9" s="25">
        <v>3</v>
      </c>
      <c r="B9" s="27" t="s">
        <v>31</v>
      </c>
      <c r="C9" s="20" t="s">
        <v>11</v>
      </c>
      <c r="D9" s="21">
        <v>1</v>
      </c>
      <c r="E9" s="22">
        <v>5210</v>
      </c>
      <c r="F9" s="23">
        <f t="shared" si="0"/>
        <v>990</v>
      </c>
      <c r="G9" s="24">
        <f t="shared" si="1"/>
        <v>6200</v>
      </c>
      <c r="H9" s="7"/>
      <c r="I9" s="8">
        <f t="shared" si="2"/>
        <v>0</v>
      </c>
      <c r="J9" s="8">
        <f t="shared" si="3"/>
        <v>0</v>
      </c>
    </row>
    <row r="10" spans="1:10" s="6" customFormat="1" ht="98">
      <c r="A10" s="25">
        <v>4</v>
      </c>
      <c r="B10" s="27" t="s">
        <v>32</v>
      </c>
      <c r="C10" s="20" t="s">
        <v>11</v>
      </c>
      <c r="D10" s="21">
        <v>1</v>
      </c>
      <c r="E10" s="22">
        <v>5210</v>
      </c>
      <c r="F10" s="23">
        <f t="shared" si="0"/>
        <v>990</v>
      </c>
      <c r="G10" s="24">
        <f t="shared" si="1"/>
        <v>6200</v>
      </c>
      <c r="H10" s="7"/>
      <c r="I10" s="8">
        <f t="shared" si="2"/>
        <v>0</v>
      </c>
      <c r="J10" s="8">
        <f t="shared" si="3"/>
        <v>0</v>
      </c>
    </row>
    <row r="11" spans="1:10" s="6" customFormat="1" ht="98">
      <c r="A11" s="25">
        <v>5</v>
      </c>
      <c r="B11" s="27" t="s">
        <v>33</v>
      </c>
      <c r="C11" s="20" t="s">
        <v>11</v>
      </c>
      <c r="D11" s="21">
        <v>1</v>
      </c>
      <c r="E11" s="22">
        <v>4873</v>
      </c>
      <c r="F11" s="23">
        <f t="shared" si="0"/>
        <v>926</v>
      </c>
      <c r="G11" s="24">
        <f t="shared" si="1"/>
        <v>5799</v>
      </c>
      <c r="H11" s="7"/>
      <c r="I11" s="8">
        <f t="shared" si="2"/>
        <v>0</v>
      </c>
      <c r="J11" s="8">
        <f t="shared" si="3"/>
        <v>0</v>
      </c>
    </row>
    <row r="12" spans="1:10" s="6" customFormat="1" ht="147">
      <c r="A12" s="25">
        <v>6</v>
      </c>
      <c r="B12" s="28" t="s">
        <v>13</v>
      </c>
      <c r="C12" s="20" t="s">
        <v>11</v>
      </c>
      <c r="D12" s="21">
        <v>1</v>
      </c>
      <c r="E12" s="22">
        <v>7600</v>
      </c>
      <c r="F12" s="23">
        <f t="shared" si="0"/>
        <v>1444</v>
      </c>
      <c r="G12" s="24">
        <f t="shared" si="1"/>
        <v>9044</v>
      </c>
      <c r="H12" s="7"/>
      <c r="I12" s="8">
        <f t="shared" si="2"/>
        <v>0</v>
      </c>
      <c r="J12" s="8">
        <f t="shared" si="3"/>
        <v>0</v>
      </c>
    </row>
    <row r="13" spans="1:10" s="6" customFormat="1" ht="122.5">
      <c r="A13" s="25">
        <v>7</v>
      </c>
      <c r="B13" s="28" t="s">
        <v>14</v>
      </c>
      <c r="C13" s="20" t="s">
        <v>11</v>
      </c>
      <c r="D13" s="21">
        <v>1</v>
      </c>
      <c r="E13" s="22">
        <v>17478</v>
      </c>
      <c r="F13" s="23">
        <f t="shared" si="0"/>
        <v>3321</v>
      </c>
      <c r="G13" s="24">
        <f t="shared" si="1"/>
        <v>20799</v>
      </c>
      <c r="H13" s="7"/>
      <c r="I13" s="8">
        <f t="shared" si="2"/>
        <v>0</v>
      </c>
      <c r="J13" s="8">
        <f t="shared" si="3"/>
        <v>0</v>
      </c>
    </row>
    <row r="14" spans="1:10" s="6" customFormat="1" ht="122.5">
      <c r="A14" s="25">
        <v>8</v>
      </c>
      <c r="B14" s="28" t="s">
        <v>15</v>
      </c>
      <c r="C14" s="20" t="s">
        <v>11</v>
      </c>
      <c r="D14" s="21">
        <v>1</v>
      </c>
      <c r="E14" s="22">
        <v>48709</v>
      </c>
      <c r="F14" s="23">
        <f t="shared" si="0"/>
        <v>9255</v>
      </c>
      <c r="G14" s="24">
        <f t="shared" si="1"/>
        <v>57964</v>
      </c>
      <c r="H14" s="7"/>
      <c r="I14" s="8">
        <f t="shared" si="2"/>
        <v>0</v>
      </c>
      <c r="J14" s="8">
        <f t="shared" si="3"/>
        <v>0</v>
      </c>
    </row>
    <row r="15" spans="1:10" s="6" customFormat="1" ht="122.5">
      <c r="A15" s="25">
        <v>9</v>
      </c>
      <c r="B15" s="27" t="s">
        <v>34</v>
      </c>
      <c r="C15" s="20" t="s">
        <v>11</v>
      </c>
      <c r="D15" s="21">
        <v>1</v>
      </c>
      <c r="E15" s="22">
        <v>91912</v>
      </c>
      <c r="F15" s="23">
        <f t="shared" si="0"/>
        <v>17463</v>
      </c>
      <c r="G15" s="24">
        <f t="shared" si="1"/>
        <v>109375</v>
      </c>
      <c r="H15" s="7"/>
      <c r="I15" s="8">
        <f t="shared" si="2"/>
        <v>0</v>
      </c>
      <c r="J15" s="8">
        <f t="shared" si="3"/>
        <v>0</v>
      </c>
    </row>
    <row r="16" spans="1:10" s="6" customFormat="1" ht="147">
      <c r="A16" s="25">
        <v>10</v>
      </c>
      <c r="B16" s="28" t="s">
        <v>16</v>
      </c>
      <c r="C16" s="20" t="s">
        <v>11</v>
      </c>
      <c r="D16" s="21">
        <v>1</v>
      </c>
      <c r="E16" s="22">
        <v>14600</v>
      </c>
      <c r="F16" s="23">
        <f t="shared" si="0"/>
        <v>2774</v>
      </c>
      <c r="G16" s="24">
        <f t="shared" si="1"/>
        <v>17374</v>
      </c>
      <c r="H16" s="7"/>
      <c r="I16" s="8">
        <f t="shared" si="2"/>
        <v>0</v>
      </c>
      <c r="J16" s="8">
        <f t="shared" si="3"/>
        <v>0</v>
      </c>
    </row>
    <row r="17" spans="1:10" s="6" customFormat="1" ht="73.5">
      <c r="A17" s="25">
        <v>11</v>
      </c>
      <c r="B17" s="28" t="s">
        <v>17</v>
      </c>
      <c r="C17" s="20" t="s">
        <v>11</v>
      </c>
      <c r="D17" s="21">
        <v>1</v>
      </c>
      <c r="E17" s="22">
        <v>421025</v>
      </c>
      <c r="F17" s="23">
        <f t="shared" si="0"/>
        <v>79995</v>
      </c>
      <c r="G17" s="24">
        <f t="shared" si="1"/>
        <v>501020</v>
      </c>
      <c r="H17" s="7"/>
      <c r="I17" s="8">
        <f t="shared" si="2"/>
        <v>0</v>
      </c>
      <c r="J17" s="8">
        <f t="shared" si="3"/>
        <v>0</v>
      </c>
    </row>
    <row r="18" spans="1:10" s="6" customFormat="1" ht="73.5">
      <c r="A18" s="25">
        <v>12</v>
      </c>
      <c r="B18" s="28" t="s">
        <v>18</v>
      </c>
      <c r="C18" s="20" t="s">
        <v>11</v>
      </c>
      <c r="D18" s="21">
        <v>1</v>
      </c>
      <c r="E18" s="29">
        <v>153724</v>
      </c>
      <c r="F18" s="23">
        <f t="shared" si="0"/>
        <v>29208</v>
      </c>
      <c r="G18" s="24">
        <f t="shared" si="1"/>
        <v>182932</v>
      </c>
      <c r="H18" s="8"/>
      <c r="I18" s="8">
        <f t="shared" si="2"/>
        <v>0</v>
      </c>
      <c r="J18" s="8">
        <f t="shared" si="3"/>
        <v>0</v>
      </c>
    </row>
    <row r="19" spans="1:10" s="6" customFormat="1" ht="49">
      <c r="A19" s="25">
        <v>13</v>
      </c>
      <c r="B19" s="28" t="s">
        <v>19</v>
      </c>
      <c r="C19" s="20" t="s">
        <v>11</v>
      </c>
      <c r="D19" s="21">
        <v>1</v>
      </c>
      <c r="E19" s="22">
        <v>173334</v>
      </c>
      <c r="F19" s="23">
        <f t="shared" si="0"/>
        <v>32933</v>
      </c>
      <c r="G19" s="24">
        <f t="shared" si="1"/>
        <v>206267</v>
      </c>
      <c r="H19" s="7"/>
      <c r="I19" s="8">
        <f t="shared" si="2"/>
        <v>0</v>
      </c>
      <c r="J19" s="8">
        <f t="shared" si="3"/>
        <v>0</v>
      </c>
    </row>
    <row r="20" spans="1:10" s="6" customFormat="1" ht="98">
      <c r="A20" s="25">
        <v>14</v>
      </c>
      <c r="B20" s="27" t="s">
        <v>35</v>
      </c>
      <c r="C20" s="20" t="s">
        <v>11</v>
      </c>
      <c r="D20" s="21">
        <v>1</v>
      </c>
      <c r="E20" s="22">
        <v>2356</v>
      </c>
      <c r="F20" s="23">
        <f t="shared" si="0"/>
        <v>448</v>
      </c>
      <c r="G20" s="24">
        <f t="shared" si="1"/>
        <v>2804</v>
      </c>
      <c r="H20" s="7"/>
      <c r="I20" s="8">
        <f t="shared" si="2"/>
        <v>0</v>
      </c>
      <c r="J20" s="8">
        <f t="shared" si="3"/>
        <v>0</v>
      </c>
    </row>
    <row r="21" spans="1:10" s="6" customFormat="1" ht="73.5">
      <c r="A21" s="25">
        <v>15</v>
      </c>
      <c r="B21" s="28" t="s">
        <v>20</v>
      </c>
      <c r="C21" s="20" t="s">
        <v>11</v>
      </c>
      <c r="D21" s="21">
        <v>1</v>
      </c>
      <c r="E21" s="22">
        <v>72028.000000000015</v>
      </c>
      <c r="F21" s="23">
        <f t="shared" si="0"/>
        <v>13685</v>
      </c>
      <c r="G21" s="24">
        <f t="shared" si="1"/>
        <v>85713</v>
      </c>
      <c r="H21" s="7"/>
      <c r="I21" s="8">
        <f t="shared" si="2"/>
        <v>0</v>
      </c>
      <c r="J21" s="8">
        <f t="shared" si="3"/>
        <v>0</v>
      </c>
    </row>
    <row r="22" spans="1:10" s="6" customFormat="1" ht="73.5">
      <c r="A22" s="25">
        <v>16</v>
      </c>
      <c r="B22" s="28" t="s">
        <v>21</v>
      </c>
      <c r="C22" s="20" t="s">
        <v>11</v>
      </c>
      <c r="D22" s="21">
        <v>1</v>
      </c>
      <c r="E22" s="22">
        <v>185714</v>
      </c>
      <c r="F22" s="23">
        <f t="shared" si="0"/>
        <v>35286</v>
      </c>
      <c r="G22" s="24">
        <f t="shared" si="1"/>
        <v>221000</v>
      </c>
      <c r="H22" s="7"/>
      <c r="I22" s="8">
        <f t="shared" si="2"/>
        <v>0</v>
      </c>
      <c r="J22" s="8">
        <f t="shared" si="3"/>
        <v>0</v>
      </c>
    </row>
    <row r="23" spans="1:10" s="6" customFormat="1" ht="49">
      <c r="A23" s="25">
        <v>17</v>
      </c>
      <c r="B23" s="28" t="s">
        <v>22</v>
      </c>
      <c r="C23" s="20" t="s">
        <v>11</v>
      </c>
      <c r="D23" s="21">
        <v>1</v>
      </c>
      <c r="E23" s="22">
        <v>29075</v>
      </c>
      <c r="F23" s="23">
        <f t="shared" si="0"/>
        <v>5524</v>
      </c>
      <c r="G23" s="24">
        <f t="shared" si="1"/>
        <v>34599</v>
      </c>
      <c r="H23" s="7"/>
      <c r="I23" s="8">
        <f t="shared" si="2"/>
        <v>0</v>
      </c>
      <c r="J23" s="8">
        <f t="shared" si="3"/>
        <v>0</v>
      </c>
    </row>
    <row r="24" spans="1:10" s="6" customFormat="1" ht="49">
      <c r="A24" s="25">
        <v>18</v>
      </c>
      <c r="B24" s="28" t="s">
        <v>23</v>
      </c>
      <c r="C24" s="20" t="s">
        <v>11</v>
      </c>
      <c r="D24" s="21">
        <v>1</v>
      </c>
      <c r="E24" s="22">
        <v>46921</v>
      </c>
      <c r="F24" s="23">
        <f t="shared" si="0"/>
        <v>8915</v>
      </c>
      <c r="G24" s="24">
        <f t="shared" si="1"/>
        <v>55836</v>
      </c>
      <c r="H24" s="7"/>
      <c r="I24" s="8">
        <f t="shared" si="2"/>
        <v>0</v>
      </c>
      <c r="J24" s="8">
        <f t="shared" si="3"/>
        <v>0</v>
      </c>
    </row>
    <row r="25" spans="1:10" s="6" customFormat="1" ht="49">
      <c r="A25" s="25">
        <v>19</v>
      </c>
      <c r="B25" s="28" t="s">
        <v>24</v>
      </c>
      <c r="C25" s="20" t="s">
        <v>11</v>
      </c>
      <c r="D25" s="21">
        <v>1</v>
      </c>
      <c r="E25" s="22">
        <v>51438</v>
      </c>
      <c r="F25" s="23">
        <f t="shared" si="0"/>
        <v>9773</v>
      </c>
      <c r="G25" s="24">
        <f t="shared" si="1"/>
        <v>61211</v>
      </c>
      <c r="H25" s="7"/>
      <c r="I25" s="8">
        <f t="shared" si="2"/>
        <v>0</v>
      </c>
      <c r="J25" s="8">
        <f t="shared" si="3"/>
        <v>0</v>
      </c>
    </row>
    <row r="26" spans="1:10" s="6" customFormat="1" ht="49">
      <c r="A26" s="25">
        <v>20</v>
      </c>
      <c r="B26" s="28" t="s">
        <v>25</v>
      </c>
      <c r="C26" s="20" t="s">
        <v>11</v>
      </c>
      <c r="D26" s="21">
        <v>1</v>
      </c>
      <c r="E26" s="22">
        <v>65546.000000000015</v>
      </c>
      <c r="F26" s="23">
        <f t="shared" si="0"/>
        <v>12454</v>
      </c>
      <c r="G26" s="24">
        <f t="shared" si="1"/>
        <v>78000</v>
      </c>
      <c r="H26" s="7"/>
      <c r="I26" s="8">
        <f t="shared" si="2"/>
        <v>0</v>
      </c>
      <c r="J26" s="8">
        <f t="shared" si="3"/>
        <v>0</v>
      </c>
    </row>
    <row r="27" spans="1:10" s="6" customFormat="1" ht="73.5">
      <c r="A27" s="25">
        <v>21</v>
      </c>
      <c r="B27" s="27" t="s">
        <v>36</v>
      </c>
      <c r="C27" s="20" t="s">
        <v>11</v>
      </c>
      <c r="D27" s="21">
        <v>1</v>
      </c>
      <c r="E27" s="22">
        <v>82510</v>
      </c>
      <c r="F27" s="23">
        <f t="shared" si="0"/>
        <v>15677</v>
      </c>
      <c r="G27" s="24">
        <f t="shared" si="1"/>
        <v>98187</v>
      </c>
      <c r="H27" s="7"/>
      <c r="I27" s="8">
        <f t="shared" si="2"/>
        <v>0</v>
      </c>
      <c r="J27" s="8">
        <f t="shared" si="3"/>
        <v>0</v>
      </c>
    </row>
    <row r="28" spans="1:10" s="6" customFormat="1" ht="49">
      <c r="A28" s="25">
        <v>22</v>
      </c>
      <c r="B28" s="28" t="s">
        <v>26</v>
      </c>
      <c r="C28" s="20" t="s">
        <v>11</v>
      </c>
      <c r="D28" s="21">
        <v>1</v>
      </c>
      <c r="E28" s="22">
        <v>600000</v>
      </c>
      <c r="F28" s="23">
        <f>ROUND((E28*19%),0)</f>
        <v>114000</v>
      </c>
      <c r="G28" s="24">
        <f t="shared" si="1"/>
        <v>714000</v>
      </c>
      <c r="H28" s="7"/>
      <c r="I28" s="8">
        <f t="shared" si="2"/>
        <v>0</v>
      </c>
      <c r="J28" s="8">
        <f t="shared" si="3"/>
        <v>0</v>
      </c>
    </row>
    <row r="29" spans="1:10" s="6" customFormat="1" ht="48" customHeight="1" thickBot="1">
      <c r="A29" s="30">
        <v>23</v>
      </c>
      <c r="B29" s="31" t="s">
        <v>27</v>
      </c>
      <c r="C29" s="32" t="s">
        <v>11</v>
      </c>
      <c r="D29" s="33">
        <v>1</v>
      </c>
      <c r="E29" s="34">
        <v>963665.00000000012</v>
      </c>
      <c r="F29" s="35">
        <f t="shared" si="0"/>
        <v>183096</v>
      </c>
      <c r="G29" s="36">
        <f t="shared" si="1"/>
        <v>1146761</v>
      </c>
      <c r="H29" s="10"/>
      <c r="I29" s="9">
        <f t="shared" si="2"/>
        <v>0</v>
      </c>
      <c r="J29" s="9">
        <f t="shared" si="3"/>
        <v>0</v>
      </c>
    </row>
    <row r="30" spans="1:10" s="11" customFormat="1" ht="75" customHeight="1" thickBot="1">
      <c r="A30" s="37" t="s">
        <v>28</v>
      </c>
      <c r="B30" s="38"/>
      <c r="C30" s="38"/>
      <c r="D30" s="38"/>
      <c r="E30" s="38"/>
      <c r="F30" s="38"/>
      <c r="G30" s="38"/>
      <c r="H30" s="38"/>
      <c r="I30" s="39"/>
      <c r="J30" s="12">
        <f>SUM(J7:J29)</f>
        <v>0</v>
      </c>
    </row>
    <row r="33" spans="1:10" ht="207.75" customHeight="1">
      <c r="A33" s="40" t="s">
        <v>37</v>
      </c>
      <c r="B33" s="40"/>
      <c r="C33" s="40"/>
      <c r="D33" s="40"/>
      <c r="E33" s="40"/>
      <c r="F33" s="40"/>
      <c r="G33" s="40"/>
      <c r="H33" s="40"/>
      <c r="I33" s="40"/>
      <c r="J33" s="40"/>
    </row>
    <row r="34" spans="1:10" ht="23" thickBot="1"/>
    <row r="35" spans="1:10" ht="145.5" customHeight="1" thickBot="1">
      <c r="A35" s="41" t="s">
        <v>10</v>
      </c>
      <c r="B35" s="42"/>
      <c r="C35" s="42"/>
      <c r="D35" s="42"/>
      <c r="E35" s="42"/>
      <c r="F35" s="42"/>
      <c r="G35" s="42"/>
      <c r="H35" s="42"/>
      <c r="I35" s="42"/>
      <c r="J35" s="43"/>
    </row>
  </sheetData>
  <mergeCells count="11">
    <mergeCell ref="A30:I30"/>
    <mergeCell ref="A33:J33"/>
    <mergeCell ref="A35:J35"/>
    <mergeCell ref="A3:J4"/>
    <mergeCell ref="A2:J2"/>
    <mergeCell ref="H5:J5"/>
    <mergeCell ref="A5:A6"/>
    <mergeCell ref="B5:B6"/>
    <mergeCell ref="C5:C6"/>
    <mergeCell ref="D5:D6"/>
    <mergeCell ref="E5:G5"/>
  </mergeCells>
  <pageMargins left="0.70866141732283472" right="0.70866141732283472" top="1.10625" bottom="0.74803149606299213" header="0.31496062992125984" footer="0.31496062992125984"/>
  <pageSetup paperSize="14" scale="47" fitToHeight="0" orientation="landscape" r:id="rId1"/>
  <headerFooter>
    <oddHeader xml:space="preserve">&amp;C    
&amp;G
&amp;"Verdana,Negrita"ESTUDIO DE MERCADO       &amp;"-,Normal"        &amp;"Verdana,Negrita"  &amp;"-,Normal"                           
                                                          </oddHeader>
    <oddFooter>&amp;L&amp;"Verdana,Normal"&amp;10Dirección: Avenida Carrera 50 No 26 - 55 Int. 2, Bogotá D.C., Colombia 
Conmutador: (+57) 601 254 2222 
Línea Nacional: (+57) 01 8000 112542&amp;RCódigo: A-07-F-010
Versión 3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 Milena Rodriguez Roberto</dc:creator>
  <cp:keywords/>
  <dc:description/>
  <cp:lastModifiedBy>MAYRA ALEJANDRA RUBIO NIEVES</cp:lastModifiedBy>
  <cp:revision/>
  <dcterms:created xsi:type="dcterms:W3CDTF">2015-03-20T13:19:46Z</dcterms:created>
  <dcterms:modified xsi:type="dcterms:W3CDTF">2025-09-11T16:01:46Z</dcterms:modified>
  <cp:category/>
  <cp:contentStatus/>
</cp:coreProperties>
</file>