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hosman.arias\Downloads\documentossaludmentaldefinitivos\"/>
    </mc:Choice>
  </mc:AlternateContent>
  <xr:revisionPtr revIDLastSave="0" documentId="13_ncr:1_{F2CBA0A2-3A1B-4689-A658-CC201D46D86C}" xr6:coauthVersionLast="36" xr6:coauthVersionMax="47" xr10:uidLastSave="{00000000-0000-0000-0000-000000000000}"/>
  <bookViews>
    <workbookView xWindow="-105" yWindow="-105" windowWidth="19425" windowHeight="10305" xr2:uid="{00000000-000D-0000-FFFF-FFFF00000000}"/>
  </bookViews>
  <sheets>
    <sheet name="FORMATO DE OFERTA ECONÓMICA (2)" sheetId="2" r:id="rId1"/>
  </sheets>
  <definedNames>
    <definedName name="_xlnm._FilterDatabase" localSheetId="0" hidden="1">'FORMATO DE OFERTA ECONÓMICA (2)'!$A$5:$K$115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13" i="2" l="1"/>
  <c r="G112" i="2"/>
  <c r="G109" i="2"/>
  <c r="G106" i="2"/>
  <c r="G104" i="2"/>
  <c r="G103" i="2"/>
  <c r="G102" i="2"/>
  <c r="G101" i="2"/>
  <c r="G100" i="2"/>
  <c r="G99" i="2"/>
  <c r="G87" i="2"/>
  <c r="G88" i="2"/>
  <c r="G89" i="2"/>
  <c r="G90" i="2"/>
  <c r="G91" i="2"/>
  <c r="G92" i="2"/>
  <c r="G93" i="2"/>
  <c r="G94" i="2"/>
  <c r="G95" i="2"/>
  <c r="G96" i="2"/>
  <c r="G97" i="2"/>
  <c r="G98" i="2"/>
  <c r="G105" i="2"/>
  <c r="G107" i="2"/>
  <c r="G108" i="2"/>
  <c r="G110" i="2"/>
  <c r="G111" i="2"/>
  <c r="G114" i="2"/>
  <c r="G115" i="2"/>
  <c r="G86" i="2"/>
  <c r="J71" i="2"/>
  <c r="K71" i="2" s="1"/>
  <c r="K55" i="2"/>
  <c r="J55" i="2"/>
  <c r="J52" i="2"/>
  <c r="K52" i="2" s="1"/>
  <c r="J44" i="2"/>
  <c r="K44" i="2" s="1"/>
  <c r="G7" i="2"/>
  <c r="G8" i="2"/>
  <c r="G9" i="2"/>
  <c r="G10" i="2"/>
  <c r="G11" i="2"/>
  <c r="G12" i="2"/>
  <c r="G13" i="2"/>
  <c r="G14" i="2"/>
  <c r="G15" i="2"/>
  <c r="G16" i="2"/>
  <c r="G17" i="2"/>
  <c r="G18" i="2"/>
  <c r="G19" i="2"/>
  <c r="G20" i="2"/>
  <c r="G21" i="2"/>
  <c r="G22" i="2"/>
  <c r="G23" i="2"/>
  <c r="G24" i="2"/>
  <c r="G25" i="2"/>
  <c r="J85" i="2"/>
  <c r="K85" i="2" s="1"/>
  <c r="G85" i="2"/>
  <c r="J84" i="2"/>
  <c r="K84" i="2" s="1"/>
  <c r="G84" i="2"/>
  <c r="J83" i="2"/>
  <c r="K83" i="2" s="1"/>
  <c r="G83" i="2"/>
  <c r="J82" i="2"/>
  <c r="K82" i="2" s="1"/>
  <c r="G82" i="2"/>
  <c r="J81" i="2"/>
  <c r="K81" i="2" s="1"/>
  <c r="G81" i="2"/>
  <c r="J80" i="2"/>
  <c r="K80" i="2" s="1"/>
  <c r="G80" i="2"/>
  <c r="J79" i="2"/>
  <c r="K79" i="2" s="1"/>
  <c r="G79" i="2"/>
  <c r="J78" i="2"/>
  <c r="K78" i="2" s="1"/>
  <c r="G78" i="2"/>
  <c r="J77" i="2"/>
  <c r="K77" i="2" s="1"/>
  <c r="G77" i="2"/>
  <c r="J76" i="2"/>
  <c r="K76" i="2" s="1"/>
  <c r="G76" i="2"/>
  <c r="J75" i="2"/>
  <c r="K75" i="2" s="1"/>
  <c r="G75" i="2"/>
  <c r="J74" i="2"/>
  <c r="K74" i="2" s="1"/>
  <c r="G74" i="2"/>
  <c r="J73" i="2"/>
  <c r="K73" i="2" s="1"/>
  <c r="G73" i="2"/>
  <c r="J72" i="2"/>
  <c r="K72" i="2" s="1"/>
  <c r="G72" i="2"/>
  <c r="G71" i="2"/>
  <c r="J70" i="2"/>
  <c r="K70" i="2" s="1"/>
  <c r="G70" i="2"/>
  <c r="J69" i="2"/>
  <c r="K69" i="2" s="1"/>
  <c r="G69" i="2"/>
  <c r="J68" i="2"/>
  <c r="K68" i="2" s="1"/>
  <c r="G68" i="2"/>
  <c r="J67" i="2"/>
  <c r="K67" i="2" s="1"/>
  <c r="G67" i="2"/>
  <c r="J66" i="2"/>
  <c r="K66" i="2" s="1"/>
  <c r="G66" i="2"/>
  <c r="J65" i="2"/>
  <c r="K65" i="2" s="1"/>
  <c r="G65" i="2"/>
  <c r="J64" i="2"/>
  <c r="K64" i="2" s="1"/>
  <c r="G64" i="2"/>
  <c r="J63" i="2"/>
  <c r="K63" i="2" s="1"/>
  <c r="G63" i="2"/>
  <c r="J62" i="2"/>
  <c r="K62" i="2" s="1"/>
  <c r="G62" i="2"/>
  <c r="J61" i="2"/>
  <c r="K61" i="2" s="1"/>
  <c r="G61" i="2"/>
  <c r="J60" i="2"/>
  <c r="K60" i="2" s="1"/>
  <c r="G60" i="2"/>
  <c r="J59" i="2"/>
  <c r="K59" i="2" s="1"/>
  <c r="G59" i="2"/>
  <c r="J58" i="2"/>
  <c r="K58" i="2" s="1"/>
  <c r="G58" i="2"/>
  <c r="J57" i="2"/>
  <c r="K57" i="2" s="1"/>
  <c r="G57" i="2"/>
  <c r="J56" i="2"/>
  <c r="K56" i="2" s="1"/>
  <c r="G56" i="2"/>
  <c r="G55" i="2"/>
  <c r="J54" i="2"/>
  <c r="K54" i="2" s="1"/>
  <c r="G54" i="2"/>
  <c r="K53" i="2"/>
  <c r="J53" i="2"/>
  <c r="G53" i="2"/>
  <c r="G52" i="2"/>
  <c r="J51" i="2"/>
  <c r="K51" i="2" s="1"/>
  <c r="G51" i="2"/>
  <c r="J50" i="2"/>
  <c r="K50" i="2" s="1"/>
  <c r="G50" i="2"/>
  <c r="K49" i="2"/>
  <c r="J49" i="2"/>
  <c r="G49" i="2"/>
  <c r="J48" i="2"/>
  <c r="K48" i="2" s="1"/>
  <c r="G48" i="2"/>
  <c r="J47" i="2"/>
  <c r="K47" i="2" s="1"/>
  <c r="G47" i="2"/>
  <c r="J46" i="2"/>
  <c r="K46" i="2" s="1"/>
  <c r="G46" i="2"/>
  <c r="J45" i="2"/>
  <c r="K45" i="2" s="1"/>
  <c r="G45" i="2"/>
  <c r="G44" i="2"/>
  <c r="J43" i="2"/>
  <c r="K43" i="2" s="1"/>
  <c r="G43" i="2"/>
  <c r="J42" i="2"/>
  <c r="K42" i="2" s="1"/>
  <c r="G42" i="2"/>
  <c r="J41" i="2"/>
  <c r="K41" i="2" s="1"/>
  <c r="G41" i="2"/>
  <c r="J40" i="2"/>
  <c r="K40" i="2" s="1"/>
  <c r="G40" i="2"/>
  <c r="J39" i="2"/>
  <c r="K39" i="2" s="1"/>
  <c r="G39" i="2"/>
  <c r="J38" i="2"/>
  <c r="K38" i="2" s="1"/>
  <c r="G38" i="2"/>
  <c r="J37" i="2"/>
  <c r="K37" i="2" s="1"/>
  <c r="G37" i="2"/>
  <c r="J36" i="2"/>
  <c r="K36" i="2" s="1"/>
  <c r="G36" i="2"/>
  <c r="J35" i="2"/>
  <c r="K35" i="2" s="1"/>
  <c r="G35" i="2"/>
  <c r="K34" i="2"/>
  <c r="J34" i="2"/>
  <c r="G34" i="2"/>
  <c r="J33" i="2"/>
  <c r="K33" i="2" s="1"/>
  <c r="G33" i="2"/>
  <c r="J32" i="2"/>
  <c r="K32" i="2" s="1"/>
  <c r="G32" i="2"/>
  <c r="J31" i="2"/>
  <c r="K31" i="2" s="1"/>
  <c r="G31" i="2"/>
  <c r="J30" i="2"/>
  <c r="K30" i="2" s="1"/>
  <c r="G30" i="2"/>
  <c r="J29" i="2"/>
  <c r="K29" i="2" s="1"/>
  <c r="G29" i="2"/>
  <c r="J28" i="2"/>
  <c r="K28" i="2" s="1"/>
  <c r="G28" i="2"/>
  <c r="J27" i="2"/>
  <c r="K27" i="2" s="1"/>
  <c r="G27" i="2"/>
  <c r="J26" i="2"/>
  <c r="K26" i="2" s="1"/>
  <c r="G26" i="2"/>
  <c r="J25" i="2"/>
  <c r="K25" i="2" s="1"/>
  <c r="J24" i="2"/>
  <c r="K24" i="2" s="1"/>
  <c r="J23" i="2"/>
  <c r="K23" i="2" s="1"/>
  <c r="J22" i="2"/>
  <c r="K22" i="2" s="1"/>
  <c r="J21" i="2"/>
  <c r="K21" i="2" s="1"/>
  <c r="J20" i="2"/>
  <c r="K20" i="2" s="1"/>
  <c r="J19" i="2"/>
  <c r="K19" i="2" s="1"/>
  <c r="J18" i="2"/>
  <c r="K18" i="2" s="1"/>
  <c r="J17" i="2"/>
  <c r="K17" i="2" s="1"/>
  <c r="J16" i="2"/>
  <c r="K16" i="2" s="1"/>
  <c r="J15" i="2"/>
  <c r="K15" i="2" s="1"/>
  <c r="J14" i="2"/>
  <c r="K14" i="2" s="1"/>
  <c r="J13" i="2"/>
  <c r="K13" i="2" s="1"/>
  <c r="J12" i="2"/>
  <c r="K12" i="2" s="1"/>
  <c r="J11" i="2"/>
  <c r="K11" i="2" s="1"/>
  <c r="J10" i="2"/>
  <c r="K10" i="2" s="1"/>
  <c r="J9" i="2"/>
  <c r="K9" i="2" s="1"/>
  <c r="J8" i="2"/>
  <c r="K8" i="2" s="1"/>
  <c r="J7" i="2"/>
  <c r="K7" i="2" s="1"/>
  <c r="G118" i="2" l="1"/>
  <c r="K118" i="2"/>
</calcChain>
</file>

<file path=xl/sharedStrings.xml><?xml version="1.0" encoding="utf-8"?>
<sst xmlns="http://schemas.openxmlformats.org/spreadsheetml/2006/main" count="380" uniqueCount="212">
  <si>
    <t>FORMATO DE OFERTA ECONÓMICA</t>
  </si>
  <si>
    <t>ÍTEM</t>
  </si>
  <si>
    <t>SERVICIOS O ELEMENTOS</t>
  </si>
  <si>
    <t>DESCRIPCIÓN</t>
  </si>
  <si>
    <t xml:space="preserve">CANTIDAD </t>
  </si>
  <si>
    <t>PRECIOS DE REFERENCIA TECHO RESULTANTE EN EL ESTUDIO DE MERCADO QUE NO PODRAN SUPERAR LOS PROPONENTES</t>
  </si>
  <si>
    <t>OFERTA:
RAZON SOCIAL:</t>
  </si>
  <si>
    <t>VALOR UNITARIO INCLUIDO IVA</t>
  </si>
  <si>
    <t>VALOR TOTAL</t>
  </si>
  <si>
    <t>VALOR UNITARIO</t>
  </si>
  <si>
    <t>IVA</t>
  </si>
  <si>
    <t>VALOR TOTAL OFERTADO</t>
  </si>
  <si>
    <t>FIRMA DEL REPRESENTANTE LEGAL</t>
  </si>
  <si>
    <t>NOMBRE DEL REPRESENTANTE LEGAL</t>
  </si>
  <si>
    <t>NOMBRE DE LA EMPRESA</t>
  </si>
  <si>
    <t>DIRECCION</t>
  </si>
  <si>
    <t>TELEFONOS DE CONTACTO</t>
  </si>
  <si>
    <t>Refrigerio</t>
  </si>
  <si>
    <t>1. Bebida: Deberá contener al menos 200 mililitros. Jugo de frutas y/o yogurt y/o kumis y/o avena, y/o similares, no se permitirá el suministro de bebidas empacadas en bolsa plástica, la Alcaldía Local de Suba requiere que las mismas sean entregadas a los asistentes en empaque tetra pack.
2. Un producto cereal   o producto de panadería tipo: Deberán tener un peso mínimo de 100 gramos. Pastel de pollo o carne, y/o ponqué, y/o arepa, y/o empanada, y/o mantecada, y/o arepa con queso, y/o pastel gloria, y/o croissant de jamón y queso, y/o alimentos tipo mantecada, y/o brownie, y/o ponqué y/o similares. Los gramajes corresponden a los productos ya elaborados.
3. Una fruta de temporada: Porción de fruta no menor de 100
gramos. Mandarina y/o naranja y/o manzana y/o pera y/o
durazno y/o similares.
4. Dulce: Deberá tener mínimo entre 12 y 15 gramos. Chocolatina, y/o Arequipe, y/o bocadillo y/o similares.
s.Lo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</si>
  <si>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 xml:space="preserve">Espacio Apto para 50 personas </t>
  </si>
  <si>
    <t>Espacio adecuado con dotación de sillas, baños, mesas, video beam, computador, sonido (parlantes y micrófono) y elementos necesarios para el desarrollo de eventos de hasta 25 personas. Con disponibilidad de espacio exterior para el desarrollo de las actividades al aire libre.</t>
  </si>
  <si>
    <t xml:space="preserve">Espacio Apto para 100 personas </t>
  </si>
  <si>
    <t>Vela Aromática:</t>
  </si>
  <si>
    <t xml:space="preserve">Kit Salud Mental - Audífonos con Cancelación de Ruido </t>
  </si>
  <si>
    <t>Kit Salud Mental - Chocolatina Amarga</t>
  </si>
  <si>
    <t xml:space="preserve">Kit Salud Mental - Juguete Cubo Fidjet Anti-Stress: </t>
  </si>
  <si>
    <t>Kit Salud Mental - Morral Maleta Camping Bolso Viajero Hombro Bolsillo</t>
  </si>
  <si>
    <t xml:space="preserve">Diario Emocional de ideas y de contenido </t>
  </si>
  <si>
    <t>Elementos creación de contenido - Estabilizador</t>
  </si>
  <si>
    <t>Estabilizador Jaula: Estabilizador universal diseñado para sesiones de fotografía y video con teléfono celular "smartphone".  Compatible con todos los smartphones de medidas 4" - 7". (10.16cm - 17.78cm)Material: ABS Color: Rojo y Negro.</t>
  </si>
  <si>
    <t xml:space="preserve">Elementos creación de contenido - Micrófono externo </t>
  </si>
  <si>
    <t>Compatible con smartphones y tablets (iOS o Android) que tengan puerto de entrada USB-C
• Sistema de micrófono inalámbrico ultracompacto on conector USB-C para dispositivos móviles (2,4 GHz)
• Ideal para la creación de contenido
• Receptor enchufable de doble canal
• Distancia de transmisión de 50m (sin interferencias)
• Puerto de carga USB-C
• Modo de reducción de ruido, indicadores LED integrados</t>
  </si>
  <si>
    <t>Elementos creación de contenido - Luces LED para teléfono</t>
  </si>
  <si>
    <t>Luces Led para teléfono: Ofrece iluminación ajustable (2500-9000K) para diferentes ambientes.
●	Clip para adaptar al celular. 
●	• Cuenta con 3 modos de luz y batería de 3000 mAh.</t>
  </si>
  <si>
    <t>Agujas para tejido en dos agujas</t>
  </si>
  <si>
    <t>Set de 12 pares de agujas
Material: Bambú
Tamaños múltiples: 3,0mm, 3,5mm, 4,0mm, 4,5mm, 5,0mm, 5,5mm, 6,0mm, 6,5mm, 7,0mm, 8,0mm, 9,0mm y 10mm."</t>
  </si>
  <si>
    <t>Lana de algodón (6mm)</t>
  </si>
  <si>
    <t>Grosor:  6mm
Antialergico
100% algodón
200 gramos
colores variados.</t>
  </si>
  <si>
    <t>Lana de algodón (3,5 - 4,5 mm)</t>
  </si>
  <si>
    <t>Set de agujas laneras</t>
  </si>
  <si>
    <t>3 agujas laneras plásticas de 9 cm de largo
 3 agujas laneras metálicas de 6 a 7 cm de largo</t>
  </si>
  <si>
    <t xml:space="preserve">Gancho marcador de punto </t>
  </si>
  <si>
    <t>Marcador gancho de punto para tejido crochet trapillo paquete por 24 unidades colores surtidos.</t>
  </si>
  <si>
    <t xml:space="preserve">Tijeras rematadoras </t>
  </si>
  <si>
    <t>Tijeras rematadoras</t>
  </si>
  <si>
    <t xml:space="preserve">Aguja de ganchillo </t>
  </si>
  <si>
    <t>Para tejido en telar</t>
  </si>
  <si>
    <t xml:space="preserve">Refrigerio </t>
  </si>
  <si>
    <t>1. Bebida: Deberá contener al menos 200 mililitros. Jugo de frutas y/o yogurt y/o kumis y/o avena, y/o similares, no se permitirá el suministro de bebidas empacadas en bolsa plástica, la Alcaldía Local de Suba requiere que las mismas sean entregadas a los asistentes en empaque tetra pack.
2. Un producto cereal   o producto de panadería tipo: Deberán tener un peso mínimo de 100 gramos. Pastel de pollo o carne, y/o ponqué, y/o arepa, y/o empanada, y/o mantecada, y/o arepa con queso, y/o pastel gloria, y/o croissant de jamón y queso, y/o alimentos tipo mantecada, y/o brownie, y/o ponqué y/o similares. Los gramajes corresponden a los productos ya elaborados.
3. Una fruta de temporada: Porción de fruta no menor de 100
gramos. Mandarina y/o naranja y/o manzana y/o pera y/o
durazno y/o similares.
4. Dulce: Deberá tener mínimo entre 12 y 15 gramos.
5.Chocolatina, y/o Arequipe, y/o bocadillo y/o similares.</t>
  </si>
  <si>
    <t xml:space="preserve">Espacio apto para 50 personas </t>
  </si>
  <si>
    <t>Cámaras</t>
  </si>
  <si>
    <t xml:space="preserve">Camara fotográfica Modelo	Kit 4000D + lente 18-55mm  IIIColor	Negro Procesador de la imagen	DIGIC 4 Formatos de la imagen	JPEG, RAW Formatos del video RAW Con función de grabación de video Tipo de cámara: DSLR Resolución de imagen de la cámara: 18 MpxTamaño de la pantalla: 2.7 "" Sensibilidad ISO: 100-6400 Tipo de resolución del video: Full HD Conectividad: Wi-Fi Conexiones: USB, HDMI mini-C Tamaño del sensor óptico: 22.3 mm x 14.9 mm Resoluciones del video: 1080 px x 1920 px Memoria: Tipos de tarjetas de memoria: SD, SDHC, SDXC" Incluir en el alquiler diferentes tipos de lentes. </t>
  </si>
  <si>
    <t>Almuerzo para la exhibición fotográfica e intervenciones de percusión</t>
  </si>
  <si>
    <t>ALMUERZO TIPO ESPECIAL – CIERRE EVENTO 
Una (1) Entrada (Sopa, crema, consomé o fruta) Una (1) proteína de 500 gramos mínimo (Pollo, carne de res, cerdo o pescado) Dos (2) Porciones de Carbohidratos entre 80 y 100 gramos (Papa, yuca, o cualquier otro tubérculo, plátano, cereales y productos derivados (Tortas, arroz, pastas, entre otros) Una (1) guarnición porción de 100 gramos (fríjoles, garbanzos, lentejas, arveja) o porción verdura fría y/o caliente de 100 gramos mínimo. Una (1) porción de Ensalada de mínimo 70 gr. Un (1) postre de mínimo 30 gramos (frutas, gelatinas, flanes, bocadillos, dulces, entre otros) Una (1) Bebida refresco o néctar de fruta 200 ml o jugo natural en agua servido en vaso de 12 onzas o gaseosa botella plástica de 250 ml (tipo ziplock). Incluir 4 opciones de menú (incluida una opción vegetariana) (puesto por persona que incluye, plato base, plato fuerte, plato sopa, vaso largo o de jugo, copa de agua, tenedor      fuerte, cuchillo fuerte, tenedor o cuchara de entrada, plato postre, cuchara o tenedor para postre, cuchillo de untar, según corresponda)  
Incluye transporte, menaje y servicio (servido en plato o mesa según corresponda e impuesto al consumo si aplica).  Deben entregarse empacados herméticamente, garantizando productos frescos y preparación del mismo día, incluye transporte de entrega.</t>
  </si>
  <si>
    <t>Alquiler Set de Luces</t>
  </si>
  <si>
    <t>Impresión de fotos</t>
  </si>
  <si>
    <t xml:space="preserve">15 x 20 cm Impresión a Color en papel fotográfico X 10 unidades. </t>
  </si>
  <si>
    <t>Hidratación</t>
  </si>
  <si>
    <t xml:space="preserve">Bandeja x 24 unidades de agua en botella de 600 ml. </t>
  </si>
  <si>
    <t xml:space="preserve">Mat para Yoga </t>
  </si>
  <si>
    <t xml:space="preserve">Toalla </t>
  </si>
  <si>
    <t xml:space="preserve">Tambor corto </t>
  </si>
  <si>
    <t>Tambor mediano</t>
  </si>
  <si>
    <t xml:space="preserve">Tambor llamador </t>
  </si>
  <si>
    <t>Baquetas de silicona</t>
  </si>
  <si>
    <t xml:space="preserve">Exhibición de fotografía </t>
  </si>
  <si>
    <t xml:space="preserve">Impresiones fotográficas , los caballetes o soportes, paneles o biombos estilo rejillas, bastidores o marcos de apoyo, marcos con protección de vidrio o acrílico y todos los materiales necesarios para su ejecución. El ejecutor debe gestionar los permisos para la exhibición, debe tener en cuenta que se puedan realizar las muestras de percusión. Se debe incluir microfonos para las intervenciones que se vayan a realizar. 
</t>
  </si>
  <si>
    <t>Espacio Apto para 50 personas</t>
  </si>
  <si>
    <t>Almuerzo para las tomas barriales</t>
  </si>
  <si>
    <t xml:space="preserve">Espejo de cuerpo completo </t>
  </si>
  <si>
    <t xml:space="preserve">Espejo de cuerpo completo enmarcado de 48cm x 120cm. Se debe garantizar que el espejo esté en la sesión 3 de los 7 nodos. </t>
  </si>
  <si>
    <t xml:space="preserve">Bono de spa (Incentivo a la participación) </t>
  </si>
  <si>
    <t xml:space="preserve">Refrigerios Picnic </t>
  </si>
  <si>
    <t xml:space="preserve">Un (1) Sándwich de 240 gr, compuesto minimo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
</t>
  </si>
  <si>
    <t>Espacio Apto para 100 personas</t>
  </si>
  <si>
    <t>Espacio adecuado con dotación de sillas, baños, mesas, video beam, computador, sonido y elementos necesarios para el desarrollo de eventos de hasta 100 personas. Con disponibilidad de espacio exterior para el desarrollo de las actividades al aire libre.</t>
  </si>
  <si>
    <t xml:space="preserve">Agendas con esfero </t>
  </si>
  <si>
    <t xml:space="preserve">Juego Parques </t>
  </si>
  <si>
    <t>Material: Madera, plástico- Dimensiones: 30 x 30 cm o 40 x 40 cm- Diseño: Casillas en forma de cruz con colores diferenciados (rojo, verde, azul, amarillo)- Características: Casillas especiales (seguras, de salida, de meta) fichas Dimensiones: Aproximadamente 2.5 cm de diámetro- Cantidad: 4 fichas por jugador (16 en total)- Colores: Rojo, verde, azul, amarillo, dados Dimensiones: 1.5 x 1.5 x 1.5 cm (tamaño estándar)- Características: Dados con números del 1 al 6</t>
  </si>
  <si>
    <t>Juego Twister</t>
  </si>
  <si>
    <t>Kit juego golosa</t>
  </si>
  <si>
    <t>Material: Lona impresa Dimensiones: 2 x 1 metros (8 cuadros numerados y llegada). Diseño: Cuadros alternados (individuales y dobles) con números del 1 al 8 y llegada, impresos en colores vivos (rojo, verde, azul, amarillo). Características: Superficie antideslizante, lavable y resistente al uso intensivo. Marcadores: fichas de 3-5 cm de diámetro. Cantidad: 5. Instrucciones: Incluye guía impresa con reglas del juego y su conexión con la salud mental (coordinación, equilibrio y diversión).</t>
  </si>
  <si>
    <t xml:space="preserve">Kit juego captura la bandera </t>
  </si>
  <si>
    <t>La bolsa de recursos será destinada a elementos de papelería y/u otros que se consideren necesarios en el marco del desarrollo de las actividades y la guía metodológica presentada y aprobada, así como para los elementos necesarios para la actividad de cierre “DESAFÍO”.
NOTA: Para la adquisición de los elementos necesarios para el desarrollo de las actividades, el operador deberá solicitar, mediante oficio, los artículos requeridos. Posteriormente, se deberá realizar un estudio de mercado, en coordinación con el apoyo de la supervisión, para proceder con la adquisición de dichos elementos. Este proceso se enmarca en los lineamientos establecidos por Colombia Compra Eficiente, que promueve la transparencia, eficiencia y optimización en el uso de recursos públicos. En particular, se debe justificar la selección de los elementos y proveedores mediante un análisis que garantice la mejor relación calidad-precio, así como la idoneidad del proveedor. Esto asegura que el proceso se lleve a cabo de manera clara, objetiva y conforme a las normativas vigentes.</t>
  </si>
  <si>
    <t xml:space="preserve">Blocs Papel Origami </t>
  </si>
  <si>
    <t>Tamaño: 15 × 15 cm
•50 hojas (patrones diferentes para que tus creaciones queden con la personalidad que desees).
Medidas: 15 cm x 15 cm x 0.8 cm en empaque</t>
  </si>
  <si>
    <t xml:space="preserve">Juego Adivina Quién </t>
  </si>
  <si>
    <t xml:space="preserve">Juego Pictionary </t>
  </si>
  <si>
    <t xml:space="preserve">Mapas de la localidad  - Impresión </t>
  </si>
  <si>
    <t>Lona banner con impresión del mapa de la localidad 1 m x 1.5 m con soportes lateral para evitar que se enrolle.</t>
  </si>
  <si>
    <t xml:space="preserve">Notas Autoadhesivas pequeñas </t>
  </si>
  <si>
    <t>Mínimo de 3 x 5 cm Colores surtidos. paquete x 100 hojas</t>
  </si>
  <si>
    <t>Carpa 3x3</t>
  </si>
  <si>
    <t>Carpa Toldo 3x3 Paredes Impermeable Plegable Retráctil</t>
  </si>
  <si>
    <t>Marcadores</t>
  </si>
  <si>
    <t>Marcador permanente  con ancho de trazo de trazo de 2 3 y 5 mm diferentes colores</t>
  </si>
  <si>
    <t xml:space="preserve">Tachuela para tablero </t>
  </si>
  <si>
    <t xml:space="preserve">Caja x 100 unidades de tachuelas para tablero diferentes colores, cabeza plastica </t>
  </si>
  <si>
    <t>Espacio adecuado con dotación de sillas, baños, mesas, video beam, computador, sonido(micrófono y parlantes) y elementos necesarios para el desarrollo de eventos de hasta 50 personas. Con disponibilidad de espacio exterior para el desarrollo de las actividades al aire libre.</t>
  </si>
  <si>
    <t>Tamaño cuaderno (21,5 x 14 cm), 80 hojas internas en papel amigable con el medio ambiente,  papel bond 76 gms impresas a una tinta (1x2), con logos del proyecto e institucionales ALS, tapa dura, full color, plastificada, anillo doble O, hojas cuadriculadas. un esfero, con los logos del proceso debidamente aprobada por el área de prensa de la Alcaldía Local con mínimo 8 insertos con rutas de atención e información referente a la salud mental. Bolígrafo plástico Cuerpo color mate Clip metálico Cuerpo Lateral: 55 x 7 mm Cuerpo Posterior: 70 x 7 mm - Frente al Clip: 50 x 7 mm Punta con acabado metalizado Tinta negra Medidas: 14.5 cm Impresión Tampografía Tinta Plástica Sistema retráctil.</t>
  </si>
  <si>
    <t xml:space="preserve">Kit Autocuidado </t>
  </si>
  <si>
    <t>La bolsa de recursos será destinada a elementos de papelería y/u otros que se consideren necesarios en el marco del desarrollo de las actividades y la guía metodológica presentada y aprobada, teniendo en cuenta la distribución de los nodos y la necesidad requerida según el informe resultante del componente 6.
NOTA: Para la adquisición de los elementos necesarios para el desarrollo de las actividades, el operador deberá solicitar, mediante oficio, los artículos requeridos. Posteriormente, se deberá realizar un estudio de mercado, en coordinación con el apoyo de la supervisión, para proceder con la adquisición de dichos elementos. Este proceso se enmarca en los lineamientos establecidos por Colombia Compra Eficiente, que promueve la transparencia, eficiencia y optimización en el uso de recursos públicos. En particular, se debe justificar la selección de los elementos y proveedores mediante un análisis que garantice la mejor relación calidad-precio, así como la idoneidad del proveedor. Esto asegura que el proceso se lleve a cabo de manera clara, objetiva y conforme a las normativas vigentes.</t>
  </si>
  <si>
    <t xml:space="preserve">1 juego de tarjetas con afirmaciones positivas, 1 juego tarjetas con técnicas de relajación, 1 Vela Aromatizadas de Soja Para Aromaterapia, 2 aceites esenciales lavanda y eucalipto 30 ml. Con registro INVIMA según corresponda. </t>
  </si>
  <si>
    <t>Almuerzo Actividad Cierre</t>
  </si>
  <si>
    <t>Sillas Plasticas</t>
  </si>
  <si>
    <t>Alquiler de sillas plásticas sin apoyos de aproximadamente de 89cm x 53cm Incluye transporte, instalación y entrega en el lugar requerido.</t>
  </si>
  <si>
    <t>Mesas Plasticas</t>
  </si>
  <si>
    <t>Alquiler de Mesas plásticas blancas, cuadrada de 75 cms de largo X 75 cms de ancho X 70,5 cms de alto Incluye transporte, instalación y entrega en el lugar requerido.</t>
  </si>
  <si>
    <t>Marcador permanente con ancho de trazo de trazo de 2 3 y 5 mm diferentes colores</t>
  </si>
  <si>
    <t>Caja x 100 unidades de tachuelas para tablero diferentes colores, cabeza plástica</t>
  </si>
  <si>
    <t>Antialergico
100% algodón
200 gramos
colores variados (2 de un color igual, dos de otro color igual, 2 de color igual).</t>
  </si>
  <si>
    <t xml:space="preserve">Coordinador General del Proyecto </t>
  </si>
  <si>
    <t>Canalizador/a:</t>
  </si>
  <si>
    <t xml:space="preserve">Asistente Administrativo </t>
  </si>
  <si>
    <t xml:space="preserve">Auxiliar logístico </t>
  </si>
  <si>
    <t>Profesional en Ciencias Sociales</t>
  </si>
  <si>
    <t xml:space="preserve">Profesional en Creación de contenidos </t>
  </si>
  <si>
    <t xml:space="preserve">Apoyo logístico </t>
  </si>
  <si>
    <t xml:space="preserve">Orientador o Tallerista en técnicas de  tejido (crochet, dos agujas) </t>
  </si>
  <si>
    <t xml:space="preserve">Fotógrafo/a y/o Tallerista de Fotografía </t>
  </si>
  <si>
    <t>Licenciado en Música con enfoque en percusión</t>
  </si>
  <si>
    <t xml:space="preserve">Entrenador físico en yoga y danza. </t>
  </si>
  <si>
    <t xml:space="preserve">Licenciado en Artes Escénicas </t>
  </si>
  <si>
    <t xml:space="preserve">Entrenador físico en yoga, mindfulness y expresión corporal. </t>
  </si>
  <si>
    <t xml:space="preserve">Profesional en ciencias del deporte </t>
  </si>
  <si>
    <t>Profesional en Cartografia Sociales</t>
  </si>
  <si>
    <t>Profesional Trabajo social.</t>
  </si>
  <si>
    <t>Tallerista emprendimiento</t>
  </si>
  <si>
    <t xml:space="preserve">FORMACIÓN PROFESIONAL DE ACUERDO CON EL ÁREA DE CONOCIMIENTO DEL NÚCLEO BÁSICO DEL CONOCIMIENTO 
Profesional en el área de la salud, Psicólogo y/o Trabajo social y/o Sociólogo. Con Especialización en Gerencia de Proyectos. Tarjeta profesional vigente en los casos que aplique. (según clasificación del SNIES) 
EXPERIENCIA PROFESIONAL Tres (3) años de experiencia profesional, contados a partir de la terminación de materias y/o fecha de grado, según aplique   
EXPERIENCIA ESPECIFICA En dos (2) años en procesos de salud mental y un año (1) como coordinador/a y/o Director/a en proyectos sociales en temas relacionados con salud mental. </t>
  </si>
  <si>
    <t>FORMACIÓN PROFESIONAL DE ACUERDO CON EL ÁREA DE CONOCIMIENTO DEL NÚCLEO BÁSICO DEL CONOCIMIENTO 
Profesional en el núcleo básico del conocimiento en Profesional en Trabajo social y/o Psicología y/o ciencias sociales, y/o ciencias humanas y/o afines. Tarjeta profesional vigente en los casos que aplique. (según clasificación del SNIES). 
EXPERIENCIA PROFESIONAL Tres (3) años de experiencia profesional, contados a partir de la terminación de materias y/o fecha de grado, según aplique. 
EXPERIENCIA ESPECIFICA En un (1) proyecto de mínimo seis (6) meses como apoyo a la coordinación y/o Dirección en proyectos sociales en temas relacionados con salud mental.</t>
  </si>
  <si>
    <t>FORMACIÓN PROFESIONAL DE ACUERDO AL ÁREA DE CONOCIMIENTO DEL NÚCLEO BÁSICO DEL CONOCIMIENTO
Profesional en el núcleo básico del conocimiento en Profesional en Enfermería y/o Trabajo social y/o Psicología y/o ciencias sociales, y/o ciencias humanas y/o afines. Tarjeta profesional vigente en los casos que aplique. (según clasificación del SNIES).
EXPERIENCIA PROFESIONAL Tres (3) años de experiencia profesional, contados a partir de la terminación de materias y/o fecha de grado, según aplique.
 EXPERIENCIA ESPECIFICA En un (1) proyectos de mínimo seis (6) meses como profesional en canalización de acuerdo a los lineamientos de la secretaria de salud.</t>
  </si>
  <si>
    <t xml:space="preserve">Asistente administrativo
Título de formación técnica o técnica profesional o tecnológica o 6 semestres de educación superior en gestión empresarial, administración y/o ingeniería administrativa. Con 36 meses de experiencia laboral en temas relacionados.
</t>
  </si>
  <si>
    <t xml:space="preserve">Bachiller  
EXPERIENCIA: Desde 36 meses de experiencia que esté relacionada con el apoyo logístico en la ejecución de proyectos sociales. 
 </t>
  </si>
  <si>
    <t>FORMACIÓN PROFESIONAL DE ACUERDO AL ÁREA DE CONOCIMIENTO DEL NÚCLEO BÁSICO DEL CONOCIMIENTO
Profesional en el núcleo básico del conocimiento en en literatura, comunicación social, periodismo y afines. Tarjeta profesional vigente en los casos que aplique. (según clasificación del SNIES).
EXPERIENCIA PROFESIONAL
 Tres (3) años de experiencia profesional, contados a partir de la terminación de materias y/o fecha de grado, según aplique.
EXPERIENCIA ESPECÍFICA 
En un (1) proyecto de mínimo seis (6) meses como profesional en formación de creación de contenido para redes sociales en proyectos sociales.</t>
  </si>
  <si>
    <t>FFORMACIÓN CON NIVEL EDUCATIVO MÍNIMO BACHILLER 
Con experiencia certificada en al menos tres años (3) en trabajo comunitario y social relacionados con apoyo a procesos sociales, residente de la localidad..</t>
  </si>
  <si>
    <t>FFORMACIÓN CON NIVEL EDUCATIVO MÍNIMO BACHILLER 
Con experiencia certificada en al menos tres años (3) en trabajo comunitario y social relacionados con apoyo a procesos sociales, residente de la localidad.</t>
  </si>
  <si>
    <t xml:space="preserve">FORMACIÓN TÉCNICA O TECNÓLOGA DE ACUERDO AL ÁREA DE CONOCIMIENTO DEL NÚCLEO BÁSICO DEL CONOCIMIENTO
Técnico o tecnólogo en artes visuales y/o fotografía y/o artes visuales y/o afines.
EXPERIENCIA PROFESIONAL
 Tres (3) años de experiencia general, contados a partir de la terminación de materias y/o fecha de grado, según aplique.
EXPERIENCIA ESPECÍFICA 
En dos (2) proyectos de mínimo seis (6) meses como profesional en formación y/o orientación de fotografía. </t>
  </si>
  <si>
    <t>FORMACIÓN CON NIVEL EDUCATIVO MÍNIMO BACHILLER
Con experiencia certificada en al menos tres años (3) en trabajo comunitario y social relacionados con apoyo a procesos sociales, residente de la localidad.</t>
  </si>
  <si>
    <t xml:space="preserve">FORMACIÓN PROFESIONAL DE ACUERDO AL AREA CONOCIMIENTO DEL NÚCLEO BÁSICO DEL CONOCIMIENTO
Profesional en el núcleo básico del conocimiento en Licenciatura en música y/o música y/o afines.  Tarjeta profesional vigente en los casos que aplique. (según clasificación del SNIES).
EXPERIENCIA PROFESIONAL
 Tres (3) años de experiencia general, contados a partir de la terminación de materias y/o fecha de grado, según aplique.
EXPERIENCIA ESPECÍFICA 
En dos (2) proyectos de mínimo seis (6) meses como orientador y/o formación en percusión. </t>
  </si>
  <si>
    <t xml:space="preserve">FORMACIÓN, TÉCNICA O TECNÓLOGA  DE ACUERDO AL AREA CONOCIMIENTO DEL NÚCLEO BÁSICO DEL CONOCIMIENTO
Técnico, tecnólogo en educación física, ciencias del deporte, entrenamiento deportivo y/o carreras afines al deporte.
EXPERIENCIA TÉCNICA O TECNÓLOGA
 Tres (3) años de experiencia general, contados a partir de la terminación de materias y/o fecha de grado, según aplique.
EXPERIENCIA ESPECÍFICA 
En un (1) proyectos de mínimo seis (6) meses como instructor de clases de yoga y danza. </t>
  </si>
  <si>
    <t xml:space="preserve">FORMACIÓN PROFESIONAL DE ACUERDO AL ÁREA DE CONOCIMIENTO DEL NÚCLEO BÁSICO DEL CONOCIMIENTO
Profesional en teatro musical y/o licenciatura en artes escénicas y/o licenciatura en educación artística y/o licenciatura en teatro.Tarjeta profesional vigente en los casos que aplique. (según clasificación del SNIES).
EXPERIENCIA PROFESIONAL
 Tres (3) años de experiencia general, contados a partir de la terminación de materias y/o fecha de grado, según aplique.
EXPERIENCIA ESPECÍFICA 
En un (1) proyecto de mínimo seis (6) meses como profesional en formación y/o orientación de artes escénicas. </t>
  </si>
  <si>
    <t>FORMACIÓN CON NIVEL EDUCATIVO MÍNIMO BACHILLER
Con experiencia certificada en al menos tres años (3) en trabajo comunitario y social relacionados con apoyo a procesos sociales, residente de la localidad enfocado en la comunidad LGBTI</t>
  </si>
  <si>
    <t xml:space="preserve">FORMACIÓN PROFESIONAL,  DE ACUERDO AL AREA CONOCIMIENTO DEL NÚCLEO BÁSICO DEL CONOCIMIENTO
Profesional en educación física, ciencias del deporte, entrenamiento deportivo y/o carreras afines al deporte.
EXPERIENCIA PROFESIONAL
 Tres (3) años de experiencia general, contados a partir de la terminación de materias y/o fecha de grado, según aplique.
EXPERIENCIA ESPECÍFICA 
En un (1) proyectos de mínimo seis (6) meses como instructor de clases de yoga y/o mindfulness.  </t>
  </si>
  <si>
    <t>FORMACIÓN PROFESIONAL DE ACUERDO AL ÁREA DE CONOCIMIENTO DEL NÚCLEO BÁSICO DEL CONOCIMIENTO
Profesional en ciencias del deporte y/o licenciatura en deportes y/o afines. Tarjeta profesional vigente en los casos que aplique. (según clasificación del SNIES).
EXPERIENCIA PROFESIONAL
 Tres (3) años de experiencia profesional, contados a partir de la terminación de materias y/o fecha de grado, según aplique.
EXPERIENCIA ESPECÍFICA 
En un (1) proyectos de mínimo seis (6) meses como profesional en proyectos de inversión social en temas relacionados con juegos tradicionales y/o danza y/o yoga y/o defensa personal.</t>
  </si>
  <si>
    <t>FORMACIÓN PROFESIONAL DE ACUERDO AL ÁREA DE CONOCIMIENTO DEL NÚCLEO BÁSICO DEL CONOCIMIENTO 
Profesional en Sociología y/o antropología o afines con Tarjeta profesional vigente en los casos que aplique. (según clasificación del SNIES). 
EXPERIENCIA PROFESIONAL 
 Tres (3) años de experiencia profesional, contados a partir de la terminación de materias y/o fecha de grado, según aplique. 
EXPERIENCIA ESPECÍFICA  
En un (1) proyecto de mínimo seis (6) meses como profesional en proyectos de construcción de cartografía social y/o mapeo participativo en contextos comunitarios.</t>
  </si>
  <si>
    <t>FORMACIÓN CON NIVEL EDUCATIVO MÍNIMO BACHILLER
Con experiencia certificada en al menos tres años (3) de experiencia facilitando procesos comunitarios, residente de la localidad</t>
  </si>
  <si>
    <t>FORMACIÓN CON NIVEL EDUCATIVO MÍNIMO BACHILLER
Con experiencia certificada en al menos Tres años (3) en trabajo comunitario y social relacionados con apoyo a procesos sociales, residente de la localidad.</t>
  </si>
  <si>
    <t>FORMACIÓN  EN TALLER DE CLOWN 
Con experiencia certificada en al menos Tres (3) de experiencia en actividades relacionadas con salud mental</t>
  </si>
  <si>
    <t xml:space="preserve">FORMACIÓN TÉCNICA O TECNOLOGA 
Técnico/a o tecnólogo/a Profesional en Arte Danzario y/o licenciatura en danza y/o danza y/o dirección coreográfica y/o profesional en danza teatro o afines. 
EXPERIENCIA PROFESIONAL Tres (3) años de experiencia profesional, contados a partir de la terminación de materias y/o fecha de grado, según aplique. 
 EXPERIENCIA ESPECIFICA En un (1) proyectos de mínimo seis (6) meses como profesional maestro de danza y/o teatro en proyectos sociales en temas relacionados con salud mental. </t>
  </si>
  <si>
    <t xml:space="preserve">FORMACIÓN PROFESIONAL DE ACUERDO AL ÁREA DE CONOCIMIENTO DEL NÚCLEO BÁSICO DEL CONOCIMIENTO
Profesional en Trabajo Social con.Tarjeta profesional vigente en los casos que aplique. (según clasificación del SNIES).
EXPERIENCIA PROFESIONAL
 Tres (3) años de experiencia general, contados a partir de la terminación de materias y/o fecha de grado, según aplique.
EXPERIENCIA ESPECÍFICA 
En un (1) proyecto de mínimo seis (6) meses como profesional en formación y/o orientación de artes escénicas. </t>
  </si>
  <si>
    <t xml:space="preserve">FORMACIÓN PROFESIONAL DE ACUERDO CON EL ÁREA DEL NÚCLEO BÁSICO DEL CONOCIMIENTO 
Profesional en el núcleo básico del conocimiento en Profesional en administración de empresas y/o ingeniería industrial, y/o mercadeo y/o afines.  Tarjeta profesional vigente en los casos que aplique. (según clasificación del SNIES). 
EXPERIENCIA PROFESIONAL Tres (3) años de experiencia profesional, contados a partir de la terminación de materias y/o fecha de grado, según aplique. 
EXPERIENCIA ESPECIFICA En un (1) proyecto de mínimo seis (6) meses como profesional en formación y fortalecimiento de capacidades de unidades productivas en proyectos sociales. </t>
  </si>
  <si>
    <t xml:space="preserve">FORMACIÓN PROFESIONAL DE ACUERDO AL ÁREA DE CONOCIMIENTO DEL NÚCLEO BÁSICO DEL CONOCIMIENTO 
Profesional en el núcleo básico del conocimiento en Profesional en Trabajo social y/o Psicología y/o ciencias sociales, y/o ciencias humanas y/o afines.  Tarjeta profesional vigente en los casos que aplique. (según clasificación del SNIES). 
EXPERIENCIA PROFESIONAL Tres (3) años de experiencia profesional, contados a partir de la terminación de materias y/o fecha de grado, según aplique. 
EXPERIENCIA ESPECIFICA En un (2) proyectos de mínimo seis (6) meses como profesional psicosocial en investigación en temas relacionados con salud mental, apoyando la elaboración de cartografías. </t>
  </si>
  <si>
    <t>FORMACIÓN CON NIVEL EDUCATIVO MÍNIMO BACHILLER
Con experiencia certificada en al menos dos años (2) de experiencia facilitando procesos comunitarios, residente de la localidad</t>
  </si>
  <si>
    <t xml:space="preserve">OBJETO: “PRESTAR SERVICIOS PARA EJECUTAR LAS ACCIONES QUE CONTRIBUYAN A LA PROMOCIÓN Y ATENCIÓN DE LA SALUD MENTAL EN LA LOCALIDAD DE SUBA EN EL MARCO DEL CUMPLIMIENTO DEL PLAN DE DESARROLLO LOCAL Y EL PROYECTO DE INVERSIÓN 2309 SALUD INTEGRAL PARA SUBA”.																	</t>
  </si>
  <si>
    <t>COMPONENTE</t>
  </si>
  <si>
    <t>Aprendiendo a estar Chill</t>
  </si>
  <si>
    <t>Espacio adecuado, con accesibilidad para personas con discapacidad, dotado de sillas y mesas para 50 personas, baño, video beam, computador y sonido. Debe contar con disponibilidad de espacio exterior para el desarrollo de las actividades al aire libre. El lugar deberá ubicarse en un punto central de la localidad y disponer de servicio de cafetería y personal de aseo para apoyar el desarrollo de las jornadas.</t>
  </si>
  <si>
    <t>Espacio adecuado, con accesibilidad para personas con discapacidad, dotado de sillas y mesas para 100 personas, baño, video beam, computador y sonido. Debe contar con disponibilidad de espacio exterior para el desarrollo de las actividades al aire libre. El lugar deberá ubicarse en un punto central de la localidad y disponer de servicio de cafetería y personal de aseo para apoyar el desarrollo de las jornadas.</t>
  </si>
  <si>
    <t>Pack de 4 velas aromáticas cera de soja natural, 6 cm de diámetro, 8 cm de altura, fragancias relajantes (lavanda y/o bergamota y/o vainilla), recipiente de vidrio resistente al calor.</t>
  </si>
  <si>
    <t>Audífonos con Cancelación de Ruido: Dispositivo tipo diadema, con tecnología de cancelación activa de ruido (ANC) de hasta 25 dB, conectividad Bluetooth 5.0, batería de 15 horas de duración, ideales para meditación o escucha de música relajante. Se requiere que sean de una marca reconocida y adquiridos en un almacén autorizado o de amplia trayectoria, garantizando calidad y respaldo.</t>
  </si>
  <si>
    <t>Chocolatina Amarga: 85% cacao puro, 100 g de peso, vegana, libre de gluten y con ingredientes naturales (cacao, azúcar de caña orgánica, manteca de cacao). Se requiere que sea de una marca reconocida y adquirida en un almacén autorizado o de amplia trayectoria, garantizando calidad y respaldo. El proveedor deberá llevar muestras para su aprobación previa</t>
  </si>
  <si>
    <t>Juguete cubo fidget anti-estrés: Accesorio de 33 x 33 x 33 mm, peso aproximado 70 g, elaborado en material ABS ecoamigable, diseñado para favorecer la relajación y concentración. Se requiere que sea de una marca reconocida, con garantía mínima de un (1) año en durabilidad, y adquirido en un almacén autorizado o de amplia trayectoria, garantizando calidad y respaldo. El proveedor deberá llevar muestras para su aprobación previa en el comité técnico.</t>
  </si>
  <si>
    <t>Bolsa viajera: -Material: polyester de alta durabilidad.
Guía de Uso: Formato impreso, incluye instrucciones y actividades para el uso de cada componente del kit. Estas instrucciones deben ser escritas por el apoyo psicosocial y diseñadas bajo los lineamientos de uso de manual de imagen de la Alcaldía. 
Embalaje: Caja de cartón reciclable, dimensiones de 20 x 15 x 10 cm, diseño minimalista y portátil.  El proveedor deberá llevar muestras para su aprobación previa</t>
  </si>
  <si>
    <t>Tamaño del diario (21,5 x 14 cm), 80 hojas internas en papel amigable con el medio ambiente,  papel bond 76 gms impresas a una tinta (1x2), con logos del proyecto e institucionales ALS la cual deberá contar con las herramientas necesarias para que funcione como diario emocional, tapa dura, full color, plastificada, anillo doble. un esfero, con los logos del proceso debidamente aprobada por el área de prensa de la Alcaldía Local. 
Bolígrafo plástico Cuerpo color mate Clip metálico Cuerpo Lateral: 55 x 7 mm Cuerpo Posterior: 70 x 7 mm - Frente al Clip: 50 x 7 mm Punta con acabado metalizado Tinta negra Medidas: 14.5 cm Impresión Tampografía Tinta Plástica Sistema retráctil.
La hojas deben ser impresas con el siguiente diseño. 
El proveedor deberá llevar muestras para su aprobación previa</t>
  </si>
  <si>
    <t>VALOR TOTAL INCLUIDO IVA</t>
  </si>
  <si>
    <t xml:space="preserve">Arte-Sanando </t>
  </si>
  <si>
    <t>Tapete para realizar ejercicios de pilates, yoga, aeróbicos, estiramiento, etc. en PVC antideslizante estable para el momento del ejercicio. medidas 175cm x 56vm x 10mm. Deberán ser adquiridos en comercios reconocidos, pertenecer a marcas tradicionales o de amplia trayectoria, contar con garantía mínima de un (1) año y cumplir estándares de calidad y durabilidad, asegurando respaldo y soporte posventa. - se presentara una muestra para su aprobación en el comite tecnico</t>
  </si>
  <si>
    <t>Toalla para sudor de 30 cm de largo x 30 de ancho.Toalla para sudor de 30 cm de largo x 30 de ancho. Deberán ser adquiridos en comercios reconocidos, pertenecer a marcas tradicionales o de amplia trayectoria, contar con garantía mínima de un (1) año y cumplir estándares de calidad y durabilidad, asegurando respaldo y soporte posventa.</t>
  </si>
  <si>
    <t>Instrumento que consta de una estructura, de forma cilíndrica, recubierta por una membrana (parches) en una de sus caras. Cuenta con un (1) golpeador, baqueta o mazo en madera, fibra o caucho de punta redonda. Debe dejarse ver el color natural de la madera de la estructura. Ha de estar elaborado en material de alta resistencia al uso y cambios climáticos. No requiere mantenimiento especializado.  Madera con tratamiento de sellado e inmunización, que permita mayor resistencia en climas húmedos, libre de astillas y filos cortantes. Laca o material de acabado mate sin grumos ni rebabas. Diámetro min de 35 cm. Deberán ser adquiridos en comercios reconocidos, pertenecer a marcas tradicionales o de amplia trayectoria, contar con garantía mínima de un (1) año y cumplir estándares de calidad y durabilidad, asegurando respaldo y soporte posventa.</t>
  </si>
  <si>
    <t>Tambor realizado en madera de pino a doble cuerpo con cuerdas de cáñamo y cuero de oveja o cabra. Bordón doble de seda entorchada. Medidas aro principal: 25 cm de diámetro x 21 cm de alto. Medidas aros pequeños: 3,5cm de altura. Debe tener una faja para sostenerlo. Con sus respectivas baquetas de madera. . Deberán ser adquiridos en comercios reconocidos, pertenecer a marcas tradicionales o de amplia trayectoria, contar con garantía mínima de un (1) año y cumplir estándares de calidad y durabilidad, asegurando respaldo y soporte posventa.</t>
  </si>
  <si>
    <t xml:space="preserve"> Tambor llamador con sistema de afinación de cuñas y amarre en cabuya. 
ALTO: DE 35 a 40 CM aproximadamente
Diámetro Superior: 25 CM aproximadamente.
PESO: Entre 3 Kg a 5 Kg aproximadamente
CUÑAS: 6
TIPO DE PIEL : Piel de chivo
TIPO DE MADERA: Caracolí, Banco o Carito
Deberán ser adquiridos en comercios reconocidos, pertenecer a marcas tradicionales o de amplia trayectoria, contar con garantía mínima de un (1) año y cumplir estándares de calidad y durabilidad, asegurando respaldo y soporte posventa.</t>
  </si>
  <si>
    <t>Baquetas de silicona de alto impacto.
Livianas, flexibles con grip de goma.
Deberán ser adquiridos en comercios reconocidos, pertenecer a marcas tradicionales o de amplia trayectoria, contar con garantía mínima de un (1) año y cumplir estándares de calidad y durabilidad, asegurando respaldo y soporte posventa.</t>
  </si>
  <si>
    <t>Cartografía</t>
  </si>
  <si>
    <t>Conecta con tu Veci</t>
  </si>
  <si>
    <t>Tamaño cuaderno (21,5 x 14 cm), 80 hojas internas en papel amigable con el medio ambiente, papel bond 76 gms impresas a una tinta (1x2), con logos del proyecto e institucionales ALS, tapa dura, full color, plastificada, anillo doble O, hojas cuadriculadas. un esfero, con los logos del proceso debidamente aprobada por el área de prensa de la Alcaldía Local,  con mínimo 8 insertos con rutas de atención e información referente a la salud mental. Bolígrafo plástico Cuerpo color mate Clip metálico Cuerpo Lateral: 55 x 7 mm Cuerpo Posterior: 70 x 7 mm - Frente al Clip: 50 x 7 mm Punta con acabado metalizado Tinta negra Medidas: 14.5 cm Impresión Tampografía Tinta Plástica Sistema retráctil. Incluye diseño.
El oferente deberá aportar muestras físicas del cuaderno y del bolígrafo (con artes preliminares y acabados propuestos) para revisión y aprobación previa por parte del área de prensa de la Alcaldía Local y del equipo de Salud. La producción masiva solo podrá iniciar una vez se emita la aprobación formal de las muestras (constancia por escrito/correo) y se validen materiales, colores, medidas y calidad de impresión/encuadernación. Cualquier ajuste solicitado en la etapa de muestra deberá incorporarse sin costo adicional antes de autorizar la producción.</t>
  </si>
  <si>
    <t xml:space="preserve">1 juego de tarjetas con afirmaciones positivas, 1 juego tarjetas con técnicas de relajación, 1 Vela Aromatizadas de Soja Para Aromaterapia, 2 aceites esenciales lavanda y eucalipto 30 ml. Con registro INVIMA según corresponda.- se deben presentar muestras para aprobación del comite tecnico </t>
  </si>
  <si>
    <t>12 sesiones por 6 Set de luces compuesto por: 
2) Trípodes de 1.90cms de altura. 
2) Softbox de 50×70 con socket para 1 bombillo. 
2) Bombillos de 20w. 
2) Difusores de 50×70</t>
  </si>
  <si>
    <t>Divernodos para el Bien-Estar 1.0</t>
  </si>
  <si>
    <t>La bolsa de recursos será destinada a elementos de vestuario, sonido, música, entre otros que se consideren necesarios en el marco del desarrollo de las actividades y la guía metodológica presentada y aprobada, así como para los elementos necesarios para la actividad de tomas barriales. Esta bolsa contiene los elementos necesarios para la realización de las 7 tomas barriales que realizará cada nodo.
NOTA: Para determinar el valor a pagar de los insumos y/o elementos de la bolsa de materiales, el contratista aportará dos (2) cotizaciones y el FDLS una (1). El valor obtenido del promedio simple calculando entre las 3 cotizaciones corresponde al valor a pagar por los elementos. Elementos cómo vestuario, alquiler de sonido al aire libre (micrófonos, consola, parlantes), muestras musicales y elementos de papelería. Los demás elementos que sean necesarios y no estén mencionados en la anterior lista deberán ser aprobados por el supervisor y/o el o la apoyo a la supervisión.</t>
  </si>
  <si>
    <t>Se contratará una experiencia de SPA con una duración aproximada de tres (3) horas. No se aceptan spas limitados únicamente a tratamientos faciales.
El servicio identificado en la localidad de Suba debe ofrecer actividades que favorecen la relajación sensorial, emocional y física, tales como: masaje corporal con aceite esencial caliente (aroma a elección), masaje sensorial, masaje relajante intenso, masaje de percusión en piernas, shiatsu craneal, scrub en espalda y facial, vinoterapia facial, sauna con aromas relajantes o jacuzzi con hidromasaje y sales minerales, así como refrigerios saludables (ensalada de frutas y bebida relajante).
El servicio de SPA será prestado por un establecimiento ubicado en la localidad de Suba que cumpla con los más altos estándares sanitarios definidos en la normatividad colombiana para centros de estética y bienestar (Resolución 2263 de 2004, Resolución 2827 de 2006, Resolución 1764 de 2020 y demás disposiciones aplicables).
El proveedor deberá garantizar:
• Protocolos estrictos de limpieza, desinfección y bioseguridad en todas las áreas, mobiliario, utensilios y lencería.
• Uso de productos cosméticos o insumos con registro sanitario o notificación ante INVIMA cuando sea exigido por su naturaleza.
• Personal idóneo, debidamente capacitado y con acreditaciones vigentes.
• Instalaciones con condiciones óptimas de ventilación, iluminación, ergonomía y manejo de residuos.</t>
  </si>
  <si>
    <t>Estilo Subamente Consciente</t>
  </si>
  <si>
    <r>
      <t xml:space="preserve">Bolsa para las tomas barriales
</t>
    </r>
    <r>
      <rPr>
        <b/>
        <sz val="10"/>
        <color theme="1"/>
        <rFont val="Garamond"/>
        <family val="1"/>
      </rPr>
      <t>ITEM NO MODIFICABLE</t>
    </r>
  </si>
  <si>
    <t>Fortalecimiento a la mesa de salud mental</t>
  </si>
  <si>
    <r>
      <t xml:space="preserve">Kit Fortalecimiento Unidades Productivas
</t>
    </r>
    <r>
      <rPr>
        <b/>
        <sz val="10"/>
        <color theme="1"/>
        <rFont val="Garamond"/>
        <family val="1"/>
      </rPr>
      <t xml:space="preserve">ITEM NO MODIFICABLE </t>
    </r>
  </si>
  <si>
    <t xml:space="preserve">La entregar de kits de barbería a los beneficiarios que completaron las capacitaciones como. respetando un presupuesto máximo de $2.737.000 por kit,el valor restante cubre los gastos administrativos, financieros  y otros.  
Estos kits, que incluyen herramientas y productos esenciales, se seleccionan mediante un proceso participativo entre beneficiarios, contratista y supervisores, asegurando transparencia y relevancia según las necesidades identificadas. El contratista se encarga de adquirir productos de calidad conforme a los estándares establecidos, mientras que los supervisores monitorean el cumplimiento de los lineamientos. Este enfoque garantiza que los recursos sean usados de manera eficiente y que los beneficiarios cuenten con herramientas útiles para su desarrollo productivo y comunitario. </t>
  </si>
  <si>
    <t>ParchadaMente</t>
  </si>
  <si>
    <t>Espacio adecuado, con accesibilidad para personas con discapacidad, dotado de sillas y mesas para 100 personas, baño, video beam, computador y sonido. Debe contar con disponibilidad de espacio exterior para el desarrollo de las actividades al aire libre. El lugar deberá ubicarse en un punto central de la localidad y disponer de servicio de cafetería y personal de aseo para apoyar el desarrollo de las jornadas..</t>
  </si>
  <si>
    <t>Tamaño cuaderno (21,5 x 14 cm), 80 hojas internas en papel amigable con el medio ambiente, papel bond 76 gms impresas a una tinta (1x2), con logos del proyecto e institucionales ALS, tapa dura, full color, plastificada, anillo doble O, hojas cuadriculadas. un esfero, con los logos del proceso debidamente aprobada por el área de prensa de la Alcaldía Local. Bolígrafo plástico Cuerpo color mate Clip metálico Cuerpo Lateral: 55 x 7 mm Cuerpo Posterior: 70 x 7 mm - Frente al Clip: 50 x 7 mm Punta con acabado metalizado Tinta negra Medidas: 14.5 cm Impresión Tampografía Tinta Plástica Sistema retráctil. Incluye diseño.
El oferente deberá aportar muestras físicas del cuaderno y del bolígrafo (con artes preliminares y acabados propuestos) para revisión y aprobación previa por parte del área de prensa de la Alcaldía Local y del equipo de Salud. La producción masiva solo podrá iniciar una vez se emita la aprobación formal de las muestras (constancia por escrito/correo) y se validen materiales, colores, medidas y calidad de impresión/encuadernación. Cualquier ajuste solicitado en la etapa de muestra deberá incorporarse sin costo adicional antes de autorizar la producción.</t>
  </si>
  <si>
    <t>Material: Madera, plástico- Dimensiones: 30 x 30 cm o 40 x 40 cm- Diseño: Casillas en forma de cruz con colores diferenciados (rojo, verde, azul, amarillo)- Características: Casillas especiales (seguras, de salida, de meta) fichas Dimensiones: Aproximadamente 2.5 cm de diámetro- Cantidad: 4 fichas por jugador (16 en total)- Colores: Rojo, verde, azul, amarillo, dados Dimensiones: 1.5 x 1.5 x 1.5 cm (tamaño estándar). Características: Dados con números del 1 al 6.
Deberán ser adquiridos en comercios reconocidos, pertenecer a marcas tradicionales o de amplia trayectoria, contar con garantía mínima de un (1) año y cumplir estándares de calidad y durabilidad, asegurando respaldo y soporte posventa.</t>
  </si>
  <si>
    <t>Material: Lona impresa Dimensiones: 2 x 1 metros (8 cuadros numerados y llegada). Diseño: Cuadros alternados (individuales y dobles) con números del 1 al 8 y llegada, impresos en colores vivos (rojo, verde, azul, amarillo). Características: Superficie antideslizante, lavable y resistente al uso intensivo. Marcadores: fichas de 3-5 cm de diámetro. Cantidad: 5. Instrucciones: Incluye guía impresa con reglas del juego y su conexión con la salud mental (coordinación, equilibrio y diversión).
Deberán ser adquiridos en comercios reconocidos, pertenecer a marcas tradicionales o de amplia trayectoria, contar con garantía mínima de un (1) año y cumplir estándares de calidad y durabilidad, asegurando respaldo y soporte posventa.</t>
  </si>
  <si>
    <t>Juego de dos tableros con 2 hojas doble faz de personajes e instrucciones. Deberán ser adquiridos en comercios reconocidos, pertenecer a marcas tradicionales o de amplia trayectoria, contar con garantía mínima de un (1) año y cumplir estándares de calidad y durabilidad, asegurando respaldo y soporte posventa.</t>
  </si>
  <si>
    <t>Contenido del paquete:
 1 tablero de juego
4 lápices
4 blocs de dibujo
Reloj de arena
2 dados
206 cartas con palabras divididas por categoría
Instrucciones
 Número de jugadores: 2 equipos (mínimo 4 jugadores)
Edad recomendada: 8 años en adelante
Dimensiones del empaque: Aprox. 27 x 27 x 5 cm
Peso del producto: Aproximadamente 0.9 kg
Materiales: Cartón, papel, plástico
Idioma: Español (puede variar según edición). Deberán ser adquiridos en comercios reconocidos, pertenecer a marcas tradicionales o de amplia trayectoria, contar con garantía mínima de un (1) año y cumplir estándares de calidad y durabilidad, asegurando respaldo y soporte posventa.</t>
  </si>
  <si>
    <r>
      <t xml:space="preserve">Bolsa de recursos El Desafío 
</t>
    </r>
    <r>
      <rPr>
        <b/>
        <sz val="10"/>
        <color theme="1"/>
        <rFont val="Garamond"/>
        <family val="1"/>
      </rPr>
      <t>ITEM NO MODIFICABLE</t>
    </r>
  </si>
  <si>
    <t>Transversal al Proyecto</t>
  </si>
  <si>
    <t>TALENTO HUMANO NO MODIFICABLE</t>
  </si>
  <si>
    <t>Apoyo Profesional 
(2 Personas)</t>
  </si>
  <si>
    <t>Aprendiendo a Estar Chill</t>
  </si>
  <si>
    <t>Arte Sananado !Échale mente ando!</t>
  </si>
  <si>
    <t xml:space="preserve">Cartografía social </t>
  </si>
  <si>
    <t xml:space="preserve">Apoyo logístico 
(3 personas)  </t>
  </si>
  <si>
    <t>Gestor comunitario 
(4 personas)</t>
  </si>
  <si>
    <t>Conecta con tu veci - salud mental</t>
  </si>
  <si>
    <t>Profesional en Ciencias Sociales 
(2 personas)</t>
  </si>
  <si>
    <t>Apoyo logístico 
(2 personas)</t>
  </si>
  <si>
    <t>Clown 
(2 personas)</t>
  </si>
  <si>
    <t>Facilitador artístico 
(2 personas)</t>
  </si>
  <si>
    <t>Divernodos para el Bien-Estar</t>
  </si>
  <si>
    <t>Gestor Comunitario 
(2 personas)</t>
  </si>
  <si>
    <t>Estilo subamente consciente</t>
  </si>
  <si>
    <t>Parchada-Mente</t>
  </si>
  <si>
    <r>
      <rPr>
        <sz val="10"/>
        <color theme="1"/>
        <rFont val="Garamond"/>
        <family val="1"/>
      </rPr>
      <t xml:space="preserve">Bolsa de recursos
</t>
    </r>
    <r>
      <rPr>
        <b/>
        <sz val="10"/>
        <color theme="1"/>
        <rFont val="Garamond"/>
        <family val="1"/>
      </rPr>
      <t xml:space="preserve"> ITEM NO MODIFICABLE</t>
    </r>
  </si>
  <si>
    <r>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t>
    </r>
    <r>
      <rPr>
        <b/>
        <sz val="10"/>
        <color theme="1"/>
        <rFont val="Garamond"/>
        <family val="1"/>
      </rPr>
      <t>ITEM NO MODIFICABLE</t>
    </r>
    <r>
      <rPr>
        <sz val="10"/>
        <color theme="1"/>
        <rFont val="Garamond"/>
        <family val="1"/>
      </rPr>
      <t xml:space="preserv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
 El Fondo de Desarrollo Local de Suba informa que conforme a las directrices de la Secretaría Distrital de Hacienda, los responsables del Recaudo por concepto de tasas y estampillas son Alcaldía Mayor, Secretarías y Departamentos Administrativos como entidades que conforman la administración central; los establecimientos públicos. Es decir, aquellos con personería jurídica, autonomía administrativa y financiera y patrimonio independiente y la Universidad Distrital Francisco José de Caldas. Es por ello que la Alcaldía Local de Suba es una Entidad NO responsable de la declaración y pago del valor Retenido por concepto de estampillas, por tal motivo no fueron incluidos en el proceso.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</si>
</sst>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_-[$$-409]* #,##0.00_ ;_-[$$-409]* \-#,##0.00\ ;_-[$$-409]* &quot;-&quot;??_ ;_-@_ "/>
    <numFmt numFmtId="165" formatCode="_-[$$-409]* #,##0_ ;_-[$$-409]* \-#,##0\ ;_-[$$-409]* &quot;-&quot;??_ ;_-@_ "/>
  </numFmts>
  <fonts count="9" x14ac:knownFonts="1">
    <font>
      <sz val="11"/>
      <color theme="1"/>
      <name val="Calibri"/>
      <family val="2"/>
      <scheme val="minor"/>
    </font>
    <font>
      <sz val="12"/>
      <color theme="1"/>
      <name val="Calibri"/>
      <family val="2"/>
      <scheme val="minor"/>
    </font>
    <font>
      <sz val="11"/>
      <color theme="1"/>
      <name val="Calibri"/>
      <family val="2"/>
      <scheme val="minor"/>
    </font>
    <font>
      <sz val="10"/>
      <color theme="1"/>
      <name val="Garamond"/>
      <family val="1"/>
    </font>
    <font>
      <sz val="10"/>
      <name val="Garamond"/>
      <family val="1"/>
    </font>
    <font>
      <b/>
      <sz val="10"/>
      <color theme="1"/>
      <name val="Garamond"/>
      <family val="1"/>
    </font>
    <font>
      <sz val="10"/>
      <color rgb="FF000000"/>
      <name val="Garamond"/>
      <family val="1"/>
    </font>
    <font>
      <b/>
      <sz val="10"/>
      <color theme="1"/>
      <name val="Arial"/>
      <family val="2"/>
    </font>
    <font>
      <sz val="10"/>
      <color theme="1"/>
      <name val="Arial"/>
      <family val="2"/>
    </font>
  </fonts>
  <fills count="6">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4"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s>
  <cellStyleXfs count="4">
    <xf numFmtId="0" fontId="0" fillId="0" borderId="0"/>
    <xf numFmtId="0" fontId="1" fillId="0" borderId="0"/>
    <xf numFmtId="44" fontId="2" fillId="0" borderId="0" applyFont="0" applyFill="0" applyBorder="0" applyAlignment="0" applyProtection="0"/>
    <xf numFmtId="0" fontId="2" fillId="0" borderId="0"/>
  </cellStyleXfs>
  <cellXfs count="60">
    <xf numFmtId="0" fontId="0" fillId="0" borderId="0" xfId="0"/>
    <xf numFmtId="164" fontId="3" fillId="0" borderId="1" xfId="2" applyNumberFormat="1" applyFont="1" applyBorder="1" applyAlignment="1">
      <alignment vertical="center" wrapText="1"/>
    </xf>
    <xf numFmtId="164" fontId="3" fillId="0" borderId="7" xfId="2" applyNumberFormat="1" applyFont="1" applyBorder="1" applyAlignment="1">
      <alignment vertical="center" wrapText="1"/>
    </xf>
    <xf numFmtId="0" fontId="3" fillId="0" borderId="1" xfId="0" applyFont="1" applyBorder="1" applyAlignment="1" applyProtection="1">
      <alignment horizontal="center" vertical="center" wrapText="1"/>
      <protection locked="0"/>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42" fontId="5" fillId="0" borderId="19" xfId="0" applyNumberFormat="1" applyFont="1" applyBorder="1" applyAlignment="1">
      <alignment vertical="center"/>
    </xf>
    <xf numFmtId="165" fontId="3" fillId="0" borderId="1" xfId="2" applyNumberFormat="1" applyFont="1" applyBorder="1" applyAlignment="1">
      <alignment vertical="center" wrapText="1"/>
    </xf>
    <xf numFmtId="0" fontId="3" fillId="0" borderId="1" xfId="0" applyFont="1" applyBorder="1" applyAlignment="1" applyProtection="1">
      <alignment vertical="center" wrapText="1"/>
      <protection locked="0"/>
    </xf>
    <xf numFmtId="0" fontId="3" fillId="0" borderId="0" xfId="0" applyFont="1"/>
    <xf numFmtId="0" fontId="5" fillId="5" borderId="1"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8" xfId="0" applyFont="1" applyFill="1" applyBorder="1" applyAlignment="1">
      <alignment horizontal="center" vertical="center"/>
    </xf>
    <xf numFmtId="0" fontId="5" fillId="2" borderId="6"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22" xfId="0" applyFont="1" applyBorder="1" applyAlignment="1">
      <alignment horizontal="center" vertical="center" wrapText="1"/>
    </xf>
    <xf numFmtId="42" fontId="3" fillId="0" borderId="17" xfId="0" applyNumberFormat="1" applyFont="1" applyBorder="1" applyAlignment="1">
      <alignment horizontal="center" vertical="center"/>
    </xf>
    <xf numFmtId="42" fontId="3" fillId="0" borderId="2" xfId="0" applyNumberFormat="1" applyFont="1" applyBorder="1" applyAlignment="1">
      <alignment horizontal="center" vertical="center"/>
    </xf>
    <xf numFmtId="42" fontId="3" fillId="0" borderId="2" xfId="0" applyNumberFormat="1" applyFont="1" applyBorder="1" applyAlignment="1">
      <alignment horizontal="right" vertical="center"/>
    </xf>
    <xf numFmtId="42" fontId="3" fillId="0" borderId="4" xfId="0" applyNumberFormat="1" applyFont="1" applyBorder="1" applyAlignment="1">
      <alignment horizontal="right" vertical="center"/>
    </xf>
    <xf numFmtId="42" fontId="3" fillId="0" borderId="18" xfId="0" applyNumberFormat="1" applyFont="1" applyBorder="1" applyAlignment="1">
      <alignment horizontal="center" vertical="center"/>
    </xf>
    <xf numFmtId="42" fontId="3" fillId="0" borderId="7" xfId="0" applyNumberFormat="1" applyFont="1" applyBorder="1" applyAlignment="1">
      <alignment horizontal="center" vertical="center"/>
    </xf>
    <xf numFmtId="0" fontId="3" fillId="0" borderId="22" xfId="0" applyFont="1" applyBorder="1" applyAlignment="1">
      <alignment horizontal="center" vertical="center"/>
    </xf>
    <xf numFmtId="42" fontId="3" fillId="0" borderId="4" xfId="0" applyNumberFormat="1" applyFont="1" applyBorder="1"/>
    <xf numFmtId="0" fontId="3" fillId="0" borderId="0" xfId="0" applyFont="1" applyBorder="1" applyAlignment="1">
      <alignment horizontal="center" vertical="center"/>
    </xf>
    <xf numFmtId="0" fontId="4" fillId="0" borderId="20" xfId="0" applyFont="1" applyBorder="1" applyAlignment="1" applyProtection="1">
      <alignment horizontal="left" vertical="center" wrapText="1"/>
      <protection locked="0"/>
    </xf>
    <xf numFmtId="0" fontId="6" fillId="0" borderId="1" xfId="0" applyFont="1" applyBorder="1" applyAlignment="1">
      <alignment horizontal="center" vertical="center" wrapText="1"/>
    </xf>
    <xf numFmtId="164" fontId="3" fillId="0" borderId="20" xfId="0" applyNumberFormat="1" applyFont="1" applyBorder="1" applyAlignment="1">
      <alignment vertical="center"/>
    </xf>
    <xf numFmtId="42" fontId="5" fillId="0" borderId="9" xfId="0" applyNumberFormat="1" applyFont="1" applyBorder="1" applyAlignment="1">
      <alignment vertical="center" wrapText="1"/>
    </xf>
    <xf numFmtId="0" fontId="3" fillId="0" borderId="0" xfId="0" applyFont="1" applyAlignment="1">
      <alignment wrapText="1"/>
    </xf>
    <xf numFmtId="0" fontId="5"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5" fillId="0" borderId="1" xfId="0" applyFont="1" applyBorder="1" applyAlignment="1" applyProtection="1">
      <alignment horizontal="center" vertical="center" wrapText="1"/>
      <protection locked="0"/>
    </xf>
    <xf numFmtId="164" fontId="3" fillId="0" borderId="0" xfId="0" applyNumberFormat="1" applyFont="1"/>
    <xf numFmtId="0" fontId="4" fillId="0" borderId="20" xfId="0" applyFont="1" applyBorder="1" applyAlignment="1" applyProtection="1">
      <alignment horizontal="center" vertical="center" wrapText="1"/>
      <protection locked="0"/>
    </xf>
    <xf numFmtId="0" fontId="3" fillId="0" borderId="0" xfId="0" applyFont="1" applyAlignment="1">
      <alignment horizontal="center"/>
    </xf>
    <xf numFmtId="42" fontId="3" fillId="0" borderId="20" xfId="0" applyNumberFormat="1" applyFont="1" applyBorder="1" applyAlignment="1">
      <alignment horizontal="center" vertical="center"/>
    </xf>
    <xf numFmtId="0" fontId="5" fillId="0" borderId="1" xfId="0" applyFont="1" applyBorder="1" applyAlignment="1">
      <alignment horizontal="center" vertical="center" wrapText="1"/>
    </xf>
    <xf numFmtId="0" fontId="5" fillId="0" borderId="13" xfId="0" applyFont="1" applyBorder="1" applyAlignment="1">
      <alignment horizontal="center" vertical="center" wrapText="1"/>
    </xf>
    <xf numFmtId="0" fontId="5" fillId="4" borderId="12"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13" xfId="0" applyFont="1" applyFill="1" applyBorder="1" applyAlignment="1">
      <alignment horizontal="center" vertical="center"/>
    </xf>
    <xf numFmtId="0" fontId="5" fillId="4" borderId="5" xfId="0" applyFont="1" applyFill="1" applyBorder="1" applyAlignment="1">
      <alignment horizontal="center" vertical="center"/>
    </xf>
    <xf numFmtId="0" fontId="5" fillId="5" borderId="1"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2" borderId="2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3" fillId="0" borderId="20" xfId="0" applyFont="1" applyBorder="1" applyAlignment="1">
      <alignment horizontal="center" vertical="center" wrapText="1"/>
    </xf>
    <xf numFmtId="0" fontId="3" fillId="3" borderId="1" xfId="0" applyFont="1" applyFill="1" applyBorder="1" applyAlignment="1">
      <alignment horizontal="center" vertical="center" wrapText="1"/>
    </xf>
  </cellXfs>
  <cellStyles count="4">
    <cellStyle name="Moneda 2" xfId="2" xr:uid="{3E13B234-A028-478A-82CF-09CDDBF9D683}"/>
    <cellStyle name="Normal" xfId="0" builtinId="0"/>
    <cellStyle name="Normal 2" xfId="3" xr:uid="{D6973F67-B499-45DA-B173-C5ABDBA8846B}"/>
    <cellStyle name="Normal 3" xfId="1" xr:uid="{1062D3C9-A35C-4601-A245-D87A1466AF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130287-C090-4DBF-ACAE-CD07EABA5620}">
  <dimension ref="A1:M131"/>
  <sheetViews>
    <sheetView tabSelected="1" zoomScale="80" zoomScaleNormal="80" workbookViewId="0">
      <selection activeCell="D7" sqref="D7"/>
    </sheetView>
  </sheetViews>
  <sheetFormatPr baseColWidth="10" defaultColWidth="10.85546875" defaultRowHeight="12.75" x14ac:dyDescent="0.2"/>
  <cols>
    <col min="1" max="1" width="6.85546875" style="10" bestFit="1" customWidth="1"/>
    <col min="2" max="2" width="14.85546875" style="10" customWidth="1"/>
    <col min="3" max="3" width="17.140625" style="37" customWidth="1"/>
    <col min="4" max="4" width="82.28515625" style="31" customWidth="1"/>
    <col min="5" max="5" width="13.42578125" style="10" bestFit="1" customWidth="1"/>
    <col min="6" max="6" width="21.42578125" style="10" customWidth="1"/>
    <col min="7" max="7" width="24" style="10" customWidth="1"/>
    <col min="8" max="10" width="15.42578125" style="10" customWidth="1"/>
    <col min="11" max="11" width="35.42578125" style="10" customWidth="1"/>
    <col min="12" max="16384" width="10.85546875" style="10"/>
  </cols>
  <sheetData>
    <row r="1" spans="1:11" ht="42.75" customHeight="1" x14ac:dyDescent="0.2">
      <c r="A1" s="39" t="s">
        <v>153</v>
      </c>
      <c r="B1" s="39"/>
      <c r="C1" s="39"/>
      <c r="D1" s="39"/>
      <c r="E1" s="39"/>
      <c r="F1" s="39"/>
      <c r="G1" s="39"/>
      <c r="H1" s="39"/>
      <c r="I1" s="39"/>
      <c r="J1" s="39"/>
      <c r="K1" s="39"/>
    </row>
    <row r="2" spans="1:11" ht="42.75" customHeight="1" x14ac:dyDescent="0.2">
      <c r="A2" s="39"/>
      <c r="B2" s="39"/>
      <c r="C2" s="39"/>
      <c r="D2" s="39"/>
      <c r="E2" s="39"/>
      <c r="F2" s="39"/>
      <c r="G2" s="39"/>
      <c r="H2" s="39"/>
      <c r="I2" s="39"/>
      <c r="J2" s="39"/>
      <c r="K2" s="39"/>
    </row>
    <row r="3" spans="1:11" ht="17.100000000000001" customHeight="1" x14ac:dyDescent="0.2">
      <c r="A3" s="39"/>
      <c r="B3" s="39"/>
      <c r="C3" s="39"/>
      <c r="D3" s="39"/>
      <c r="E3" s="39"/>
      <c r="F3" s="39"/>
      <c r="G3" s="39"/>
      <c r="H3" s="39"/>
      <c r="I3" s="39"/>
      <c r="J3" s="39"/>
      <c r="K3" s="39"/>
    </row>
    <row r="4" spans="1:11" ht="31.5" customHeight="1" thickBot="1" x14ac:dyDescent="0.25">
      <c r="A4" s="39" t="s">
        <v>0</v>
      </c>
      <c r="B4" s="39"/>
      <c r="C4" s="39"/>
      <c r="D4" s="39"/>
      <c r="E4" s="39"/>
      <c r="F4" s="39"/>
      <c r="G4" s="39"/>
      <c r="H4" s="40"/>
      <c r="I4" s="40"/>
      <c r="J4" s="40"/>
      <c r="K4" s="40"/>
    </row>
    <row r="5" spans="1:11" ht="98.45" customHeight="1" x14ac:dyDescent="0.2">
      <c r="A5" s="41" t="s">
        <v>1</v>
      </c>
      <c r="B5" s="43" t="s">
        <v>154</v>
      </c>
      <c r="C5" s="43" t="s">
        <v>2</v>
      </c>
      <c r="D5" s="43" t="s">
        <v>3</v>
      </c>
      <c r="E5" s="45" t="s">
        <v>4</v>
      </c>
      <c r="F5" s="47" t="s">
        <v>5</v>
      </c>
      <c r="G5" s="48"/>
      <c r="H5" s="49" t="s">
        <v>6</v>
      </c>
      <c r="I5" s="50"/>
      <c r="J5" s="50"/>
      <c r="K5" s="51"/>
    </row>
    <row r="6" spans="1:11" ht="68.25" customHeight="1" thickBot="1" x14ac:dyDescent="0.25">
      <c r="A6" s="42"/>
      <c r="B6" s="44"/>
      <c r="C6" s="44"/>
      <c r="D6" s="44"/>
      <c r="E6" s="46"/>
      <c r="F6" s="11" t="s">
        <v>7</v>
      </c>
      <c r="G6" s="12" t="s">
        <v>164</v>
      </c>
      <c r="H6" s="13" t="s">
        <v>9</v>
      </c>
      <c r="I6" s="14" t="s">
        <v>10</v>
      </c>
      <c r="J6" s="15" t="s">
        <v>7</v>
      </c>
      <c r="K6" s="15" t="s">
        <v>8</v>
      </c>
    </row>
    <row r="7" spans="1:11" ht="230.25" customHeight="1" x14ac:dyDescent="0.2">
      <c r="A7" s="16">
        <v>1</v>
      </c>
      <c r="B7" s="17" t="s">
        <v>155</v>
      </c>
      <c r="C7" s="3" t="s">
        <v>17</v>
      </c>
      <c r="D7" s="9" t="s">
        <v>18</v>
      </c>
      <c r="E7" s="3">
        <v>1020</v>
      </c>
      <c r="F7" s="1">
        <v>13140</v>
      </c>
      <c r="G7" s="8">
        <f>F7*E7</f>
        <v>13402800</v>
      </c>
      <c r="H7" s="18"/>
      <c r="I7" s="19"/>
      <c r="J7" s="20">
        <f>I7+H7</f>
        <v>0</v>
      </c>
      <c r="K7" s="21">
        <f>J7*E7</f>
        <v>0</v>
      </c>
    </row>
    <row r="8" spans="1:11" ht="78" customHeight="1" x14ac:dyDescent="0.2">
      <c r="A8" s="16">
        <v>2</v>
      </c>
      <c r="B8" s="17" t="s">
        <v>155</v>
      </c>
      <c r="C8" s="3" t="s">
        <v>19</v>
      </c>
      <c r="D8" s="9" t="s">
        <v>156</v>
      </c>
      <c r="E8" s="3">
        <v>88</v>
      </c>
      <c r="F8" s="1">
        <v>130900</v>
      </c>
      <c r="G8" s="8">
        <f t="shared" ref="G8:G71" si="0">F8*E8</f>
        <v>11519200</v>
      </c>
      <c r="H8" s="22"/>
      <c r="I8" s="23"/>
      <c r="J8" s="20">
        <f t="shared" ref="J8:J43" si="1">I8+H8</f>
        <v>0</v>
      </c>
      <c r="K8" s="21">
        <f t="shared" ref="K8:K70" si="2">J8*E8</f>
        <v>0</v>
      </c>
    </row>
    <row r="9" spans="1:11" ht="51" x14ac:dyDescent="0.2">
      <c r="A9" s="16">
        <v>3</v>
      </c>
      <c r="B9" s="17" t="s">
        <v>155</v>
      </c>
      <c r="C9" s="3" t="s">
        <v>21</v>
      </c>
      <c r="D9" s="9" t="s">
        <v>157</v>
      </c>
      <c r="E9" s="3">
        <v>2</v>
      </c>
      <c r="F9" s="1">
        <v>1471268.4000000001</v>
      </c>
      <c r="G9" s="8">
        <f t="shared" si="0"/>
        <v>2942536.8000000003</v>
      </c>
      <c r="H9" s="22"/>
      <c r="I9" s="23"/>
      <c r="J9" s="20">
        <f t="shared" si="1"/>
        <v>0</v>
      </c>
      <c r="K9" s="21">
        <f t="shared" si="2"/>
        <v>0</v>
      </c>
    </row>
    <row r="10" spans="1:11" ht="50.25" customHeight="1" x14ac:dyDescent="0.2">
      <c r="A10" s="16">
        <v>4</v>
      </c>
      <c r="B10" s="17" t="s">
        <v>155</v>
      </c>
      <c r="C10" s="3" t="s">
        <v>22</v>
      </c>
      <c r="D10" s="9" t="s">
        <v>158</v>
      </c>
      <c r="E10" s="3">
        <v>510</v>
      </c>
      <c r="F10" s="1">
        <v>34860.653333333328</v>
      </c>
      <c r="G10" s="8">
        <f t="shared" si="0"/>
        <v>17778933.199999996</v>
      </c>
      <c r="H10" s="22"/>
      <c r="I10" s="23"/>
      <c r="J10" s="20">
        <f t="shared" si="1"/>
        <v>0</v>
      </c>
      <c r="K10" s="21">
        <f t="shared" si="2"/>
        <v>0</v>
      </c>
    </row>
    <row r="11" spans="1:11" ht="70.5" customHeight="1" x14ac:dyDescent="0.2">
      <c r="A11" s="16">
        <v>5</v>
      </c>
      <c r="B11" s="17" t="s">
        <v>155</v>
      </c>
      <c r="C11" s="3" t="s">
        <v>23</v>
      </c>
      <c r="D11" s="9" t="s">
        <v>159</v>
      </c>
      <c r="E11" s="3">
        <v>510</v>
      </c>
      <c r="F11" s="1">
        <v>192881.94333333336</v>
      </c>
      <c r="G11" s="8">
        <f t="shared" si="0"/>
        <v>98369791.100000009</v>
      </c>
      <c r="H11" s="22"/>
      <c r="I11" s="23"/>
      <c r="J11" s="20">
        <f t="shared" si="1"/>
        <v>0</v>
      </c>
      <c r="K11" s="21">
        <f t="shared" si="2"/>
        <v>0</v>
      </c>
    </row>
    <row r="12" spans="1:11" ht="73.5" customHeight="1" x14ac:dyDescent="0.2">
      <c r="A12" s="16">
        <v>6</v>
      </c>
      <c r="B12" s="17" t="s">
        <v>155</v>
      </c>
      <c r="C12" s="3" t="s">
        <v>24</v>
      </c>
      <c r="D12" s="9" t="s">
        <v>160</v>
      </c>
      <c r="E12" s="3">
        <v>510</v>
      </c>
      <c r="F12" s="1">
        <v>23863.466666666664</v>
      </c>
      <c r="G12" s="8">
        <f t="shared" si="0"/>
        <v>12170367.999999998</v>
      </c>
      <c r="H12" s="22"/>
      <c r="I12" s="23"/>
      <c r="J12" s="20">
        <f t="shared" si="1"/>
        <v>0</v>
      </c>
      <c r="K12" s="21">
        <f t="shared" si="2"/>
        <v>0</v>
      </c>
    </row>
    <row r="13" spans="1:11" ht="73.5" customHeight="1" x14ac:dyDescent="0.2">
      <c r="A13" s="16">
        <v>7</v>
      </c>
      <c r="B13" s="17" t="s">
        <v>155</v>
      </c>
      <c r="C13" s="3" t="s">
        <v>25</v>
      </c>
      <c r="D13" s="9" t="s">
        <v>161</v>
      </c>
      <c r="E13" s="3">
        <v>510</v>
      </c>
      <c r="F13" s="1">
        <v>37381.866666666669</v>
      </c>
      <c r="G13" s="8">
        <f t="shared" si="0"/>
        <v>19064752</v>
      </c>
      <c r="H13" s="22"/>
      <c r="I13" s="23"/>
      <c r="J13" s="20">
        <f t="shared" si="1"/>
        <v>0</v>
      </c>
      <c r="K13" s="21">
        <f t="shared" si="2"/>
        <v>0</v>
      </c>
    </row>
    <row r="14" spans="1:11" ht="76.5" x14ac:dyDescent="0.2">
      <c r="A14" s="16">
        <v>8</v>
      </c>
      <c r="B14" s="17" t="s">
        <v>155</v>
      </c>
      <c r="C14" s="3" t="s">
        <v>26</v>
      </c>
      <c r="D14" s="9" t="s">
        <v>162</v>
      </c>
      <c r="E14" s="3">
        <v>510</v>
      </c>
      <c r="F14" s="1">
        <v>55942.693333333336</v>
      </c>
      <c r="G14" s="8">
        <f t="shared" si="0"/>
        <v>28530773.600000001</v>
      </c>
      <c r="H14" s="22"/>
      <c r="I14" s="23"/>
      <c r="J14" s="20">
        <f t="shared" si="1"/>
        <v>0</v>
      </c>
      <c r="K14" s="21">
        <f t="shared" si="2"/>
        <v>0</v>
      </c>
    </row>
    <row r="15" spans="1:11" ht="147" customHeight="1" x14ac:dyDescent="0.2">
      <c r="A15" s="16">
        <v>9</v>
      </c>
      <c r="B15" s="17" t="s">
        <v>155</v>
      </c>
      <c r="C15" s="3" t="s">
        <v>27</v>
      </c>
      <c r="D15" s="9" t="s">
        <v>163</v>
      </c>
      <c r="E15" s="3">
        <v>60</v>
      </c>
      <c r="F15" s="1">
        <v>22487.033333333336</v>
      </c>
      <c r="G15" s="8">
        <f t="shared" si="0"/>
        <v>1349222.0000000002</v>
      </c>
      <c r="H15" s="22"/>
      <c r="I15" s="23"/>
      <c r="J15" s="20">
        <f t="shared" si="1"/>
        <v>0</v>
      </c>
      <c r="K15" s="21">
        <f t="shared" si="2"/>
        <v>0</v>
      </c>
    </row>
    <row r="16" spans="1:11" ht="60.75" customHeight="1" x14ac:dyDescent="0.2">
      <c r="A16" s="16">
        <v>10</v>
      </c>
      <c r="B16" s="17" t="s">
        <v>155</v>
      </c>
      <c r="C16" s="3" t="s">
        <v>28</v>
      </c>
      <c r="D16" s="9" t="s">
        <v>29</v>
      </c>
      <c r="E16" s="3">
        <v>60</v>
      </c>
      <c r="F16" s="1">
        <v>285084.33333333331</v>
      </c>
      <c r="G16" s="8">
        <f t="shared" si="0"/>
        <v>17105060</v>
      </c>
      <c r="H16" s="22"/>
      <c r="I16" s="23"/>
      <c r="J16" s="20">
        <f t="shared" si="1"/>
        <v>0</v>
      </c>
      <c r="K16" s="21">
        <f t="shared" si="2"/>
        <v>0</v>
      </c>
    </row>
    <row r="17" spans="1:11" ht="120" customHeight="1" x14ac:dyDescent="0.2">
      <c r="A17" s="16">
        <v>11</v>
      </c>
      <c r="B17" s="17" t="s">
        <v>155</v>
      </c>
      <c r="C17" s="3" t="s">
        <v>30</v>
      </c>
      <c r="D17" s="9" t="s">
        <v>31</v>
      </c>
      <c r="E17" s="3">
        <v>60</v>
      </c>
      <c r="F17" s="1">
        <v>135402.16666666666</v>
      </c>
      <c r="G17" s="8">
        <f t="shared" si="0"/>
        <v>8124129.9999999991</v>
      </c>
      <c r="H17" s="22"/>
      <c r="I17" s="23"/>
      <c r="J17" s="20">
        <f t="shared" si="1"/>
        <v>0</v>
      </c>
      <c r="K17" s="21">
        <f t="shared" si="2"/>
        <v>0</v>
      </c>
    </row>
    <row r="18" spans="1:11" ht="54.75" customHeight="1" x14ac:dyDescent="0.2">
      <c r="A18" s="16">
        <v>12</v>
      </c>
      <c r="B18" s="17" t="s">
        <v>155</v>
      </c>
      <c r="C18" s="3" t="s">
        <v>32</v>
      </c>
      <c r="D18" s="9" t="s">
        <v>33</v>
      </c>
      <c r="E18" s="3">
        <v>60</v>
      </c>
      <c r="F18" s="1">
        <v>127488.66666666667</v>
      </c>
      <c r="G18" s="8">
        <f t="shared" si="0"/>
        <v>7649320</v>
      </c>
      <c r="H18" s="22"/>
      <c r="I18" s="23"/>
      <c r="J18" s="20">
        <f t="shared" si="1"/>
        <v>0</v>
      </c>
      <c r="K18" s="21">
        <f t="shared" si="2"/>
        <v>0</v>
      </c>
    </row>
    <row r="19" spans="1:11" ht="51" x14ac:dyDescent="0.2">
      <c r="A19" s="16">
        <v>13</v>
      </c>
      <c r="B19" s="17" t="s">
        <v>155</v>
      </c>
      <c r="C19" s="3" t="s">
        <v>34</v>
      </c>
      <c r="D19" s="9" t="s">
        <v>35</v>
      </c>
      <c r="E19" s="3">
        <v>60</v>
      </c>
      <c r="F19" s="1">
        <v>47124</v>
      </c>
      <c r="G19" s="8">
        <f t="shared" si="0"/>
        <v>2827440</v>
      </c>
      <c r="H19" s="22"/>
      <c r="I19" s="23"/>
      <c r="J19" s="20">
        <f t="shared" si="1"/>
        <v>0</v>
      </c>
      <c r="K19" s="21">
        <f t="shared" si="2"/>
        <v>0</v>
      </c>
    </row>
    <row r="20" spans="1:11" ht="74.25" customHeight="1" x14ac:dyDescent="0.2">
      <c r="A20" s="16">
        <v>14</v>
      </c>
      <c r="B20" s="17" t="s">
        <v>155</v>
      </c>
      <c r="C20" s="3" t="s">
        <v>36</v>
      </c>
      <c r="D20" s="9" t="s">
        <v>37</v>
      </c>
      <c r="E20" s="3">
        <v>120</v>
      </c>
      <c r="F20" s="1">
        <v>16184</v>
      </c>
      <c r="G20" s="8">
        <f t="shared" si="0"/>
        <v>1942080</v>
      </c>
      <c r="H20" s="22"/>
      <c r="I20" s="23"/>
      <c r="J20" s="20">
        <f t="shared" si="1"/>
        <v>0</v>
      </c>
      <c r="K20" s="21">
        <f t="shared" si="2"/>
        <v>0</v>
      </c>
    </row>
    <row r="21" spans="1:11" ht="65.25" customHeight="1" x14ac:dyDescent="0.2">
      <c r="A21" s="16">
        <v>15</v>
      </c>
      <c r="B21" s="17" t="s">
        <v>155</v>
      </c>
      <c r="C21" s="3" t="s">
        <v>38</v>
      </c>
      <c r="D21" s="9" t="s">
        <v>110</v>
      </c>
      <c r="E21" s="3">
        <v>120</v>
      </c>
      <c r="F21" s="1">
        <v>16699.666666666668</v>
      </c>
      <c r="G21" s="8">
        <f t="shared" si="0"/>
        <v>2003960.0000000002</v>
      </c>
      <c r="H21" s="22"/>
      <c r="I21" s="23"/>
      <c r="J21" s="20">
        <f t="shared" si="1"/>
        <v>0</v>
      </c>
      <c r="K21" s="21">
        <f t="shared" si="2"/>
        <v>0</v>
      </c>
    </row>
    <row r="22" spans="1:11" ht="36.75" customHeight="1" x14ac:dyDescent="0.2">
      <c r="A22" s="16">
        <v>16</v>
      </c>
      <c r="B22" s="17" t="s">
        <v>155</v>
      </c>
      <c r="C22" s="3" t="s">
        <v>39</v>
      </c>
      <c r="D22" s="9" t="s">
        <v>40</v>
      </c>
      <c r="E22" s="3">
        <v>60</v>
      </c>
      <c r="F22" s="1">
        <v>12022.57</v>
      </c>
      <c r="G22" s="8">
        <f t="shared" si="0"/>
        <v>721354.2</v>
      </c>
      <c r="H22" s="22"/>
      <c r="I22" s="23"/>
      <c r="J22" s="20">
        <f t="shared" si="1"/>
        <v>0</v>
      </c>
      <c r="K22" s="21">
        <f t="shared" si="2"/>
        <v>0</v>
      </c>
    </row>
    <row r="23" spans="1:11" ht="25.5" x14ac:dyDescent="0.2">
      <c r="A23" s="16">
        <v>17</v>
      </c>
      <c r="B23" s="17" t="s">
        <v>155</v>
      </c>
      <c r="C23" s="3" t="s">
        <v>41</v>
      </c>
      <c r="D23" s="9" t="s">
        <v>42</v>
      </c>
      <c r="E23" s="3">
        <v>3</v>
      </c>
      <c r="F23" s="1">
        <v>7021</v>
      </c>
      <c r="G23" s="8">
        <f t="shared" si="0"/>
        <v>21063</v>
      </c>
      <c r="H23" s="22"/>
      <c r="I23" s="23"/>
      <c r="J23" s="20">
        <f t="shared" si="1"/>
        <v>0</v>
      </c>
      <c r="K23" s="21">
        <f t="shared" si="2"/>
        <v>0</v>
      </c>
    </row>
    <row r="24" spans="1:11" ht="25.5" x14ac:dyDescent="0.2">
      <c r="A24" s="16">
        <v>18</v>
      </c>
      <c r="B24" s="17" t="s">
        <v>155</v>
      </c>
      <c r="C24" s="3" t="s">
        <v>43</v>
      </c>
      <c r="D24" s="9" t="s">
        <v>44</v>
      </c>
      <c r="E24" s="3">
        <v>60</v>
      </c>
      <c r="F24" s="1">
        <v>5474</v>
      </c>
      <c r="G24" s="8">
        <f t="shared" si="0"/>
        <v>328440</v>
      </c>
      <c r="H24" s="22"/>
      <c r="I24" s="23"/>
      <c r="J24" s="20">
        <f t="shared" si="1"/>
        <v>0</v>
      </c>
      <c r="K24" s="21">
        <f t="shared" si="2"/>
        <v>0</v>
      </c>
    </row>
    <row r="25" spans="1:11" ht="25.5" x14ac:dyDescent="0.2">
      <c r="A25" s="16">
        <v>19</v>
      </c>
      <c r="B25" s="17" t="s">
        <v>155</v>
      </c>
      <c r="C25" s="3" t="s">
        <v>45</v>
      </c>
      <c r="D25" s="9" t="s">
        <v>46</v>
      </c>
      <c r="E25" s="3">
        <v>60</v>
      </c>
      <c r="F25" s="1">
        <v>10194.333333333334</v>
      </c>
      <c r="G25" s="8">
        <f t="shared" si="0"/>
        <v>611660</v>
      </c>
      <c r="H25" s="22"/>
      <c r="I25" s="23"/>
      <c r="J25" s="20">
        <f t="shared" si="1"/>
        <v>0</v>
      </c>
      <c r="K25" s="21">
        <f t="shared" si="2"/>
        <v>0</v>
      </c>
    </row>
    <row r="26" spans="1:11" ht="172.5" customHeight="1" x14ac:dyDescent="0.2">
      <c r="A26" s="16">
        <v>20</v>
      </c>
      <c r="B26" s="24" t="s">
        <v>165</v>
      </c>
      <c r="C26" s="3" t="s">
        <v>47</v>
      </c>
      <c r="D26" s="9" t="s">
        <v>48</v>
      </c>
      <c r="E26" s="3">
        <v>1440</v>
      </c>
      <c r="F26" s="1">
        <v>13140</v>
      </c>
      <c r="G26" s="1">
        <f t="shared" si="0"/>
        <v>18921600</v>
      </c>
      <c r="H26" s="22"/>
      <c r="I26" s="23"/>
      <c r="J26" s="20">
        <f t="shared" si="1"/>
        <v>0</v>
      </c>
      <c r="K26" s="21">
        <f t="shared" si="2"/>
        <v>0</v>
      </c>
    </row>
    <row r="27" spans="1:11" ht="81.75" customHeight="1" x14ac:dyDescent="0.2">
      <c r="A27" s="16">
        <v>21</v>
      </c>
      <c r="B27" s="24" t="s">
        <v>165</v>
      </c>
      <c r="C27" s="3" t="s">
        <v>49</v>
      </c>
      <c r="D27" s="9" t="s">
        <v>156</v>
      </c>
      <c r="E27" s="3">
        <v>108</v>
      </c>
      <c r="F27" s="1">
        <v>130900</v>
      </c>
      <c r="G27" s="1">
        <f t="shared" si="0"/>
        <v>14137200</v>
      </c>
      <c r="H27" s="22"/>
      <c r="I27" s="23"/>
      <c r="J27" s="20">
        <f t="shared" si="1"/>
        <v>0</v>
      </c>
      <c r="K27" s="21">
        <f t="shared" si="2"/>
        <v>0</v>
      </c>
    </row>
    <row r="28" spans="1:11" ht="111.75" customHeight="1" x14ac:dyDescent="0.2">
      <c r="A28" s="16">
        <v>22</v>
      </c>
      <c r="B28" s="24" t="s">
        <v>165</v>
      </c>
      <c r="C28" s="3" t="s">
        <v>50</v>
      </c>
      <c r="D28" s="9" t="s">
        <v>51</v>
      </c>
      <c r="E28" s="3">
        <v>60</v>
      </c>
      <c r="F28" s="1">
        <v>2289258.5333333332</v>
      </c>
      <c r="G28" s="1">
        <f t="shared" si="0"/>
        <v>137355512</v>
      </c>
      <c r="H28" s="22"/>
      <c r="I28" s="23"/>
      <c r="J28" s="20">
        <f t="shared" si="1"/>
        <v>0</v>
      </c>
      <c r="K28" s="21">
        <f t="shared" si="2"/>
        <v>0</v>
      </c>
    </row>
    <row r="29" spans="1:11" ht="240" customHeight="1" x14ac:dyDescent="0.2">
      <c r="A29" s="16">
        <v>23</v>
      </c>
      <c r="B29" s="24" t="s">
        <v>165</v>
      </c>
      <c r="C29" s="3" t="s">
        <v>52</v>
      </c>
      <c r="D29" s="9" t="s">
        <v>53</v>
      </c>
      <c r="E29" s="3">
        <v>180</v>
      </c>
      <c r="F29" s="1">
        <v>48006</v>
      </c>
      <c r="G29" s="1">
        <f t="shared" si="0"/>
        <v>8641080</v>
      </c>
      <c r="H29" s="22"/>
      <c r="I29" s="23"/>
      <c r="J29" s="20">
        <f t="shared" si="1"/>
        <v>0</v>
      </c>
      <c r="K29" s="21">
        <f t="shared" si="2"/>
        <v>0</v>
      </c>
    </row>
    <row r="30" spans="1:11" ht="87" customHeight="1" x14ac:dyDescent="0.2">
      <c r="A30" s="16">
        <v>24</v>
      </c>
      <c r="B30" s="24" t="s">
        <v>165</v>
      </c>
      <c r="C30" s="3" t="s">
        <v>54</v>
      </c>
      <c r="D30" s="9" t="s">
        <v>176</v>
      </c>
      <c r="E30" s="3">
        <v>72</v>
      </c>
      <c r="F30" s="1">
        <v>239261.4</v>
      </c>
      <c r="G30" s="1">
        <f t="shared" si="0"/>
        <v>17226820.800000001</v>
      </c>
      <c r="H30" s="22"/>
      <c r="I30" s="23"/>
      <c r="J30" s="20">
        <f t="shared" si="1"/>
        <v>0</v>
      </c>
      <c r="K30" s="21">
        <f t="shared" si="2"/>
        <v>0</v>
      </c>
    </row>
    <row r="31" spans="1:11" ht="22.5" customHeight="1" x14ac:dyDescent="0.2">
      <c r="A31" s="16">
        <v>25</v>
      </c>
      <c r="B31" s="24" t="s">
        <v>165</v>
      </c>
      <c r="C31" s="3" t="s">
        <v>55</v>
      </c>
      <c r="D31" s="9" t="s">
        <v>56</v>
      </c>
      <c r="E31" s="3">
        <v>60</v>
      </c>
      <c r="F31" s="1">
        <v>36186.71</v>
      </c>
      <c r="G31" s="1">
        <f t="shared" si="0"/>
        <v>2171202.6</v>
      </c>
      <c r="H31" s="22"/>
      <c r="I31" s="23"/>
      <c r="J31" s="20">
        <f t="shared" si="1"/>
        <v>0</v>
      </c>
      <c r="K31" s="21">
        <f t="shared" si="2"/>
        <v>0</v>
      </c>
    </row>
    <row r="32" spans="1:11" ht="20.25" customHeight="1" x14ac:dyDescent="0.2">
      <c r="A32" s="16">
        <v>26</v>
      </c>
      <c r="B32" s="24" t="s">
        <v>165</v>
      </c>
      <c r="C32" s="3" t="s">
        <v>57</v>
      </c>
      <c r="D32" s="9" t="s">
        <v>58</v>
      </c>
      <c r="E32" s="3">
        <v>14</v>
      </c>
      <c r="F32" s="1">
        <v>29773.8</v>
      </c>
      <c r="G32" s="1">
        <f t="shared" si="0"/>
        <v>416833.2</v>
      </c>
      <c r="H32" s="22"/>
      <c r="I32" s="23"/>
      <c r="J32" s="20">
        <f t="shared" si="1"/>
        <v>0</v>
      </c>
      <c r="K32" s="21">
        <f t="shared" si="2"/>
        <v>0</v>
      </c>
    </row>
    <row r="33" spans="1:11" ht="88.5" customHeight="1" x14ac:dyDescent="0.2">
      <c r="A33" s="16">
        <v>27</v>
      </c>
      <c r="B33" s="24" t="s">
        <v>165</v>
      </c>
      <c r="C33" s="3" t="s">
        <v>59</v>
      </c>
      <c r="D33" s="9" t="s">
        <v>166</v>
      </c>
      <c r="E33" s="3">
        <v>60</v>
      </c>
      <c r="F33" s="1">
        <v>54042.065000000002</v>
      </c>
      <c r="G33" s="1">
        <f t="shared" si="0"/>
        <v>3242523.9000000004</v>
      </c>
      <c r="H33" s="22"/>
      <c r="I33" s="23"/>
      <c r="J33" s="20">
        <f t="shared" si="1"/>
        <v>0</v>
      </c>
      <c r="K33" s="21">
        <f t="shared" si="2"/>
        <v>0</v>
      </c>
    </row>
    <row r="34" spans="1:11" ht="65.25" customHeight="1" x14ac:dyDescent="0.2">
      <c r="A34" s="16">
        <v>28</v>
      </c>
      <c r="B34" s="24" t="s">
        <v>165</v>
      </c>
      <c r="C34" s="3" t="s">
        <v>60</v>
      </c>
      <c r="D34" s="9" t="s">
        <v>167</v>
      </c>
      <c r="E34" s="3">
        <v>60</v>
      </c>
      <c r="F34" s="1">
        <v>14569.884</v>
      </c>
      <c r="G34" s="1">
        <f t="shared" si="0"/>
        <v>874193.04</v>
      </c>
      <c r="H34" s="22"/>
      <c r="I34" s="23"/>
      <c r="J34" s="20">
        <f t="shared" si="1"/>
        <v>0</v>
      </c>
      <c r="K34" s="21">
        <f t="shared" si="2"/>
        <v>0</v>
      </c>
    </row>
    <row r="35" spans="1:11" ht="144.75" customHeight="1" x14ac:dyDescent="0.2">
      <c r="A35" s="16">
        <v>29</v>
      </c>
      <c r="B35" s="24" t="s">
        <v>165</v>
      </c>
      <c r="C35" s="3" t="s">
        <v>61</v>
      </c>
      <c r="D35" s="9" t="s">
        <v>168</v>
      </c>
      <c r="E35" s="3">
        <v>8</v>
      </c>
      <c r="F35" s="1">
        <v>300475</v>
      </c>
      <c r="G35" s="1">
        <f t="shared" si="0"/>
        <v>2403800</v>
      </c>
      <c r="H35" s="22"/>
      <c r="I35" s="23"/>
      <c r="J35" s="20">
        <f t="shared" si="1"/>
        <v>0</v>
      </c>
      <c r="K35" s="21">
        <f t="shared" si="2"/>
        <v>0</v>
      </c>
    </row>
    <row r="36" spans="1:11" ht="96" customHeight="1" x14ac:dyDescent="0.2">
      <c r="A36" s="16">
        <v>30</v>
      </c>
      <c r="B36" s="24" t="s">
        <v>165</v>
      </c>
      <c r="C36" s="3" t="s">
        <v>62</v>
      </c>
      <c r="D36" s="9" t="s">
        <v>169</v>
      </c>
      <c r="E36" s="3">
        <v>8</v>
      </c>
      <c r="F36" s="1">
        <v>593016.66666666663</v>
      </c>
      <c r="G36" s="1">
        <f t="shared" si="0"/>
        <v>4744133.333333333</v>
      </c>
      <c r="H36" s="22"/>
      <c r="I36" s="23"/>
      <c r="J36" s="20">
        <f t="shared" si="1"/>
        <v>0</v>
      </c>
      <c r="K36" s="21">
        <f t="shared" si="2"/>
        <v>0</v>
      </c>
    </row>
    <row r="37" spans="1:11" ht="147" customHeight="1" x14ac:dyDescent="0.2">
      <c r="A37" s="16">
        <v>31</v>
      </c>
      <c r="B37" s="24" t="s">
        <v>165</v>
      </c>
      <c r="C37" s="3" t="s">
        <v>63</v>
      </c>
      <c r="D37" s="9" t="s">
        <v>170</v>
      </c>
      <c r="E37" s="3">
        <v>9</v>
      </c>
      <c r="F37" s="1">
        <v>359380</v>
      </c>
      <c r="G37" s="1">
        <f t="shared" si="0"/>
        <v>3234420</v>
      </c>
      <c r="H37" s="22"/>
      <c r="I37" s="23"/>
      <c r="J37" s="20">
        <f t="shared" si="1"/>
        <v>0</v>
      </c>
      <c r="K37" s="21">
        <f t="shared" si="2"/>
        <v>0</v>
      </c>
    </row>
    <row r="38" spans="1:11" ht="89.25" x14ac:dyDescent="0.2">
      <c r="A38" s="16">
        <v>32</v>
      </c>
      <c r="B38" s="24" t="s">
        <v>165</v>
      </c>
      <c r="C38" s="3" t="s">
        <v>64</v>
      </c>
      <c r="D38" s="9" t="s">
        <v>171</v>
      </c>
      <c r="E38" s="3">
        <v>60</v>
      </c>
      <c r="F38" s="1">
        <v>42066.5</v>
      </c>
      <c r="G38" s="1">
        <f t="shared" si="0"/>
        <v>2523990</v>
      </c>
      <c r="H38" s="22"/>
      <c r="I38" s="23"/>
      <c r="J38" s="20">
        <f t="shared" si="1"/>
        <v>0</v>
      </c>
      <c r="K38" s="21">
        <f t="shared" si="2"/>
        <v>0</v>
      </c>
    </row>
    <row r="39" spans="1:11" ht="63.75" x14ac:dyDescent="0.2">
      <c r="A39" s="16">
        <v>33</v>
      </c>
      <c r="B39" s="24" t="s">
        <v>165</v>
      </c>
      <c r="C39" s="3" t="s">
        <v>65</v>
      </c>
      <c r="D39" s="9" t="s">
        <v>66</v>
      </c>
      <c r="E39" s="3">
        <v>1</v>
      </c>
      <c r="F39" s="1">
        <v>420466.66666666669</v>
      </c>
      <c r="G39" s="1">
        <f t="shared" si="0"/>
        <v>420466.66666666669</v>
      </c>
      <c r="H39" s="22"/>
      <c r="I39" s="23"/>
      <c r="J39" s="20">
        <f t="shared" si="1"/>
        <v>0</v>
      </c>
      <c r="K39" s="21">
        <f t="shared" si="2"/>
        <v>0</v>
      </c>
    </row>
    <row r="40" spans="1:11" ht="186" customHeight="1" x14ac:dyDescent="0.2">
      <c r="A40" s="16">
        <v>34</v>
      </c>
      <c r="B40" s="24" t="s">
        <v>172</v>
      </c>
      <c r="C40" s="3" t="s">
        <v>17</v>
      </c>
      <c r="D40" s="9" t="s">
        <v>48</v>
      </c>
      <c r="E40" s="3">
        <v>300</v>
      </c>
      <c r="F40" s="1">
        <v>13140</v>
      </c>
      <c r="G40" s="1">
        <f t="shared" si="0"/>
        <v>3942000</v>
      </c>
      <c r="H40" s="22"/>
      <c r="I40" s="23"/>
      <c r="J40" s="20">
        <f t="shared" si="1"/>
        <v>0</v>
      </c>
      <c r="K40" s="21">
        <f t="shared" si="2"/>
        <v>0</v>
      </c>
    </row>
    <row r="41" spans="1:11" ht="56.25" customHeight="1" x14ac:dyDescent="0.2">
      <c r="A41" s="16">
        <v>35</v>
      </c>
      <c r="B41" s="24" t="s">
        <v>172</v>
      </c>
      <c r="C41" s="3" t="s">
        <v>67</v>
      </c>
      <c r="D41" s="9" t="s">
        <v>20</v>
      </c>
      <c r="E41" s="3">
        <v>36</v>
      </c>
      <c r="F41" s="1">
        <v>130900</v>
      </c>
      <c r="G41" s="1">
        <f t="shared" si="0"/>
        <v>4712400</v>
      </c>
      <c r="H41" s="22"/>
      <c r="I41" s="23"/>
      <c r="J41" s="20">
        <f t="shared" si="1"/>
        <v>0</v>
      </c>
      <c r="K41" s="21">
        <f t="shared" si="2"/>
        <v>0</v>
      </c>
    </row>
    <row r="42" spans="1:11" ht="38.25" x14ac:dyDescent="0.2">
      <c r="A42" s="16">
        <v>36</v>
      </c>
      <c r="B42" s="24" t="s">
        <v>172</v>
      </c>
      <c r="C42" s="3" t="s">
        <v>74</v>
      </c>
      <c r="D42" s="9" t="s">
        <v>75</v>
      </c>
      <c r="E42" s="3">
        <v>1</v>
      </c>
      <c r="F42" s="1">
        <v>1471268.4000000001</v>
      </c>
      <c r="G42" s="1">
        <f t="shared" si="0"/>
        <v>1471268.4000000001</v>
      </c>
      <c r="H42" s="22"/>
      <c r="I42" s="23"/>
      <c r="J42" s="20">
        <f t="shared" si="1"/>
        <v>0</v>
      </c>
      <c r="K42" s="21">
        <f t="shared" si="2"/>
        <v>0</v>
      </c>
    </row>
    <row r="43" spans="1:11" ht="25.5" x14ac:dyDescent="0.2">
      <c r="A43" s="16">
        <v>37</v>
      </c>
      <c r="B43" s="24" t="s">
        <v>172</v>
      </c>
      <c r="C43" s="3" t="s">
        <v>88</v>
      </c>
      <c r="D43" s="9" t="s">
        <v>89</v>
      </c>
      <c r="E43" s="3">
        <v>31</v>
      </c>
      <c r="F43" s="1">
        <v>17597.323333333334</v>
      </c>
      <c r="G43" s="1">
        <f t="shared" si="0"/>
        <v>545517.02333333332</v>
      </c>
      <c r="H43" s="22"/>
      <c r="I43" s="23"/>
      <c r="J43" s="20">
        <f t="shared" si="1"/>
        <v>0</v>
      </c>
      <c r="K43" s="21">
        <f t="shared" si="2"/>
        <v>0</v>
      </c>
    </row>
    <row r="44" spans="1:11" ht="25.5" x14ac:dyDescent="0.2">
      <c r="A44" s="16">
        <v>38</v>
      </c>
      <c r="B44" s="24" t="s">
        <v>172</v>
      </c>
      <c r="C44" s="3" t="s">
        <v>90</v>
      </c>
      <c r="D44" s="9" t="s">
        <v>91</v>
      </c>
      <c r="E44" s="3">
        <v>31</v>
      </c>
      <c r="F44" s="1">
        <v>3677.8933333333334</v>
      </c>
      <c r="G44" s="1">
        <f t="shared" si="0"/>
        <v>114014.69333333333</v>
      </c>
      <c r="H44" s="22"/>
      <c r="I44" s="23"/>
      <c r="J44" s="20">
        <f t="shared" ref="J44" si="3">I44+H44</f>
        <v>0</v>
      </c>
      <c r="K44" s="25">
        <f t="shared" si="2"/>
        <v>0</v>
      </c>
    </row>
    <row r="45" spans="1:11" x14ac:dyDescent="0.2">
      <c r="A45" s="16">
        <v>39</v>
      </c>
      <c r="B45" s="24" t="s">
        <v>172</v>
      </c>
      <c r="C45" s="3" t="s">
        <v>92</v>
      </c>
      <c r="D45" s="9" t="s">
        <v>93</v>
      </c>
      <c r="E45" s="3">
        <v>24</v>
      </c>
      <c r="F45" s="1">
        <v>303133.0633333333</v>
      </c>
      <c r="G45" s="1">
        <f t="shared" si="0"/>
        <v>7275193.5199999996</v>
      </c>
      <c r="H45" s="22"/>
      <c r="I45" s="23"/>
      <c r="J45" s="20">
        <f t="shared" ref="J45:J70" si="4">I45+H45</f>
        <v>0</v>
      </c>
      <c r="K45" s="21">
        <f t="shared" si="2"/>
        <v>0</v>
      </c>
    </row>
    <row r="46" spans="1:11" x14ac:dyDescent="0.2">
      <c r="A46" s="16">
        <v>40</v>
      </c>
      <c r="B46" s="24" t="s">
        <v>172</v>
      </c>
      <c r="C46" s="3" t="s">
        <v>94</v>
      </c>
      <c r="D46" s="9" t="s">
        <v>95</v>
      </c>
      <c r="E46" s="3">
        <v>48</v>
      </c>
      <c r="F46" s="1">
        <v>4206.6500000000005</v>
      </c>
      <c r="G46" s="1">
        <f t="shared" si="0"/>
        <v>201919.2</v>
      </c>
      <c r="H46" s="22"/>
      <c r="I46" s="23"/>
      <c r="J46" s="20">
        <f t="shared" si="4"/>
        <v>0</v>
      </c>
      <c r="K46" s="21">
        <f t="shared" si="2"/>
        <v>0</v>
      </c>
    </row>
    <row r="47" spans="1:11" ht="30" customHeight="1" x14ac:dyDescent="0.2">
      <c r="A47" s="16">
        <v>41</v>
      </c>
      <c r="B47" s="24" t="s">
        <v>172</v>
      </c>
      <c r="C47" s="3" t="s">
        <v>96</v>
      </c>
      <c r="D47" s="9" t="s">
        <v>97</v>
      </c>
      <c r="E47" s="3">
        <v>100</v>
      </c>
      <c r="F47" s="1">
        <v>2403.7999999999997</v>
      </c>
      <c r="G47" s="1">
        <f t="shared" si="0"/>
        <v>240379.99999999997</v>
      </c>
      <c r="H47" s="22"/>
      <c r="I47" s="23"/>
      <c r="J47" s="20">
        <f t="shared" si="4"/>
        <v>0</v>
      </c>
      <c r="K47" s="21">
        <f t="shared" si="2"/>
        <v>0</v>
      </c>
    </row>
    <row r="48" spans="1:11" ht="178.5" customHeight="1" x14ac:dyDescent="0.2">
      <c r="A48" s="16">
        <v>42</v>
      </c>
      <c r="B48" s="17" t="s">
        <v>173</v>
      </c>
      <c r="C48" s="3" t="s">
        <v>17</v>
      </c>
      <c r="D48" s="9" t="s">
        <v>48</v>
      </c>
      <c r="E48" s="3">
        <v>1250</v>
      </c>
      <c r="F48" s="1">
        <v>13140</v>
      </c>
      <c r="G48" s="1">
        <f t="shared" si="0"/>
        <v>16425000</v>
      </c>
      <c r="H48" s="22"/>
      <c r="I48" s="23"/>
      <c r="J48" s="20">
        <f t="shared" si="4"/>
        <v>0</v>
      </c>
      <c r="K48" s="21">
        <f t="shared" si="2"/>
        <v>0</v>
      </c>
    </row>
    <row r="49" spans="1:13" ht="72.75" customHeight="1" x14ac:dyDescent="0.2">
      <c r="A49" s="16">
        <v>43</v>
      </c>
      <c r="B49" s="17" t="s">
        <v>173</v>
      </c>
      <c r="C49" s="3" t="s">
        <v>67</v>
      </c>
      <c r="D49" s="9" t="s">
        <v>156</v>
      </c>
      <c r="E49" s="3">
        <v>160</v>
      </c>
      <c r="F49" s="1">
        <v>130900</v>
      </c>
      <c r="G49" s="1">
        <f t="shared" si="0"/>
        <v>20944000</v>
      </c>
      <c r="H49" s="22"/>
      <c r="I49" s="23"/>
      <c r="J49" s="20">
        <f t="shared" si="4"/>
        <v>0</v>
      </c>
      <c r="K49" s="21">
        <f t="shared" si="2"/>
        <v>0</v>
      </c>
    </row>
    <row r="50" spans="1:13" ht="201" customHeight="1" x14ac:dyDescent="0.2">
      <c r="A50" s="16">
        <v>44</v>
      </c>
      <c r="B50" s="17" t="s">
        <v>173</v>
      </c>
      <c r="C50" s="3" t="s">
        <v>76</v>
      </c>
      <c r="D50" s="9" t="s">
        <v>174</v>
      </c>
      <c r="E50" s="3">
        <v>200</v>
      </c>
      <c r="F50" s="1">
        <v>24038</v>
      </c>
      <c r="G50" s="1">
        <f t="shared" si="0"/>
        <v>4807600</v>
      </c>
      <c r="H50" s="22"/>
      <c r="I50" s="23"/>
      <c r="J50" s="20">
        <f t="shared" si="4"/>
        <v>0</v>
      </c>
      <c r="K50" s="21">
        <f t="shared" si="2"/>
        <v>0</v>
      </c>
    </row>
    <row r="51" spans="1:13" ht="70.5" customHeight="1" x14ac:dyDescent="0.2">
      <c r="A51" s="16">
        <v>45</v>
      </c>
      <c r="B51" s="17" t="s">
        <v>173</v>
      </c>
      <c r="C51" s="3" t="s">
        <v>100</v>
      </c>
      <c r="D51" s="9" t="s">
        <v>175</v>
      </c>
      <c r="E51" s="3">
        <v>200</v>
      </c>
      <c r="F51" s="1">
        <v>95358.666666666672</v>
      </c>
      <c r="G51" s="1">
        <f t="shared" si="0"/>
        <v>19071733.333333336</v>
      </c>
      <c r="H51" s="22"/>
      <c r="I51" s="23"/>
      <c r="J51" s="20">
        <f t="shared" si="4"/>
        <v>0</v>
      </c>
      <c r="K51" s="21">
        <f t="shared" si="2"/>
        <v>0</v>
      </c>
    </row>
    <row r="52" spans="1:13" ht="190.5" customHeight="1" x14ac:dyDescent="0.2">
      <c r="A52" s="16">
        <v>46</v>
      </c>
      <c r="B52" s="17" t="s">
        <v>173</v>
      </c>
      <c r="C52" s="34" t="s">
        <v>210</v>
      </c>
      <c r="D52" s="9" t="s">
        <v>101</v>
      </c>
      <c r="E52" s="3">
        <v>1</v>
      </c>
      <c r="F52" s="1">
        <v>49532382</v>
      </c>
      <c r="G52" s="1">
        <f t="shared" si="0"/>
        <v>49532382</v>
      </c>
      <c r="H52" s="1">
        <v>49532382</v>
      </c>
      <c r="I52" s="23">
        <v>0</v>
      </c>
      <c r="J52" s="1">
        <f t="shared" si="4"/>
        <v>49532382</v>
      </c>
      <c r="K52" s="21">
        <f t="shared" si="2"/>
        <v>49532382</v>
      </c>
    </row>
    <row r="53" spans="1:13" ht="168" customHeight="1" x14ac:dyDescent="0.2">
      <c r="A53" s="16">
        <v>47</v>
      </c>
      <c r="B53" s="17" t="s">
        <v>177</v>
      </c>
      <c r="C53" s="3" t="s">
        <v>47</v>
      </c>
      <c r="D53" s="9" t="s">
        <v>48</v>
      </c>
      <c r="E53" s="3">
        <v>600</v>
      </c>
      <c r="F53" s="1">
        <v>13140</v>
      </c>
      <c r="G53" s="1">
        <f t="shared" si="0"/>
        <v>7884000</v>
      </c>
      <c r="H53" s="22"/>
      <c r="I53" s="23"/>
      <c r="J53" s="20">
        <f t="shared" si="4"/>
        <v>0</v>
      </c>
      <c r="K53" s="21">
        <f t="shared" si="2"/>
        <v>0</v>
      </c>
    </row>
    <row r="54" spans="1:13" ht="76.5" customHeight="1" x14ac:dyDescent="0.2">
      <c r="A54" s="16">
        <v>48</v>
      </c>
      <c r="B54" s="17" t="s">
        <v>177</v>
      </c>
      <c r="C54" s="3" t="s">
        <v>67</v>
      </c>
      <c r="D54" s="9" t="s">
        <v>156</v>
      </c>
      <c r="E54" s="3">
        <v>320</v>
      </c>
      <c r="F54" s="1">
        <v>130900</v>
      </c>
      <c r="G54" s="1">
        <f t="shared" si="0"/>
        <v>41888000</v>
      </c>
      <c r="H54" s="22"/>
      <c r="I54" s="23"/>
      <c r="J54" s="20">
        <f t="shared" si="4"/>
        <v>0</v>
      </c>
      <c r="K54" s="21">
        <f t="shared" si="2"/>
        <v>0</v>
      </c>
    </row>
    <row r="55" spans="1:13" ht="238.5" customHeight="1" x14ac:dyDescent="0.2">
      <c r="A55" s="16">
        <v>49</v>
      </c>
      <c r="B55" s="17" t="s">
        <v>177</v>
      </c>
      <c r="C55" s="3" t="s">
        <v>68</v>
      </c>
      <c r="D55" s="9" t="s">
        <v>53</v>
      </c>
      <c r="E55" s="3">
        <v>50</v>
      </c>
      <c r="F55" s="1">
        <v>48006</v>
      </c>
      <c r="G55" s="1">
        <f t="shared" si="0"/>
        <v>2400300</v>
      </c>
      <c r="H55" s="22"/>
      <c r="I55" s="23"/>
      <c r="J55" s="20">
        <f t="shared" ref="J55" si="5">I55+H55</f>
        <v>0</v>
      </c>
      <c r="K55" s="21">
        <f t="shared" ref="K55" si="6">J55*E55</f>
        <v>0</v>
      </c>
    </row>
    <row r="56" spans="1:13" ht="52.5" customHeight="1" x14ac:dyDescent="0.2">
      <c r="A56" s="16">
        <v>50</v>
      </c>
      <c r="B56" s="17" t="s">
        <v>177</v>
      </c>
      <c r="C56" s="3" t="s">
        <v>69</v>
      </c>
      <c r="D56" s="9" t="s">
        <v>70</v>
      </c>
      <c r="E56" s="3">
        <v>8</v>
      </c>
      <c r="F56" s="1">
        <v>234826.66666666666</v>
      </c>
      <c r="G56" s="1">
        <f t="shared" si="0"/>
        <v>1878613.3333333333</v>
      </c>
      <c r="H56" s="22"/>
      <c r="I56" s="23"/>
      <c r="J56" s="20">
        <f t="shared" si="4"/>
        <v>0</v>
      </c>
      <c r="K56" s="21">
        <f t="shared" si="2"/>
        <v>0</v>
      </c>
    </row>
    <row r="57" spans="1:13" ht="165.75" customHeight="1" x14ac:dyDescent="0.2">
      <c r="A57" s="16">
        <v>51</v>
      </c>
      <c r="B57" s="17" t="s">
        <v>177</v>
      </c>
      <c r="C57" s="3" t="s">
        <v>181</v>
      </c>
      <c r="D57" s="9" t="s">
        <v>178</v>
      </c>
      <c r="E57" s="3">
        <v>1</v>
      </c>
      <c r="F57" s="1">
        <v>30000000</v>
      </c>
      <c r="G57" s="1">
        <f t="shared" si="0"/>
        <v>30000000</v>
      </c>
      <c r="H57" s="1">
        <v>30000000</v>
      </c>
      <c r="I57" s="23">
        <v>0</v>
      </c>
      <c r="J57" s="20">
        <f t="shared" si="4"/>
        <v>30000000</v>
      </c>
      <c r="K57" s="21">
        <f t="shared" si="2"/>
        <v>30000000</v>
      </c>
    </row>
    <row r="58" spans="1:13" ht="255" x14ac:dyDescent="0.2">
      <c r="A58" s="16">
        <v>52</v>
      </c>
      <c r="B58" s="17" t="s">
        <v>177</v>
      </c>
      <c r="C58" s="3" t="s">
        <v>71</v>
      </c>
      <c r="D58" s="9" t="s">
        <v>179</v>
      </c>
      <c r="E58" s="3">
        <v>50</v>
      </c>
      <c r="F58" s="1">
        <v>299999.99959999998</v>
      </c>
      <c r="G58" s="1">
        <f t="shared" si="0"/>
        <v>14999999.979999999</v>
      </c>
      <c r="H58" s="22"/>
      <c r="I58" s="23"/>
      <c r="J58" s="20">
        <f t="shared" si="4"/>
        <v>0</v>
      </c>
      <c r="K58" s="21">
        <f t="shared" si="2"/>
        <v>0</v>
      </c>
    </row>
    <row r="59" spans="1:13" ht="153" x14ac:dyDescent="0.2">
      <c r="A59" s="16">
        <v>53</v>
      </c>
      <c r="B59" s="17" t="s">
        <v>180</v>
      </c>
      <c r="C59" s="3" t="s">
        <v>17</v>
      </c>
      <c r="D59" s="9" t="s">
        <v>48</v>
      </c>
      <c r="E59" s="3">
        <v>330</v>
      </c>
      <c r="F59" s="1">
        <v>13140</v>
      </c>
      <c r="G59" s="1">
        <f t="shared" si="0"/>
        <v>4336200</v>
      </c>
      <c r="H59" s="22"/>
      <c r="I59" s="23"/>
      <c r="J59" s="20">
        <f t="shared" si="4"/>
        <v>0</v>
      </c>
      <c r="K59" s="21">
        <f t="shared" si="2"/>
        <v>0</v>
      </c>
    </row>
    <row r="60" spans="1:13" ht="51" x14ac:dyDescent="0.2">
      <c r="A60" s="16">
        <v>54</v>
      </c>
      <c r="B60" s="17" t="s">
        <v>180</v>
      </c>
      <c r="C60" s="3" t="s">
        <v>67</v>
      </c>
      <c r="D60" s="9" t="s">
        <v>156</v>
      </c>
      <c r="E60" s="3">
        <v>32</v>
      </c>
      <c r="F60" s="1">
        <v>130900</v>
      </c>
      <c r="G60" s="1">
        <f t="shared" si="0"/>
        <v>4188800</v>
      </c>
      <c r="H60" s="22"/>
      <c r="I60" s="23"/>
      <c r="J60" s="20">
        <f t="shared" si="4"/>
        <v>0</v>
      </c>
      <c r="K60" s="21">
        <f t="shared" si="2"/>
        <v>0</v>
      </c>
    </row>
    <row r="61" spans="1:13" ht="108.75" customHeight="1" x14ac:dyDescent="0.2">
      <c r="A61" s="16">
        <v>55</v>
      </c>
      <c r="B61" s="17" t="s">
        <v>180</v>
      </c>
      <c r="C61" s="3" t="s">
        <v>76</v>
      </c>
      <c r="D61" s="9" t="s">
        <v>99</v>
      </c>
      <c r="E61" s="3">
        <v>40</v>
      </c>
      <c r="F61" s="1">
        <v>24038</v>
      </c>
      <c r="G61" s="1">
        <f t="shared" si="0"/>
        <v>961520</v>
      </c>
      <c r="H61" s="22"/>
      <c r="I61" s="23"/>
      <c r="J61" s="20">
        <f t="shared" si="4"/>
        <v>0</v>
      </c>
      <c r="K61" s="21">
        <f t="shared" si="2"/>
        <v>0</v>
      </c>
    </row>
    <row r="62" spans="1:13" ht="72.75" customHeight="1" x14ac:dyDescent="0.2">
      <c r="A62" s="16">
        <v>56</v>
      </c>
      <c r="B62" s="17" t="s">
        <v>180</v>
      </c>
      <c r="C62" s="3" t="s">
        <v>100</v>
      </c>
      <c r="D62" s="9" t="s">
        <v>102</v>
      </c>
      <c r="E62" s="3">
        <v>40</v>
      </c>
      <c r="F62" s="1">
        <v>95358.666666666672</v>
      </c>
      <c r="G62" s="1">
        <f t="shared" si="0"/>
        <v>3814346.666666667</v>
      </c>
      <c r="H62" s="22"/>
      <c r="I62" s="23"/>
      <c r="J62" s="20">
        <f t="shared" si="4"/>
        <v>0</v>
      </c>
      <c r="K62" s="21">
        <f t="shared" si="2"/>
        <v>0</v>
      </c>
    </row>
    <row r="63" spans="1:13" ht="150.75" customHeight="1" x14ac:dyDescent="0.2">
      <c r="A63" s="16">
        <v>57</v>
      </c>
      <c r="B63" s="17" t="s">
        <v>180</v>
      </c>
      <c r="C63" s="3" t="s">
        <v>183</v>
      </c>
      <c r="D63" s="9" t="s">
        <v>184</v>
      </c>
      <c r="E63" s="3">
        <v>40</v>
      </c>
      <c r="F63" s="1">
        <v>2796500</v>
      </c>
      <c r="G63" s="1">
        <f t="shared" si="0"/>
        <v>111860000</v>
      </c>
      <c r="H63" s="22">
        <v>2796500</v>
      </c>
      <c r="I63" s="23">
        <v>0</v>
      </c>
      <c r="J63" s="20">
        <f t="shared" si="4"/>
        <v>2796500</v>
      </c>
      <c r="K63" s="21">
        <f t="shared" si="2"/>
        <v>111860000</v>
      </c>
      <c r="M63" s="35"/>
    </row>
    <row r="64" spans="1:13" ht="248.25" customHeight="1" x14ac:dyDescent="0.2">
      <c r="A64" s="16">
        <v>58</v>
      </c>
      <c r="B64" s="17" t="s">
        <v>180</v>
      </c>
      <c r="C64" s="3" t="s">
        <v>103</v>
      </c>
      <c r="D64" s="9" t="s">
        <v>53</v>
      </c>
      <c r="E64" s="3">
        <v>45</v>
      </c>
      <c r="F64" s="1">
        <v>48006</v>
      </c>
      <c r="G64" s="1">
        <f t="shared" si="0"/>
        <v>2160270</v>
      </c>
      <c r="H64" s="22"/>
      <c r="I64" s="23"/>
      <c r="J64" s="20">
        <f t="shared" si="4"/>
        <v>0</v>
      </c>
      <c r="K64" s="21">
        <f t="shared" si="2"/>
        <v>0</v>
      </c>
    </row>
    <row r="65" spans="1:11" ht="237.75" customHeight="1" x14ac:dyDescent="0.2">
      <c r="A65" s="16">
        <v>59</v>
      </c>
      <c r="B65" s="17" t="s">
        <v>182</v>
      </c>
      <c r="C65" s="3" t="s">
        <v>17</v>
      </c>
      <c r="D65" s="9" t="s">
        <v>18</v>
      </c>
      <c r="E65" s="3">
        <v>320</v>
      </c>
      <c r="F65" s="1">
        <v>13140</v>
      </c>
      <c r="G65" s="1">
        <f t="shared" si="0"/>
        <v>4204800</v>
      </c>
      <c r="H65" s="22"/>
      <c r="I65" s="23"/>
      <c r="J65" s="20">
        <f t="shared" si="4"/>
        <v>0</v>
      </c>
      <c r="K65" s="21">
        <f t="shared" si="2"/>
        <v>0</v>
      </c>
    </row>
    <row r="66" spans="1:11" ht="38.25" x14ac:dyDescent="0.2">
      <c r="A66" s="16">
        <v>60</v>
      </c>
      <c r="B66" s="17" t="s">
        <v>182</v>
      </c>
      <c r="C66" s="3" t="s">
        <v>67</v>
      </c>
      <c r="D66" s="9" t="s">
        <v>98</v>
      </c>
      <c r="E66" s="3">
        <v>7</v>
      </c>
      <c r="F66" s="1">
        <v>1471268.4000000001</v>
      </c>
      <c r="G66" s="1">
        <f t="shared" si="0"/>
        <v>10298878.800000001</v>
      </c>
      <c r="H66" s="22"/>
      <c r="I66" s="23"/>
      <c r="J66" s="20">
        <f t="shared" si="4"/>
        <v>0</v>
      </c>
      <c r="K66" s="21">
        <f t="shared" si="2"/>
        <v>0</v>
      </c>
    </row>
    <row r="67" spans="1:11" ht="38.25" x14ac:dyDescent="0.2">
      <c r="A67" s="16">
        <v>61</v>
      </c>
      <c r="B67" s="17" t="s">
        <v>182</v>
      </c>
      <c r="C67" s="3" t="s">
        <v>88</v>
      </c>
      <c r="D67" s="9" t="s">
        <v>89</v>
      </c>
      <c r="E67" s="3">
        <v>14</v>
      </c>
      <c r="F67" s="1">
        <v>17597.323333333334</v>
      </c>
      <c r="G67" s="1">
        <f t="shared" si="0"/>
        <v>246362.52666666667</v>
      </c>
      <c r="H67" s="22"/>
      <c r="I67" s="23"/>
      <c r="J67" s="20">
        <f t="shared" si="4"/>
        <v>0</v>
      </c>
      <c r="K67" s="21">
        <f t="shared" si="2"/>
        <v>0</v>
      </c>
    </row>
    <row r="68" spans="1:11" ht="38.25" x14ac:dyDescent="0.2">
      <c r="A68" s="16">
        <v>62</v>
      </c>
      <c r="B68" s="17" t="s">
        <v>182</v>
      </c>
      <c r="C68" s="3" t="s">
        <v>90</v>
      </c>
      <c r="D68" s="9" t="s">
        <v>91</v>
      </c>
      <c r="E68" s="3">
        <v>31</v>
      </c>
      <c r="F68" s="1">
        <v>3677.8933333333334</v>
      </c>
      <c r="G68" s="1">
        <f t="shared" si="0"/>
        <v>114014.69333333333</v>
      </c>
      <c r="H68" s="22"/>
      <c r="I68" s="23"/>
      <c r="J68" s="20">
        <f t="shared" si="4"/>
        <v>0</v>
      </c>
      <c r="K68" s="21">
        <f t="shared" si="2"/>
        <v>0</v>
      </c>
    </row>
    <row r="69" spans="1:11" ht="38.25" x14ac:dyDescent="0.2">
      <c r="A69" s="16">
        <v>63</v>
      </c>
      <c r="B69" s="17" t="s">
        <v>182</v>
      </c>
      <c r="C69" s="3" t="s">
        <v>104</v>
      </c>
      <c r="D69" s="9" t="s">
        <v>105</v>
      </c>
      <c r="E69" s="3">
        <v>300</v>
      </c>
      <c r="F69" s="1">
        <v>1842.5166666666667</v>
      </c>
      <c r="G69" s="1">
        <f t="shared" si="0"/>
        <v>552755</v>
      </c>
      <c r="H69" s="22"/>
      <c r="I69" s="23"/>
      <c r="J69" s="20">
        <f t="shared" si="4"/>
        <v>0</v>
      </c>
      <c r="K69" s="21">
        <f t="shared" si="2"/>
        <v>0</v>
      </c>
    </row>
    <row r="70" spans="1:11" ht="38.25" x14ac:dyDescent="0.2">
      <c r="A70" s="16">
        <v>64</v>
      </c>
      <c r="B70" s="17" t="s">
        <v>182</v>
      </c>
      <c r="C70" s="3" t="s">
        <v>106</v>
      </c>
      <c r="D70" s="9" t="s">
        <v>107</v>
      </c>
      <c r="E70" s="3">
        <v>75</v>
      </c>
      <c r="F70" s="1">
        <v>25659.97</v>
      </c>
      <c r="G70" s="1">
        <f t="shared" si="0"/>
        <v>1924497.75</v>
      </c>
      <c r="H70" s="22"/>
      <c r="I70" s="23"/>
      <c r="J70" s="20">
        <f t="shared" si="4"/>
        <v>0</v>
      </c>
      <c r="K70" s="21">
        <f t="shared" si="2"/>
        <v>0</v>
      </c>
    </row>
    <row r="71" spans="1:11" ht="38.25" x14ac:dyDescent="0.2">
      <c r="A71" s="16">
        <v>65</v>
      </c>
      <c r="B71" s="17" t="s">
        <v>182</v>
      </c>
      <c r="C71" s="3" t="s">
        <v>94</v>
      </c>
      <c r="D71" s="9" t="s">
        <v>108</v>
      </c>
      <c r="E71" s="3">
        <v>48</v>
      </c>
      <c r="F71" s="1">
        <v>4206.6500000000005</v>
      </c>
      <c r="G71" s="1">
        <f t="shared" si="0"/>
        <v>201919.2</v>
      </c>
      <c r="H71" s="22"/>
      <c r="I71" s="23"/>
      <c r="J71" s="20">
        <f t="shared" ref="J71" si="7">I71+H71</f>
        <v>0</v>
      </c>
      <c r="K71" s="21">
        <f t="shared" ref="K71" si="8">J71*E71</f>
        <v>0</v>
      </c>
    </row>
    <row r="72" spans="1:11" ht="38.25" x14ac:dyDescent="0.2">
      <c r="A72" s="16">
        <v>66</v>
      </c>
      <c r="B72" s="17" t="s">
        <v>182</v>
      </c>
      <c r="C72" s="3" t="s">
        <v>96</v>
      </c>
      <c r="D72" s="9" t="s">
        <v>109</v>
      </c>
      <c r="E72" s="3">
        <v>100</v>
      </c>
      <c r="F72" s="1">
        <v>2403.7999999999997</v>
      </c>
      <c r="G72" s="1">
        <f t="shared" ref="G72:G115" si="9">F72*E72</f>
        <v>240379.99999999997</v>
      </c>
      <c r="H72" s="22"/>
      <c r="I72" s="23"/>
      <c r="J72" s="20">
        <f t="shared" ref="J72:J85" si="10">I72+H72</f>
        <v>0</v>
      </c>
      <c r="K72" s="21">
        <f t="shared" ref="K72:K85" si="11">J72*E72</f>
        <v>0</v>
      </c>
    </row>
    <row r="73" spans="1:11" ht="176.25" customHeight="1" x14ac:dyDescent="0.2">
      <c r="A73" s="16">
        <v>67</v>
      </c>
      <c r="B73" s="17" t="s">
        <v>185</v>
      </c>
      <c r="C73" s="3" t="s">
        <v>17</v>
      </c>
      <c r="D73" s="9" t="s">
        <v>48</v>
      </c>
      <c r="E73" s="3">
        <v>1150</v>
      </c>
      <c r="F73" s="1">
        <v>13140</v>
      </c>
      <c r="G73" s="1">
        <f t="shared" si="9"/>
        <v>15111000</v>
      </c>
      <c r="H73" s="22"/>
      <c r="I73" s="23"/>
      <c r="J73" s="20">
        <f t="shared" si="10"/>
        <v>0</v>
      </c>
      <c r="K73" s="21">
        <f t="shared" si="11"/>
        <v>0</v>
      </c>
    </row>
    <row r="74" spans="1:11" ht="178.5" x14ac:dyDescent="0.2">
      <c r="A74" s="16">
        <v>68</v>
      </c>
      <c r="B74" s="17" t="s">
        <v>185</v>
      </c>
      <c r="C74" s="3" t="s">
        <v>72</v>
      </c>
      <c r="D74" s="9" t="s">
        <v>73</v>
      </c>
      <c r="E74" s="3">
        <v>110</v>
      </c>
      <c r="F74" s="1">
        <v>26550</v>
      </c>
      <c r="G74" s="1">
        <f t="shared" si="9"/>
        <v>2920500</v>
      </c>
      <c r="H74" s="22"/>
      <c r="I74" s="23"/>
      <c r="J74" s="20">
        <f t="shared" si="10"/>
        <v>0</v>
      </c>
      <c r="K74" s="21">
        <f t="shared" si="11"/>
        <v>0</v>
      </c>
    </row>
    <row r="75" spans="1:11" ht="66.75" customHeight="1" x14ac:dyDescent="0.2">
      <c r="A75" s="16">
        <v>69</v>
      </c>
      <c r="B75" s="17" t="s">
        <v>185</v>
      </c>
      <c r="C75" s="3" t="s">
        <v>67</v>
      </c>
      <c r="D75" s="9" t="s">
        <v>156</v>
      </c>
      <c r="E75" s="3">
        <v>76</v>
      </c>
      <c r="F75" s="1">
        <v>130900</v>
      </c>
      <c r="G75" s="1">
        <f t="shared" si="9"/>
        <v>9948400</v>
      </c>
      <c r="H75" s="22"/>
      <c r="I75" s="23"/>
      <c r="J75" s="20">
        <f t="shared" si="10"/>
        <v>0</v>
      </c>
      <c r="K75" s="21">
        <f t="shared" si="11"/>
        <v>0</v>
      </c>
    </row>
    <row r="76" spans="1:11" ht="68.25" customHeight="1" x14ac:dyDescent="0.2">
      <c r="A76" s="16">
        <v>70</v>
      </c>
      <c r="B76" s="17" t="s">
        <v>185</v>
      </c>
      <c r="C76" s="3" t="s">
        <v>74</v>
      </c>
      <c r="D76" s="9" t="s">
        <v>186</v>
      </c>
      <c r="E76" s="3">
        <v>4</v>
      </c>
      <c r="F76" s="1">
        <v>1471268.4000000001</v>
      </c>
      <c r="G76" s="1">
        <f t="shared" si="9"/>
        <v>5885073.6000000006</v>
      </c>
      <c r="H76" s="22"/>
      <c r="I76" s="23"/>
      <c r="J76" s="20">
        <f t="shared" si="10"/>
        <v>0</v>
      </c>
      <c r="K76" s="21">
        <f t="shared" si="11"/>
        <v>0</v>
      </c>
    </row>
    <row r="77" spans="1:11" ht="216.75" customHeight="1" x14ac:dyDescent="0.2">
      <c r="A77" s="16">
        <v>71</v>
      </c>
      <c r="B77" s="17" t="s">
        <v>185</v>
      </c>
      <c r="C77" s="3" t="s">
        <v>76</v>
      </c>
      <c r="D77" s="9" t="s">
        <v>187</v>
      </c>
      <c r="E77" s="3">
        <v>100</v>
      </c>
      <c r="F77" s="1">
        <v>24038</v>
      </c>
      <c r="G77" s="1">
        <f t="shared" si="9"/>
        <v>2403800</v>
      </c>
      <c r="H77" s="22"/>
      <c r="I77" s="23"/>
      <c r="J77" s="20">
        <f t="shared" si="10"/>
        <v>0</v>
      </c>
      <c r="K77" s="21">
        <f t="shared" si="11"/>
        <v>0</v>
      </c>
    </row>
    <row r="78" spans="1:11" ht="143.25" customHeight="1" x14ac:dyDescent="0.2">
      <c r="A78" s="16">
        <v>72</v>
      </c>
      <c r="B78" s="17" t="s">
        <v>185</v>
      </c>
      <c r="C78" s="3" t="s">
        <v>77</v>
      </c>
      <c r="D78" s="9" t="s">
        <v>188</v>
      </c>
      <c r="E78" s="3">
        <v>6</v>
      </c>
      <c r="F78" s="1">
        <v>48803.486666666664</v>
      </c>
      <c r="G78" s="1">
        <f t="shared" si="9"/>
        <v>292820.92</v>
      </c>
      <c r="H78" s="22"/>
      <c r="I78" s="23"/>
      <c r="J78" s="20">
        <f t="shared" si="10"/>
        <v>0</v>
      </c>
      <c r="K78" s="21">
        <f t="shared" si="11"/>
        <v>0</v>
      </c>
    </row>
    <row r="79" spans="1:11" ht="82.5" customHeight="1" x14ac:dyDescent="0.2">
      <c r="A79" s="16">
        <v>73</v>
      </c>
      <c r="B79" s="17" t="s">
        <v>185</v>
      </c>
      <c r="C79" s="3" t="s">
        <v>79</v>
      </c>
      <c r="D79" s="9" t="s">
        <v>78</v>
      </c>
      <c r="E79" s="3">
        <v>6</v>
      </c>
      <c r="F79" s="1">
        <v>54716.200000000004</v>
      </c>
      <c r="G79" s="1">
        <f t="shared" si="9"/>
        <v>328297.2</v>
      </c>
      <c r="H79" s="22"/>
      <c r="I79" s="23"/>
      <c r="J79" s="20">
        <f t="shared" si="10"/>
        <v>0</v>
      </c>
      <c r="K79" s="21">
        <f t="shared" si="11"/>
        <v>0</v>
      </c>
    </row>
    <row r="80" spans="1:11" ht="123.75" customHeight="1" x14ac:dyDescent="0.2">
      <c r="A80" s="16">
        <v>74</v>
      </c>
      <c r="B80" s="17" t="s">
        <v>185</v>
      </c>
      <c r="C80" s="3" t="s">
        <v>80</v>
      </c>
      <c r="D80" s="9" t="s">
        <v>189</v>
      </c>
      <c r="E80" s="3">
        <v>6</v>
      </c>
      <c r="F80" s="1">
        <v>167998.64666666667</v>
      </c>
      <c r="G80" s="1">
        <f t="shared" si="9"/>
        <v>1007991.88</v>
      </c>
      <c r="H80" s="22"/>
      <c r="I80" s="23"/>
      <c r="J80" s="20">
        <f t="shared" si="10"/>
        <v>0</v>
      </c>
      <c r="K80" s="21">
        <f t="shared" si="11"/>
        <v>0</v>
      </c>
    </row>
    <row r="81" spans="1:11" ht="78" customHeight="1" x14ac:dyDescent="0.2">
      <c r="A81" s="16">
        <v>75</v>
      </c>
      <c r="B81" s="17" t="s">
        <v>185</v>
      </c>
      <c r="C81" s="3" t="s">
        <v>82</v>
      </c>
      <c r="D81" s="9" t="s">
        <v>81</v>
      </c>
      <c r="E81" s="3">
        <v>6</v>
      </c>
      <c r="F81" s="1">
        <v>324264.28999999998</v>
      </c>
      <c r="G81" s="1">
        <f t="shared" si="9"/>
        <v>1945585.7399999998</v>
      </c>
      <c r="H81" s="22"/>
      <c r="I81" s="23"/>
      <c r="J81" s="20">
        <f t="shared" si="10"/>
        <v>0</v>
      </c>
      <c r="K81" s="21">
        <f t="shared" si="11"/>
        <v>0</v>
      </c>
    </row>
    <row r="82" spans="1:11" ht="171" customHeight="1" x14ac:dyDescent="0.2">
      <c r="A82" s="16">
        <v>76</v>
      </c>
      <c r="B82" s="17" t="s">
        <v>185</v>
      </c>
      <c r="C82" s="3" t="s">
        <v>192</v>
      </c>
      <c r="D82" s="9" t="s">
        <v>83</v>
      </c>
      <c r="E82" s="3">
        <v>1</v>
      </c>
      <c r="F82" s="1">
        <v>5087510</v>
      </c>
      <c r="G82" s="1">
        <f t="shared" si="9"/>
        <v>5087510</v>
      </c>
      <c r="H82" s="22">
        <v>5087510</v>
      </c>
      <c r="I82" s="23">
        <v>0</v>
      </c>
      <c r="J82" s="20">
        <f t="shared" si="10"/>
        <v>5087510</v>
      </c>
      <c r="K82" s="21">
        <f t="shared" si="11"/>
        <v>5087510</v>
      </c>
    </row>
    <row r="83" spans="1:11" ht="38.25" x14ac:dyDescent="0.2">
      <c r="A83" s="16">
        <v>77</v>
      </c>
      <c r="B83" s="17" t="s">
        <v>185</v>
      </c>
      <c r="C83" s="3" t="s">
        <v>84</v>
      </c>
      <c r="D83" s="9" t="s">
        <v>85</v>
      </c>
      <c r="E83" s="3">
        <v>100</v>
      </c>
      <c r="F83" s="1">
        <v>5831</v>
      </c>
      <c r="G83" s="1">
        <f t="shared" si="9"/>
        <v>583100</v>
      </c>
      <c r="H83" s="22"/>
      <c r="I83" s="23"/>
      <c r="J83" s="20">
        <f t="shared" si="10"/>
        <v>0</v>
      </c>
      <c r="K83" s="21">
        <f t="shared" si="11"/>
        <v>0</v>
      </c>
    </row>
    <row r="84" spans="1:11" ht="38.25" x14ac:dyDescent="0.2">
      <c r="A84" s="16">
        <v>78</v>
      </c>
      <c r="B84" s="17" t="s">
        <v>185</v>
      </c>
      <c r="C84" s="3" t="s">
        <v>86</v>
      </c>
      <c r="D84" s="9" t="s">
        <v>190</v>
      </c>
      <c r="E84" s="3">
        <v>100</v>
      </c>
      <c r="F84" s="1">
        <v>107814</v>
      </c>
      <c r="G84" s="1">
        <f t="shared" si="9"/>
        <v>10781400</v>
      </c>
      <c r="H84" s="22"/>
      <c r="I84" s="23"/>
      <c r="J84" s="20">
        <f t="shared" si="10"/>
        <v>0</v>
      </c>
      <c r="K84" s="21">
        <f t="shared" si="11"/>
        <v>0</v>
      </c>
    </row>
    <row r="85" spans="1:11" ht="258.75" customHeight="1" x14ac:dyDescent="0.2">
      <c r="A85" s="16">
        <v>79</v>
      </c>
      <c r="B85" s="17" t="s">
        <v>185</v>
      </c>
      <c r="C85" s="3" t="s">
        <v>87</v>
      </c>
      <c r="D85" s="9" t="s">
        <v>191</v>
      </c>
      <c r="E85" s="3">
        <v>100</v>
      </c>
      <c r="F85" s="1">
        <v>122527.95333333332</v>
      </c>
      <c r="G85" s="1">
        <f t="shared" si="9"/>
        <v>12252795.333333332</v>
      </c>
      <c r="H85" s="22"/>
      <c r="I85" s="23"/>
      <c r="J85" s="20">
        <f t="shared" si="10"/>
        <v>0</v>
      </c>
      <c r="K85" s="21">
        <f t="shared" si="11"/>
        <v>0</v>
      </c>
    </row>
    <row r="86" spans="1:11" ht="140.25" x14ac:dyDescent="0.2">
      <c r="A86" s="16">
        <v>80</v>
      </c>
      <c r="B86" s="17" t="s">
        <v>193</v>
      </c>
      <c r="C86" s="5" t="s">
        <v>111</v>
      </c>
      <c r="D86" s="4" t="s">
        <v>128</v>
      </c>
      <c r="E86" s="5">
        <v>9</v>
      </c>
      <c r="F86" s="1">
        <v>8817000</v>
      </c>
      <c r="G86" s="1">
        <f t="shared" si="9"/>
        <v>79353000</v>
      </c>
      <c r="H86" s="38" t="s">
        <v>194</v>
      </c>
      <c r="I86" s="38"/>
      <c r="J86" s="38"/>
      <c r="K86" s="1">
        <v>79353000</v>
      </c>
    </row>
    <row r="87" spans="1:11" ht="140.25" x14ac:dyDescent="0.2">
      <c r="A87" s="16">
        <v>81</v>
      </c>
      <c r="B87" s="17" t="s">
        <v>193</v>
      </c>
      <c r="C87" s="5" t="s">
        <v>195</v>
      </c>
      <c r="D87" s="4" t="s">
        <v>129</v>
      </c>
      <c r="E87" s="5">
        <v>9</v>
      </c>
      <c r="F87" s="1">
        <v>5600000</v>
      </c>
      <c r="G87" s="1">
        <f>F87*E87*2</f>
        <v>100800000</v>
      </c>
      <c r="H87" s="38" t="s">
        <v>194</v>
      </c>
      <c r="I87" s="38"/>
      <c r="J87" s="38"/>
      <c r="K87" s="1">
        <v>50400000</v>
      </c>
    </row>
    <row r="88" spans="1:11" ht="140.25" x14ac:dyDescent="0.2">
      <c r="A88" s="16">
        <v>82</v>
      </c>
      <c r="B88" s="17" t="s">
        <v>193</v>
      </c>
      <c r="C88" s="5" t="s">
        <v>112</v>
      </c>
      <c r="D88" s="4" t="s">
        <v>130</v>
      </c>
      <c r="E88" s="5">
        <v>9</v>
      </c>
      <c r="F88" s="1">
        <v>5600000</v>
      </c>
      <c r="G88" s="1">
        <f t="shared" si="9"/>
        <v>50400000</v>
      </c>
      <c r="H88" s="38" t="s">
        <v>194</v>
      </c>
      <c r="I88" s="38"/>
      <c r="J88" s="38"/>
      <c r="K88" s="1">
        <v>50400000</v>
      </c>
    </row>
    <row r="89" spans="1:11" ht="63.75" x14ac:dyDescent="0.2">
      <c r="A89" s="16">
        <v>83</v>
      </c>
      <c r="B89" s="17" t="s">
        <v>193</v>
      </c>
      <c r="C89" s="5" t="s">
        <v>113</v>
      </c>
      <c r="D89" s="4" t="s">
        <v>131</v>
      </c>
      <c r="E89" s="5">
        <v>9</v>
      </c>
      <c r="F89" s="1">
        <v>4500000</v>
      </c>
      <c r="G89" s="1">
        <f t="shared" si="9"/>
        <v>40500000</v>
      </c>
      <c r="H89" s="38" t="s">
        <v>194</v>
      </c>
      <c r="I89" s="38"/>
      <c r="J89" s="38"/>
      <c r="K89" s="1">
        <v>40500000</v>
      </c>
    </row>
    <row r="90" spans="1:11" ht="63.75" x14ac:dyDescent="0.2">
      <c r="A90" s="16">
        <v>84</v>
      </c>
      <c r="B90" s="17" t="s">
        <v>193</v>
      </c>
      <c r="C90" s="5" t="s">
        <v>114</v>
      </c>
      <c r="D90" s="4" t="s">
        <v>132</v>
      </c>
      <c r="E90" s="5">
        <v>9</v>
      </c>
      <c r="F90" s="1">
        <v>3000000</v>
      </c>
      <c r="G90" s="1">
        <f t="shared" si="9"/>
        <v>27000000</v>
      </c>
      <c r="H90" s="38" t="s">
        <v>194</v>
      </c>
      <c r="I90" s="38"/>
      <c r="J90" s="38"/>
      <c r="K90" s="1">
        <v>27000000</v>
      </c>
    </row>
    <row r="91" spans="1:11" ht="174" customHeight="1" x14ac:dyDescent="0.2">
      <c r="A91" s="16">
        <v>85</v>
      </c>
      <c r="B91" s="17" t="s">
        <v>196</v>
      </c>
      <c r="C91" s="5" t="s">
        <v>116</v>
      </c>
      <c r="D91" s="4" t="s">
        <v>133</v>
      </c>
      <c r="E91" s="5">
        <v>24</v>
      </c>
      <c r="F91" s="1">
        <v>250000</v>
      </c>
      <c r="G91" s="1">
        <f t="shared" si="9"/>
        <v>6000000</v>
      </c>
      <c r="H91" s="38" t="s">
        <v>194</v>
      </c>
      <c r="I91" s="38"/>
      <c r="J91" s="38"/>
      <c r="K91" s="1">
        <v>6000000</v>
      </c>
    </row>
    <row r="92" spans="1:11" ht="84" customHeight="1" x14ac:dyDescent="0.2">
      <c r="A92" s="16">
        <v>86</v>
      </c>
      <c r="B92" s="17" t="s">
        <v>196</v>
      </c>
      <c r="C92" s="5" t="s">
        <v>117</v>
      </c>
      <c r="D92" s="4" t="s">
        <v>134</v>
      </c>
      <c r="E92" s="5">
        <v>30</v>
      </c>
      <c r="F92" s="1">
        <v>102000</v>
      </c>
      <c r="G92" s="1">
        <f t="shared" si="9"/>
        <v>3060000</v>
      </c>
      <c r="H92" s="38" t="s">
        <v>194</v>
      </c>
      <c r="I92" s="38"/>
      <c r="J92" s="38"/>
      <c r="K92" s="1">
        <v>3060000</v>
      </c>
    </row>
    <row r="93" spans="1:11" ht="73.5" customHeight="1" x14ac:dyDescent="0.2">
      <c r="A93" s="16">
        <v>87</v>
      </c>
      <c r="B93" s="17" t="s">
        <v>196</v>
      </c>
      <c r="C93" s="5" t="s">
        <v>118</v>
      </c>
      <c r="D93" s="4" t="s">
        <v>135</v>
      </c>
      <c r="E93" s="5">
        <v>4</v>
      </c>
      <c r="F93" s="1">
        <v>102000</v>
      </c>
      <c r="G93" s="1">
        <f t="shared" si="9"/>
        <v>408000</v>
      </c>
      <c r="H93" s="38" t="s">
        <v>194</v>
      </c>
      <c r="I93" s="38"/>
      <c r="J93" s="38"/>
      <c r="K93" s="1">
        <v>408000</v>
      </c>
    </row>
    <row r="94" spans="1:11" ht="147.75" customHeight="1" x14ac:dyDescent="0.2">
      <c r="A94" s="16">
        <v>88</v>
      </c>
      <c r="B94" s="17" t="s">
        <v>197</v>
      </c>
      <c r="C94" s="5" t="s">
        <v>119</v>
      </c>
      <c r="D94" s="4" t="s">
        <v>136</v>
      </c>
      <c r="E94" s="5">
        <v>24</v>
      </c>
      <c r="F94" s="1">
        <v>148000</v>
      </c>
      <c r="G94" s="1">
        <f t="shared" si="9"/>
        <v>3552000</v>
      </c>
      <c r="H94" s="38" t="s">
        <v>194</v>
      </c>
      <c r="I94" s="38"/>
      <c r="J94" s="38"/>
      <c r="K94" s="1">
        <v>3552000</v>
      </c>
    </row>
    <row r="95" spans="1:11" ht="60.75" customHeight="1" x14ac:dyDescent="0.2">
      <c r="A95" s="16">
        <v>89</v>
      </c>
      <c r="B95" s="17" t="s">
        <v>197</v>
      </c>
      <c r="C95" s="5" t="s">
        <v>117</v>
      </c>
      <c r="D95" s="4" t="s">
        <v>137</v>
      </c>
      <c r="E95" s="5">
        <v>30</v>
      </c>
      <c r="F95" s="1">
        <v>102000</v>
      </c>
      <c r="G95" s="1">
        <f t="shared" si="9"/>
        <v>3060000</v>
      </c>
      <c r="H95" s="38" t="s">
        <v>194</v>
      </c>
      <c r="I95" s="38"/>
      <c r="J95" s="38"/>
      <c r="K95" s="1">
        <v>3060000</v>
      </c>
    </row>
    <row r="96" spans="1:11" ht="127.5" x14ac:dyDescent="0.2">
      <c r="A96" s="16">
        <v>90</v>
      </c>
      <c r="B96" s="17" t="s">
        <v>197</v>
      </c>
      <c r="C96" s="5" t="s">
        <v>120</v>
      </c>
      <c r="D96" s="4" t="s">
        <v>138</v>
      </c>
      <c r="E96" s="5">
        <v>24</v>
      </c>
      <c r="F96" s="1">
        <v>250000</v>
      </c>
      <c r="G96" s="1">
        <f t="shared" si="9"/>
        <v>6000000</v>
      </c>
      <c r="H96" s="38" t="s">
        <v>194</v>
      </c>
      <c r="I96" s="38"/>
      <c r="J96" s="38"/>
      <c r="K96" s="1">
        <v>6000000</v>
      </c>
    </row>
    <row r="97" spans="1:11" ht="182.25" customHeight="1" x14ac:dyDescent="0.2">
      <c r="A97" s="16">
        <v>91</v>
      </c>
      <c r="B97" s="17" t="s">
        <v>197</v>
      </c>
      <c r="C97" s="5" t="s">
        <v>121</v>
      </c>
      <c r="D97" s="4" t="s">
        <v>139</v>
      </c>
      <c r="E97" s="5">
        <v>4</v>
      </c>
      <c r="F97" s="1">
        <v>148000</v>
      </c>
      <c r="G97" s="1">
        <f t="shared" si="9"/>
        <v>592000</v>
      </c>
      <c r="H97" s="38" t="s">
        <v>194</v>
      </c>
      <c r="I97" s="38"/>
      <c r="J97" s="38"/>
      <c r="K97" s="1">
        <v>592000</v>
      </c>
    </row>
    <row r="98" spans="1:11" ht="224.25" customHeight="1" x14ac:dyDescent="0.2">
      <c r="A98" s="16">
        <v>92</v>
      </c>
      <c r="B98" s="17" t="s">
        <v>198</v>
      </c>
      <c r="C98" s="5" t="s">
        <v>125</v>
      </c>
      <c r="D98" s="4" t="s">
        <v>144</v>
      </c>
      <c r="E98" s="5">
        <v>3</v>
      </c>
      <c r="F98" s="1">
        <v>7500000</v>
      </c>
      <c r="G98" s="1">
        <f t="shared" si="9"/>
        <v>22500000</v>
      </c>
      <c r="H98" s="38" t="s">
        <v>194</v>
      </c>
      <c r="I98" s="38"/>
      <c r="J98" s="38"/>
      <c r="K98" s="1">
        <v>22500000</v>
      </c>
    </row>
    <row r="99" spans="1:11" ht="68.25" customHeight="1" x14ac:dyDescent="0.2">
      <c r="A99" s="16">
        <v>93</v>
      </c>
      <c r="B99" s="17" t="s">
        <v>198</v>
      </c>
      <c r="C99" s="5" t="s">
        <v>199</v>
      </c>
      <c r="D99" s="4" t="s">
        <v>137</v>
      </c>
      <c r="E99" s="5">
        <v>3</v>
      </c>
      <c r="F99" s="1">
        <v>3000000</v>
      </c>
      <c r="G99" s="1">
        <f>F99*E99*3</f>
        <v>27000000</v>
      </c>
      <c r="H99" s="38" t="s">
        <v>194</v>
      </c>
      <c r="I99" s="38"/>
      <c r="J99" s="38"/>
      <c r="K99" s="1">
        <v>27000000</v>
      </c>
    </row>
    <row r="100" spans="1:11" ht="66.75" customHeight="1" x14ac:dyDescent="0.2">
      <c r="A100" s="16">
        <v>94</v>
      </c>
      <c r="B100" s="17" t="s">
        <v>198</v>
      </c>
      <c r="C100" s="5" t="s">
        <v>200</v>
      </c>
      <c r="D100" s="4" t="s">
        <v>145</v>
      </c>
      <c r="E100" s="5">
        <v>3</v>
      </c>
      <c r="F100" s="1">
        <v>3000000</v>
      </c>
      <c r="G100" s="1">
        <f>F100*E100*4</f>
        <v>36000000</v>
      </c>
      <c r="H100" s="38" t="s">
        <v>194</v>
      </c>
      <c r="I100" s="38"/>
      <c r="J100" s="38"/>
      <c r="K100" s="1">
        <v>36000000</v>
      </c>
    </row>
    <row r="101" spans="1:11" ht="153" x14ac:dyDescent="0.2">
      <c r="A101" s="16">
        <v>95</v>
      </c>
      <c r="B101" s="17" t="s">
        <v>201</v>
      </c>
      <c r="C101" s="5" t="s">
        <v>202</v>
      </c>
      <c r="D101" s="4" t="s">
        <v>140</v>
      </c>
      <c r="E101" s="5">
        <v>5</v>
      </c>
      <c r="F101" s="1">
        <v>7500000</v>
      </c>
      <c r="G101" s="1">
        <f>F101*E101*2</f>
        <v>75000000</v>
      </c>
      <c r="H101" s="38" t="s">
        <v>194</v>
      </c>
      <c r="I101" s="38"/>
      <c r="J101" s="38"/>
      <c r="K101" s="1">
        <v>75000000</v>
      </c>
    </row>
    <row r="102" spans="1:11" ht="38.25" x14ac:dyDescent="0.2">
      <c r="A102" s="16">
        <v>96</v>
      </c>
      <c r="B102" s="17" t="s">
        <v>201</v>
      </c>
      <c r="C102" s="5" t="s">
        <v>203</v>
      </c>
      <c r="D102" s="4" t="s">
        <v>146</v>
      </c>
      <c r="E102" s="5">
        <v>5</v>
      </c>
      <c r="F102" s="1">
        <v>3000000</v>
      </c>
      <c r="G102" s="1">
        <f>F102*E102*2</f>
        <v>30000000</v>
      </c>
      <c r="H102" s="38" t="s">
        <v>194</v>
      </c>
      <c r="I102" s="38"/>
      <c r="J102" s="38"/>
      <c r="K102" s="1">
        <v>30000000</v>
      </c>
    </row>
    <row r="103" spans="1:11" ht="25.5" x14ac:dyDescent="0.2">
      <c r="A103" s="16">
        <v>97</v>
      </c>
      <c r="B103" s="17" t="s">
        <v>201</v>
      </c>
      <c r="C103" s="5" t="s">
        <v>204</v>
      </c>
      <c r="D103" s="4" t="s">
        <v>147</v>
      </c>
      <c r="E103" s="5">
        <v>5</v>
      </c>
      <c r="F103" s="1">
        <v>4500000</v>
      </c>
      <c r="G103" s="1">
        <f>F103*E103*2</f>
        <v>45000000</v>
      </c>
      <c r="H103" s="38" t="s">
        <v>194</v>
      </c>
      <c r="I103" s="38"/>
      <c r="J103" s="38"/>
      <c r="K103" s="1">
        <v>45000000</v>
      </c>
    </row>
    <row r="104" spans="1:11" ht="153" x14ac:dyDescent="0.2">
      <c r="A104" s="16">
        <v>98</v>
      </c>
      <c r="B104" s="17" t="s">
        <v>201</v>
      </c>
      <c r="C104" s="5" t="s">
        <v>205</v>
      </c>
      <c r="D104" s="4" t="s">
        <v>148</v>
      </c>
      <c r="E104" s="5">
        <v>5</v>
      </c>
      <c r="F104" s="1">
        <v>4500000</v>
      </c>
      <c r="G104" s="1">
        <f>F104*E104*2</f>
        <v>45000000</v>
      </c>
      <c r="H104" s="38" t="s">
        <v>194</v>
      </c>
      <c r="I104" s="38"/>
      <c r="J104" s="38"/>
      <c r="K104" s="1">
        <v>45000000</v>
      </c>
    </row>
    <row r="105" spans="1:11" ht="153" x14ac:dyDescent="0.2">
      <c r="A105" s="16">
        <v>99</v>
      </c>
      <c r="B105" s="17" t="s">
        <v>206</v>
      </c>
      <c r="C105" s="5" t="s">
        <v>122</v>
      </c>
      <c r="D105" s="4" t="s">
        <v>140</v>
      </c>
      <c r="E105" s="5">
        <v>5</v>
      </c>
      <c r="F105" s="1">
        <v>7500000</v>
      </c>
      <c r="G105" s="1">
        <f t="shared" si="9"/>
        <v>37500000</v>
      </c>
      <c r="H105" s="38" t="s">
        <v>194</v>
      </c>
      <c r="I105" s="38"/>
      <c r="J105" s="38"/>
      <c r="K105" s="1">
        <v>37500000</v>
      </c>
    </row>
    <row r="106" spans="1:11" ht="60" customHeight="1" x14ac:dyDescent="0.2">
      <c r="A106" s="16">
        <v>100</v>
      </c>
      <c r="B106" s="17" t="s">
        <v>206</v>
      </c>
      <c r="C106" s="5" t="s">
        <v>207</v>
      </c>
      <c r="D106" s="4" t="s">
        <v>141</v>
      </c>
      <c r="E106" s="5">
        <v>5</v>
      </c>
      <c r="F106" s="1">
        <v>3000000</v>
      </c>
      <c r="G106" s="1">
        <f>F106*E106*2</f>
        <v>30000000</v>
      </c>
      <c r="H106" s="38" t="s">
        <v>194</v>
      </c>
      <c r="I106" s="38"/>
      <c r="J106" s="38"/>
      <c r="K106" s="1">
        <v>30000000</v>
      </c>
    </row>
    <row r="107" spans="1:11" ht="140.25" customHeight="1" x14ac:dyDescent="0.2">
      <c r="A107" s="16">
        <v>101</v>
      </c>
      <c r="B107" s="17" t="s">
        <v>206</v>
      </c>
      <c r="C107" s="5" t="s">
        <v>123</v>
      </c>
      <c r="D107" s="4" t="s">
        <v>142</v>
      </c>
      <c r="E107" s="5">
        <v>5</v>
      </c>
      <c r="F107" s="1">
        <v>7500000</v>
      </c>
      <c r="G107" s="1">
        <f t="shared" si="9"/>
        <v>37500000</v>
      </c>
      <c r="H107" s="38" t="s">
        <v>194</v>
      </c>
      <c r="I107" s="38"/>
      <c r="J107" s="38"/>
      <c r="K107" s="1">
        <v>37500000</v>
      </c>
    </row>
    <row r="108" spans="1:11" ht="161.25" customHeight="1" x14ac:dyDescent="0.2">
      <c r="A108" s="16">
        <v>102</v>
      </c>
      <c r="B108" s="17" t="s">
        <v>208</v>
      </c>
      <c r="C108" s="5" t="s">
        <v>126</v>
      </c>
      <c r="D108" s="4" t="s">
        <v>149</v>
      </c>
      <c r="E108" s="5">
        <v>6</v>
      </c>
      <c r="F108" s="1">
        <v>7500000</v>
      </c>
      <c r="G108" s="1">
        <f t="shared" si="9"/>
        <v>45000000</v>
      </c>
      <c r="H108" s="38" t="s">
        <v>194</v>
      </c>
      <c r="I108" s="38"/>
      <c r="J108" s="38"/>
      <c r="K108" s="1">
        <v>45000000</v>
      </c>
    </row>
    <row r="109" spans="1:11" ht="56.25" customHeight="1" x14ac:dyDescent="0.2">
      <c r="A109" s="16">
        <v>103</v>
      </c>
      <c r="B109" s="17" t="s">
        <v>208</v>
      </c>
      <c r="C109" s="5" t="s">
        <v>200</v>
      </c>
      <c r="D109" s="4" t="s">
        <v>146</v>
      </c>
      <c r="E109" s="5">
        <v>6</v>
      </c>
      <c r="F109" s="1">
        <v>3000000</v>
      </c>
      <c r="G109" s="1">
        <f>F109*E109*4</f>
        <v>72000000</v>
      </c>
      <c r="H109" s="38" t="s">
        <v>194</v>
      </c>
      <c r="I109" s="38"/>
      <c r="J109" s="38"/>
      <c r="K109" s="1">
        <v>72000000</v>
      </c>
    </row>
    <row r="110" spans="1:11" ht="189.75" customHeight="1" x14ac:dyDescent="0.2">
      <c r="A110" s="16">
        <v>104</v>
      </c>
      <c r="B110" s="17" t="s">
        <v>208</v>
      </c>
      <c r="C110" s="5" t="s">
        <v>127</v>
      </c>
      <c r="D110" s="4" t="s">
        <v>150</v>
      </c>
      <c r="E110" s="6">
        <v>4</v>
      </c>
      <c r="F110" s="1">
        <v>7500000</v>
      </c>
      <c r="G110" s="1">
        <f t="shared" si="9"/>
        <v>30000000</v>
      </c>
      <c r="H110" s="38" t="s">
        <v>194</v>
      </c>
      <c r="I110" s="38"/>
      <c r="J110" s="38"/>
      <c r="K110" s="1">
        <v>30000000</v>
      </c>
    </row>
    <row r="111" spans="1:11" ht="153" x14ac:dyDescent="0.2">
      <c r="A111" s="16">
        <v>105</v>
      </c>
      <c r="B111" s="17" t="s">
        <v>182</v>
      </c>
      <c r="C111" s="5" t="s">
        <v>115</v>
      </c>
      <c r="D111" s="4" t="s">
        <v>151</v>
      </c>
      <c r="E111" s="5">
        <v>7</v>
      </c>
      <c r="F111" s="1">
        <v>250000</v>
      </c>
      <c r="G111" s="1">
        <f t="shared" si="9"/>
        <v>1750000</v>
      </c>
      <c r="H111" s="38" t="s">
        <v>194</v>
      </c>
      <c r="I111" s="38"/>
      <c r="J111" s="38"/>
      <c r="K111" s="1">
        <v>1750000</v>
      </c>
    </row>
    <row r="112" spans="1:11" ht="38.25" x14ac:dyDescent="0.2">
      <c r="A112" s="16">
        <v>106</v>
      </c>
      <c r="B112" s="17" t="s">
        <v>182</v>
      </c>
      <c r="C112" s="5" t="s">
        <v>203</v>
      </c>
      <c r="D112" s="4" t="s">
        <v>137</v>
      </c>
      <c r="E112" s="5">
        <v>7</v>
      </c>
      <c r="F112" s="1">
        <v>102000</v>
      </c>
      <c r="G112" s="1">
        <f>F112*E112*2</f>
        <v>1428000</v>
      </c>
      <c r="H112" s="38" t="s">
        <v>194</v>
      </c>
      <c r="I112" s="38"/>
      <c r="J112" s="38"/>
      <c r="K112" s="1">
        <v>1428000</v>
      </c>
    </row>
    <row r="113" spans="1:11" ht="54" customHeight="1" x14ac:dyDescent="0.2">
      <c r="A113" s="16">
        <v>107</v>
      </c>
      <c r="B113" s="17" t="s">
        <v>182</v>
      </c>
      <c r="C113" s="5" t="s">
        <v>200</v>
      </c>
      <c r="D113" s="4" t="s">
        <v>152</v>
      </c>
      <c r="E113" s="5">
        <v>7</v>
      </c>
      <c r="F113" s="1">
        <v>102000</v>
      </c>
      <c r="G113" s="1">
        <f>F113*E113*4</f>
        <v>2856000</v>
      </c>
      <c r="H113" s="38" t="s">
        <v>194</v>
      </c>
      <c r="I113" s="38"/>
      <c r="J113" s="38"/>
      <c r="K113" s="1">
        <v>2856000</v>
      </c>
    </row>
    <row r="114" spans="1:11" ht="168.75" customHeight="1" x14ac:dyDescent="0.2">
      <c r="A114" s="16">
        <v>108</v>
      </c>
      <c r="B114" s="17" t="s">
        <v>209</v>
      </c>
      <c r="C114" s="5" t="s">
        <v>124</v>
      </c>
      <c r="D114" s="4" t="s">
        <v>143</v>
      </c>
      <c r="E114" s="5">
        <v>20</v>
      </c>
      <c r="F114" s="1">
        <v>250000</v>
      </c>
      <c r="G114" s="1">
        <f t="shared" si="9"/>
        <v>5000000</v>
      </c>
      <c r="H114" s="38" t="s">
        <v>194</v>
      </c>
      <c r="I114" s="38"/>
      <c r="J114" s="38"/>
      <c r="K114" s="1">
        <v>5000000</v>
      </c>
    </row>
    <row r="115" spans="1:11" ht="53.25" customHeight="1" x14ac:dyDescent="0.2">
      <c r="A115" s="16">
        <v>109</v>
      </c>
      <c r="B115" s="17" t="s">
        <v>209</v>
      </c>
      <c r="C115" s="5" t="s">
        <v>117</v>
      </c>
      <c r="D115" s="4" t="s">
        <v>137</v>
      </c>
      <c r="E115" s="5">
        <v>20</v>
      </c>
      <c r="F115" s="1">
        <v>102000</v>
      </c>
      <c r="G115" s="1">
        <f t="shared" si="9"/>
        <v>2040000</v>
      </c>
      <c r="H115" s="38" t="s">
        <v>194</v>
      </c>
      <c r="I115" s="38"/>
      <c r="J115" s="38"/>
      <c r="K115" s="1">
        <v>2040000</v>
      </c>
    </row>
    <row r="116" spans="1:11" x14ac:dyDescent="0.2">
      <c r="A116" s="16"/>
      <c r="B116" s="26"/>
      <c r="C116" s="36"/>
      <c r="D116" s="27"/>
      <c r="E116" s="28"/>
      <c r="F116" s="1"/>
      <c r="G116" s="2"/>
      <c r="H116" s="38"/>
      <c r="I116" s="38"/>
      <c r="J116" s="38"/>
      <c r="K116" s="29"/>
    </row>
    <row r="117" spans="1:11" x14ac:dyDescent="0.2">
      <c r="A117" s="16"/>
      <c r="B117" s="26"/>
      <c r="C117" s="36"/>
      <c r="D117" s="27"/>
      <c r="E117" s="28"/>
      <c r="F117" s="1"/>
      <c r="G117" s="2"/>
      <c r="H117" s="38"/>
      <c r="I117" s="38"/>
      <c r="J117" s="38"/>
      <c r="K117" s="29"/>
    </row>
    <row r="118" spans="1:11" ht="24" customHeight="1" thickBot="1" x14ac:dyDescent="0.25">
      <c r="A118" s="53" t="s">
        <v>8</v>
      </c>
      <c r="B118" s="54"/>
      <c r="C118" s="54"/>
      <c r="D118" s="54"/>
      <c r="E118" s="54"/>
      <c r="F118" s="54"/>
      <c r="G118" s="30">
        <f>SUM(G7:G117)</f>
        <v>1771063000.2333333</v>
      </c>
      <c r="H118" s="55" t="s">
        <v>11</v>
      </c>
      <c r="I118" s="56"/>
      <c r="J118" s="57"/>
      <c r="K118" s="7">
        <f>SUM(K7:K117)</f>
        <v>1012378892</v>
      </c>
    </row>
    <row r="120" spans="1:11" ht="174.75" customHeight="1" x14ac:dyDescent="0.2">
      <c r="D120" s="58" t="s">
        <v>211</v>
      </c>
      <c r="E120" s="58"/>
      <c r="F120" s="58"/>
      <c r="G120" s="58"/>
      <c r="H120" s="58"/>
      <c r="I120" s="58"/>
    </row>
    <row r="121" spans="1:11" x14ac:dyDescent="0.2">
      <c r="D121" s="58"/>
      <c r="E121" s="58"/>
      <c r="F121" s="58"/>
      <c r="G121" s="58"/>
      <c r="H121" s="58"/>
      <c r="I121" s="58"/>
    </row>
    <row r="122" spans="1:11" x14ac:dyDescent="0.2">
      <c r="D122" s="58"/>
      <c r="E122" s="58"/>
      <c r="F122" s="58"/>
      <c r="G122" s="58"/>
      <c r="H122" s="58"/>
      <c r="I122" s="58"/>
    </row>
    <row r="123" spans="1:11" x14ac:dyDescent="0.2">
      <c r="D123" s="58"/>
      <c r="E123" s="58"/>
      <c r="F123" s="58"/>
      <c r="G123" s="58"/>
      <c r="H123" s="58"/>
      <c r="I123" s="58"/>
    </row>
    <row r="124" spans="1:11" ht="129.75" customHeight="1" x14ac:dyDescent="0.2">
      <c r="D124" s="58"/>
      <c r="E124" s="58"/>
      <c r="F124" s="58"/>
      <c r="G124" s="58"/>
      <c r="H124" s="58"/>
      <c r="I124" s="58"/>
    </row>
    <row r="127" spans="1:11" x14ac:dyDescent="0.2">
      <c r="D127" s="32" t="s">
        <v>12</v>
      </c>
      <c r="E127" s="59"/>
      <c r="F127" s="59"/>
      <c r="G127" s="59"/>
      <c r="H127" s="59"/>
      <c r="I127" s="59"/>
      <c r="J127" s="59"/>
    </row>
    <row r="128" spans="1:11" x14ac:dyDescent="0.2">
      <c r="D128" s="33" t="s">
        <v>13</v>
      </c>
      <c r="E128" s="52"/>
      <c r="F128" s="52"/>
      <c r="G128" s="52"/>
      <c r="H128" s="52"/>
      <c r="I128" s="52"/>
      <c r="J128" s="52"/>
    </row>
    <row r="129" spans="4:10" x14ac:dyDescent="0.2">
      <c r="D129" s="33" t="s">
        <v>14</v>
      </c>
      <c r="E129" s="52"/>
      <c r="F129" s="52"/>
      <c r="G129" s="52"/>
      <c r="H129" s="52"/>
      <c r="I129" s="52"/>
      <c r="J129" s="52"/>
    </row>
    <row r="130" spans="4:10" x14ac:dyDescent="0.2">
      <c r="D130" s="33" t="s">
        <v>15</v>
      </c>
      <c r="E130" s="52"/>
      <c r="F130" s="52"/>
      <c r="G130" s="52"/>
      <c r="H130" s="52"/>
      <c r="I130" s="52"/>
      <c r="J130" s="52"/>
    </row>
    <row r="131" spans="4:10" x14ac:dyDescent="0.2">
      <c r="D131" s="33" t="s">
        <v>16</v>
      </c>
      <c r="E131" s="52"/>
      <c r="F131" s="52"/>
      <c r="G131" s="52"/>
      <c r="H131" s="52"/>
      <c r="I131" s="52"/>
      <c r="J131" s="52"/>
    </row>
  </sheetData>
  <mergeCells count="49">
    <mergeCell ref="E129:J129"/>
    <mergeCell ref="E130:J130"/>
    <mergeCell ref="E131:J131"/>
    <mergeCell ref="H117:J117"/>
    <mergeCell ref="A118:F118"/>
    <mergeCell ref="H118:J118"/>
    <mergeCell ref="D120:I124"/>
    <mergeCell ref="E127:J127"/>
    <mergeCell ref="E128:J128"/>
    <mergeCell ref="H116:J116"/>
    <mergeCell ref="H113:J113"/>
    <mergeCell ref="H114:J114"/>
    <mergeCell ref="H115:J115"/>
    <mergeCell ref="H107:J107"/>
    <mergeCell ref="H108:J108"/>
    <mergeCell ref="H109:J109"/>
    <mergeCell ref="H110:J110"/>
    <mergeCell ref="H111:J111"/>
    <mergeCell ref="H112:J112"/>
    <mergeCell ref="H92:J92"/>
    <mergeCell ref="H93:J93"/>
    <mergeCell ref="H106:J106"/>
    <mergeCell ref="H95:J95"/>
    <mergeCell ref="H96:J96"/>
    <mergeCell ref="H97:J97"/>
    <mergeCell ref="H98:J98"/>
    <mergeCell ref="H99:J99"/>
    <mergeCell ref="H100:J100"/>
    <mergeCell ref="H101:J101"/>
    <mergeCell ref="H102:J102"/>
    <mergeCell ref="H103:J103"/>
    <mergeCell ref="H104:J104"/>
    <mergeCell ref="H105:J105"/>
    <mergeCell ref="H94:J94"/>
    <mergeCell ref="H86:J86"/>
    <mergeCell ref="H87:J87"/>
    <mergeCell ref="H88:J88"/>
    <mergeCell ref="A1:K3"/>
    <mergeCell ref="A4:K4"/>
    <mergeCell ref="A5:A6"/>
    <mergeCell ref="B5:B6"/>
    <mergeCell ref="C5:C6"/>
    <mergeCell ref="D5:D6"/>
    <mergeCell ref="E5:E6"/>
    <mergeCell ref="F5:G5"/>
    <mergeCell ref="H5:K5"/>
    <mergeCell ref="H89:J89"/>
    <mergeCell ref="H90:J90"/>
    <mergeCell ref="H91:J9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DE OFERTA ECONÓMICA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Marisol Arevalo Martinez</dc:creator>
  <cp:keywords/>
  <dc:description/>
  <cp:lastModifiedBy>Hosman Hernan Arias Gutierrez</cp:lastModifiedBy>
  <cp:revision/>
  <dcterms:created xsi:type="dcterms:W3CDTF">2022-06-15T15:04:39Z</dcterms:created>
  <dcterms:modified xsi:type="dcterms:W3CDTF">2025-09-19T17:39:34Z</dcterms:modified>
  <cp:category/>
  <cp:contentStatus/>
</cp:coreProperties>
</file>