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OneDrive\Escritorio\SPA\Dcumentos para SECOPII pliegos definitivos\"/>
    </mc:Choice>
  </mc:AlternateContent>
  <xr:revisionPtr revIDLastSave="0" documentId="13_ncr:1_{AE1D429B-5780-49C6-9950-D46D70D96BE2}" xr6:coauthVersionLast="47" xr6:coauthVersionMax="47" xr10:uidLastSave="{00000000-0000-0000-0000-000000000000}"/>
  <bookViews>
    <workbookView xWindow="-120" yWindow="-120" windowWidth="20730" windowHeight="11160" xr2:uid="{1DEBB68A-EFE0-432E-AD13-AEB7A1C12D65}"/>
  </bookViews>
  <sheets>
    <sheet name="Estudio_Mercado_2025_AjusteForm" sheetId="1" r:id="rId1"/>
  </sheets>
  <definedNames>
    <definedName name="_xlnm._FilterDatabase" localSheetId="0" hidden="1">Estudio_Mercado_2025_AjusteForm!$A$6:$AZ$91</definedName>
    <definedName name="_xlnm.Print_Area" localSheetId="0">Estudio_Mercado_2025_AjusteForm!$A$1:$AC$92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39" i="1" l="1"/>
  <c r="AA37" i="1"/>
  <c r="Z25" i="1"/>
  <c r="I59" i="1"/>
  <c r="K59" i="1"/>
  <c r="K25" i="1"/>
  <c r="J59" i="1"/>
  <c r="G59" i="1" s="1"/>
  <c r="J25" i="1"/>
  <c r="I25" i="1" s="1"/>
  <c r="M84" i="1"/>
  <c r="G25" i="1" l="1"/>
  <c r="AA34" i="1" l="1"/>
  <c r="AA31" i="1"/>
  <c r="AA22" i="1"/>
  <c r="AA19" i="1"/>
  <c r="AA16" i="1"/>
  <c r="AA13" i="1"/>
  <c r="AA10" i="1"/>
  <c r="AA7" i="1"/>
  <c r="Z28" i="1" l="1"/>
  <c r="AA25" i="1"/>
  <c r="AA28" i="1" l="1"/>
  <c r="AA40" i="1" l="1"/>
</calcChain>
</file>

<file path=xl/sharedStrings.xml><?xml version="1.0" encoding="utf-8"?>
<sst xmlns="http://schemas.openxmlformats.org/spreadsheetml/2006/main" count="394" uniqueCount="166">
  <si>
    <t>RECURSO HUMANO</t>
  </si>
  <si>
    <t>Item</t>
  </si>
  <si>
    <t>Componente del anexo técnico</t>
  </si>
  <si>
    <t>Elemento</t>
  </si>
  <si>
    <t>Descripción del elemento y / o actividad</t>
  </si>
  <si>
    <t>Unidad de medida</t>
  </si>
  <si>
    <t>Cantidad establecida según anexo técnico</t>
  </si>
  <si>
    <t>Valor unitario sin IVA</t>
  </si>
  <si>
    <t>Valor IVA / Ipoconsumo</t>
  </si>
  <si>
    <t>Valor unitario con IVA / Ipoconsumo</t>
  </si>
  <si>
    <t>Valor total Sin IVA / Ipoconsumo</t>
  </si>
  <si>
    <t>Valor total con IVA / Ipoconsumo</t>
  </si>
  <si>
    <t xml:space="preserve">Observaciones </t>
  </si>
  <si>
    <t>Cantidad</t>
  </si>
  <si>
    <t>Cargo</t>
  </si>
  <si>
    <t>Perfil</t>
  </si>
  <si>
    <t>Tabla Honorarios
o 
Cotización</t>
  </si>
  <si>
    <t>% de dedicación</t>
  </si>
  <si>
    <t>Tiempo</t>
  </si>
  <si>
    <t xml:space="preserve">Unidad de Tiempo </t>
  </si>
  <si>
    <t xml:space="preserve">Componente 2.  Acciones para la disminución de los factores de riesgo frente a consumo de SPA </t>
  </si>
  <si>
    <t>Papel Cartulina Iris</t>
  </si>
  <si>
    <t>Cartulina Papel Iris  Pliegos 70×100 Surtido
Color: Colores Surtidos
Tamaño: 1/2 Pliego X 10</t>
  </si>
  <si>
    <t>1/2 Pliego</t>
  </si>
  <si>
    <t>Todos los componentes</t>
  </si>
  <si>
    <t xml:space="preserve">Coordinador(a) general del proyecto  </t>
  </si>
  <si>
    <t>Tabla de Honorarios</t>
  </si>
  <si>
    <t>Meses</t>
  </si>
  <si>
    <t xml:space="preserve">Componente 2.  Acciones para la disminución de los factores de riesgo frente a consumo de SPA 
</t>
  </si>
  <si>
    <t>Papel Periódico</t>
  </si>
  <si>
    <t>Papel Periódico 48 Gr Pliego De 70x100cm
Acabado Mate X 25</t>
  </si>
  <si>
    <t>Unidad</t>
  </si>
  <si>
    <t xml:space="preserve">El papel prensa o periódico se encuentra excluido del pago del IVA de acuerdo con el artículo 424. del estatuto tributario </t>
  </si>
  <si>
    <t>Block de Notas</t>
  </si>
  <si>
    <t xml:space="preserve"> Block de 70 hojas blancas (no rayado ni cuadriculado)
 Tamaño: 20.8 x 27.8 cm (tamaño carta)
Papel Bond</t>
  </si>
  <si>
    <t>Componente 2.  Acciones para la disminución de los factores de riesgo frente a consumo de SPA</t>
  </si>
  <si>
    <t>Vinilos</t>
  </si>
  <si>
    <t>Vinilo colores Surtidos x 125 gr c/u</t>
  </si>
  <si>
    <t xml:space="preserve">Asistente administrativo </t>
  </si>
  <si>
    <t xml:space="preserve">Componente 2.  Acciones para la disminución de los factores de riesgo frente a consumo de SPA  </t>
  </si>
  <si>
    <t>Pincel N°12</t>
  </si>
  <si>
    <t>Pincel redondo de cerdas N° 12. 
Tipo de cerdas: Natural
Material del mango: Madera</t>
  </si>
  <si>
    <t>Unidades</t>
  </si>
  <si>
    <t>Pincel N°10</t>
  </si>
  <si>
    <t>Pincel redondo de cerdas N° 10. 
Tipo de cerdas: Natural
Material del mango: Madera</t>
  </si>
  <si>
    <t>Marcador permanente</t>
  </si>
  <si>
    <t>Marcador permanente, colores surtidos, Material Plástico, Tipo de punta Redonda, Tinta a base de alcohol, Tipo de punta Biselada, Grosor del trazo 1mm, 5mm caja x10</t>
  </si>
  <si>
    <t xml:space="preserve">Caja </t>
  </si>
  <si>
    <t>Componente 2</t>
  </si>
  <si>
    <t>Profesional Psicosocial</t>
  </si>
  <si>
    <t>FORMACIÓN PROFESIONAL EN LOS NÚCLEOS BÁSICOS DEL CONOCIMIENTO EN LAS DISCIPLINAS DE: 
Se requiere formación profesional en alguno de los siguientes núcleos básicos del conocimiento:
1. Psicología
2. Sociología, Trabajo Social y Afines. 
EXPERIENCIA GENERAL:
Hasta veinticuatro (24) meses de experiencia profesional, contados a partir de la expedición de a tarjeta profesional y/o terminación de materias y/o fecha de grado, según aplique.
EXPERIENCIA ESPECIFICA:
Mínimo dieciocho (18) meses como profesional psicosocial en proyectos relacionados a prevención, disminución de riesgos y/o daños por consumo de SPA y/o salud sexual y reproductiva y/o atención de población vulnerable y/o trabajo con comunidad en proyectos de salud.</t>
  </si>
  <si>
    <t>Plumón Delgado</t>
  </si>
  <si>
    <t>Plumon-Colorella-Star-Caja-12-Colores-Surtidos</t>
  </si>
  <si>
    <t>Notas adhesivas</t>
  </si>
  <si>
    <t>Nota Adhesiva Post It
Forma Cuadrada
Hojas por block 100
Largo x Ancho 75 mm x 75 mm x 5tacos
colores surtidos (cada taco de 100 unidades c/u)</t>
  </si>
  <si>
    <t>Paquete</t>
  </si>
  <si>
    <t>Tijeras</t>
  </si>
  <si>
    <t>Componente 3</t>
  </si>
  <si>
    <t xml:space="preserve">Pegante </t>
  </si>
  <si>
    <t xml:space="preserve">
Colbon-Pegante-Liquido-Universal
Volumen de la unidad 225 cc
Con Tapa dosificadora - esparcidora con cierre anti secado, no deja arrugas,  lavable e inofensivo a la piel. 
Coloreable en cualquier pigmento.</t>
  </si>
  <si>
    <t>Cinta</t>
  </si>
  <si>
    <t>Transparente ancha de 160M X 48Mm.
Fabricado en polipropileno.
1143mm de espesor.
Acabado brillante.
Transparente.</t>
  </si>
  <si>
    <t>Pin Metálico para ropa</t>
  </si>
  <si>
    <t>Emblema o insignia elaborada en acero inoxidable, bronce y zinc lo que garantiza su durabilidad. Ancho x Altura 5 cm x 5 cm. A color, acabado esmaltado brillante de alta calidad.</t>
  </si>
  <si>
    <t>Profesional artista</t>
  </si>
  <si>
    <t xml:space="preserve">FORMACIÓN PROFESIONAL DE ACUERDO AL NÚCLEO BÁSICO DEL CONOCIMIENTO:
Se requiere formación profesional en alguno de los siguientes núcleos básicos del conocimiento:
1. Artes Plásticas Visuales y afines
2. Artes Representativas
3. Diseño
4. Música
5. Otros Programas Asociados a Bellas Artes
Específicamente, se requiere título en Arte(s) y/o licenciatura en artes y/o Artes plásticas y/o licenciatura en artes plásticas y/o Artes Plásticas y Visuales y/o Artes Musicales y/o Arte Danzario y/o Arte dramático y/o licenciatura en artes escénicas y/o artes escénicas y/o licenciatura en educación básica en danza y/o música y/o profesional en arte y cultura.   Tarjeta profesional vigente en los casos que aplique. 
EXPERIENCIA PROFESIONAL
Hasta veinticuatro 24 meses de experiencia profesional, contados a partir de la expedición de la tarjeta profesional y/o terminación de materias y/o fecha de grado, según aplique.
EXPERIENCIA ESPECÍFICA 
Mínimo doce 12 meses de experiencia como profesional en formación de grupos y/o presentaciones artísticas y/o en proyectos comunitarios en torno a la prevención y/o disminución de factores de riesgos por consumo de SPA y/o salud sexual y reproductiva. </t>
  </si>
  <si>
    <t>Días</t>
  </si>
  <si>
    <t>Estación de café para 50 personas</t>
  </si>
  <si>
    <t>Servicio de cafetería (tinto, aromática y agua): Operario + presentación mesa + vasos de cartón bebida caliente 4 oz. + mezclador + azúcar + crema para café. Duración del evento aprox. 3 horas. Transporte incluido</t>
  </si>
  <si>
    <t xml:space="preserve">Estación para 50 personas </t>
  </si>
  <si>
    <t>Desayuno</t>
  </si>
  <si>
    <t xml:space="preserve">Salón para 50 personas </t>
  </si>
  <si>
    <t>Espacio adecuado con dotación de sillas, baños, mesas, video beam, computador, sonido (parlantes y micrófono) y elementos necesarios para el desarrollo de eventos de hasta 50 personas. Con disponibilidad de espacio exterior para el desarrollo de las actividades al aire libre.</t>
  </si>
  <si>
    <t>Día(s)</t>
  </si>
  <si>
    <t>Certificados: tamaño 22 x 28.</t>
  </si>
  <si>
    <t>Certificados impresos en kimberly 220 gs, full color , personalizados,</t>
  </si>
  <si>
    <t xml:space="preserve">Profesional en deportes. </t>
  </si>
  <si>
    <t>FORMACIÓN PROFESIONAL EN LOS NÚCLEOS BÁSICOS DEL CONOCIMIENTO EN LAS DISCIPLINAS DE:
Se requiere formación profesional en el siguiente núcleo básico del conocimiento:
1. Deportes, Educación Física y Recreación
EXPERIENCIA GENERAL
Hasta veinticuatro (24) meses de experiencia profesional, contados a partir de la expedición de la tarjeta profesional y/o terminación de materias y/o fecha de grado, según aplique.
EXPERIENCIA ESPECÍFICA 
Mínimo doce (12) meses de experiencia como profesional en formación grupos deportivos, en proyectos comunitarios en torno a la prevención y/o disminución de factores de riesgos por consumo de SPA y/o salud sexual y reproductiva.</t>
  </si>
  <si>
    <t>BOLSA Capital Semilla</t>
  </si>
  <si>
    <t>Adhesivo tabloide</t>
  </si>
  <si>
    <t>Impresión: Full color en el frente (4 tintas) / reverso sin impresión (0 tintas)
Tamaño: Tabloide (279 mm x 432 mm)
Impresión: Frente a color (CMYK - 4x0 tintas)</t>
  </si>
  <si>
    <t>Agenda</t>
  </si>
  <si>
    <t>Dimensiones en cm: largo 25, alto 20. con 200 hojas en papel reciclable de 58gr a 75gr, cuadriculadas impresión a 1 tinta con logos institucionales. carátula: en cartón rígido 1.8 mm acabado brillante, impresión en policromía; 13 separadores de 75gr en papel reciclable, impresión en policromía por ambas caras del separador acabado brillante. tipo argollado</t>
  </si>
  <si>
    <t xml:space="preserve">Componente 2.  Acciones para la disminución de los factores de riesgo frente a consumo de SPA   </t>
  </si>
  <si>
    <t>Esfero</t>
  </si>
  <si>
    <t>Forma Cilíndrica De Cartón Rígido, Tinta Negra, Tipografía A 1 Tinta, Con Eslogan Institucional , retractil</t>
  </si>
  <si>
    <t>Vaso Pitillo o Botilito</t>
  </si>
  <si>
    <t>Tula</t>
  </si>
  <si>
    <t>Tula de espalda semi impermeable con cordón para cargar contramarcada con logos institucionales. De 41.5 cm x 33 cm.</t>
  </si>
  <si>
    <t>Componente 5</t>
  </si>
  <si>
    <t xml:space="preserve">Apoyo en canalizaciones para componentes de SPA y Salud Sexual y Reproductiva.  </t>
  </si>
  <si>
    <t xml:space="preserve">FORMACIÓN PROFESIONAL DE ACUERDO AL NÚCLEO BÁSICO DEL CONOCIMIENTO:
Se requiere formación profesional en el siguiente núcleo básico del conocimiento:
1. Enfermería.   
RETHUS vigente en los casos que aplique. 
EXPERIENCIA GENERAL.
Hasta veinticuatro (24) meses de experiencia profesional, contados a partir de la expedición de la tarjeta profesional y/o terminación de materias y/o fecha de grado, según aplique.
EXPERIENCIA ESPECÍFICA 
Mínimo seis (6) meses de experiencia en procesos de canalizaciones o laboras asistenciales en salud 
</t>
  </si>
  <si>
    <t xml:space="preserve">Pelotas anti estrés con logos </t>
  </si>
  <si>
    <t>Bola antiestrés con diseño diámetro 6 cm en poliuretano. impreso a 1 tinta, fondo unicolor</t>
  </si>
  <si>
    <t xml:space="preserve">Aceite Esencial </t>
  </si>
  <si>
    <t>Aceite artesanal en spray de 50ml de frutos rojos
50ml de esencia pura y concentrada
Deberá contar con Registro Invima y Permiso  para comercialización</t>
  </si>
  <si>
    <t xml:space="preserve">Componente 3. Acciones para la promoción de la Salud sexual y reproductiva-SSR consciente.  </t>
  </si>
  <si>
    <t>Componente 4</t>
  </si>
  <si>
    <t>Enfermero (a)</t>
  </si>
  <si>
    <t xml:space="preserve">FORMACIÓN PROFESIONAL EN LOS NÚCLEOS BÁSICOS DEL CONOCIMIENTO EN LAS DISCIPLINAS DE:
Se requiere formación profesional en alguno de los siguientes núcleos básicos del conocimiento:
1. Enfermería.  
RETHUS vigente en los casos que aplique. 
EXPERIENCIA GENERAL.
Hasta doce (12) meses de experiencia, contados a partir de la expedición de la tarjeta profesional y/o terminación de materias y/o fecha de grado, según aplique.
EXPERIENCIA ESPECÍFICA 
Mínimo seis (6) meses de experiencia en primeros auxilios y/o como paramédico y/o en atención de pacientes en áreas de urgencias de instituciones de salud (ESES, centros de salud, hospitales, clínicas, etc.) o zonas de emergencias.
</t>
  </si>
  <si>
    <t>Componente 3. Acciones para la promoción de la Salud sexual y reproductiva-SSR consciente.</t>
  </si>
  <si>
    <t>Cartulina Papel Iris  Pliegos 70×100 Surtido
Color: Colores Surtidos
Tamaño: Pliego X 10</t>
  </si>
  <si>
    <t>Valor total Recurso Humano</t>
  </si>
  <si>
    <t xml:space="preserve">Componente 3. Acciones para la promoción de la Salud sexual y reproductiva-SSR consciente.   </t>
  </si>
  <si>
    <t xml:space="preserve">Componente 3. Acciones para la promoción de la Salud sexual y reproductiva-SSR consciente. </t>
  </si>
  <si>
    <t>Colbon-Pegante-Liquido-Universal
Volumen de la unidad 225 cc
Con Tapa dosificadora - esparcidora con cierre anti secado, no deja arrugas,  lavable e inofensivo a la piel. 
Coloreable en cualquier pigmento.</t>
  </si>
  <si>
    <t xml:space="preserve">Componente 3. Acciones para la promoción de la Salud sexual y reproductiva-SSR consciente.    </t>
  </si>
  <si>
    <t>dimensiones en cm: largo 25, alto 20. con 200 hojas en papel reciclable de 58gr a 75gr, cuadriculadas impresión a 1 tinta con logos institucionales. carátula: en cartón rígido 1.8 mm acabado brillante, impresión en policromía; 13 separadores de 75gr en papel reciclable, impresión en policromía por ambas caras del separador acabado brillante. tipo argollado</t>
  </si>
  <si>
    <t>Jabón de tocador en barra</t>
  </si>
  <si>
    <t>Bolsa térmica</t>
  </si>
  <si>
    <t>Bolsa térmica para agua caliente 26x16cm</t>
  </si>
  <si>
    <t xml:space="preserve">Salón para 100 personas </t>
  </si>
  <si>
    <t>Espacio adecuado con dotación de sillas, baños, mesas, video beam, computador, sonido (parlantes y micrófono) y elementos necesarios para el desarrollo de eventos de hasta 100  personas. Con disponibilidad de espacio exterior para el desarrollo de las actividades al aire libre.</t>
  </si>
  <si>
    <t xml:space="preserve">Estudio de grabación para podcast </t>
  </si>
  <si>
    <t>Formato de entrevista y/o historia guiada con micrófonos de pódcast, sets para 2 a 4 personas máximo, con sesiones de grabación y sesión de edición (pre y post producción)</t>
  </si>
  <si>
    <t>Componente 4. Eventos de cierre “En suba nos reconocemos y cuidamos”</t>
  </si>
  <si>
    <t>Sonido 2000 Watts</t>
  </si>
  <si>
    <t>Alquiler de Sonido de 2000 watios con operario por un periodo de 6 a 8 horas 2 cabinas de sonido, 2 trípodes para cabinas, sistema de monitoreo, set de micrófono, 1 consola de sonido.</t>
  </si>
  <si>
    <t>Presentador</t>
  </si>
  <si>
    <t>1 presentador por medio día (3 a 4 horas) encargado de interactuar con el público y guiar la programación según el cronograma del evento. cotizar en horario nocturno entre semana y diurno un sábado (cada opción por separado).</t>
  </si>
  <si>
    <t>DJ</t>
  </si>
  <si>
    <t>Un DJ para todo el evento, quien realizará presentaciones a lo largo del evento la sensibilización entorno a la prevención del consumo de sustancias psicoactivas y a la salud sexual y reproductiva consiente</t>
  </si>
  <si>
    <t>Planta electrica</t>
  </si>
  <si>
    <t>Planta eléctrica de 50 KVA: planta eléctrica de 50 KVA insonorizada, que incluya transporte, parcial de corriente de 10 metros, trifásica, tierra y neutro con operario disponible jornada de 7 a 10 horas.</t>
  </si>
  <si>
    <t>Zanqueros</t>
  </si>
  <si>
    <t>Zanqueros: grupo de mínimo 3 artistas con presentación o número de circo circense por día.</t>
  </si>
  <si>
    <t>Transporte</t>
  </si>
  <si>
    <t xml:space="preserve">Servicio de transporte cómodo para 30 a 40 personas   (por viaje ida y vuelta) en perímetro urbano y rural) , Modelo los últimos 5 años,  con la documentación de acuerdo a la normatividad vigente. </t>
  </si>
  <si>
    <t>Baños públicos portátiles</t>
  </si>
  <si>
    <t>Alquiler de 1 baño portátil (sanitario, lavamanos) incluyendo transporte, instalación y desinstalación - tiempo de alquiler 1 día.   incluye instalación, trasporte y entrega en el lugar requerido, montaje y desmontaje</t>
  </si>
  <si>
    <t>Carpa Toldo 3X4.5 Paredes</t>
  </si>
  <si>
    <t>Carpa Toldo 3x4,5 Paredes Impermeable Plegable Retráctil,</t>
  </si>
  <si>
    <t>Mesas</t>
  </si>
  <si>
    <t>Sillas plásticas 46.7x50.5</t>
  </si>
  <si>
    <t>Alquiler de sillas: sillas plástica tipo sin brazos de 46,7 cms de ancho x 50,5 cms de largo y 89 cms de alto incluido el transporte. de 4 a 6 horas.con aval de la oficina de prensa del FDLS</t>
  </si>
  <si>
    <t>Camilla Tipo Divan Fijo Para Exámen</t>
  </si>
  <si>
    <t>FABRICADO EN TUBO REDONDO DE 1 1/4 COLD ROLLED CAL. 18, CON ÁNGULO DE 1 1/4 * 1/8 COLD ROLLED.
Altura x Ancho x Largo
80 cm x 55 cm x 180 cm 
ALQUILER POR 24 HORAS</t>
  </si>
  <si>
    <t>Botiquines Canguro o Térmico</t>
  </si>
  <si>
    <t>Características: Canguro Sencillo Elaborado En Lona Codra De 36cm X 8.5cm X 5 Cm o medidas similares.
Compuesto por al menos 14 elementos tales como:
1 bajalenguas Paq X 20 Und 
5 cura Unidad 
1 esparadrapo De 1/2" X 5 Yardas 
2 gasa Estéril 7.5X7.5 Por 5 Und 
1 guante Par Empacado Individual Látex 
1 linterna Dinamo Recargable No Necesita Pilas 
1 Micropore De 1/2" X 5Yardas
1 pito metálico 
1 tapabocas Sencillo Producto Por Unidad En Empaque Individual 
1 tijera Sencilla 
1 venda Elástica 3" X 5 Yardas 
1 venda Elástica 5" X 5 Yardas 
2 apósito Ocular Adulto 
1 alcohol Antiséptico Frasco X 120Ml Tapa Rosca</t>
  </si>
  <si>
    <t>Tarima 5X5</t>
  </si>
  <si>
    <t>Alquiler de Tarima de 5x5 metros de diámetro, 1,5 mt a 2 mt de altura, techada con estructura para sonido, con acceso a personas con discapacidad. Alquiler de Tipo layher 1 escalera de acceso y total aforo, incluye transporte, instalación y entrega en el lugar requerido. Jornada de 8 horas.</t>
  </si>
  <si>
    <t>Forma Cilíndrica De Cartón Rígido, Tinta Negra, Tipografía A 1 Tinta, Con Eslogan Institucional , retráctil</t>
  </si>
  <si>
    <t>Total ítems Estudio de Mercado</t>
  </si>
  <si>
    <t>FORMATO DE OFERTA ECONÓMICA</t>
  </si>
  <si>
    <t>Objeto: "CONTRATAR LOS SERVICIOS TÉCNICOS Y ADMINISTRATIVOS QUE PERMITAN DISMINUIR LOS FACTORES DE RIESGO DE CONSUMO DE SUSTANCIAS PSICOACTIVAS Y PROMOVER LA SALUD SEXUAL Y REPRODUCTIVA CONSCIENTE."</t>
  </si>
  <si>
    <t>VALOR UNITARIO REFERENCIA TECHO INCLUIDO IVA / IPOCONSUMO QUE NO PODRAN SUPERAR LOS PROPONENTES</t>
  </si>
  <si>
    <t>VALOR TOTAL DE REFERENCIA TECHO INCLUIDO IVA / iPOCONSUMO QUE NO PODRAN SUPERAR LOS PROPONENTES</t>
  </si>
  <si>
    <t>Atentamente,
Proponente:____________________________________________
Nit. No. _____________________
Dirección __________________________________________________Teléfono ________________
Correo electrónico de la persona que atiende la presente contratacin_______________________
Nombre del Representante Legal:_____________________________
Dirección___________________________________________________Teléfono________________
Firma del Representante Legal ________________________________ 
Correo electrónico____________________________
Documento de Identificación __________________________________</t>
  </si>
  <si>
    <t xml:space="preserve">
Tijera de hoja en acero inoxidable, mango de fácil agarre, resistente a impactos.</t>
  </si>
  <si>
    <t>BEBIDA: caliente: café, chocolate, té en agua o en leche; mínimo 6 onzas; y yogurt o jugo natural de frutas, mínimo 10 onzas.
CARBOHIDRATO: galletas, pasteles o panes en harina común o integral; mínimo 150 gr.
PROTEÍNA: Huevos revueltos o salchichas o jamón; mínimo 150 gr en crudo.
FRUTA: tres porciones de diferentes frutas de temporada; mínimo 50 gr. cada porción.
Servido a la mesa o tipo buffet o empacado para llevar</t>
  </si>
  <si>
    <t>Refrigerio Tipo 1</t>
  </si>
  <si>
    <t>Un sólido: Un pastel de pollo o un pastel gloria (Producto de pastelería), jugo o avena en caja, fruta (manzana, pera, durazno, banano, mandarina, o ciruela) y dulce de chocolate. Todo empacado en bolsa de papel.</t>
  </si>
  <si>
    <t>Botilito en PVC, con tapa ABS super resistente, con empaque bolsa individual, medidas: 23.5cm x 7.5 cm diámetro colores varios, capacidad 750ml y tampografia con logo de la alcaldía local de Suba ó Botilito en plástico -Producción Nacional Tapa rosca con pestaña. Diseño ergonómico. Libre de BPA. Desde 650 ML Resistente al desgaste e impacto menores. Logo institucional impreso a dos tintas.</t>
  </si>
  <si>
    <t>	BEBIDA: caliente: café, chocolate, té en agua o en leche; mínimo 6 onzas; y yogurt o jugo natural de frutas, mínimo 10 onzas.
	CARBOHIDRATO: galletas, pasteles o panes en harina común o integral; mínimo 150 gr.
	PROTEÍNA: Huevos revueltos o salchichas o jamón; mínimo 150 gr en crudo.
	FRUTA: tres porciones de diferentes frutas de temporada; mínimo 50 gr. cada porción. Servido a la mesa (incluye transporte)</t>
  </si>
  <si>
    <t>Tijera de hoja en acero inoxidable, mango de fácil agarre, resistente a impactos.</t>
  </si>
  <si>
    <t>Jabón de tocador de ph neutro en barra x 3 unidades</t>
  </si>
  <si>
    <t>ALQUILER DE MESAS: MESAS PLÁSTICAS BLANCAS, CUADRADA DE 75 CMS DE LARGO X 75 CMS DE ANCHO X 70,5 CMS DE ALTO INCLUYE TRANSPORTE, INSTALACIÓN Y ENTREGA EN EL LUGAR REQUERIDO. JORNADA POR EVENTO O DÍA</t>
  </si>
  <si>
    <t>VALOR UNITARIO 
(Tabla de honorarios Resolución 0001 Secretaría Distrial de Gobierno) que el proponente no podrá modificar en su oferta  o cotización, es decir, deberá mantener / ofrecer igual.</t>
  </si>
  <si>
    <t>VALOR TOTAL
que el proponente debera mantener / ofrecer igual.</t>
  </si>
  <si>
    <t xml:space="preserve">BOLSA NO MOFDIFICABLE A MONTO AGOTABLE PARA ENTREGAR EL CAPITAL SEMILLA DESCRITO EN EL ANEXO TÉCNICO </t>
  </si>
  <si>
    <t xml:space="preserve">BOLSA NO MODIFICABLE A MONTO AGOTABLE PARA ENTREGAR EL CAPITAL SEMILLA DESCRITO EN EL ANEXO TÉCNICO </t>
  </si>
  <si>
    <r>
      <t xml:space="preserve">NOTA 1: LOS VALORES TOTALES COTIZADOS INCLUYEN TODOS LOS COSTOS DIRECTOS E INDIRECTOS, IMPUESTOS , TASAS, CONTRIBUCIONES Y TODOS LOS GASTOS O COSTOS NECESARIOS PARA EJECUTAR DEL OBJETO CONTRACTUAL CON EL CUMPLIMIENTO DE LAS CONDICIONES  Y ESPECIFICACIONES TECNICAS. 
</t>
    </r>
    <r>
      <rPr>
        <b/>
        <u/>
        <sz val="12"/>
        <color rgb="FFFF0000"/>
        <rFont val="Arial Narrow"/>
        <family val="2"/>
      </rPr>
      <t>NOTA 2: EL VALOR DEL PERSONAL CORRESPONDE A VALORES DE REFERENCIA SEGÚN RESOLUCIÓN 1124 DEL 11/12/2024 DE LA SECRETARÍA DISTRITAL DE GOBIERNO. ESTOS VALORES SON FIJOS O CONSTANTES (NO MODIFICABLES) EN LA OFERTA ECONÓMICA.</t>
    </r>
  </si>
  <si>
    <t>Se requiere título universitario en Psicología y/o Sociología y/o Trabajo Social y/o Economía y/o Administración de Empresas y/o Administración Pública y/o Licenciatura en Educación con especialización en Gestión de Proyectos y/o especialización en Dirección y Gestión de Proyectos y/o especialización en Gestión de Proyectos e Innovación y/o especialización en Gestión de Proyectos Estatales y/o Especialización en Gestión de Proyectos de Inversión Pública y/o Especialización en Gerencia de Proyectos y/o especialización en Gerencia Social, y/o Maestría en Gestión de Proyectos y/o Maestría en Dirección y/o Gestión de Proyectos y/o Maestría en Gerencia de Proyectos y/o Maestría en Gerencia Social y/o Maestría en Gerencia de Empresas Sociales para la Innovación Social y el Desarrollo Local.
Con especialización en Gerencia de Proyectos y/o especialización en Gerencia Social, y/o Maestría en Gestión de Proyectos y/o Maestría en Dirección y/o Gestión de Proyectos y/o Maestría en Gerencia de Proyectos y/o Maestría en Gerencia Social y/o Maestría en Gerencia de Empresas Sociales para la Innovación Social y el Desarrollo Local.
EXPERIENCIA GENERAL
Cuarenta y ocho (48) meses de experiencia profesional, contados a partir de la expedición de la tarjeta profesional, la terminación de materias y/o la fecha de grado, según aplique
EXPERIENCIA ESPECIFICA: 
Dentro de los 48 meses de experiencia profesional, haber participado en tres (3) proyectos o haber tenido tres (3) contratos como Coordinador(a) y/o Director(a) y/o Gerente en proyectos sociales o proyectos relacionados con consumo de sustancias psicoactivas y/o salud sexual y reproductiva y/o trabajo con comunidades o población vulnerable en proyectos de salud. 
Dedicación 100%</t>
  </si>
  <si>
    <t>Se requiere título de formación técnica profesional en Administración de Empresas y/o técnica profesional en administración y contabilidad pública y/o técnica profesional en administración de procesos municipales y/o técnica profesional asistente administrativo bilingüe o tecnología en gestión administrativa y/o tecnología en gestión y auditoria administrativa y/o tecnología en gestión administrativa y financiera y/o tecnología en gestión administrativa y de proyectos o acreditación o aprobación del 50% o más de un plan de estudios de la carrera profesional de administración de empresas
EXPERIENCIA GENERAL
Experiencia mínima de treinta y seis (36) meses debidamente certificada, contados a partir de la expedición de la tarjeta profesional, terminación de materias y/o fecha de grado, según aplique. 
EXPERIENCIA ESPECIFICA
Dentro de los 36 meses de experiencia profesional, haber participado en mínimo dos (2) proyectos o haber tenido mínimo (2) contratos en los que se hayan ejecutado actividades o labores o tareas administrativas. 
Preferiblemente que sea residente de la localidad de Suba.
Dedicación 100%</t>
  </si>
  <si>
    <t>Se requiere un profesional con título en psicología, sociología, trabajo social o afines. 
EXPERIENCIA GENERAL:
Veinticuatro (24) meses de experiencia profesional, contados a partir de la expedición de la tarjeta profesional y/o terminación de materias y/o fecha de grado, según aplique.
EXPERIENCIA ESPECIFICA:
Dentro de los 24 meses de experiencia general, haber participado mínimo en 1 proyecto o haber tenido 1 contratos Mínimo con objeto o actividades o funciones u obligaciones como profesional psicosocial en proyectos relacionados a prevención, disminución de riesgos y/o daños por consumo de SPA y/o salud sexual y reproductiva y/o atención de población vulnerable y/o trabajo con comunidad en proyectos de salud.</t>
  </si>
  <si>
    <r>
      <t>VALOR O</t>
    </r>
    <r>
      <rPr>
        <sz val="18"/>
        <rFont val="Calibri"/>
        <family val="2"/>
        <scheme val="minor"/>
      </rPr>
      <t>FERTADO*
*ESTE VALOR SERÁ EL RESULTADO DE LAS SUMA DE LOS VALORES EN LAS COLUMNAS K FILA 84 (CASILLA AMARILLA) QUE HACE REFERENCIA TOTAL Y EN LA COLUMNA AA FILA 37 (CASILLA AZUL) QUE HACE REFERENCIA LA SUMATORIA DEL RECURSO HUMANO.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</si>
</sst>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_-;\-[$$-240A]\ * #,##0_-;_-[$$-240A]\ * &quot;-&quot;??_-;_-@_-"/>
    <numFmt numFmtId="165" formatCode="#,##0_ ;\-#,##0\ "/>
    <numFmt numFmtId="166" formatCode="_-* #,##0_-;\-* #,##0_-;_-* &quot;-&quot;??_-;_-@_-"/>
    <numFmt numFmtId="167" formatCode="_-&quot;$&quot;\ * #,##0_-;\-&quot;$&quot;\ * #,##0_-;_-&quot;$&quot;\ * &quot;-&quot;??_-;_-@_-"/>
    <numFmt numFmtId="168" formatCode="_-[$$-240A]\ * #,##0.0000000_-;\-[$$-240A]\ * #,##0.0000000_-;_-[$$-240A]\ * &quot;-&quot;??_-;_-@_-"/>
    <numFmt numFmtId="169" formatCode="_-[$$-240A]\ * #,##0.000000_-;\-[$$-240A]\ * #,##0.000000_-;_-[$$-240A]\ * &quot;-&quot;??_-;_-@_-"/>
    <numFmt numFmtId="170" formatCode="0.000%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6"/>
      <color rgb="FF000000"/>
      <name val="Arial"/>
      <family val="2"/>
    </font>
    <font>
      <sz val="16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sz val="14"/>
      <color theme="1"/>
      <name val="Calibri"/>
      <family val="2"/>
      <scheme val="minor"/>
    </font>
    <font>
      <sz val="16"/>
      <color rgb="FF000000"/>
      <name val="Aptos Narrow"/>
      <family val="2"/>
    </font>
    <font>
      <sz val="12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1"/>
      <name val="Calibri"/>
      <family val="2"/>
      <scheme val="minor"/>
    </font>
    <font>
      <sz val="16"/>
      <color rgb="FF000000"/>
      <name val="Garamond"/>
      <family val="1"/>
    </font>
    <font>
      <sz val="14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1"/>
      <name val="Garamond"/>
      <family val="1"/>
    </font>
    <font>
      <b/>
      <sz val="18"/>
      <color theme="0"/>
      <name val="Calibri"/>
      <family val="2"/>
      <scheme val="minor"/>
    </font>
    <font>
      <sz val="12"/>
      <color theme="1"/>
      <name val="Arial Narrow"/>
      <family val="2"/>
    </font>
    <font>
      <b/>
      <sz val="18"/>
      <color rgb="FFFF0000"/>
      <name val="Calibri"/>
      <family val="2"/>
      <scheme val="minor"/>
    </font>
    <font>
      <sz val="18"/>
      <name val="Calibri"/>
      <family val="2"/>
      <scheme val="minor"/>
    </font>
    <font>
      <b/>
      <u/>
      <sz val="12"/>
      <color rgb="FFFF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356BA1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4F0F4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5" fillId="0" borderId="0"/>
    <xf numFmtId="0" fontId="23" fillId="0" borderId="0"/>
  </cellStyleXfs>
  <cellXfs count="123">
    <xf numFmtId="0" fontId="0" fillId="0" borderId="0" xfId="0"/>
    <xf numFmtId="164" fontId="9" fillId="0" borderId="12" xfId="0" applyNumberFormat="1" applyFont="1" applyBorder="1" applyAlignment="1" applyProtection="1">
      <alignment horizontal="left" vertical="center" wrapText="1"/>
      <protection locked="0"/>
    </xf>
    <xf numFmtId="164" fontId="9" fillId="0" borderId="11" xfId="0" applyNumberFormat="1" applyFont="1" applyBorder="1" applyAlignment="1" applyProtection="1">
      <alignment horizontal="center" vertical="center" wrapText="1"/>
      <protection locked="0"/>
    </xf>
    <xf numFmtId="0" fontId="9" fillId="0" borderId="13" xfId="0" applyFont="1" applyBorder="1" applyAlignment="1" applyProtection="1">
      <alignment horizontal="left" vertical="center" wrapText="1"/>
      <protection locked="0"/>
    </xf>
    <xf numFmtId="165" fontId="9" fillId="0" borderId="11" xfId="0" applyNumberFormat="1" applyFont="1" applyBorder="1" applyAlignment="1" applyProtection="1">
      <alignment horizontal="center" vertical="center"/>
      <protection locked="0"/>
    </xf>
    <xf numFmtId="164" fontId="9" fillId="0" borderId="11" xfId="0" applyNumberFormat="1" applyFont="1" applyBorder="1" applyAlignment="1" applyProtection="1">
      <alignment horizontal="left" vertical="center" wrapText="1"/>
      <protection locked="0"/>
    </xf>
    <xf numFmtId="164" fontId="9" fillId="0" borderId="11" xfId="0" applyNumberFormat="1" applyFont="1" applyBorder="1" applyAlignment="1" applyProtection="1">
      <alignment horizontal="center" vertical="center"/>
      <protection locked="0"/>
    </xf>
    <xf numFmtId="0" fontId="9" fillId="0" borderId="17" xfId="0" applyFont="1" applyBorder="1" applyAlignment="1" applyProtection="1">
      <alignment horizontal="left" vertical="center" wrapText="1"/>
      <protection locked="0"/>
    </xf>
    <xf numFmtId="165" fontId="9" fillId="0" borderId="11" xfId="0" applyNumberFormat="1" applyFont="1" applyBorder="1" applyAlignment="1" applyProtection="1">
      <alignment horizontal="center" vertical="center" wrapText="1"/>
      <protection locked="0"/>
    </xf>
    <xf numFmtId="164" fontId="10" fillId="0" borderId="1" xfId="2" applyNumberFormat="1" applyFont="1" applyFill="1" applyBorder="1" applyAlignment="1" applyProtection="1">
      <alignment vertical="center" wrapText="1"/>
      <protection locked="0"/>
    </xf>
    <xf numFmtId="164" fontId="9" fillId="0" borderId="12" xfId="0" applyNumberFormat="1" applyFont="1" applyBorder="1" applyAlignment="1" applyProtection="1">
      <alignment horizontal="center" vertical="center" wrapText="1"/>
      <protection locked="0"/>
    </xf>
    <xf numFmtId="0" fontId="9" fillId="0" borderId="18" xfId="0" applyFont="1" applyBorder="1" applyAlignment="1" applyProtection="1">
      <alignment horizontal="left" vertical="center" wrapText="1"/>
      <protection locked="0"/>
    </xf>
    <xf numFmtId="165" fontId="9" fillId="0" borderId="12" xfId="0" applyNumberFormat="1" applyFont="1" applyBorder="1" applyAlignment="1" applyProtection="1">
      <alignment horizontal="center" vertical="center"/>
      <protection locked="0"/>
    </xf>
    <xf numFmtId="164" fontId="9" fillId="0" borderId="12" xfId="0" applyNumberFormat="1" applyFont="1" applyBorder="1" applyAlignment="1" applyProtection="1">
      <alignment horizontal="center" vertical="center"/>
      <protection locked="0"/>
    </xf>
    <xf numFmtId="164" fontId="9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164" fontId="9" fillId="0" borderId="0" xfId="0" applyNumberFormat="1" applyFont="1" applyAlignment="1" applyProtection="1">
      <alignment horizontal="center" vertical="center" wrapText="1"/>
      <protection locked="0"/>
    </xf>
    <xf numFmtId="165" fontId="9" fillId="0" borderId="1" xfId="0" applyNumberFormat="1" applyFont="1" applyBorder="1" applyAlignment="1" applyProtection="1">
      <alignment horizontal="center" vertical="center"/>
      <protection locked="0"/>
    </xf>
    <xf numFmtId="164" fontId="9" fillId="0" borderId="1" xfId="5" applyNumberFormat="1" applyFont="1" applyBorder="1" applyAlignment="1" applyProtection="1">
      <alignment horizontal="center" vertical="center" wrapText="1"/>
      <protection locked="0"/>
    </xf>
    <xf numFmtId="165" fontId="9" fillId="0" borderId="1" xfId="0" applyNumberFormat="1" applyFont="1" applyBorder="1" applyAlignment="1" applyProtection="1">
      <alignment horizontal="center" vertical="center" wrapText="1"/>
      <protection locked="0"/>
    </xf>
    <xf numFmtId="164" fontId="9" fillId="0" borderId="1" xfId="2" applyNumberFormat="1" applyFont="1" applyFill="1" applyBorder="1" applyAlignment="1" applyProtection="1">
      <alignment vertical="center" wrapText="1"/>
      <protection locked="0"/>
    </xf>
    <xf numFmtId="164" fontId="9" fillId="0" borderId="19" xfId="0" applyNumberFormat="1" applyFont="1" applyBorder="1" applyAlignment="1" applyProtection="1">
      <alignment horizontal="left" vertical="center" wrapText="1"/>
      <protection locked="0"/>
    </xf>
    <xf numFmtId="0" fontId="9" fillId="0" borderId="20" xfId="0" applyFont="1" applyBorder="1" applyAlignment="1" applyProtection="1">
      <alignment horizontal="left" vertical="center" wrapText="1"/>
      <protection locked="0"/>
    </xf>
    <xf numFmtId="164" fontId="9" fillId="0" borderId="21" xfId="0" applyNumberFormat="1" applyFont="1" applyBorder="1" applyAlignment="1" applyProtection="1">
      <alignment horizontal="left" vertical="center" wrapText="1"/>
      <protection locked="0"/>
    </xf>
    <xf numFmtId="164" fontId="18" fillId="0" borderId="1" xfId="0" applyNumberFormat="1" applyFont="1" applyBorder="1" applyAlignment="1" applyProtection="1">
      <alignment horizontal="left" vertical="center" wrapText="1"/>
      <protection locked="0"/>
    </xf>
    <xf numFmtId="164" fontId="9" fillId="0" borderId="22" xfId="0" applyNumberFormat="1" applyFont="1" applyBorder="1" applyAlignment="1" applyProtection="1">
      <alignment horizontal="center" vertical="center" wrapText="1"/>
      <protection locked="0"/>
    </xf>
    <xf numFmtId="164" fontId="18" fillId="0" borderId="14" xfId="0" applyNumberFormat="1" applyFont="1" applyBorder="1" applyAlignment="1" applyProtection="1">
      <alignment horizontal="left" vertical="center" wrapText="1"/>
      <protection locked="0"/>
    </xf>
    <xf numFmtId="164" fontId="4" fillId="0" borderId="0" xfId="4" applyNumberFormat="1" applyFont="1" applyAlignment="1" applyProtection="1">
      <alignment horizontal="center" vertical="center" wrapText="1"/>
      <protection locked="0"/>
    </xf>
    <xf numFmtId="0" fontId="4" fillId="0" borderId="0" xfId="4" applyFont="1" applyAlignment="1" applyProtection="1">
      <alignment horizontal="center" vertical="center" wrapText="1"/>
      <protection locked="0"/>
    </xf>
    <xf numFmtId="164" fontId="6" fillId="0" borderId="0" xfId="4" applyNumberFormat="1" applyFont="1" applyAlignment="1" applyProtection="1">
      <alignment horizontal="center" vertical="center" wrapText="1"/>
      <protection locked="0"/>
    </xf>
    <xf numFmtId="164" fontId="3" fillId="0" borderId="0" xfId="4" applyNumberFormat="1" applyFont="1" applyAlignment="1" applyProtection="1">
      <alignment horizontal="center" vertical="center" wrapText="1"/>
      <protection locked="0"/>
    </xf>
    <xf numFmtId="164" fontId="8" fillId="3" borderId="16" xfId="0" applyNumberFormat="1" applyFont="1" applyFill="1" applyBorder="1" applyAlignment="1" applyProtection="1">
      <alignment horizontal="center" vertical="center" wrapText="1"/>
      <protection locked="0"/>
    </xf>
    <xf numFmtId="0" fontId="8" fillId="3" borderId="16" xfId="0" applyFont="1" applyFill="1" applyBorder="1" applyAlignment="1" applyProtection="1">
      <alignment horizontal="center" vertical="center" wrapText="1"/>
      <protection locked="0"/>
    </xf>
    <xf numFmtId="164" fontId="8" fillId="2" borderId="16" xfId="0" applyNumberFormat="1" applyFont="1" applyFill="1" applyBorder="1" applyAlignment="1" applyProtection="1">
      <alignment horizontal="center" vertical="center" wrapText="1"/>
      <protection locked="0"/>
    </xf>
    <xf numFmtId="164" fontId="8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11" fillId="6" borderId="1" xfId="2" applyNumberFormat="1" applyFont="1" applyFill="1" applyBorder="1" applyAlignment="1" applyProtection="1">
      <alignment vertical="center" wrapText="1"/>
      <protection locked="0"/>
    </xf>
    <xf numFmtId="164" fontId="8" fillId="4" borderId="10" xfId="0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0" applyNumberFormat="1" applyFont="1" applyAlignment="1" applyProtection="1">
      <alignment wrapText="1"/>
      <protection locked="0"/>
    </xf>
    <xf numFmtId="164" fontId="8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164" fontId="11" fillId="5" borderId="1" xfId="2" applyNumberFormat="1" applyFont="1" applyFill="1" applyBorder="1" applyAlignment="1" applyProtection="1">
      <alignment vertical="center" wrapText="1"/>
      <protection locked="0"/>
    </xf>
    <xf numFmtId="164" fontId="13" fillId="0" borderId="1" xfId="0" applyNumberFormat="1" applyFont="1" applyBorder="1" applyAlignment="1" applyProtection="1">
      <alignment vertical="center" wrapText="1"/>
      <protection locked="0"/>
    </xf>
    <xf numFmtId="164" fontId="0" fillId="0" borderId="0" xfId="0" applyNumberFormat="1" applyAlignment="1" applyProtection="1">
      <alignment vertical="center" wrapText="1"/>
      <protection locked="0"/>
    </xf>
    <xf numFmtId="164" fontId="12" fillId="5" borderId="16" xfId="2" applyNumberFormat="1" applyFont="1" applyFill="1" applyBorder="1" applyAlignment="1" applyProtection="1">
      <alignment vertical="center" wrapText="1"/>
      <protection locked="0"/>
    </xf>
    <xf numFmtId="9" fontId="0" fillId="0" borderId="0" xfId="0" applyNumberFormat="1" applyAlignment="1" applyProtection="1">
      <alignment vertical="center" wrapText="1"/>
      <protection locked="0"/>
    </xf>
    <xf numFmtId="167" fontId="10" fillId="0" borderId="1" xfId="2" applyNumberFormat="1" applyFont="1" applyFill="1" applyBorder="1" applyAlignment="1" applyProtection="1">
      <alignment vertical="center" wrapText="1"/>
      <protection locked="0"/>
    </xf>
    <xf numFmtId="0" fontId="10" fillId="0" borderId="11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 applyProtection="1">
      <alignment horizontal="left" vertical="center" wrapText="1"/>
      <protection locked="0"/>
    </xf>
    <xf numFmtId="0" fontId="10" fillId="0" borderId="11" xfId="0" applyFont="1" applyBorder="1" applyAlignment="1" applyProtection="1">
      <alignment horizontal="center" vertical="center"/>
      <protection locked="0"/>
    </xf>
    <xf numFmtId="164" fontId="16" fillId="10" borderId="1" xfId="0" applyNumberFormat="1" applyFont="1" applyFill="1" applyBorder="1" applyAlignment="1" applyProtection="1">
      <alignment vertical="center" wrapText="1"/>
      <protection locked="0"/>
    </xf>
    <xf numFmtId="164" fontId="17" fillId="0" borderId="0" xfId="0" applyNumberFormat="1" applyFont="1" applyAlignment="1" applyProtection="1">
      <alignment vertical="center" wrapText="1"/>
      <protection locked="0"/>
    </xf>
    <xf numFmtId="164" fontId="2" fillId="0" borderId="0" xfId="0" applyNumberFormat="1" applyFont="1" applyAlignment="1" applyProtection="1">
      <alignment vertical="center" wrapText="1"/>
      <protection locked="0"/>
    </xf>
    <xf numFmtId="168" fontId="2" fillId="0" borderId="0" xfId="0" applyNumberFormat="1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164" fontId="12" fillId="5" borderId="1" xfId="2" applyNumberFormat="1" applyFont="1" applyFill="1" applyBorder="1" applyAlignment="1" applyProtection="1">
      <alignment vertical="center" wrapText="1"/>
      <protection locked="0"/>
    </xf>
    <xf numFmtId="169" fontId="11" fillId="6" borderId="1" xfId="2" applyNumberFormat="1" applyFont="1" applyFill="1" applyBorder="1" applyAlignment="1" applyProtection="1">
      <alignment vertical="center" wrapText="1"/>
      <protection locked="0"/>
    </xf>
    <xf numFmtId="166" fontId="1" fillId="0" borderId="0" xfId="1" applyNumberFormat="1" applyFont="1" applyAlignment="1" applyProtection="1">
      <alignment vertical="center" wrapText="1"/>
      <protection locked="0"/>
    </xf>
    <xf numFmtId="170" fontId="1" fillId="0" borderId="0" xfId="3" applyNumberFormat="1" applyFont="1" applyAlignment="1" applyProtection="1">
      <alignment vertical="center" wrapText="1"/>
      <protection locked="0"/>
    </xf>
    <xf numFmtId="165" fontId="9" fillId="0" borderId="21" xfId="0" applyNumberFormat="1" applyFont="1" applyBorder="1" applyAlignment="1" applyProtection="1">
      <alignment horizontal="center" vertical="center"/>
      <protection locked="0"/>
    </xf>
    <xf numFmtId="0" fontId="10" fillId="0" borderId="21" xfId="0" applyFont="1" applyBorder="1" applyAlignment="1" applyProtection="1">
      <alignment horizontal="center" vertical="center" wrapText="1"/>
      <protection locked="0"/>
    </xf>
    <xf numFmtId="0" fontId="10" fillId="0" borderId="21" xfId="0" applyFont="1" applyBorder="1" applyAlignment="1" applyProtection="1">
      <alignment horizontal="center" vertical="center"/>
      <protection locked="0"/>
    </xf>
    <xf numFmtId="167" fontId="10" fillId="0" borderId="14" xfId="2" applyNumberFormat="1" applyFont="1" applyFill="1" applyBorder="1" applyAlignment="1" applyProtection="1">
      <alignment vertical="center" wrapText="1"/>
      <protection locked="0"/>
    </xf>
    <xf numFmtId="164" fontId="10" fillId="0" borderId="14" xfId="2" applyNumberFormat="1" applyFont="1" applyFill="1" applyBorder="1" applyAlignment="1" applyProtection="1">
      <alignment vertical="center" wrapText="1"/>
      <protection locked="0"/>
    </xf>
    <xf numFmtId="164" fontId="11" fillId="5" borderId="14" xfId="2" applyNumberFormat="1" applyFont="1" applyFill="1" applyBorder="1" applyAlignment="1" applyProtection="1">
      <alignment vertical="center" wrapText="1"/>
      <protection locked="0"/>
    </xf>
    <xf numFmtId="164" fontId="11" fillId="6" borderId="14" xfId="2" applyNumberFormat="1" applyFont="1" applyFill="1" applyBorder="1" applyAlignment="1" applyProtection="1">
      <alignment vertical="center" wrapText="1"/>
      <protection locked="0"/>
    </xf>
    <xf numFmtId="164" fontId="13" fillId="0" borderId="14" xfId="0" applyNumberFormat="1" applyFont="1" applyBorder="1" applyAlignment="1" applyProtection="1">
      <alignment vertical="center" wrapText="1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164" fontId="11" fillId="8" borderId="0" xfId="0" applyNumberFormat="1" applyFont="1" applyFill="1" applyAlignment="1" applyProtection="1">
      <alignment horizontal="right" vertical="center" wrapText="1"/>
      <protection locked="0"/>
    </xf>
    <xf numFmtId="164" fontId="11" fillId="8" borderId="0" xfId="0" applyNumberFormat="1" applyFont="1" applyFill="1" applyAlignment="1" applyProtection="1">
      <alignment vertical="center" wrapText="1"/>
      <protection locked="0"/>
    </xf>
    <xf numFmtId="164" fontId="22" fillId="8" borderId="0" xfId="0" applyNumberFormat="1" applyFont="1" applyFill="1" applyAlignment="1" applyProtection="1">
      <alignment horizontal="right" vertical="center" wrapText="1"/>
      <protection locked="0"/>
    </xf>
    <xf numFmtId="164" fontId="11" fillId="0" borderId="0" xfId="0" applyNumberFormat="1" applyFont="1" applyAlignment="1" applyProtection="1">
      <alignment vertical="center" wrapText="1"/>
      <protection locked="0"/>
    </xf>
    <xf numFmtId="164" fontId="11" fillId="0" borderId="0" xfId="0" applyNumberFormat="1" applyFont="1" applyAlignment="1" applyProtection="1">
      <alignment horizontal="right" vertical="center" wrapText="1"/>
      <protection locked="0"/>
    </xf>
    <xf numFmtId="164" fontId="22" fillId="0" borderId="0" xfId="0" applyNumberFormat="1" applyFont="1" applyAlignment="1" applyProtection="1">
      <alignment horizontal="right" vertical="center" wrapText="1"/>
      <protection locked="0"/>
    </xf>
    <xf numFmtId="164" fontId="0" fillId="0" borderId="0" xfId="0" applyNumberFormat="1" applyAlignment="1" applyProtection="1">
      <alignment horizontal="right" vertical="center" wrapText="1"/>
      <protection locked="0"/>
    </xf>
    <xf numFmtId="0" fontId="0" fillId="0" borderId="0" xfId="0" applyAlignment="1" applyProtection="1">
      <alignment horizontal="right" vertical="center" wrapText="1"/>
      <protection locked="0"/>
    </xf>
    <xf numFmtId="164" fontId="19" fillId="0" borderId="0" xfId="0" applyNumberFormat="1" applyFont="1" applyAlignment="1" applyProtection="1">
      <alignment horizontal="right" vertical="center" wrapText="1"/>
      <protection locked="0"/>
    </xf>
    <xf numFmtId="164" fontId="20" fillId="0" borderId="0" xfId="0" applyNumberFormat="1" applyFont="1" applyAlignment="1" applyProtection="1">
      <alignment vertical="center" wrapText="1"/>
      <protection locked="0"/>
    </xf>
    <xf numFmtId="0" fontId="20" fillId="0" borderId="0" xfId="0" applyFont="1" applyAlignment="1" applyProtection="1">
      <alignment vertical="center" wrapText="1"/>
      <protection locked="0"/>
    </xf>
    <xf numFmtId="164" fontId="21" fillId="0" borderId="0" xfId="0" applyNumberFormat="1" applyFont="1" applyAlignment="1" applyProtection="1">
      <alignment vertical="center" wrapText="1"/>
      <protection locked="0"/>
    </xf>
    <xf numFmtId="164" fontId="15" fillId="0" borderId="0" xfId="0" applyNumberFormat="1" applyFont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center" wrapText="1"/>
      <protection locked="0"/>
    </xf>
    <xf numFmtId="164" fontId="0" fillId="0" borderId="0" xfId="0" applyNumberForma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164" fontId="9" fillId="0" borderId="25" xfId="0" applyNumberFormat="1" applyFont="1" applyBorder="1" applyAlignment="1" applyProtection="1">
      <alignment horizontal="center" vertical="center" wrapText="1"/>
      <protection locked="0"/>
    </xf>
    <xf numFmtId="164" fontId="9" fillId="0" borderId="11" xfId="0" applyNumberFormat="1" applyFont="1" applyBorder="1" applyAlignment="1">
      <alignment horizontal="center" vertical="center"/>
    </xf>
    <xf numFmtId="164" fontId="10" fillId="0" borderId="1" xfId="2" applyNumberFormat="1" applyFont="1" applyFill="1" applyBorder="1" applyAlignment="1" applyProtection="1">
      <alignment vertical="center" wrapText="1"/>
    </xf>
    <xf numFmtId="164" fontId="9" fillId="0" borderId="1" xfId="2" applyNumberFormat="1" applyFont="1" applyFill="1" applyBorder="1" applyAlignment="1" applyProtection="1">
      <alignment vertical="center" wrapText="1"/>
    </xf>
    <xf numFmtId="164" fontId="11" fillId="5" borderId="1" xfId="2" applyNumberFormat="1" applyFont="1" applyFill="1" applyBorder="1" applyAlignment="1" applyProtection="1">
      <alignment vertical="center" wrapText="1"/>
    </xf>
    <xf numFmtId="164" fontId="9" fillId="0" borderId="1" xfId="0" applyNumberFormat="1" applyFont="1" applyBorder="1" applyAlignment="1">
      <alignment vertical="center" wrapText="1"/>
    </xf>
    <xf numFmtId="164" fontId="12" fillId="5" borderId="16" xfId="2" applyNumberFormat="1" applyFont="1" applyFill="1" applyBorder="1" applyAlignment="1" applyProtection="1">
      <alignment vertical="center" wrapText="1"/>
    </xf>
    <xf numFmtId="164" fontId="11" fillId="7" borderId="1" xfId="2" applyNumberFormat="1" applyFont="1" applyFill="1" applyBorder="1" applyAlignment="1" applyProtection="1">
      <alignment horizontal="center" vertical="center" wrapText="1"/>
    </xf>
    <xf numFmtId="164" fontId="11" fillId="7" borderId="14" xfId="2" applyNumberFormat="1" applyFont="1" applyFill="1" applyBorder="1" applyAlignment="1" applyProtection="1">
      <alignment horizontal="center" vertical="center" wrapText="1"/>
    </xf>
    <xf numFmtId="164" fontId="11" fillId="7" borderId="15" xfId="2" applyNumberFormat="1" applyFont="1" applyFill="1" applyBorder="1" applyAlignment="1" applyProtection="1">
      <alignment horizontal="center" vertical="center" wrapText="1"/>
    </xf>
    <xf numFmtId="164" fontId="11" fillId="7" borderId="16" xfId="2" applyNumberFormat="1" applyFont="1" applyFill="1" applyBorder="1" applyAlignment="1" applyProtection="1">
      <alignment horizontal="center" vertical="center" wrapText="1"/>
    </xf>
    <xf numFmtId="166" fontId="11" fillId="0" borderId="1" xfId="1" applyNumberFormat="1" applyFont="1" applyBorder="1" applyAlignment="1" applyProtection="1">
      <alignment horizontal="center" vertical="center" wrapText="1"/>
      <protection locked="0"/>
    </xf>
    <xf numFmtId="164" fontId="14" fillId="0" borderId="1" xfId="0" applyNumberFormat="1" applyFont="1" applyBorder="1" applyAlignment="1" applyProtection="1">
      <alignment horizontal="center" vertical="center" wrapText="1"/>
      <protection locked="0"/>
    </xf>
    <xf numFmtId="164" fontId="11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9" fontId="11" fillId="0" borderId="1" xfId="3" applyFont="1" applyBorder="1" applyAlignment="1" applyProtection="1">
      <alignment horizontal="center" vertical="center" wrapText="1"/>
      <protection locked="0"/>
    </xf>
    <xf numFmtId="164" fontId="3" fillId="0" borderId="0" xfId="4" applyNumberFormat="1" applyFont="1" applyAlignment="1" applyProtection="1">
      <alignment horizontal="center" vertical="center" wrapText="1"/>
      <protection locked="0"/>
    </xf>
    <xf numFmtId="0" fontId="26" fillId="9" borderId="1" xfId="6" applyFont="1" applyFill="1" applyBorder="1" applyAlignment="1" applyProtection="1">
      <alignment horizontal="center" vertical="center" wrapText="1"/>
      <protection locked="0"/>
    </xf>
    <xf numFmtId="0" fontId="24" fillId="0" borderId="0" xfId="0" applyFont="1" applyAlignment="1" applyProtection="1">
      <alignment horizontal="left" vertical="center" wrapText="1"/>
      <protection locked="0"/>
    </xf>
    <xf numFmtId="0" fontId="16" fillId="2" borderId="1" xfId="0" applyFont="1" applyFill="1" applyBorder="1" applyAlignment="1" applyProtection="1">
      <alignment horizontal="right" vertical="center" wrapText="1"/>
      <protection locked="0"/>
    </xf>
    <xf numFmtId="164" fontId="3" fillId="0" borderId="1" xfId="4" applyNumberFormat="1" applyFont="1" applyBorder="1" applyAlignment="1" applyProtection="1">
      <alignment horizontal="center" vertical="center" wrapText="1"/>
      <protection locked="0"/>
    </xf>
    <xf numFmtId="164" fontId="5" fillId="0" borderId="5" xfId="0" applyNumberFormat="1" applyFont="1" applyBorder="1" applyAlignment="1" applyProtection="1">
      <alignment horizontal="center" vertical="center" wrapText="1"/>
      <protection locked="0"/>
    </xf>
    <xf numFmtId="164" fontId="5" fillId="0" borderId="6" xfId="0" applyNumberFormat="1" applyFont="1" applyBorder="1" applyAlignment="1" applyProtection="1">
      <alignment horizontal="center" vertical="center" wrapText="1"/>
      <protection locked="0"/>
    </xf>
    <xf numFmtId="164" fontId="5" fillId="0" borderId="7" xfId="0" applyNumberFormat="1" applyFont="1" applyBorder="1" applyAlignment="1" applyProtection="1">
      <alignment horizontal="center" vertical="center" wrapText="1"/>
      <protection locked="0"/>
    </xf>
    <xf numFmtId="164" fontId="11" fillId="8" borderId="0" xfId="0" applyNumberFormat="1" applyFont="1" applyFill="1" applyAlignment="1" applyProtection="1">
      <alignment horizontal="right" vertical="center" wrapText="1"/>
      <protection locked="0"/>
    </xf>
    <xf numFmtId="164" fontId="25" fillId="10" borderId="2" xfId="0" applyNumberFormat="1" applyFont="1" applyFill="1" applyBorder="1" applyAlignment="1" applyProtection="1">
      <alignment horizontal="center" vertical="center" wrapText="1"/>
      <protection locked="0"/>
    </xf>
    <xf numFmtId="164" fontId="25" fillId="10" borderId="4" xfId="0" applyNumberFormat="1" applyFont="1" applyFill="1" applyBorder="1" applyAlignment="1" applyProtection="1">
      <alignment horizontal="center" vertical="center" wrapText="1"/>
      <protection locked="0"/>
    </xf>
    <xf numFmtId="164" fontId="25" fillId="10" borderId="8" xfId="0" applyNumberFormat="1" applyFont="1" applyFill="1" applyBorder="1" applyAlignment="1" applyProtection="1">
      <alignment horizontal="center" vertical="center" wrapText="1"/>
      <protection locked="0"/>
    </xf>
    <xf numFmtId="164" fontId="19" fillId="0" borderId="0" xfId="0" applyNumberFormat="1" applyFont="1" applyAlignment="1" applyProtection="1">
      <alignment horizontal="right" vertical="center" wrapText="1"/>
      <protection locked="0"/>
    </xf>
    <xf numFmtId="164" fontId="22" fillId="11" borderId="0" xfId="0" applyNumberFormat="1" applyFont="1" applyFill="1" applyAlignment="1" applyProtection="1">
      <alignment horizontal="right" vertical="center" wrapText="1"/>
      <protection locked="0"/>
    </xf>
    <xf numFmtId="164" fontId="27" fillId="8" borderId="2" xfId="0" applyNumberFormat="1" applyFont="1" applyFill="1" applyBorder="1" applyAlignment="1" applyProtection="1">
      <alignment horizontal="center" vertical="center" wrapText="1"/>
      <protection locked="0"/>
    </xf>
    <xf numFmtId="164" fontId="27" fillId="8" borderId="3" xfId="0" applyNumberFormat="1" applyFont="1" applyFill="1" applyBorder="1" applyAlignment="1" applyProtection="1">
      <alignment horizontal="center" vertical="center" wrapText="1"/>
      <protection locked="0"/>
    </xf>
    <xf numFmtId="164" fontId="27" fillId="8" borderId="23" xfId="0" applyNumberFormat="1" applyFont="1" applyFill="1" applyBorder="1" applyAlignment="1" applyProtection="1">
      <alignment horizontal="center" vertical="center" wrapText="1"/>
      <protection locked="0"/>
    </xf>
    <xf numFmtId="164" fontId="27" fillId="8" borderId="4" xfId="0" applyNumberFormat="1" applyFont="1" applyFill="1" applyBorder="1" applyAlignment="1" applyProtection="1">
      <alignment horizontal="center" vertical="center" wrapText="1"/>
      <protection locked="0"/>
    </xf>
    <xf numFmtId="164" fontId="27" fillId="8" borderId="0" xfId="0" applyNumberFormat="1" applyFont="1" applyFill="1" applyAlignment="1" applyProtection="1">
      <alignment horizontal="center" vertical="center" wrapText="1"/>
      <protection locked="0"/>
    </xf>
    <xf numFmtId="164" fontId="27" fillId="8" borderId="24" xfId="0" applyNumberFormat="1" applyFont="1" applyFill="1" applyBorder="1" applyAlignment="1" applyProtection="1">
      <alignment horizontal="center" vertical="center" wrapText="1"/>
      <protection locked="0"/>
    </xf>
    <xf numFmtId="164" fontId="27" fillId="8" borderId="8" xfId="0" applyNumberFormat="1" applyFont="1" applyFill="1" applyBorder="1" applyAlignment="1" applyProtection="1">
      <alignment horizontal="center" vertical="center" wrapText="1"/>
      <protection locked="0"/>
    </xf>
    <xf numFmtId="164" fontId="27" fillId="8" borderId="9" xfId="0" applyNumberFormat="1" applyFont="1" applyFill="1" applyBorder="1" applyAlignment="1" applyProtection="1">
      <alignment horizontal="center" vertical="center" wrapText="1"/>
      <protection locked="0"/>
    </xf>
    <xf numFmtId="164" fontId="27" fillId="8" borderId="10" xfId="0" applyNumberFormat="1" applyFont="1" applyFill="1" applyBorder="1" applyAlignment="1" applyProtection="1">
      <alignment horizontal="center" vertical="center" wrapText="1"/>
      <protection locked="0"/>
    </xf>
  </cellXfs>
  <cellStyles count="7">
    <cellStyle name="Millares" xfId="1" builtinId="3"/>
    <cellStyle name="Moneda" xfId="2" builtinId="4"/>
    <cellStyle name="Normal" xfId="0" builtinId="0"/>
    <cellStyle name="Normal 2" xfId="4" xr:uid="{6F1847F8-0BAE-4C06-BF4C-DB45065F51B2}"/>
    <cellStyle name="Normal 3" xfId="5" xr:uid="{A81BFF68-5147-4C70-A4CB-2B6F91A76CB2}"/>
    <cellStyle name="Normal 3 4" xfId="6" xr:uid="{CE1C22F6-D276-4E54-9772-AF58846548FB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591C3-3937-42E3-8B2D-FEA0341B2866}">
  <sheetPr codeName="Hoja8">
    <pageSetUpPr fitToPage="1"/>
  </sheetPr>
  <dimension ref="A3:AZ224"/>
  <sheetViews>
    <sheetView tabSelected="1" view="pageBreakPreview" zoomScale="60" zoomScaleNormal="30" workbookViewId="0">
      <selection activeCell="A4" sqref="A4:N4"/>
    </sheetView>
  </sheetViews>
  <sheetFormatPr baseColWidth="10" defaultColWidth="11.42578125" defaultRowHeight="15" x14ac:dyDescent="0.25"/>
  <cols>
    <col min="1" max="1" width="17.140625" style="82" customWidth="1"/>
    <col min="2" max="2" width="38.85546875" style="82" customWidth="1"/>
    <col min="3" max="3" width="34.7109375" style="82" customWidth="1"/>
    <col min="4" max="4" width="73.7109375" style="83" customWidth="1"/>
    <col min="5" max="6" width="16.5703125" style="82" customWidth="1"/>
    <col min="7" max="7" width="32" style="82" bestFit="1" customWidth="1"/>
    <col min="8" max="8" width="25.42578125" style="82" customWidth="1"/>
    <col min="9" max="9" width="27.42578125" style="82" customWidth="1"/>
    <col min="10" max="11" width="32.28515625" style="82" bestFit="1" customWidth="1"/>
    <col min="12" max="12" width="44.42578125" style="82" bestFit="1" customWidth="1"/>
    <col min="13" max="13" width="44.42578125" style="82" customWidth="1"/>
    <col min="14" max="14" width="56.42578125" style="82" customWidth="1"/>
    <col min="15" max="15" width="13.42578125" style="82" customWidth="1"/>
    <col min="16" max="17" width="11.42578125" style="82"/>
    <col min="18" max="18" width="31.28515625" style="82" customWidth="1"/>
    <col min="19" max="19" width="17.42578125" style="82" customWidth="1"/>
    <col min="20" max="20" width="29.28515625" style="82" customWidth="1"/>
    <col min="21" max="21" width="150.42578125" style="83" customWidth="1"/>
    <col min="22" max="24" width="22.7109375" style="82" customWidth="1"/>
    <col min="25" max="25" width="42.28515625" style="82" bestFit="1" customWidth="1"/>
    <col min="26" max="26" width="32.28515625" style="82" customWidth="1"/>
    <col min="27" max="27" width="32.140625" style="82" customWidth="1"/>
    <col min="28" max="48" width="11.42578125" style="82"/>
    <col min="49" max="49" width="5.42578125" style="82" bestFit="1" customWidth="1"/>
    <col min="50" max="16384" width="11.42578125" style="82"/>
  </cols>
  <sheetData>
    <row r="3" spans="1:52" s="27" customFormat="1" ht="46.5" customHeight="1" x14ac:dyDescent="0.25">
      <c r="A3" s="104" t="s">
        <v>143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U3" s="28"/>
    </row>
    <row r="4" spans="1:52" s="29" customFormat="1" ht="82.9" customHeight="1" x14ac:dyDescent="0.25">
      <c r="A4" s="105" t="s">
        <v>144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7"/>
      <c r="R4" s="100" t="s">
        <v>0</v>
      </c>
      <c r="S4" s="100"/>
      <c r="T4" s="100"/>
      <c r="U4" s="100"/>
      <c r="V4" s="100"/>
      <c r="W4" s="100"/>
      <c r="X4" s="100"/>
      <c r="Y4" s="100"/>
      <c r="Z4" s="100"/>
      <c r="AA4" s="100"/>
    </row>
    <row r="5" spans="1:52" s="29" customFormat="1" ht="47.25" customHeight="1" x14ac:dyDescent="0.25">
      <c r="R5" s="30"/>
      <c r="S5" s="30"/>
      <c r="T5" s="30"/>
      <c r="U5" s="30"/>
      <c r="V5" s="30"/>
      <c r="W5" s="30"/>
      <c r="X5" s="30"/>
      <c r="Y5" s="30"/>
      <c r="Z5" s="30"/>
      <c r="AA5" s="30"/>
    </row>
    <row r="6" spans="1:52" s="37" customFormat="1" ht="187.5" x14ac:dyDescent="0.3">
      <c r="A6" s="31" t="s">
        <v>1</v>
      </c>
      <c r="B6" s="31" t="s">
        <v>2</v>
      </c>
      <c r="C6" s="31" t="s">
        <v>3</v>
      </c>
      <c r="D6" s="32" t="s">
        <v>4</v>
      </c>
      <c r="E6" s="31" t="s">
        <v>5</v>
      </c>
      <c r="F6" s="31" t="s">
        <v>6</v>
      </c>
      <c r="G6" s="33" t="s">
        <v>7</v>
      </c>
      <c r="H6" s="33" t="s">
        <v>8</v>
      </c>
      <c r="I6" s="33" t="s">
        <v>9</v>
      </c>
      <c r="J6" s="33" t="s">
        <v>10</v>
      </c>
      <c r="K6" s="34" t="s">
        <v>11</v>
      </c>
      <c r="L6" s="35" t="s">
        <v>145</v>
      </c>
      <c r="M6" s="35" t="s">
        <v>146</v>
      </c>
      <c r="N6" s="36" t="s">
        <v>12</v>
      </c>
      <c r="R6" s="38" t="s">
        <v>2</v>
      </c>
      <c r="S6" s="38" t="s">
        <v>13</v>
      </c>
      <c r="T6" s="38" t="s">
        <v>14</v>
      </c>
      <c r="U6" s="39" t="s">
        <v>15</v>
      </c>
      <c r="V6" s="38" t="s">
        <v>16</v>
      </c>
      <c r="W6" s="38" t="s">
        <v>17</v>
      </c>
      <c r="X6" s="38" t="s">
        <v>18</v>
      </c>
      <c r="Y6" s="38" t="s">
        <v>19</v>
      </c>
      <c r="Z6" s="38" t="s">
        <v>157</v>
      </c>
      <c r="AA6" s="38" t="s">
        <v>158</v>
      </c>
    </row>
    <row r="7" spans="1:52" s="42" customFormat="1" ht="93" customHeight="1" x14ac:dyDescent="0.25">
      <c r="A7" s="4">
        <v>1</v>
      </c>
      <c r="B7" s="1" t="s">
        <v>20</v>
      </c>
      <c r="C7" s="2" t="s">
        <v>21</v>
      </c>
      <c r="D7" s="3" t="s">
        <v>22</v>
      </c>
      <c r="E7" s="2" t="s">
        <v>23</v>
      </c>
      <c r="F7" s="4">
        <v>24</v>
      </c>
      <c r="G7" s="6"/>
      <c r="H7" s="9"/>
      <c r="I7" s="5"/>
      <c r="J7" s="40"/>
      <c r="K7" s="40"/>
      <c r="L7" s="35">
        <v>5633.3333333333303</v>
      </c>
      <c r="M7" s="35">
        <v>135200</v>
      </c>
      <c r="N7" s="41"/>
      <c r="R7" s="96" t="s">
        <v>24</v>
      </c>
      <c r="S7" s="95">
        <v>1</v>
      </c>
      <c r="T7" s="97" t="s">
        <v>25</v>
      </c>
      <c r="U7" s="98" t="s">
        <v>162</v>
      </c>
      <c r="V7" s="97" t="s">
        <v>26</v>
      </c>
      <c r="W7" s="99">
        <v>1</v>
      </c>
      <c r="X7" s="95">
        <v>8</v>
      </c>
      <c r="Y7" s="95" t="s">
        <v>27</v>
      </c>
      <c r="Z7" s="91">
        <v>8000000</v>
      </c>
      <c r="AA7" s="92">
        <f>Z7*X7*W7*S7</f>
        <v>64000000</v>
      </c>
      <c r="AZ7" s="42">
        <v>2</v>
      </c>
    </row>
    <row r="8" spans="1:52" s="42" customFormat="1" ht="93" customHeight="1" x14ac:dyDescent="0.25">
      <c r="A8" s="4">
        <v>2</v>
      </c>
      <c r="B8" s="5" t="s">
        <v>28</v>
      </c>
      <c r="C8" s="2" t="s">
        <v>29</v>
      </c>
      <c r="D8" s="3" t="s">
        <v>30</v>
      </c>
      <c r="E8" s="2" t="s">
        <v>31</v>
      </c>
      <c r="F8" s="4">
        <v>12</v>
      </c>
      <c r="G8" s="6"/>
      <c r="H8" s="9"/>
      <c r="I8" s="5"/>
      <c r="J8" s="40"/>
      <c r="K8" s="40"/>
      <c r="L8" s="35">
        <v>4250</v>
      </c>
      <c r="M8" s="35">
        <v>51000</v>
      </c>
      <c r="N8" s="41" t="s">
        <v>32</v>
      </c>
      <c r="R8" s="96"/>
      <c r="S8" s="95"/>
      <c r="T8" s="97"/>
      <c r="U8" s="98"/>
      <c r="V8" s="97"/>
      <c r="W8" s="99"/>
      <c r="X8" s="95"/>
      <c r="Y8" s="95"/>
      <c r="Z8" s="91"/>
      <c r="AA8" s="93"/>
      <c r="AZ8" s="42">
        <v>3</v>
      </c>
    </row>
    <row r="9" spans="1:52" s="42" customFormat="1" ht="150" customHeight="1" x14ac:dyDescent="0.25">
      <c r="A9" s="4">
        <v>3</v>
      </c>
      <c r="B9" s="5" t="s">
        <v>20</v>
      </c>
      <c r="C9" s="2" t="s">
        <v>33</v>
      </c>
      <c r="D9" s="3" t="s">
        <v>34</v>
      </c>
      <c r="E9" s="2" t="s">
        <v>31</v>
      </c>
      <c r="F9" s="4">
        <v>24</v>
      </c>
      <c r="G9" s="6"/>
      <c r="H9" s="9"/>
      <c r="I9" s="5"/>
      <c r="J9" s="40"/>
      <c r="K9" s="40"/>
      <c r="L9" s="35">
        <v>2850</v>
      </c>
      <c r="M9" s="35">
        <v>68400</v>
      </c>
      <c r="N9" s="41"/>
      <c r="R9" s="96"/>
      <c r="S9" s="95"/>
      <c r="T9" s="97"/>
      <c r="U9" s="98"/>
      <c r="V9" s="97"/>
      <c r="W9" s="99"/>
      <c r="X9" s="95"/>
      <c r="Y9" s="95"/>
      <c r="Z9" s="91"/>
      <c r="AA9" s="94"/>
      <c r="AZ9" s="42">
        <v>4</v>
      </c>
    </row>
    <row r="10" spans="1:52" s="42" customFormat="1" ht="81" customHeight="1" x14ac:dyDescent="0.25">
      <c r="A10" s="4">
        <v>4</v>
      </c>
      <c r="B10" s="5" t="s">
        <v>35</v>
      </c>
      <c r="C10" s="2" t="s">
        <v>36</v>
      </c>
      <c r="D10" s="3" t="s">
        <v>37</v>
      </c>
      <c r="E10" s="2" t="s">
        <v>31</v>
      </c>
      <c r="F10" s="4">
        <v>144</v>
      </c>
      <c r="G10" s="6"/>
      <c r="H10" s="9"/>
      <c r="I10" s="5"/>
      <c r="J10" s="40"/>
      <c r="K10" s="40"/>
      <c r="L10" s="35">
        <v>1670.0974999999999</v>
      </c>
      <c r="M10" s="35">
        <v>240494.03999999998</v>
      </c>
      <c r="N10" s="41"/>
      <c r="R10" s="96" t="s">
        <v>24</v>
      </c>
      <c r="S10" s="95">
        <v>1</v>
      </c>
      <c r="T10" s="97" t="s">
        <v>38</v>
      </c>
      <c r="U10" s="98" t="s">
        <v>163</v>
      </c>
      <c r="V10" s="97" t="s">
        <v>26</v>
      </c>
      <c r="W10" s="99">
        <v>1</v>
      </c>
      <c r="X10" s="95">
        <v>8</v>
      </c>
      <c r="Y10" s="95" t="s">
        <v>27</v>
      </c>
      <c r="Z10" s="91">
        <v>3700000</v>
      </c>
      <c r="AA10" s="92">
        <f>Z10*X10*W10*S10</f>
        <v>29600000</v>
      </c>
      <c r="AZ10" s="42">
        <v>5</v>
      </c>
    </row>
    <row r="11" spans="1:52" s="42" customFormat="1" ht="81" x14ac:dyDescent="0.25">
      <c r="A11" s="4">
        <v>5</v>
      </c>
      <c r="B11" s="5" t="s">
        <v>39</v>
      </c>
      <c r="C11" s="2" t="s">
        <v>40</v>
      </c>
      <c r="D11" s="3" t="s">
        <v>41</v>
      </c>
      <c r="E11" s="2" t="s">
        <v>42</v>
      </c>
      <c r="F11" s="4">
        <v>24</v>
      </c>
      <c r="G11" s="5"/>
      <c r="H11" s="5"/>
      <c r="I11" s="5"/>
      <c r="J11" s="40"/>
      <c r="K11" s="40"/>
      <c r="L11" s="35">
        <v>2946.6666666666665</v>
      </c>
      <c r="M11" s="35">
        <v>70720</v>
      </c>
      <c r="N11" s="41"/>
      <c r="R11" s="96"/>
      <c r="S11" s="95"/>
      <c r="T11" s="97"/>
      <c r="U11" s="98"/>
      <c r="V11" s="97"/>
      <c r="W11" s="99"/>
      <c r="X11" s="95"/>
      <c r="Y11" s="95"/>
      <c r="Z11" s="91"/>
      <c r="AA11" s="93"/>
      <c r="AZ11" s="42">
        <v>6</v>
      </c>
    </row>
    <row r="12" spans="1:52" s="42" customFormat="1" ht="81" x14ac:dyDescent="0.25">
      <c r="A12" s="4">
        <v>6</v>
      </c>
      <c r="B12" s="5" t="s">
        <v>20</v>
      </c>
      <c r="C12" s="2" t="s">
        <v>43</v>
      </c>
      <c r="D12" s="3" t="s">
        <v>44</v>
      </c>
      <c r="E12" s="2" t="s">
        <v>42</v>
      </c>
      <c r="F12" s="4">
        <v>24</v>
      </c>
      <c r="G12" s="5"/>
      <c r="H12" s="5"/>
      <c r="I12" s="5"/>
      <c r="J12" s="40"/>
      <c r="K12" s="40"/>
      <c r="L12" s="35">
        <v>2798.3333333333335</v>
      </c>
      <c r="M12" s="35">
        <v>67160</v>
      </c>
      <c r="N12" s="41"/>
      <c r="R12" s="96"/>
      <c r="S12" s="95"/>
      <c r="T12" s="97"/>
      <c r="U12" s="98"/>
      <c r="V12" s="97"/>
      <c r="W12" s="99"/>
      <c r="X12" s="95"/>
      <c r="Y12" s="95"/>
      <c r="Z12" s="91"/>
      <c r="AA12" s="94"/>
      <c r="AZ12" s="42">
        <v>7</v>
      </c>
    </row>
    <row r="13" spans="1:52" s="42" customFormat="1" ht="81" customHeight="1" x14ac:dyDescent="0.25">
      <c r="A13" s="4">
        <v>7</v>
      </c>
      <c r="B13" s="5" t="s">
        <v>20</v>
      </c>
      <c r="C13" s="2" t="s">
        <v>45</v>
      </c>
      <c r="D13" s="3" t="s">
        <v>46</v>
      </c>
      <c r="E13" s="2" t="s">
        <v>47</v>
      </c>
      <c r="F13" s="4">
        <v>12</v>
      </c>
      <c r="G13" s="5"/>
      <c r="H13" s="5"/>
      <c r="I13" s="5"/>
      <c r="J13" s="40"/>
      <c r="K13" s="40"/>
      <c r="L13" s="35">
        <v>12503.5</v>
      </c>
      <c r="M13" s="35">
        <v>150042</v>
      </c>
      <c r="N13" s="41"/>
      <c r="R13" s="96" t="s">
        <v>48</v>
      </c>
      <c r="S13" s="95">
        <v>2</v>
      </c>
      <c r="T13" s="97" t="s">
        <v>49</v>
      </c>
      <c r="U13" s="98" t="s">
        <v>164</v>
      </c>
      <c r="V13" s="97" t="s">
        <v>26</v>
      </c>
      <c r="W13" s="99">
        <v>1</v>
      </c>
      <c r="X13" s="95">
        <v>6</v>
      </c>
      <c r="Y13" s="95" t="s">
        <v>27</v>
      </c>
      <c r="Z13" s="91">
        <v>5700000</v>
      </c>
      <c r="AA13" s="92">
        <f>Z13*X13*W13*S13</f>
        <v>68400000</v>
      </c>
    </row>
    <row r="14" spans="1:52" s="42" customFormat="1" ht="81" x14ac:dyDescent="0.25">
      <c r="A14" s="4">
        <v>8</v>
      </c>
      <c r="B14" s="5" t="s">
        <v>20</v>
      </c>
      <c r="C14" s="2" t="s">
        <v>51</v>
      </c>
      <c r="D14" s="3" t="s">
        <v>52</v>
      </c>
      <c r="E14" s="2" t="s">
        <v>47</v>
      </c>
      <c r="F14" s="4">
        <v>12</v>
      </c>
      <c r="G14" s="6"/>
      <c r="H14" s="9"/>
      <c r="I14" s="9"/>
      <c r="J14" s="43"/>
      <c r="K14" s="43"/>
      <c r="L14" s="35">
        <v>6907</v>
      </c>
      <c r="M14" s="35">
        <v>82884</v>
      </c>
      <c r="N14" s="41"/>
      <c r="R14" s="96"/>
      <c r="S14" s="95"/>
      <c r="T14" s="97"/>
      <c r="U14" s="98"/>
      <c r="V14" s="97"/>
      <c r="W14" s="99"/>
      <c r="X14" s="95"/>
      <c r="Y14" s="95"/>
      <c r="Z14" s="91"/>
      <c r="AA14" s="93"/>
    </row>
    <row r="15" spans="1:52" s="42" customFormat="1" ht="101.25" x14ac:dyDescent="0.25">
      <c r="A15" s="4">
        <v>9</v>
      </c>
      <c r="B15" s="5" t="s">
        <v>20</v>
      </c>
      <c r="C15" s="2" t="s">
        <v>53</v>
      </c>
      <c r="D15" s="7" t="s">
        <v>54</v>
      </c>
      <c r="E15" s="2" t="s">
        <v>55</v>
      </c>
      <c r="F15" s="8">
        <v>12</v>
      </c>
      <c r="G15" s="6"/>
      <c r="H15" s="20"/>
      <c r="I15" s="20"/>
      <c r="J15" s="43"/>
      <c r="K15" s="43"/>
      <c r="L15" s="35">
        <v>4864.333333333333</v>
      </c>
      <c r="M15" s="35">
        <v>58372</v>
      </c>
      <c r="N15" s="41"/>
      <c r="R15" s="96"/>
      <c r="S15" s="95"/>
      <c r="T15" s="97"/>
      <c r="U15" s="98"/>
      <c r="V15" s="97"/>
      <c r="W15" s="99"/>
      <c r="X15" s="95"/>
      <c r="Y15" s="95"/>
      <c r="Z15" s="91"/>
      <c r="AA15" s="94"/>
    </row>
    <row r="16" spans="1:52" s="42" customFormat="1" ht="81" customHeight="1" x14ac:dyDescent="0.25">
      <c r="A16" s="4">
        <v>10</v>
      </c>
      <c r="B16" s="5" t="s">
        <v>20</v>
      </c>
      <c r="C16" s="2" t="s">
        <v>56</v>
      </c>
      <c r="D16" s="3" t="s">
        <v>148</v>
      </c>
      <c r="E16" s="2" t="s">
        <v>42</v>
      </c>
      <c r="F16" s="4">
        <v>24</v>
      </c>
      <c r="G16" s="6"/>
      <c r="H16" s="20"/>
      <c r="I16" s="20"/>
      <c r="J16" s="43"/>
      <c r="K16" s="43"/>
      <c r="L16" s="35">
        <v>4633.333333333333</v>
      </c>
      <c r="M16" s="35">
        <v>111200</v>
      </c>
      <c r="N16" s="41"/>
      <c r="R16" s="96" t="s">
        <v>57</v>
      </c>
      <c r="S16" s="95">
        <v>2</v>
      </c>
      <c r="T16" s="97" t="s">
        <v>49</v>
      </c>
      <c r="U16" s="98" t="s">
        <v>50</v>
      </c>
      <c r="V16" s="97" t="s">
        <v>26</v>
      </c>
      <c r="W16" s="99">
        <v>1</v>
      </c>
      <c r="X16" s="95">
        <v>6</v>
      </c>
      <c r="Y16" s="95" t="s">
        <v>27</v>
      </c>
      <c r="Z16" s="91">
        <v>5700000</v>
      </c>
      <c r="AA16" s="92">
        <f>Z16*X16*W16*S16</f>
        <v>68400000</v>
      </c>
    </row>
    <row r="17" spans="1:52" s="42" customFormat="1" ht="141.75" x14ac:dyDescent="0.25">
      <c r="A17" s="4">
        <v>11</v>
      </c>
      <c r="B17" s="5" t="s">
        <v>20</v>
      </c>
      <c r="C17" s="2" t="s">
        <v>58</v>
      </c>
      <c r="D17" s="3" t="s">
        <v>59</v>
      </c>
      <c r="E17" s="2" t="s">
        <v>31</v>
      </c>
      <c r="F17" s="4">
        <v>24</v>
      </c>
      <c r="G17" s="9"/>
      <c r="H17" s="9"/>
      <c r="I17" s="9"/>
      <c r="J17" s="43"/>
      <c r="K17" s="43"/>
      <c r="L17" s="35">
        <v>8780.3333333333339</v>
      </c>
      <c r="M17" s="35">
        <v>210728</v>
      </c>
      <c r="N17" s="41"/>
      <c r="R17" s="96"/>
      <c r="S17" s="95"/>
      <c r="T17" s="97"/>
      <c r="U17" s="98"/>
      <c r="V17" s="97"/>
      <c r="W17" s="99"/>
      <c r="X17" s="95"/>
      <c r="Y17" s="95"/>
      <c r="Z17" s="91"/>
      <c r="AA17" s="93"/>
    </row>
    <row r="18" spans="1:52" s="42" customFormat="1" ht="101.25" x14ac:dyDescent="0.25">
      <c r="A18" s="4">
        <v>12</v>
      </c>
      <c r="B18" s="5" t="s">
        <v>39</v>
      </c>
      <c r="C18" s="2" t="s">
        <v>60</v>
      </c>
      <c r="D18" s="3" t="s">
        <v>61</v>
      </c>
      <c r="E18" s="2" t="s">
        <v>31</v>
      </c>
      <c r="F18" s="4">
        <v>24</v>
      </c>
      <c r="G18" s="6"/>
      <c r="H18" s="9"/>
      <c r="I18" s="5"/>
      <c r="J18" s="43"/>
      <c r="K18" s="43"/>
      <c r="L18" s="35">
        <v>7016.666666666667</v>
      </c>
      <c r="M18" s="35">
        <v>168400</v>
      </c>
      <c r="N18" s="41"/>
      <c r="R18" s="96"/>
      <c r="S18" s="95"/>
      <c r="T18" s="97"/>
      <c r="U18" s="98"/>
      <c r="V18" s="97"/>
      <c r="W18" s="99"/>
      <c r="X18" s="95"/>
      <c r="Y18" s="95"/>
      <c r="Z18" s="91"/>
      <c r="AA18" s="94"/>
    </row>
    <row r="19" spans="1:52" s="42" customFormat="1" ht="81" customHeight="1" x14ac:dyDescent="0.25">
      <c r="A19" s="4">
        <v>13</v>
      </c>
      <c r="B19" s="1" t="s">
        <v>20</v>
      </c>
      <c r="C19" s="10" t="s">
        <v>62</v>
      </c>
      <c r="D19" s="11" t="s">
        <v>63</v>
      </c>
      <c r="E19" s="10" t="s">
        <v>31</v>
      </c>
      <c r="F19" s="12">
        <v>200</v>
      </c>
      <c r="G19" s="13"/>
      <c r="H19" s="9"/>
      <c r="I19" s="9"/>
      <c r="J19" s="40"/>
      <c r="K19" s="40"/>
      <c r="L19" s="35">
        <v>13388.333333333334</v>
      </c>
      <c r="M19" s="35">
        <v>2677666.6666666665</v>
      </c>
      <c r="N19" s="41"/>
      <c r="R19" s="96" t="s">
        <v>48</v>
      </c>
      <c r="S19" s="95">
        <v>2</v>
      </c>
      <c r="T19" s="97" t="s">
        <v>64</v>
      </c>
      <c r="U19" s="98" t="s">
        <v>65</v>
      </c>
      <c r="V19" s="97" t="s">
        <v>26</v>
      </c>
      <c r="W19" s="99">
        <v>1</v>
      </c>
      <c r="X19" s="95">
        <v>48</v>
      </c>
      <c r="Y19" s="95" t="s">
        <v>66</v>
      </c>
      <c r="Z19" s="91">
        <v>5700000</v>
      </c>
      <c r="AA19" s="92">
        <f>(Z19/30)*X19*W19*S19</f>
        <v>18240000</v>
      </c>
      <c r="AZ19" s="42">
        <v>1</v>
      </c>
    </row>
    <row r="20" spans="1:52" s="42" customFormat="1" ht="101.25" x14ac:dyDescent="0.25">
      <c r="A20" s="4">
        <v>14</v>
      </c>
      <c r="B20" s="5" t="s">
        <v>20</v>
      </c>
      <c r="C20" s="2" t="s">
        <v>67</v>
      </c>
      <c r="D20" s="3" t="s">
        <v>68</v>
      </c>
      <c r="E20" s="2" t="s">
        <v>69</v>
      </c>
      <c r="F20" s="8">
        <v>13</v>
      </c>
      <c r="G20" s="6"/>
      <c r="H20" s="20"/>
      <c r="I20" s="20"/>
      <c r="J20" s="43"/>
      <c r="K20" s="43"/>
      <c r="L20" s="35">
        <v>574200</v>
      </c>
      <c r="M20" s="35">
        <v>7464600</v>
      </c>
      <c r="N20" s="41"/>
      <c r="P20" s="44"/>
      <c r="R20" s="96"/>
      <c r="S20" s="95"/>
      <c r="T20" s="97"/>
      <c r="U20" s="98"/>
      <c r="V20" s="97"/>
      <c r="W20" s="99"/>
      <c r="X20" s="95"/>
      <c r="Y20" s="95"/>
      <c r="Z20" s="91"/>
      <c r="AA20" s="93"/>
    </row>
    <row r="21" spans="1:52" s="42" customFormat="1" ht="222.75" x14ac:dyDescent="0.25">
      <c r="A21" s="4">
        <v>15</v>
      </c>
      <c r="B21" s="5" t="s">
        <v>20</v>
      </c>
      <c r="C21" s="2" t="s">
        <v>70</v>
      </c>
      <c r="D21" s="3" t="s">
        <v>149</v>
      </c>
      <c r="E21" s="2" t="s">
        <v>31</v>
      </c>
      <c r="F21" s="8">
        <v>30</v>
      </c>
      <c r="G21" s="6"/>
      <c r="H21" s="20"/>
      <c r="I21" s="20"/>
      <c r="J21" s="43"/>
      <c r="K21" s="43"/>
      <c r="L21" s="35">
        <v>18759.959800000001</v>
      </c>
      <c r="M21" s="35">
        <v>562798.79399999999</v>
      </c>
      <c r="N21" s="41"/>
      <c r="R21" s="96"/>
      <c r="S21" s="95"/>
      <c r="T21" s="97"/>
      <c r="U21" s="98"/>
      <c r="V21" s="97"/>
      <c r="W21" s="99"/>
      <c r="X21" s="95"/>
      <c r="Y21" s="95"/>
      <c r="Z21" s="91"/>
      <c r="AA21" s="94"/>
    </row>
    <row r="22" spans="1:52" s="42" customFormat="1" ht="121.5" customHeight="1" x14ac:dyDescent="0.25">
      <c r="A22" s="4">
        <v>16</v>
      </c>
      <c r="B22" s="5" t="s">
        <v>20</v>
      </c>
      <c r="C22" s="2" t="s">
        <v>150</v>
      </c>
      <c r="D22" s="3" t="s">
        <v>151</v>
      </c>
      <c r="E22" s="2" t="s">
        <v>31</v>
      </c>
      <c r="F22" s="4">
        <v>1550</v>
      </c>
      <c r="G22" s="6"/>
      <c r="H22" s="20"/>
      <c r="I22" s="20"/>
      <c r="J22" s="43"/>
      <c r="K22" s="43"/>
      <c r="L22" s="35">
        <v>13140</v>
      </c>
      <c r="M22" s="35">
        <v>20367000</v>
      </c>
      <c r="N22" s="41"/>
      <c r="R22" s="96" t="s">
        <v>57</v>
      </c>
      <c r="S22" s="95">
        <v>2</v>
      </c>
      <c r="T22" s="97" t="s">
        <v>64</v>
      </c>
      <c r="U22" s="98" t="s">
        <v>65</v>
      </c>
      <c r="V22" s="97" t="s">
        <v>26</v>
      </c>
      <c r="W22" s="99">
        <v>1</v>
      </c>
      <c r="X22" s="95">
        <v>48</v>
      </c>
      <c r="Y22" s="95" t="s">
        <v>66</v>
      </c>
      <c r="Z22" s="91">
        <v>5700000</v>
      </c>
      <c r="AA22" s="92">
        <f>(Z22/30)*X22*W22*S22</f>
        <v>18240000</v>
      </c>
    </row>
    <row r="23" spans="1:52" s="42" customFormat="1" ht="121.5" x14ac:dyDescent="0.25">
      <c r="A23" s="4">
        <v>17</v>
      </c>
      <c r="B23" s="5" t="s">
        <v>20</v>
      </c>
      <c r="C23" s="2" t="s">
        <v>71</v>
      </c>
      <c r="D23" s="3" t="s">
        <v>72</v>
      </c>
      <c r="E23" s="2" t="s">
        <v>73</v>
      </c>
      <c r="F23" s="4">
        <v>43</v>
      </c>
      <c r="G23" s="6"/>
      <c r="H23" s="20"/>
      <c r="I23" s="20"/>
      <c r="J23" s="43"/>
      <c r="K23" s="43"/>
      <c r="L23" s="35">
        <v>613028.66666666663</v>
      </c>
      <c r="M23" s="35">
        <v>26360232.666666668</v>
      </c>
      <c r="N23" s="41"/>
      <c r="R23" s="96"/>
      <c r="S23" s="95"/>
      <c r="T23" s="97"/>
      <c r="U23" s="98"/>
      <c r="V23" s="97"/>
      <c r="W23" s="99"/>
      <c r="X23" s="95"/>
      <c r="Y23" s="95"/>
      <c r="Z23" s="91"/>
      <c r="AA23" s="93"/>
    </row>
    <row r="24" spans="1:52" s="42" customFormat="1" ht="81" x14ac:dyDescent="0.25">
      <c r="A24" s="4">
        <v>18</v>
      </c>
      <c r="B24" s="5" t="s">
        <v>20</v>
      </c>
      <c r="C24" s="2" t="s">
        <v>74</v>
      </c>
      <c r="D24" s="3" t="s">
        <v>75</v>
      </c>
      <c r="E24" s="2" t="s">
        <v>31</v>
      </c>
      <c r="F24" s="4">
        <v>175</v>
      </c>
      <c r="G24" s="45"/>
      <c r="H24" s="20"/>
      <c r="I24" s="20"/>
      <c r="J24" s="43"/>
      <c r="K24" s="43"/>
      <c r="L24" s="35">
        <v>10488.333333333334</v>
      </c>
      <c r="M24" s="35">
        <v>1835458.3333333333</v>
      </c>
      <c r="N24" s="41"/>
      <c r="R24" s="96"/>
      <c r="S24" s="95"/>
      <c r="T24" s="97"/>
      <c r="U24" s="98"/>
      <c r="V24" s="97"/>
      <c r="W24" s="99"/>
      <c r="X24" s="95"/>
      <c r="Y24" s="95"/>
      <c r="Z24" s="91"/>
      <c r="AA24" s="94"/>
    </row>
    <row r="25" spans="1:52" s="42" customFormat="1" ht="81" x14ac:dyDescent="0.25">
      <c r="A25" s="4">
        <v>19</v>
      </c>
      <c r="B25" s="5" t="s">
        <v>20</v>
      </c>
      <c r="C25" s="14" t="s">
        <v>78</v>
      </c>
      <c r="D25" s="15" t="s">
        <v>159</v>
      </c>
      <c r="E25" s="16" t="s">
        <v>31</v>
      </c>
      <c r="F25" s="17">
        <v>1</v>
      </c>
      <c r="G25" s="89">
        <f>J25</f>
        <v>148800000</v>
      </c>
      <c r="H25" s="87">
        <v>0</v>
      </c>
      <c r="I25" s="87">
        <f>J25</f>
        <v>148800000</v>
      </c>
      <c r="J25" s="90">
        <f>L25</f>
        <v>148800000</v>
      </c>
      <c r="K25" s="90">
        <f>M25</f>
        <v>148800000</v>
      </c>
      <c r="L25" s="35">
        <v>148800000</v>
      </c>
      <c r="M25" s="35">
        <v>148800000</v>
      </c>
      <c r="N25" s="15" t="s">
        <v>159</v>
      </c>
      <c r="R25" s="96" t="s">
        <v>48</v>
      </c>
      <c r="S25" s="95">
        <v>2</v>
      </c>
      <c r="T25" s="97" t="s">
        <v>76</v>
      </c>
      <c r="U25" s="98" t="s">
        <v>77</v>
      </c>
      <c r="V25" s="97" t="s">
        <v>26</v>
      </c>
      <c r="W25" s="99">
        <v>1</v>
      </c>
      <c r="X25" s="95">
        <v>48</v>
      </c>
      <c r="Y25" s="95" t="s">
        <v>66</v>
      </c>
      <c r="Z25" s="91">
        <f>Z22</f>
        <v>5700000</v>
      </c>
      <c r="AA25" s="92">
        <f>(Z25/30)*X25*W25*S25</f>
        <v>18240000</v>
      </c>
    </row>
    <row r="26" spans="1:52" s="42" customFormat="1" ht="101.25" x14ac:dyDescent="0.25">
      <c r="A26" s="4">
        <v>20</v>
      </c>
      <c r="B26" s="5" t="s">
        <v>20</v>
      </c>
      <c r="C26" s="18" t="s">
        <v>79</v>
      </c>
      <c r="D26" s="15" t="s">
        <v>80</v>
      </c>
      <c r="E26" s="14" t="s">
        <v>31</v>
      </c>
      <c r="F26" s="19">
        <v>72</v>
      </c>
      <c r="G26" s="20"/>
      <c r="H26" s="20"/>
      <c r="I26" s="20"/>
      <c r="J26" s="43"/>
      <c r="K26" s="43"/>
      <c r="L26" s="35">
        <v>2891.6666666666665</v>
      </c>
      <c r="M26" s="35">
        <v>208200</v>
      </c>
      <c r="N26" s="41"/>
      <c r="R26" s="96"/>
      <c r="S26" s="95"/>
      <c r="T26" s="97"/>
      <c r="U26" s="98"/>
      <c r="V26" s="97"/>
      <c r="W26" s="99"/>
      <c r="X26" s="95"/>
      <c r="Y26" s="95"/>
      <c r="Z26" s="91"/>
      <c r="AA26" s="93"/>
    </row>
    <row r="27" spans="1:52" s="42" customFormat="1" ht="147" customHeight="1" x14ac:dyDescent="0.25">
      <c r="A27" s="4">
        <v>21</v>
      </c>
      <c r="B27" s="5" t="s">
        <v>20</v>
      </c>
      <c r="C27" s="46" t="s">
        <v>81</v>
      </c>
      <c r="D27" s="47" t="s">
        <v>82</v>
      </c>
      <c r="E27" s="46" t="s">
        <v>31</v>
      </c>
      <c r="F27" s="48">
        <v>200</v>
      </c>
      <c r="G27" s="45"/>
      <c r="H27" s="9"/>
      <c r="I27" s="9"/>
      <c r="J27" s="40"/>
      <c r="K27" s="40"/>
      <c r="L27" s="35">
        <v>28781.666666666668</v>
      </c>
      <c r="M27" s="35">
        <v>5756333.333333333</v>
      </c>
      <c r="N27" s="41"/>
      <c r="R27" s="96"/>
      <c r="S27" s="95"/>
      <c r="T27" s="97"/>
      <c r="U27" s="98"/>
      <c r="V27" s="97"/>
      <c r="W27" s="99"/>
      <c r="X27" s="95"/>
      <c r="Y27" s="95"/>
      <c r="Z27" s="91"/>
      <c r="AA27" s="94"/>
    </row>
    <row r="28" spans="1:52" s="42" customFormat="1" ht="184.15" customHeight="1" x14ac:dyDescent="0.25">
      <c r="A28" s="4">
        <v>22</v>
      </c>
      <c r="B28" s="5" t="s">
        <v>83</v>
      </c>
      <c r="C28" s="2" t="s">
        <v>84</v>
      </c>
      <c r="D28" s="3" t="s">
        <v>85</v>
      </c>
      <c r="E28" s="2" t="s">
        <v>31</v>
      </c>
      <c r="F28" s="8">
        <v>200</v>
      </c>
      <c r="G28" s="6"/>
      <c r="H28" s="20"/>
      <c r="I28" s="20"/>
      <c r="J28" s="43"/>
      <c r="K28" s="43"/>
      <c r="L28" s="35">
        <v>2241</v>
      </c>
      <c r="M28" s="35">
        <v>448200</v>
      </c>
      <c r="N28" s="41"/>
      <c r="R28" s="96" t="s">
        <v>57</v>
      </c>
      <c r="S28" s="95">
        <v>1</v>
      </c>
      <c r="T28" s="97" t="s">
        <v>76</v>
      </c>
      <c r="U28" s="98" t="s">
        <v>77</v>
      </c>
      <c r="V28" s="97" t="s">
        <v>26</v>
      </c>
      <c r="W28" s="99">
        <v>1</v>
      </c>
      <c r="X28" s="95">
        <v>48</v>
      </c>
      <c r="Y28" s="95" t="s">
        <v>66</v>
      </c>
      <c r="Z28" s="91">
        <f>Z25</f>
        <v>5700000</v>
      </c>
      <c r="AA28" s="92">
        <f>(Z28/30)*X28*W28*S28</f>
        <v>9120000</v>
      </c>
    </row>
    <row r="29" spans="1:52" s="42" customFormat="1" ht="162" x14ac:dyDescent="0.25">
      <c r="A29" s="4">
        <v>23</v>
      </c>
      <c r="B29" s="5" t="s">
        <v>28</v>
      </c>
      <c r="C29" s="2" t="s">
        <v>86</v>
      </c>
      <c r="D29" s="3" t="s">
        <v>152</v>
      </c>
      <c r="E29" s="2" t="s">
        <v>31</v>
      </c>
      <c r="F29" s="4">
        <v>200</v>
      </c>
      <c r="G29" s="6"/>
      <c r="H29" s="20"/>
      <c r="I29" s="20"/>
      <c r="J29" s="43"/>
      <c r="K29" s="43"/>
      <c r="L29" s="35">
        <v>8374.4266666666663</v>
      </c>
      <c r="M29" s="35">
        <v>1674885.3333333333</v>
      </c>
      <c r="N29" s="41"/>
      <c r="R29" s="96"/>
      <c r="S29" s="95"/>
      <c r="T29" s="97"/>
      <c r="U29" s="98"/>
      <c r="V29" s="97"/>
      <c r="W29" s="99"/>
      <c r="X29" s="95"/>
      <c r="Y29" s="95"/>
      <c r="Z29" s="91"/>
      <c r="AA29" s="93"/>
    </row>
    <row r="30" spans="1:52" s="42" customFormat="1" ht="141.75" customHeight="1" x14ac:dyDescent="0.25">
      <c r="A30" s="4">
        <v>24</v>
      </c>
      <c r="B30" s="5" t="s">
        <v>20</v>
      </c>
      <c r="C30" s="2" t="s">
        <v>87</v>
      </c>
      <c r="D30" s="3" t="s">
        <v>88</v>
      </c>
      <c r="E30" s="2" t="s">
        <v>31</v>
      </c>
      <c r="F30" s="4">
        <v>200</v>
      </c>
      <c r="G30" s="6"/>
      <c r="H30" s="20"/>
      <c r="I30" s="20"/>
      <c r="J30" s="43"/>
      <c r="K30" s="43"/>
      <c r="L30" s="35">
        <v>15837.333333333334</v>
      </c>
      <c r="M30" s="35">
        <v>3167466.6666666665</v>
      </c>
      <c r="N30" s="41"/>
      <c r="R30" s="96"/>
      <c r="S30" s="95"/>
      <c r="T30" s="97"/>
      <c r="U30" s="98"/>
      <c r="V30" s="97"/>
      <c r="W30" s="99"/>
      <c r="X30" s="95"/>
      <c r="Y30" s="95"/>
      <c r="Z30" s="91"/>
      <c r="AA30" s="94"/>
    </row>
    <row r="31" spans="1:52" s="42" customFormat="1" ht="81" x14ac:dyDescent="0.25">
      <c r="A31" s="4">
        <v>25</v>
      </c>
      <c r="B31" s="5" t="s">
        <v>20</v>
      </c>
      <c r="C31" s="2" t="s">
        <v>92</v>
      </c>
      <c r="D31" s="3" t="s">
        <v>93</v>
      </c>
      <c r="E31" s="2" t="s">
        <v>31</v>
      </c>
      <c r="F31" s="4">
        <v>200</v>
      </c>
      <c r="G31" s="6"/>
      <c r="H31" s="20"/>
      <c r="I31" s="20"/>
      <c r="J31" s="43"/>
      <c r="K31" s="43"/>
      <c r="L31" s="35">
        <v>4939.166666666667</v>
      </c>
      <c r="M31" s="35">
        <v>987833.33333333337</v>
      </c>
      <c r="N31" s="41"/>
      <c r="R31" s="96" t="s">
        <v>89</v>
      </c>
      <c r="S31" s="95">
        <v>1</v>
      </c>
      <c r="T31" s="97" t="s">
        <v>90</v>
      </c>
      <c r="U31" s="98" t="s">
        <v>91</v>
      </c>
      <c r="V31" s="97" t="s">
        <v>26</v>
      </c>
      <c r="W31" s="99">
        <v>1</v>
      </c>
      <c r="X31" s="95">
        <v>6</v>
      </c>
      <c r="Y31" s="95" t="s">
        <v>27</v>
      </c>
      <c r="Z31" s="91">
        <v>4681778.5</v>
      </c>
      <c r="AA31" s="92">
        <f>Z31*X31*W31*S31</f>
        <v>28090671</v>
      </c>
    </row>
    <row r="32" spans="1:52" s="42" customFormat="1" ht="121.5" x14ac:dyDescent="0.25">
      <c r="A32" s="4">
        <v>26</v>
      </c>
      <c r="B32" s="5" t="s">
        <v>20</v>
      </c>
      <c r="C32" s="2" t="s">
        <v>94</v>
      </c>
      <c r="D32" s="3" t="s">
        <v>95</v>
      </c>
      <c r="E32" s="2" t="s">
        <v>31</v>
      </c>
      <c r="F32" s="4">
        <v>200</v>
      </c>
      <c r="G32" s="6"/>
      <c r="H32" s="9"/>
      <c r="I32" s="9"/>
      <c r="J32" s="40"/>
      <c r="K32" s="40"/>
      <c r="L32" s="35">
        <v>17037</v>
      </c>
      <c r="M32" s="35">
        <v>3407400</v>
      </c>
      <c r="N32" s="41"/>
      <c r="R32" s="96"/>
      <c r="S32" s="95"/>
      <c r="T32" s="97"/>
      <c r="U32" s="98"/>
      <c r="V32" s="97"/>
      <c r="W32" s="99"/>
      <c r="X32" s="95"/>
      <c r="Y32" s="95"/>
      <c r="Z32" s="91"/>
      <c r="AA32" s="93"/>
    </row>
    <row r="33" spans="1:52" s="42" customFormat="1" ht="121.5" customHeight="1" x14ac:dyDescent="0.25">
      <c r="A33" s="4">
        <v>27</v>
      </c>
      <c r="B33" s="5" t="s">
        <v>20</v>
      </c>
      <c r="C33" s="2" t="s">
        <v>124</v>
      </c>
      <c r="D33" s="3" t="s">
        <v>125</v>
      </c>
      <c r="E33" s="2" t="s">
        <v>31</v>
      </c>
      <c r="F33" s="8">
        <v>12</v>
      </c>
      <c r="G33" s="2"/>
      <c r="H33" s="9"/>
      <c r="I33" s="9"/>
      <c r="J33" s="40"/>
      <c r="K33" s="40"/>
      <c r="L33" s="35">
        <v>742845.33333333337</v>
      </c>
      <c r="M33" s="35">
        <v>8914144</v>
      </c>
      <c r="N33" s="41"/>
      <c r="R33" s="96"/>
      <c r="S33" s="95"/>
      <c r="T33" s="97"/>
      <c r="U33" s="98"/>
      <c r="V33" s="97"/>
      <c r="W33" s="99"/>
      <c r="X33" s="95"/>
      <c r="Y33" s="95"/>
      <c r="Z33" s="91"/>
      <c r="AA33" s="94"/>
    </row>
    <row r="34" spans="1:52" s="42" customFormat="1" ht="97.5" customHeight="1" x14ac:dyDescent="0.25">
      <c r="A34" s="4">
        <v>28</v>
      </c>
      <c r="B34" s="21" t="s">
        <v>96</v>
      </c>
      <c r="C34" s="10" t="s">
        <v>62</v>
      </c>
      <c r="D34" s="11" t="s">
        <v>63</v>
      </c>
      <c r="E34" s="10" t="s">
        <v>31</v>
      </c>
      <c r="F34" s="12">
        <v>200</v>
      </c>
      <c r="G34" s="13"/>
      <c r="H34" s="9"/>
      <c r="I34" s="9"/>
      <c r="J34" s="40"/>
      <c r="K34" s="40"/>
      <c r="L34" s="35">
        <v>13388.333333333334</v>
      </c>
      <c r="M34" s="35">
        <v>2677666.6666666665</v>
      </c>
      <c r="N34" s="41"/>
      <c r="R34" s="96" t="s">
        <v>97</v>
      </c>
      <c r="S34" s="95">
        <v>2</v>
      </c>
      <c r="T34" s="97" t="s">
        <v>98</v>
      </c>
      <c r="U34" s="98" t="s">
        <v>99</v>
      </c>
      <c r="V34" s="97" t="s">
        <v>26</v>
      </c>
      <c r="W34" s="99">
        <v>1</v>
      </c>
      <c r="X34" s="95">
        <v>1</v>
      </c>
      <c r="Y34" s="95" t="s">
        <v>66</v>
      </c>
      <c r="Z34" s="91">
        <v>3500000</v>
      </c>
      <c r="AA34" s="92">
        <f>Z34/30*X34*W34*S34</f>
        <v>233333.33333333334</v>
      </c>
    </row>
    <row r="35" spans="1:52" s="42" customFormat="1" ht="101.25" x14ac:dyDescent="0.25">
      <c r="A35" s="4">
        <v>29</v>
      </c>
      <c r="B35" s="5" t="s">
        <v>100</v>
      </c>
      <c r="C35" s="2" t="s">
        <v>67</v>
      </c>
      <c r="D35" s="3" t="s">
        <v>68</v>
      </c>
      <c r="E35" s="2" t="s">
        <v>69</v>
      </c>
      <c r="F35" s="8">
        <v>13</v>
      </c>
      <c r="G35" s="6"/>
      <c r="H35" s="20"/>
      <c r="I35" s="9"/>
      <c r="J35" s="40"/>
      <c r="K35" s="40"/>
      <c r="L35" s="35">
        <v>574200</v>
      </c>
      <c r="M35" s="35">
        <v>7464600</v>
      </c>
      <c r="N35" s="41"/>
      <c r="P35" s="44"/>
      <c r="R35" s="96"/>
      <c r="S35" s="95"/>
      <c r="T35" s="97"/>
      <c r="U35" s="98"/>
      <c r="V35" s="97"/>
      <c r="W35" s="99"/>
      <c r="X35" s="95"/>
      <c r="Y35" s="95"/>
      <c r="Z35" s="91"/>
      <c r="AA35" s="93"/>
    </row>
    <row r="36" spans="1:52" s="42" customFormat="1" ht="202.5" x14ac:dyDescent="0.25">
      <c r="A36" s="4">
        <v>30</v>
      </c>
      <c r="B36" s="5" t="s">
        <v>96</v>
      </c>
      <c r="C36" s="2" t="s">
        <v>70</v>
      </c>
      <c r="D36" s="3" t="s">
        <v>153</v>
      </c>
      <c r="E36" s="2" t="s">
        <v>31</v>
      </c>
      <c r="F36" s="8">
        <v>30</v>
      </c>
      <c r="G36" s="6"/>
      <c r="H36" s="20"/>
      <c r="I36" s="20"/>
      <c r="J36" s="43"/>
      <c r="K36" s="43"/>
      <c r="L36" s="35">
        <v>18759.959800000001</v>
      </c>
      <c r="M36" s="35">
        <v>562798.79399999999</v>
      </c>
      <c r="N36" s="41"/>
      <c r="R36" s="96"/>
      <c r="S36" s="95"/>
      <c r="T36" s="97"/>
      <c r="U36" s="98"/>
      <c r="V36" s="97"/>
      <c r="W36" s="99"/>
      <c r="X36" s="95"/>
      <c r="Y36" s="95"/>
      <c r="Z36" s="91"/>
      <c r="AA36" s="94"/>
    </row>
    <row r="37" spans="1:52" s="42" customFormat="1" ht="81.75" customHeight="1" x14ac:dyDescent="0.25">
      <c r="A37" s="4">
        <v>31</v>
      </c>
      <c r="B37" s="1" t="s">
        <v>96</v>
      </c>
      <c r="C37" s="2" t="s">
        <v>21</v>
      </c>
      <c r="D37" s="3" t="s">
        <v>101</v>
      </c>
      <c r="E37" s="2" t="s">
        <v>23</v>
      </c>
      <c r="F37" s="4">
        <v>24</v>
      </c>
      <c r="G37" s="6"/>
      <c r="H37" s="9"/>
      <c r="I37" s="9"/>
      <c r="J37" s="40"/>
      <c r="K37" s="40"/>
      <c r="L37" s="35">
        <v>5633.333333333333</v>
      </c>
      <c r="M37" s="35">
        <v>135200</v>
      </c>
      <c r="N37" s="41"/>
      <c r="R37" s="103" t="s">
        <v>102</v>
      </c>
      <c r="S37" s="103"/>
      <c r="T37" s="103"/>
      <c r="U37" s="103"/>
      <c r="V37" s="103"/>
      <c r="W37" s="103"/>
      <c r="X37" s="103"/>
      <c r="Y37" s="103"/>
      <c r="Z37" s="103"/>
      <c r="AA37" s="49">
        <f>SUM(AA7:AA36)</f>
        <v>322564004.33333331</v>
      </c>
      <c r="AZ37" s="42">
        <v>29</v>
      </c>
    </row>
    <row r="38" spans="1:52" s="42" customFormat="1" ht="81" x14ac:dyDescent="0.25">
      <c r="A38" s="4">
        <v>32</v>
      </c>
      <c r="B38" s="5" t="s">
        <v>103</v>
      </c>
      <c r="C38" s="2" t="s">
        <v>29</v>
      </c>
      <c r="D38" s="3" t="s">
        <v>30</v>
      </c>
      <c r="E38" s="2" t="s">
        <v>31</v>
      </c>
      <c r="F38" s="4">
        <v>12</v>
      </c>
      <c r="G38" s="6"/>
      <c r="H38" s="9"/>
      <c r="I38" s="9"/>
      <c r="J38" s="40"/>
      <c r="K38" s="40"/>
      <c r="L38" s="35">
        <v>4250</v>
      </c>
      <c r="M38" s="35">
        <v>51000</v>
      </c>
      <c r="N38" s="41" t="s">
        <v>32</v>
      </c>
      <c r="AZ38" s="42">
        <v>30</v>
      </c>
    </row>
    <row r="39" spans="1:52" s="42" customFormat="1" ht="101.25" customHeight="1" x14ac:dyDescent="0.25">
      <c r="A39" s="4">
        <v>33</v>
      </c>
      <c r="B39" s="5" t="s">
        <v>104</v>
      </c>
      <c r="C39" s="2" t="s">
        <v>33</v>
      </c>
      <c r="D39" s="3" t="s">
        <v>34</v>
      </c>
      <c r="E39" s="2" t="s">
        <v>31</v>
      </c>
      <c r="F39" s="4">
        <v>24</v>
      </c>
      <c r="G39" s="6"/>
      <c r="H39" s="9"/>
      <c r="I39" s="9"/>
      <c r="J39" s="40"/>
      <c r="K39" s="40"/>
      <c r="L39" s="35">
        <v>2850</v>
      </c>
      <c r="M39" s="35">
        <v>68400</v>
      </c>
      <c r="N39" s="41"/>
      <c r="R39" s="114" t="s">
        <v>165</v>
      </c>
      <c r="S39" s="115"/>
      <c r="T39" s="115"/>
      <c r="U39" s="115"/>
      <c r="V39" s="115"/>
      <c r="W39" s="115"/>
      <c r="X39" s="116"/>
      <c r="Y39" s="109">
        <f>K84+AA37</f>
        <v>322564004.33333331</v>
      </c>
      <c r="Z39" s="50"/>
      <c r="AA39" s="50"/>
      <c r="AZ39" s="42">
        <v>31</v>
      </c>
    </row>
    <row r="40" spans="1:52" s="42" customFormat="1" ht="81" customHeight="1" x14ac:dyDescent="0.25">
      <c r="A40" s="4">
        <v>34</v>
      </c>
      <c r="B40" s="5" t="s">
        <v>104</v>
      </c>
      <c r="C40" s="2" t="s">
        <v>36</v>
      </c>
      <c r="D40" s="3" t="s">
        <v>37</v>
      </c>
      <c r="E40" s="2" t="s">
        <v>31</v>
      </c>
      <c r="F40" s="4">
        <v>144</v>
      </c>
      <c r="G40" s="6"/>
      <c r="H40" s="9"/>
      <c r="I40" s="9"/>
      <c r="J40" s="40"/>
      <c r="K40" s="40"/>
      <c r="L40" s="35">
        <v>1670.0974999999999</v>
      </c>
      <c r="M40" s="35">
        <v>240494.03999999998</v>
      </c>
      <c r="N40" s="41"/>
      <c r="R40" s="117"/>
      <c r="S40" s="118"/>
      <c r="T40" s="118"/>
      <c r="U40" s="118"/>
      <c r="V40" s="118"/>
      <c r="W40" s="118"/>
      <c r="X40" s="119"/>
      <c r="Y40" s="110"/>
      <c r="Z40" s="51">
        <v>920339000</v>
      </c>
      <c r="AA40" s="52">
        <f>Y39-Z40</f>
        <v>-597774995.66666675</v>
      </c>
      <c r="AZ40" s="42">
        <v>32</v>
      </c>
    </row>
    <row r="41" spans="1:52" s="42" customFormat="1" ht="81" customHeight="1" x14ac:dyDescent="0.25">
      <c r="A41" s="4">
        <v>35</v>
      </c>
      <c r="B41" s="5" t="s">
        <v>100</v>
      </c>
      <c r="C41" s="2" t="s">
        <v>40</v>
      </c>
      <c r="D41" s="3" t="s">
        <v>41</v>
      </c>
      <c r="E41" s="2" t="s">
        <v>42</v>
      </c>
      <c r="F41" s="4">
        <v>24</v>
      </c>
      <c r="G41" s="5"/>
      <c r="H41" s="5"/>
      <c r="I41" s="5"/>
      <c r="J41" s="40"/>
      <c r="K41" s="40"/>
      <c r="L41" s="35">
        <v>2946.6666666666665</v>
      </c>
      <c r="M41" s="35">
        <v>70720</v>
      </c>
      <c r="N41" s="41"/>
      <c r="R41" s="117"/>
      <c r="S41" s="118"/>
      <c r="T41" s="118"/>
      <c r="U41" s="118"/>
      <c r="V41" s="118"/>
      <c r="W41" s="118"/>
      <c r="X41" s="119"/>
      <c r="Y41" s="110"/>
      <c r="Z41" s="50"/>
      <c r="AA41" s="50"/>
      <c r="AZ41" s="42">
        <v>33</v>
      </c>
    </row>
    <row r="42" spans="1:52" s="42" customFormat="1" ht="81" customHeight="1" x14ac:dyDescent="0.25">
      <c r="A42" s="4">
        <v>36</v>
      </c>
      <c r="B42" s="5" t="s">
        <v>103</v>
      </c>
      <c r="C42" s="2" t="s">
        <v>43</v>
      </c>
      <c r="D42" s="3" t="s">
        <v>44</v>
      </c>
      <c r="E42" s="2" t="s">
        <v>42</v>
      </c>
      <c r="F42" s="4">
        <v>24</v>
      </c>
      <c r="G42" s="5"/>
      <c r="H42" s="5"/>
      <c r="I42" s="5"/>
      <c r="J42" s="40"/>
      <c r="K42" s="40"/>
      <c r="L42" s="35">
        <v>2798.3333333333335</v>
      </c>
      <c r="M42" s="35">
        <v>67160</v>
      </c>
      <c r="N42" s="41"/>
      <c r="R42" s="120"/>
      <c r="S42" s="121"/>
      <c r="T42" s="121"/>
      <c r="U42" s="121"/>
      <c r="V42" s="121"/>
      <c r="W42" s="121"/>
      <c r="X42" s="122"/>
      <c r="Y42" s="111"/>
      <c r="Z42" s="50"/>
      <c r="AA42" s="50"/>
      <c r="AZ42" s="42">
        <v>34</v>
      </c>
    </row>
    <row r="43" spans="1:52" s="42" customFormat="1" ht="101.25" customHeight="1" x14ac:dyDescent="0.25">
      <c r="A43" s="4">
        <v>37</v>
      </c>
      <c r="B43" s="5" t="s">
        <v>96</v>
      </c>
      <c r="C43" s="2" t="s">
        <v>45</v>
      </c>
      <c r="D43" s="3" t="s">
        <v>46</v>
      </c>
      <c r="E43" s="2" t="s">
        <v>47</v>
      </c>
      <c r="F43" s="4">
        <v>12</v>
      </c>
      <c r="G43" s="6"/>
      <c r="H43" s="9"/>
      <c r="I43" s="9"/>
      <c r="J43" s="40"/>
      <c r="K43" s="40"/>
      <c r="L43" s="35">
        <v>12503.5</v>
      </c>
      <c r="M43" s="35">
        <v>150042</v>
      </c>
      <c r="N43" s="41"/>
      <c r="R43" s="101" t="s">
        <v>161</v>
      </c>
      <c r="S43" s="101"/>
      <c r="T43" s="101"/>
      <c r="U43" s="101"/>
      <c r="V43" s="101"/>
      <c r="W43" s="101"/>
      <c r="X43" s="101"/>
      <c r="Y43" s="101"/>
      <c r="Z43" s="50"/>
      <c r="AZ43" s="42">
        <v>35</v>
      </c>
    </row>
    <row r="44" spans="1:52" s="42" customFormat="1" ht="81" x14ac:dyDescent="0.25">
      <c r="A44" s="4">
        <v>38</v>
      </c>
      <c r="B44" s="5" t="s">
        <v>100</v>
      </c>
      <c r="C44" s="2" t="s">
        <v>51</v>
      </c>
      <c r="D44" s="3" t="s">
        <v>52</v>
      </c>
      <c r="E44" s="2" t="s">
        <v>47</v>
      </c>
      <c r="F44" s="4">
        <v>12</v>
      </c>
      <c r="G44" s="6"/>
      <c r="H44" s="9"/>
      <c r="I44" s="9"/>
      <c r="J44" s="40"/>
      <c r="K44" s="40"/>
      <c r="L44" s="35">
        <v>6907</v>
      </c>
      <c r="M44" s="35">
        <v>82884</v>
      </c>
      <c r="N44" s="41"/>
      <c r="U44" s="53"/>
      <c r="Z44" s="50"/>
      <c r="AZ44" s="42">
        <v>36</v>
      </c>
    </row>
    <row r="45" spans="1:52" s="42" customFormat="1" ht="101.25" x14ac:dyDescent="0.25">
      <c r="A45" s="4">
        <v>39</v>
      </c>
      <c r="B45" s="5" t="s">
        <v>104</v>
      </c>
      <c r="C45" s="2" t="s">
        <v>53</v>
      </c>
      <c r="D45" s="7" t="s">
        <v>54</v>
      </c>
      <c r="E45" s="2" t="s">
        <v>55</v>
      </c>
      <c r="F45" s="8">
        <v>12</v>
      </c>
      <c r="G45" s="6"/>
      <c r="H45" s="9"/>
      <c r="I45" s="9"/>
      <c r="J45" s="40"/>
      <c r="K45" s="40"/>
      <c r="L45" s="35">
        <v>4864.333333333333</v>
      </c>
      <c r="M45" s="35">
        <v>58372</v>
      </c>
      <c r="N45" s="41"/>
      <c r="U45" s="53"/>
      <c r="AZ45" s="42">
        <v>37</v>
      </c>
    </row>
    <row r="46" spans="1:52" s="42" customFormat="1" ht="81" x14ac:dyDescent="0.25">
      <c r="A46" s="4">
        <v>40</v>
      </c>
      <c r="B46" s="5" t="s">
        <v>103</v>
      </c>
      <c r="C46" s="2" t="s">
        <v>56</v>
      </c>
      <c r="D46" s="22" t="s">
        <v>154</v>
      </c>
      <c r="E46" s="2" t="s">
        <v>42</v>
      </c>
      <c r="F46" s="4">
        <v>24</v>
      </c>
      <c r="G46" s="6"/>
      <c r="H46" s="9"/>
      <c r="I46" s="9"/>
      <c r="J46" s="40"/>
      <c r="K46" s="40"/>
      <c r="L46" s="35">
        <v>4633.333333333333</v>
      </c>
      <c r="M46" s="35">
        <v>111200</v>
      </c>
      <c r="N46" s="41"/>
      <c r="U46" s="53"/>
      <c r="AZ46" s="42">
        <v>38</v>
      </c>
    </row>
    <row r="47" spans="1:52" s="42" customFormat="1" ht="121.5" x14ac:dyDescent="0.25">
      <c r="A47" s="4">
        <v>41</v>
      </c>
      <c r="B47" s="5" t="s">
        <v>104</v>
      </c>
      <c r="C47" s="2" t="s">
        <v>58</v>
      </c>
      <c r="D47" s="11" t="s">
        <v>105</v>
      </c>
      <c r="E47" s="2" t="s">
        <v>31</v>
      </c>
      <c r="F47" s="4">
        <v>24</v>
      </c>
      <c r="G47" s="6"/>
      <c r="H47" s="9"/>
      <c r="I47" s="9"/>
      <c r="J47" s="40"/>
      <c r="K47" s="40"/>
      <c r="L47" s="35">
        <v>8780.3333333333339</v>
      </c>
      <c r="M47" s="35">
        <v>210728</v>
      </c>
      <c r="N47" s="41"/>
      <c r="U47" s="53"/>
      <c r="AZ47" s="42">
        <v>39</v>
      </c>
    </row>
    <row r="48" spans="1:52" s="42" customFormat="1" ht="101.25" x14ac:dyDescent="0.25">
      <c r="A48" s="4">
        <v>42</v>
      </c>
      <c r="B48" s="5" t="s">
        <v>106</v>
      </c>
      <c r="C48" s="2" t="s">
        <v>60</v>
      </c>
      <c r="D48" s="3" t="s">
        <v>61</v>
      </c>
      <c r="E48" s="2" t="s">
        <v>31</v>
      </c>
      <c r="F48" s="4">
        <v>24</v>
      </c>
      <c r="G48" s="6"/>
      <c r="H48" s="9"/>
      <c r="I48" s="9"/>
      <c r="J48" s="40"/>
      <c r="K48" s="40"/>
      <c r="L48" s="35">
        <v>7016.666666666667</v>
      </c>
      <c r="M48" s="35">
        <v>168400</v>
      </c>
      <c r="N48" s="41"/>
      <c r="U48" s="53"/>
      <c r="AZ48" s="42">
        <v>40</v>
      </c>
    </row>
    <row r="49" spans="1:52" s="42" customFormat="1" ht="141.75" x14ac:dyDescent="0.25">
      <c r="A49" s="4">
        <v>43</v>
      </c>
      <c r="B49" s="5" t="s">
        <v>106</v>
      </c>
      <c r="C49" s="2" t="s">
        <v>81</v>
      </c>
      <c r="D49" s="3" t="s">
        <v>107</v>
      </c>
      <c r="E49" s="2" t="s">
        <v>31</v>
      </c>
      <c r="F49" s="8">
        <v>200</v>
      </c>
      <c r="G49" s="6"/>
      <c r="H49" s="9"/>
      <c r="I49" s="9"/>
      <c r="J49" s="40"/>
      <c r="K49" s="40"/>
      <c r="L49" s="35">
        <v>28781.666666666668</v>
      </c>
      <c r="M49" s="35">
        <v>5756333.333333333</v>
      </c>
      <c r="N49" s="41"/>
      <c r="U49" s="53"/>
      <c r="AZ49" s="42">
        <v>48</v>
      </c>
    </row>
    <row r="50" spans="1:52" s="42" customFormat="1" ht="81" x14ac:dyDescent="0.25">
      <c r="A50" s="4">
        <v>44</v>
      </c>
      <c r="B50" s="5" t="s">
        <v>106</v>
      </c>
      <c r="C50" s="2" t="s">
        <v>84</v>
      </c>
      <c r="D50" s="3" t="s">
        <v>85</v>
      </c>
      <c r="E50" s="2" t="s">
        <v>31</v>
      </c>
      <c r="F50" s="4">
        <v>200</v>
      </c>
      <c r="G50" s="6"/>
      <c r="H50" s="9"/>
      <c r="I50" s="9"/>
      <c r="J50" s="54"/>
      <c r="K50" s="40"/>
      <c r="L50" s="35">
        <v>2241</v>
      </c>
      <c r="M50" s="35">
        <v>448200</v>
      </c>
      <c r="N50" s="41"/>
      <c r="U50" s="53"/>
      <c r="AZ50" s="42">
        <v>49</v>
      </c>
    </row>
    <row r="51" spans="1:52" s="42" customFormat="1" ht="162" x14ac:dyDescent="0.25">
      <c r="A51" s="4">
        <v>45</v>
      </c>
      <c r="B51" s="5" t="s">
        <v>96</v>
      </c>
      <c r="C51" s="2" t="s">
        <v>86</v>
      </c>
      <c r="D51" s="3" t="s">
        <v>152</v>
      </c>
      <c r="E51" s="2" t="s">
        <v>31</v>
      </c>
      <c r="F51" s="4">
        <v>200</v>
      </c>
      <c r="G51" s="6"/>
      <c r="H51" s="9"/>
      <c r="I51" s="9"/>
      <c r="J51" s="40"/>
      <c r="K51" s="40"/>
      <c r="L51" s="35">
        <v>8374.4266666666663</v>
      </c>
      <c r="M51" s="35">
        <v>1674885.3333333333</v>
      </c>
      <c r="N51" s="41"/>
      <c r="U51" s="53"/>
      <c r="AZ51" s="42">
        <v>50</v>
      </c>
    </row>
    <row r="52" spans="1:52" s="42" customFormat="1" ht="81" x14ac:dyDescent="0.25">
      <c r="A52" s="4">
        <v>46</v>
      </c>
      <c r="B52" s="5" t="s">
        <v>106</v>
      </c>
      <c r="C52" s="2" t="s">
        <v>87</v>
      </c>
      <c r="D52" s="3" t="s">
        <v>88</v>
      </c>
      <c r="E52" s="2" t="s">
        <v>31</v>
      </c>
      <c r="F52" s="4">
        <v>200</v>
      </c>
      <c r="G52" s="6"/>
      <c r="H52" s="9"/>
      <c r="I52" s="9"/>
      <c r="J52" s="40"/>
      <c r="K52" s="40"/>
      <c r="L52" s="35">
        <v>15837.333333333334</v>
      </c>
      <c r="M52" s="35">
        <v>3167466.6666666665</v>
      </c>
      <c r="N52" s="41"/>
      <c r="U52" s="53"/>
      <c r="AZ52" s="42">
        <v>51</v>
      </c>
    </row>
    <row r="53" spans="1:52" s="42" customFormat="1" ht="81" x14ac:dyDescent="0.25">
      <c r="A53" s="4">
        <v>47</v>
      </c>
      <c r="B53" s="5" t="s">
        <v>103</v>
      </c>
      <c r="C53" s="2" t="s">
        <v>108</v>
      </c>
      <c r="D53" s="3" t="s">
        <v>155</v>
      </c>
      <c r="E53" s="2" t="s">
        <v>31</v>
      </c>
      <c r="F53" s="4">
        <v>200</v>
      </c>
      <c r="G53" s="6"/>
      <c r="H53" s="9"/>
      <c r="I53" s="9"/>
      <c r="J53" s="40"/>
      <c r="K53" s="40"/>
      <c r="L53" s="35">
        <v>20153.3759179999</v>
      </c>
      <c r="M53" s="35">
        <v>4030675.1835999801</v>
      </c>
      <c r="N53" s="41"/>
      <c r="U53" s="53"/>
    </row>
    <row r="54" spans="1:52" s="42" customFormat="1" ht="81" x14ac:dyDescent="0.25">
      <c r="A54" s="4">
        <v>48</v>
      </c>
      <c r="B54" s="5" t="s">
        <v>103</v>
      </c>
      <c r="C54" s="2" t="s">
        <v>109</v>
      </c>
      <c r="D54" s="3" t="s">
        <v>110</v>
      </c>
      <c r="E54" s="2" t="s">
        <v>31</v>
      </c>
      <c r="F54" s="4">
        <v>200</v>
      </c>
      <c r="G54" s="6"/>
      <c r="H54" s="9"/>
      <c r="I54" s="9"/>
      <c r="J54" s="40"/>
      <c r="K54" s="40"/>
      <c r="L54" s="35">
        <v>21340.666666666668</v>
      </c>
      <c r="M54" s="35">
        <v>4268133.333333333</v>
      </c>
      <c r="N54" s="41"/>
      <c r="U54" s="53"/>
    </row>
    <row r="55" spans="1:52" s="42" customFormat="1" ht="101.25" x14ac:dyDescent="0.25">
      <c r="A55" s="4">
        <v>49</v>
      </c>
      <c r="B55" s="5" t="s">
        <v>96</v>
      </c>
      <c r="C55" s="2" t="s">
        <v>150</v>
      </c>
      <c r="D55" s="3" t="s">
        <v>151</v>
      </c>
      <c r="E55" s="2" t="s">
        <v>31</v>
      </c>
      <c r="F55" s="4">
        <v>1700</v>
      </c>
      <c r="G55" s="6"/>
      <c r="H55" s="20"/>
      <c r="I55" s="20"/>
      <c r="J55" s="43"/>
      <c r="K55" s="43"/>
      <c r="L55" s="35">
        <v>13140</v>
      </c>
      <c r="M55" s="35">
        <v>22338000</v>
      </c>
      <c r="N55" s="41"/>
      <c r="U55" s="53"/>
    </row>
    <row r="56" spans="1:52" s="42" customFormat="1" ht="121.5" x14ac:dyDescent="0.25">
      <c r="A56" s="4">
        <v>50</v>
      </c>
      <c r="B56" s="5" t="s">
        <v>96</v>
      </c>
      <c r="C56" s="2" t="s">
        <v>71</v>
      </c>
      <c r="D56" s="3" t="s">
        <v>72</v>
      </c>
      <c r="E56" s="2" t="s">
        <v>73</v>
      </c>
      <c r="F56" s="4">
        <v>49</v>
      </c>
      <c r="G56" s="6"/>
      <c r="H56" s="20"/>
      <c r="I56" s="20"/>
      <c r="J56" s="43"/>
      <c r="K56" s="43"/>
      <c r="L56" s="35">
        <v>613028.66666666663</v>
      </c>
      <c r="M56" s="35">
        <v>30038404.666666668</v>
      </c>
      <c r="N56" s="41"/>
      <c r="U56" s="53"/>
    </row>
    <row r="57" spans="1:52" s="42" customFormat="1" ht="121.5" x14ac:dyDescent="0.25">
      <c r="A57" s="4">
        <v>51</v>
      </c>
      <c r="B57" s="5" t="s">
        <v>106</v>
      </c>
      <c r="C57" s="2" t="s">
        <v>111</v>
      </c>
      <c r="D57" s="3" t="s">
        <v>112</v>
      </c>
      <c r="E57" s="2" t="s">
        <v>31</v>
      </c>
      <c r="F57" s="4">
        <v>2</v>
      </c>
      <c r="G57" s="45"/>
      <c r="H57" s="9"/>
      <c r="I57" s="9"/>
      <c r="J57" s="40"/>
      <c r="K57" s="40"/>
      <c r="L57" s="35">
        <v>1305390.3333333333</v>
      </c>
      <c r="M57" s="35">
        <v>2610780.6666666665</v>
      </c>
      <c r="N57" s="41"/>
      <c r="U57" s="53"/>
    </row>
    <row r="58" spans="1:52" s="42" customFormat="1" ht="81" x14ac:dyDescent="0.25">
      <c r="A58" s="4">
        <v>52</v>
      </c>
      <c r="B58" s="5" t="s">
        <v>103</v>
      </c>
      <c r="C58" s="2" t="s">
        <v>74</v>
      </c>
      <c r="D58" s="3" t="s">
        <v>75</v>
      </c>
      <c r="E58" s="2" t="s">
        <v>31</v>
      </c>
      <c r="F58" s="4">
        <v>175</v>
      </c>
      <c r="G58" s="45"/>
      <c r="H58" s="9"/>
      <c r="I58" s="20"/>
      <c r="J58" s="40"/>
      <c r="K58" s="40"/>
      <c r="L58" s="35">
        <v>10488.333333333334</v>
      </c>
      <c r="M58" s="35">
        <v>1835458.3333333333</v>
      </c>
      <c r="N58" s="41"/>
      <c r="U58" s="53"/>
    </row>
    <row r="59" spans="1:52" s="42" customFormat="1" ht="101.25" x14ac:dyDescent="0.25">
      <c r="A59" s="4">
        <v>53</v>
      </c>
      <c r="B59" s="5" t="s">
        <v>103</v>
      </c>
      <c r="C59" s="14" t="s">
        <v>78</v>
      </c>
      <c r="D59" s="15" t="s">
        <v>160</v>
      </c>
      <c r="E59" s="84" t="s">
        <v>31</v>
      </c>
      <c r="F59" s="17">
        <v>1</v>
      </c>
      <c r="G59" s="85">
        <f>J59</f>
        <v>148800000</v>
      </c>
      <c r="H59" s="86">
        <v>0</v>
      </c>
      <c r="I59" s="87">
        <f>J59</f>
        <v>148800000</v>
      </c>
      <c r="J59" s="88">
        <f>L59</f>
        <v>148800000</v>
      </c>
      <c r="K59" s="88">
        <f>M59</f>
        <v>148800000</v>
      </c>
      <c r="L59" s="35">
        <v>148800000</v>
      </c>
      <c r="M59" s="35">
        <v>148800000</v>
      </c>
      <c r="N59" s="15" t="s">
        <v>160</v>
      </c>
      <c r="U59" s="53"/>
    </row>
    <row r="60" spans="1:52" s="42" customFormat="1" ht="101.25" x14ac:dyDescent="0.25">
      <c r="A60" s="4">
        <v>54</v>
      </c>
      <c r="B60" s="5" t="s">
        <v>104</v>
      </c>
      <c r="C60" s="18" t="s">
        <v>79</v>
      </c>
      <c r="D60" s="15" t="s">
        <v>80</v>
      </c>
      <c r="E60" s="14" t="s">
        <v>31</v>
      </c>
      <c r="F60" s="19">
        <v>72</v>
      </c>
      <c r="G60" s="20"/>
      <c r="H60" s="9"/>
      <c r="I60" s="9"/>
      <c r="J60" s="40"/>
      <c r="K60" s="40"/>
      <c r="L60" s="35">
        <v>2891.6666666666665</v>
      </c>
      <c r="M60" s="35">
        <v>208200</v>
      </c>
      <c r="N60" s="41"/>
      <c r="U60" s="53"/>
    </row>
    <row r="61" spans="1:52" s="42" customFormat="1" ht="143.44999999999999" customHeight="1" x14ac:dyDescent="0.25">
      <c r="A61" s="4">
        <v>55</v>
      </c>
      <c r="B61" s="23" t="s">
        <v>104</v>
      </c>
      <c r="C61" s="46" t="s">
        <v>113</v>
      </c>
      <c r="D61" s="15" t="s">
        <v>114</v>
      </c>
      <c r="E61" s="46" t="s">
        <v>73</v>
      </c>
      <c r="F61" s="48">
        <v>13</v>
      </c>
      <c r="G61" s="45"/>
      <c r="H61" s="9"/>
      <c r="I61" s="9"/>
      <c r="J61" s="40"/>
      <c r="K61" s="40"/>
      <c r="L61" s="35">
        <v>3708833.3333333335</v>
      </c>
      <c r="M61" s="35">
        <v>48214833.333333336</v>
      </c>
      <c r="N61" s="41"/>
      <c r="U61" s="53"/>
    </row>
    <row r="62" spans="1:52" s="42" customFormat="1" ht="81" x14ac:dyDescent="0.25">
      <c r="A62" s="4">
        <v>56</v>
      </c>
      <c r="B62" s="23" t="s">
        <v>104</v>
      </c>
      <c r="C62" s="2" t="s">
        <v>124</v>
      </c>
      <c r="D62" s="3" t="s">
        <v>125</v>
      </c>
      <c r="E62" s="2" t="s">
        <v>31</v>
      </c>
      <c r="F62" s="4">
        <v>12</v>
      </c>
      <c r="G62" s="20"/>
      <c r="H62" s="9"/>
      <c r="I62" s="9"/>
      <c r="J62" s="40"/>
      <c r="K62" s="40"/>
      <c r="L62" s="35">
        <v>742845.33333333337</v>
      </c>
      <c r="M62" s="35">
        <v>8914144</v>
      </c>
      <c r="N62" s="41"/>
      <c r="U62" s="53"/>
    </row>
    <row r="63" spans="1:52" s="42" customFormat="1" ht="81" x14ac:dyDescent="0.25">
      <c r="A63" s="4">
        <v>57</v>
      </c>
      <c r="B63" s="24" t="s">
        <v>115</v>
      </c>
      <c r="C63" s="2" t="s">
        <v>116</v>
      </c>
      <c r="D63" s="3" t="s">
        <v>117</v>
      </c>
      <c r="E63" s="2" t="s">
        <v>31</v>
      </c>
      <c r="F63" s="4">
        <v>1</v>
      </c>
      <c r="G63" s="6"/>
      <c r="H63" s="9"/>
      <c r="I63" s="9"/>
      <c r="J63" s="40"/>
      <c r="K63" s="40"/>
      <c r="L63" s="35">
        <v>1815333.3333333333</v>
      </c>
      <c r="M63" s="35">
        <v>1815333.3333333333</v>
      </c>
      <c r="N63" s="41"/>
      <c r="U63" s="53"/>
    </row>
    <row r="64" spans="1:52" s="42" customFormat="1" ht="101.25" x14ac:dyDescent="0.25">
      <c r="A64" s="4">
        <v>58</v>
      </c>
      <c r="B64" s="24" t="s">
        <v>115</v>
      </c>
      <c r="C64" s="2" t="s">
        <v>118</v>
      </c>
      <c r="D64" s="3" t="s">
        <v>119</v>
      </c>
      <c r="E64" s="2" t="s">
        <v>73</v>
      </c>
      <c r="F64" s="4">
        <v>2</v>
      </c>
      <c r="G64" s="45"/>
      <c r="H64" s="45"/>
      <c r="I64" s="45"/>
      <c r="J64" s="40"/>
      <c r="K64" s="40"/>
      <c r="L64" s="35">
        <v>432366.66666666669</v>
      </c>
      <c r="M64" s="35">
        <v>864733.33333333337</v>
      </c>
      <c r="N64" s="41"/>
      <c r="U64" s="53"/>
    </row>
    <row r="65" spans="1:23" s="42" customFormat="1" ht="101.25" x14ac:dyDescent="0.25">
      <c r="A65" s="4">
        <v>59</v>
      </c>
      <c r="B65" s="24" t="s">
        <v>115</v>
      </c>
      <c r="C65" s="2" t="s">
        <v>120</v>
      </c>
      <c r="D65" s="3" t="s">
        <v>121</v>
      </c>
      <c r="E65" s="2" t="s">
        <v>73</v>
      </c>
      <c r="F65" s="4">
        <v>1</v>
      </c>
      <c r="G65" s="20"/>
      <c r="H65" s="9"/>
      <c r="I65" s="9"/>
      <c r="J65" s="40"/>
      <c r="K65" s="40"/>
      <c r="L65" s="35">
        <v>1173500</v>
      </c>
      <c r="M65" s="35">
        <v>1173500</v>
      </c>
      <c r="N65" s="41"/>
      <c r="U65" s="53"/>
    </row>
    <row r="66" spans="1:23" s="42" customFormat="1" ht="81" x14ac:dyDescent="0.25">
      <c r="A66" s="4">
        <v>60</v>
      </c>
      <c r="B66" s="24" t="s">
        <v>115</v>
      </c>
      <c r="C66" s="2" t="s">
        <v>122</v>
      </c>
      <c r="D66" s="3" t="s">
        <v>123</v>
      </c>
      <c r="E66" s="2" t="s">
        <v>73</v>
      </c>
      <c r="F66" s="4">
        <v>1</v>
      </c>
      <c r="G66" s="6"/>
      <c r="H66" s="9"/>
      <c r="I66" s="9"/>
      <c r="J66" s="40"/>
      <c r="K66" s="40"/>
      <c r="L66" s="35">
        <v>1765166.6666666667</v>
      </c>
      <c r="M66" s="35">
        <v>1765166.6666666667</v>
      </c>
      <c r="N66" s="41"/>
      <c r="U66" s="53"/>
    </row>
    <row r="67" spans="1:23" s="42" customFormat="1" ht="63" x14ac:dyDescent="0.25">
      <c r="A67" s="4">
        <v>61</v>
      </c>
      <c r="B67" s="24" t="s">
        <v>115</v>
      </c>
      <c r="C67" s="2" t="s">
        <v>124</v>
      </c>
      <c r="D67" s="3" t="s">
        <v>125</v>
      </c>
      <c r="E67" s="2" t="s">
        <v>31</v>
      </c>
      <c r="F67" s="4">
        <v>1</v>
      </c>
      <c r="G67" s="6"/>
      <c r="H67" s="9"/>
      <c r="I67" s="9"/>
      <c r="J67" s="40"/>
      <c r="K67" s="40"/>
      <c r="L67" s="35">
        <v>742845.33333333337</v>
      </c>
      <c r="M67" s="35">
        <v>742845.33333333337</v>
      </c>
      <c r="N67" s="41"/>
      <c r="U67" s="53"/>
    </row>
    <row r="68" spans="1:23" s="42" customFormat="1" ht="101.25" x14ac:dyDescent="0.25">
      <c r="A68" s="4">
        <v>62</v>
      </c>
      <c r="B68" s="2" t="s">
        <v>115</v>
      </c>
      <c r="C68" s="2" t="s">
        <v>126</v>
      </c>
      <c r="D68" s="3" t="s">
        <v>127</v>
      </c>
      <c r="E68" s="2" t="s">
        <v>31</v>
      </c>
      <c r="F68" s="4">
        <v>10</v>
      </c>
      <c r="G68" s="6"/>
      <c r="H68" s="9"/>
      <c r="I68" s="9"/>
      <c r="J68" s="40"/>
      <c r="K68" s="40"/>
      <c r="L68" s="35">
        <v>800000</v>
      </c>
      <c r="M68" s="35">
        <v>8000000</v>
      </c>
      <c r="N68" s="41"/>
      <c r="U68" s="53"/>
    </row>
    <row r="69" spans="1:23" s="42" customFormat="1" ht="101.25" x14ac:dyDescent="0.25">
      <c r="A69" s="4">
        <v>63</v>
      </c>
      <c r="B69" s="24" t="s">
        <v>115</v>
      </c>
      <c r="C69" s="25" t="s">
        <v>128</v>
      </c>
      <c r="D69" s="3" t="s">
        <v>129</v>
      </c>
      <c r="E69" s="2" t="s">
        <v>31</v>
      </c>
      <c r="F69" s="4">
        <v>4</v>
      </c>
      <c r="G69" s="6"/>
      <c r="H69" s="9"/>
      <c r="I69" s="9"/>
      <c r="J69" s="40"/>
      <c r="K69" s="40"/>
      <c r="L69" s="35">
        <v>273700</v>
      </c>
      <c r="M69" s="35">
        <v>1094800</v>
      </c>
      <c r="N69" s="41"/>
      <c r="U69" s="53"/>
    </row>
    <row r="70" spans="1:23" s="42" customFormat="1" ht="63" x14ac:dyDescent="0.25">
      <c r="A70" s="4">
        <v>64</v>
      </c>
      <c r="B70" s="24" t="s">
        <v>115</v>
      </c>
      <c r="C70" s="25" t="s">
        <v>130</v>
      </c>
      <c r="D70" s="3" t="s">
        <v>131</v>
      </c>
      <c r="E70" s="2" t="s">
        <v>31</v>
      </c>
      <c r="F70" s="4">
        <v>9</v>
      </c>
      <c r="G70" s="20"/>
      <c r="H70" s="9"/>
      <c r="I70" s="9"/>
      <c r="J70" s="40"/>
      <c r="K70" s="40"/>
      <c r="L70" s="35">
        <v>447966.66666666669</v>
      </c>
      <c r="M70" s="35">
        <v>4031700</v>
      </c>
      <c r="N70" s="41"/>
      <c r="U70" s="53"/>
    </row>
    <row r="71" spans="1:23" s="42" customFormat="1" ht="121.5" x14ac:dyDescent="0.25">
      <c r="A71" s="4">
        <v>65</v>
      </c>
      <c r="B71" s="24" t="s">
        <v>115</v>
      </c>
      <c r="C71" s="46" t="s">
        <v>132</v>
      </c>
      <c r="D71" s="3" t="s">
        <v>156</v>
      </c>
      <c r="E71" s="46" t="s">
        <v>31</v>
      </c>
      <c r="F71" s="48">
        <v>36</v>
      </c>
      <c r="G71" s="45"/>
      <c r="H71" s="45"/>
      <c r="I71" s="45"/>
      <c r="J71" s="40"/>
      <c r="K71" s="40"/>
      <c r="L71" s="35">
        <v>10901.998566666667</v>
      </c>
      <c r="M71" s="35">
        <v>392471.94840000005</v>
      </c>
      <c r="N71" s="41"/>
      <c r="U71" s="53"/>
    </row>
    <row r="72" spans="1:23" s="42" customFormat="1" ht="81" x14ac:dyDescent="0.25">
      <c r="A72" s="4">
        <v>66</v>
      </c>
      <c r="B72" s="24" t="s">
        <v>115</v>
      </c>
      <c r="C72" s="25" t="s">
        <v>133</v>
      </c>
      <c r="D72" s="3" t="s">
        <v>134</v>
      </c>
      <c r="E72" s="2" t="s">
        <v>31</v>
      </c>
      <c r="F72" s="4">
        <v>42</v>
      </c>
      <c r="G72" s="6"/>
      <c r="H72" s="9"/>
      <c r="I72" s="9"/>
      <c r="J72" s="40"/>
      <c r="K72" s="40"/>
      <c r="L72" s="35">
        <v>4879</v>
      </c>
      <c r="M72" s="35">
        <v>204918</v>
      </c>
      <c r="N72" s="41"/>
      <c r="U72" s="53"/>
    </row>
    <row r="73" spans="1:23" s="42" customFormat="1" ht="121.5" x14ac:dyDescent="0.25">
      <c r="A73" s="4">
        <v>67</v>
      </c>
      <c r="B73" s="24" t="s">
        <v>115</v>
      </c>
      <c r="C73" s="25" t="s">
        <v>135</v>
      </c>
      <c r="D73" s="3" t="s">
        <v>136</v>
      </c>
      <c r="E73" s="2" t="s">
        <v>31</v>
      </c>
      <c r="F73" s="4">
        <v>1</v>
      </c>
      <c r="G73" s="20"/>
      <c r="H73" s="9"/>
      <c r="I73" s="9"/>
      <c r="J73" s="40"/>
      <c r="K73" s="40"/>
      <c r="L73" s="35">
        <v>331216.66666666669</v>
      </c>
      <c r="M73" s="35">
        <v>331216.66666666669</v>
      </c>
      <c r="N73" s="41"/>
      <c r="U73" s="53"/>
    </row>
    <row r="74" spans="1:23" s="42" customFormat="1" ht="384.75" x14ac:dyDescent="0.25">
      <c r="A74" s="4">
        <v>68</v>
      </c>
      <c r="B74" s="24" t="s">
        <v>115</v>
      </c>
      <c r="C74" s="25" t="s">
        <v>137</v>
      </c>
      <c r="D74" s="3" t="s">
        <v>138</v>
      </c>
      <c r="E74" s="2" t="s">
        <v>31</v>
      </c>
      <c r="F74" s="4">
        <v>2</v>
      </c>
      <c r="G74" s="20"/>
      <c r="H74" s="9"/>
      <c r="I74" s="9"/>
      <c r="J74" s="40"/>
      <c r="K74" s="40"/>
      <c r="L74" s="35">
        <v>48002.666666666664</v>
      </c>
      <c r="M74" s="55">
        <v>94445.333333333328</v>
      </c>
      <c r="N74" s="41"/>
      <c r="U74" s="53"/>
    </row>
    <row r="75" spans="1:23" s="42" customFormat="1" ht="121.5" x14ac:dyDescent="0.25">
      <c r="A75" s="4">
        <v>69</v>
      </c>
      <c r="B75" s="24" t="s">
        <v>115</v>
      </c>
      <c r="C75" s="25" t="s">
        <v>139</v>
      </c>
      <c r="D75" s="3" t="s">
        <v>140</v>
      </c>
      <c r="E75" s="2" t="s">
        <v>31</v>
      </c>
      <c r="F75" s="4">
        <v>1</v>
      </c>
      <c r="G75" s="20"/>
      <c r="H75" s="9"/>
      <c r="I75" s="9"/>
      <c r="J75" s="40"/>
      <c r="K75" s="40"/>
      <c r="L75" s="35">
        <v>1930000</v>
      </c>
      <c r="M75" s="35">
        <v>1930000</v>
      </c>
      <c r="N75" s="41"/>
      <c r="U75" s="53"/>
    </row>
    <row r="76" spans="1:23" s="42" customFormat="1" ht="141.75" x14ac:dyDescent="0.25">
      <c r="A76" s="4">
        <v>70</v>
      </c>
      <c r="B76" s="24" t="s">
        <v>115</v>
      </c>
      <c r="C76" s="2" t="s">
        <v>81</v>
      </c>
      <c r="D76" s="3" t="s">
        <v>107</v>
      </c>
      <c r="E76" s="2" t="s">
        <v>31</v>
      </c>
      <c r="F76" s="8">
        <v>370</v>
      </c>
      <c r="G76" s="6"/>
      <c r="H76" s="9"/>
      <c r="I76" s="9"/>
      <c r="J76" s="40"/>
      <c r="K76" s="40"/>
      <c r="L76" s="35">
        <v>28781.666666666668</v>
      </c>
      <c r="M76" s="35">
        <v>10649216.666666666</v>
      </c>
      <c r="N76" s="41"/>
      <c r="U76" s="53"/>
    </row>
    <row r="77" spans="1:23" s="42" customFormat="1" ht="63" x14ac:dyDescent="0.25">
      <c r="A77" s="4">
        <v>71</v>
      </c>
      <c r="B77" s="24" t="s">
        <v>115</v>
      </c>
      <c r="C77" s="2" t="s">
        <v>84</v>
      </c>
      <c r="D77" s="3" t="s">
        <v>141</v>
      </c>
      <c r="E77" s="2" t="s">
        <v>31</v>
      </c>
      <c r="F77" s="4">
        <v>370</v>
      </c>
      <c r="G77" s="6"/>
      <c r="H77" s="9"/>
      <c r="I77" s="9"/>
      <c r="J77" s="40"/>
      <c r="K77" s="40"/>
      <c r="L77" s="35">
        <v>2241</v>
      </c>
      <c r="M77" s="35">
        <v>829170</v>
      </c>
      <c r="N77" s="41"/>
      <c r="U77" s="53"/>
    </row>
    <row r="78" spans="1:23" s="42" customFormat="1" ht="63" x14ac:dyDescent="0.25">
      <c r="A78" s="4">
        <v>72</v>
      </c>
      <c r="B78" s="24" t="s">
        <v>115</v>
      </c>
      <c r="C78" s="2" t="s">
        <v>87</v>
      </c>
      <c r="D78" s="3" t="s">
        <v>88</v>
      </c>
      <c r="E78" s="2" t="s">
        <v>31</v>
      </c>
      <c r="F78" s="4">
        <v>370</v>
      </c>
      <c r="G78" s="6"/>
      <c r="H78" s="9"/>
      <c r="I78" s="9"/>
      <c r="J78" s="40"/>
      <c r="K78" s="40"/>
      <c r="L78" s="35">
        <v>15837.333333333334</v>
      </c>
      <c r="M78" s="35">
        <v>5859813.333333333</v>
      </c>
      <c r="N78" s="41"/>
      <c r="U78" s="53"/>
    </row>
    <row r="79" spans="1:23" s="42" customFormat="1" ht="81" x14ac:dyDescent="0.25">
      <c r="A79" s="4">
        <v>73</v>
      </c>
      <c r="B79" s="24" t="s">
        <v>115</v>
      </c>
      <c r="C79" s="10" t="s">
        <v>62</v>
      </c>
      <c r="D79" s="11" t="s">
        <v>63</v>
      </c>
      <c r="E79" s="10" t="s">
        <v>31</v>
      </c>
      <c r="F79" s="12">
        <v>740</v>
      </c>
      <c r="G79" s="13"/>
      <c r="H79" s="9"/>
      <c r="I79" s="9"/>
      <c r="J79" s="40"/>
      <c r="K79" s="40"/>
      <c r="L79" s="35">
        <v>13388.333333333334</v>
      </c>
      <c r="M79" s="35">
        <v>9907366.666666666</v>
      </c>
      <c r="N79" s="41"/>
      <c r="U79" s="53"/>
    </row>
    <row r="80" spans="1:23" s="42" customFormat="1" ht="162" x14ac:dyDescent="0.25">
      <c r="A80" s="4">
        <v>74</v>
      </c>
      <c r="B80" s="24" t="s">
        <v>115</v>
      </c>
      <c r="C80" s="2" t="s">
        <v>86</v>
      </c>
      <c r="D80" s="3" t="s">
        <v>152</v>
      </c>
      <c r="E80" s="2" t="s">
        <v>31</v>
      </c>
      <c r="F80" s="4">
        <v>370</v>
      </c>
      <c r="G80" s="6"/>
      <c r="H80" s="9"/>
      <c r="I80" s="9"/>
      <c r="J80" s="40"/>
      <c r="K80" s="40"/>
      <c r="L80" s="35">
        <v>8374.4266666666663</v>
      </c>
      <c r="M80" s="35">
        <v>3098537.8666666672</v>
      </c>
      <c r="N80" s="41"/>
      <c r="U80" s="53"/>
      <c r="W80" s="56"/>
    </row>
    <row r="81" spans="1:52" s="42" customFormat="1" ht="101.25" x14ac:dyDescent="0.25">
      <c r="A81" s="4">
        <v>75</v>
      </c>
      <c r="B81" s="24" t="s">
        <v>115</v>
      </c>
      <c r="C81" s="2" t="s">
        <v>150</v>
      </c>
      <c r="D81" s="3" t="s">
        <v>151</v>
      </c>
      <c r="E81" s="2" t="s">
        <v>31</v>
      </c>
      <c r="F81" s="4">
        <v>1110</v>
      </c>
      <c r="G81" s="6"/>
      <c r="H81" s="9"/>
      <c r="I81" s="9"/>
      <c r="J81" s="40"/>
      <c r="K81" s="40"/>
      <c r="L81" s="35">
        <v>13140</v>
      </c>
      <c r="M81" s="35">
        <v>14585400</v>
      </c>
      <c r="N81" s="41"/>
      <c r="U81" s="53"/>
      <c r="W81" s="57"/>
    </row>
    <row r="82" spans="1:52" s="42" customFormat="1" ht="101.25" x14ac:dyDescent="0.25">
      <c r="A82" s="58">
        <v>76</v>
      </c>
      <c r="B82" s="26" t="s">
        <v>115</v>
      </c>
      <c r="C82" s="59" t="s">
        <v>67</v>
      </c>
      <c r="D82" s="7" t="s">
        <v>68</v>
      </c>
      <c r="E82" s="59" t="s">
        <v>69</v>
      </c>
      <c r="F82" s="60">
        <v>3</v>
      </c>
      <c r="G82" s="61"/>
      <c r="H82" s="62"/>
      <c r="I82" s="62"/>
      <c r="J82" s="63"/>
      <c r="K82" s="63"/>
      <c r="L82" s="64">
        <v>574200</v>
      </c>
      <c r="M82" s="64">
        <v>1722600</v>
      </c>
      <c r="N82" s="65"/>
      <c r="U82" s="53"/>
    </row>
    <row r="83" spans="1:52" s="42" customFormat="1" ht="101.25" x14ac:dyDescent="0.25">
      <c r="A83" s="17">
        <v>77</v>
      </c>
      <c r="B83" s="24" t="s">
        <v>115</v>
      </c>
      <c r="C83" s="66" t="s">
        <v>79</v>
      </c>
      <c r="D83" s="15" t="s">
        <v>80</v>
      </c>
      <c r="E83" s="66" t="s">
        <v>31</v>
      </c>
      <c r="F83" s="67">
        <v>72</v>
      </c>
      <c r="G83" s="45"/>
      <c r="H83" s="9"/>
      <c r="I83" s="9"/>
      <c r="J83" s="40"/>
      <c r="K83" s="40"/>
      <c r="L83" s="35">
        <v>2891.6666666666665</v>
      </c>
      <c r="M83" s="35">
        <v>208200</v>
      </c>
      <c r="N83" s="41"/>
      <c r="U83" s="53"/>
    </row>
    <row r="84" spans="1:52" s="42" customFormat="1" ht="26.25" customHeight="1" x14ac:dyDescent="0.25">
      <c r="A84" s="108" t="s">
        <v>142</v>
      </c>
      <c r="B84" s="108"/>
      <c r="C84" s="108"/>
      <c r="D84" s="108"/>
      <c r="E84" s="108"/>
      <c r="F84" s="108"/>
      <c r="G84" s="108"/>
      <c r="H84" s="108"/>
      <c r="I84" s="108"/>
      <c r="J84" s="69"/>
      <c r="K84" s="113"/>
      <c r="L84" s="68"/>
      <c r="M84" s="70">
        <f>SUM(M7:M83)</f>
        <v>597773434.66666663</v>
      </c>
      <c r="N84" s="71"/>
      <c r="U84" s="53"/>
    </row>
    <row r="85" spans="1:52" s="42" customFormat="1" ht="26.25" customHeight="1" x14ac:dyDescent="0.25">
      <c r="A85" s="72"/>
      <c r="B85" s="72"/>
      <c r="C85" s="72"/>
      <c r="D85" s="72"/>
      <c r="E85" s="72"/>
      <c r="F85" s="72"/>
      <c r="G85" s="72"/>
      <c r="H85" s="72"/>
      <c r="I85" s="72"/>
      <c r="J85" s="71"/>
      <c r="K85" s="73"/>
      <c r="L85" s="72"/>
      <c r="M85" s="73"/>
      <c r="N85" s="71"/>
      <c r="U85" s="53"/>
    </row>
    <row r="86" spans="1:52" s="42" customFormat="1" ht="210" customHeight="1" x14ac:dyDescent="0.25">
      <c r="A86" s="102" t="s">
        <v>147</v>
      </c>
      <c r="B86" s="102"/>
      <c r="C86" s="102"/>
      <c r="D86" s="102"/>
      <c r="E86" s="102"/>
      <c r="F86" s="102"/>
      <c r="G86" s="102"/>
      <c r="H86" s="102"/>
      <c r="I86" s="102"/>
      <c r="J86" s="102"/>
      <c r="K86" s="102"/>
      <c r="L86" s="102"/>
      <c r="M86" s="102"/>
      <c r="N86" s="102"/>
      <c r="U86" s="53"/>
    </row>
    <row r="87" spans="1:52" s="42" customFormat="1" ht="26.25" customHeight="1" x14ac:dyDescent="0.25">
      <c r="A87" s="72"/>
      <c r="B87" s="72"/>
      <c r="C87" s="72"/>
      <c r="D87" s="72"/>
      <c r="E87" s="72"/>
      <c r="F87" s="72"/>
      <c r="G87" s="72"/>
      <c r="H87" s="72"/>
      <c r="I87" s="72"/>
      <c r="J87" s="71"/>
      <c r="K87" s="73"/>
      <c r="L87" s="72"/>
      <c r="M87" s="73"/>
      <c r="N87" s="71"/>
      <c r="U87" s="53"/>
    </row>
    <row r="88" spans="1:52" s="42" customFormat="1" ht="26.25" customHeight="1" x14ac:dyDescent="0.25">
      <c r="A88" s="72"/>
      <c r="B88" s="72"/>
      <c r="C88" s="72"/>
      <c r="D88" s="72"/>
      <c r="E88" s="72"/>
      <c r="F88" s="72"/>
      <c r="G88" s="72"/>
      <c r="H88" s="72"/>
      <c r="I88" s="72"/>
      <c r="J88" s="71"/>
      <c r="K88" s="73"/>
      <c r="L88" s="72"/>
      <c r="M88" s="73"/>
      <c r="N88" s="71"/>
      <c r="U88" s="53"/>
    </row>
    <row r="89" spans="1:52" s="42" customFormat="1" ht="26.25" customHeight="1" x14ac:dyDescent="0.25">
      <c r="A89" s="72"/>
      <c r="B89" s="72"/>
      <c r="C89" s="72"/>
      <c r="D89" s="72"/>
      <c r="E89" s="72"/>
      <c r="F89" s="72"/>
      <c r="G89" s="72"/>
      <c r="H89" s="72"/>
      <c r="I89" s="72"/>
      <c r="J89" s="71"/>
      <c r="K89" s="73"/>
      <c r="L89" s="72"/>
      <c r="M89" s="73"/>
      <c r="N89" s="71"/>
      <c r="U89" s="53"/>
    </row>
    <row r="90" spans="1:52" s="42" customFormat="1" ht="26.25" x14ac:dyDescent="0.25">
      <c r="A90" s="72"/>
      <c r="B90" s="72"/>
      <c r="C90" s="72"/>
      <c r="D90" s="72"/>
      <c r="E90" s="72"/>
      <c r="F90" s="72"/>
      <c r="G90" s="72"/>
      <c r="H90" s="72"/>
      <c r="I90" s="72"/>
      <c r="J90" s="71"/>
      <c r="K90" s="73"/>
      <c r="L90" s="72"/>
      <c r="M90" s="73"/>
      <c r="N90" s="71"/>
      <c r="U90" s="53"/>
    </row>
    <row r="91" spans="1:52" s="42" customFormat="1" ht="26.25" customHeight="1" x14ac:dyDescent="0.25">
      <c r="B91" s="74"/>
      <c r="C91" s="74"/>
      <c r="D91" s="75"/>
      <c r="E91" s="74"/>
      <c r="F91" s="74"/>
      <c r="G91" s="74"/>
      <c r="H91" s="74"/>
      <c r="I91" s="74"/>
      <c r="J91" s="74"/>
      <c r="K91" s="74"/>
      <c r="L91" s="74"/>
      <c r="M91" s="74"/>
      <c r="U91" s="53"/>
    </row>
    <row r="92" spans="1:52" s="79" customFormat="1" ht="26.25" customHeight="1" x14ac:dyDescent="0.25">
      <c r="A92" s="112"/>
      <c r="B92" s="112"/>
      <c r="C92" s="112"/>
      <c r="D92" s="112"/>
      <c r="E92" s="112"/>
      <c r="F92" s="112"/>
      <c r="G92" s="112"/>
      <c r="H92" s="112"/>
      <c r="I92" s="112"/>
      <c r="J92" s="112"/>
      <c r="K92" s="112"/>
      <c r="L92" s="76"/>
      <c r="M92" s="76"/>
      <c r="N92" s="77"/>
      <c r="O92" s="77"/>
      <c r="P92" s="77"/>
      <c r="Q92" s="77"/>
      <c r="R92" s="77"/>
      <c r="S92" s="77"/>
      <c r="T92" s="77"/>
      <c r="U92" s="78"/>
      <c r="AL92" s="42"/>
      <c r="AZ92" s="42"/>
    </row>
    <row r="93" spans="1:52" s="42" customFormat="1" x14ac:dyDescent="0.25">
      <c r="D93" s="53"/>
      <c r="N93" s="77"/>
      <c r="O93" s="77"/>
      <c r="P93" s="77"/>
      <c r="Q93" s="77"/>
      <c r="R93" s="77"/>
      <c r="S93" s="77"/>
      <c r="T93" s="77"/>
      <c r="U93" s="78"/>
    </row>
    <row r="94" spans="1:52" s="42" customFormat="1" x14ac:dyDescent="0.25">
      <c r="D94" s="53"/>
      <c r="N94" s="77"/>
      <c r="O94" s="77"/>
      <c r="P94" s="77"/>
      <c r="Q94" s="77"/>
      <c r="R94" s="77"/>
      <c r="S94" s="77"/>
      <c r="T94" s="77"/>
      <c r="U94" s="78"/>
    </row>
    <row r="95" spans="1:52" s="42" customFormat="1" x14ac:dyDescent="0.25">
      <c r="D95" s="53"/>
      <c r="U95" s="53"/>
    </row>
    <row r="96" spans="1:52" s="42" customFormat="1" x14ac:dyDescent="0.25">
      <c r="D96" s="53"/>
      <c r="U96" s="53"/>
    </row>
    <row r="97" spans="1:21" s="42" customFormat="1" x14ac:dyDescent="0.25">
      <c r="D97" s="53"/>
      <c r="U97" s="53"/>
    </row>
    <row r="98" spans="1:21" s="42" customFormat="1" ht="15.75" x14ac:dyDescent="0.25">
      <c r="A98" s="80"/>
      <c r="B98" s="80"/>
      <c r="C98" s="80"/>
      <c r="D98" s="81"/>
      <c r="E98" s="80"/>
      <c r="F98" s="80"/>
      <c r="U98" s="53"/>
    </row>
    <row r="99" spans="1:21" s="42" customFormat="1" ht="15.75" x14ac:dyDescent="0.25">
      <c r="A99" s="80"/>
      <c r="B99" s="80"/>
      <c r="C99" s="80"/>
      <c r="D99" s="81"/>
      <c r="E99" s="80"/>
      <c r="F99" s="80"/>
      <c r="U99" s="53"/>
    </row>
    <row r="100" spans="1:21" s="42" customFormat="1" ht="15.75" x14ac:dyDescent="0.25">
      <c r="A100" s="80"/>
      <c r="B100" s="80"/>
      <c r="C100" s="80"/>
      <c r="D100" s="81"/>
      <c r="E100" s="80"/>
      <c r="F100" s="80"/>
      <c r="U100" s="53"/>
    </row>
    <row r="101" spans="1:21" s="42" customFormat="1" ht="15.75" x14ac:dyDescent="0.25">
      <c r="A101" s="80"/>
      <c r="B101" s="80"/>
      <c r="C101" s="80"/>
      <c r="D101" s="81"/>
      <c r="E101" s="80"/>
      <c r="F101" s="80"/>
      <c r="U101" s="53"/>
    </row>
    <row r="102" spans="1:21" s="42" customFormat="1" ht="15.75" x14ac:dyDescent="0.25">
      <c r="A102" s="80"/>
      <c r="B102" s="80"/>
      <c r="C102" s="80"/>
      <c r="D102" s="81"/>
      <c r="E102" s="80"/>
      <c r="F102" s="80"/>
      <c r="U102" s="53"/>
    </row>
    <row r="103" spans="1:21" s="42" customFormat="1" ht="15.75" x14ac:dyDescent="0.25">
      <c r="A103" s="80"/>
      <c r="B103" s="80"/>
      <c r="C103" s="80"/>
      <c r="D103" s="81"/>
      <c r="E103" s="80"/>
      <c r="F103" s="80"/>
      <c r="U103" s="53"/>
    </row>
    <row r="104" spans="1:21" s="42" customFormat="1" ht="15.75" x14ac:dyDescent="0.25">
      <c r="A104" s="80"/>
      <c r="B104" s="80"/>
      <c r="C104" s="80"/>
      <c r="D104" s="81"/>
      <c r="E104" s="80"/>
      <c r="F104" s="80"/>
      <c r="U104" s="53"/>
    </row>
    <row r="105" spans="1:21" s="42" customFormat="1" ht="15.75" x14ac:dyDescent="0.25">
      <c r="A105" s="80"/>
      <c r="B105" s="80"/>
      <c r="C105" s="80"/>
      <c r="D105" s="81"/>
      <c r="E105" s="80"/>
      <c r="F105" s="80"/>
      <c r="U105" s="53"/>
    </row>
    <row r="106" spans="1:21" s="42" customFormat="1" ht="15.75" x14ac:dyDescent="0.25">
      <c r="A106" s="80"/>
      <c r="B106" s="80"/>
      <c r="C106" s="80"/>
      <c r="D106" s="81"/>
      <c r="E106" s="80"/>
      <c r="F106" s="80"/>
      <c r="U106" s="53"/>
    </row>
    <row r="107" spans="1:21" s="42" customFormat="1" ht="15.75" x14ac:dyDescent="0.25">
      <c r="A107" s="80"/>
      <c r="B107" s="80"/>
      <c r="C107" s="80"/>
      <c r="D107" s="81"/>
      <c r="E107" s="80"/>
      <c r="F107" s="80"/>
      <c r="U107" s="53"/>
    </row>
    <row r="108" spans="1:21" s="42" customFormat="1" ht="15.75" x14ac:dyDescent="0.25">
      <c r="A108" s="80"/>
      <c r="B108" s="80"/>
      <c r="C108" s="80"/>
      <c r="D108" s="81"/>
      <c r="E108" s="80"/>
      <c r="F108" s="80"/>
      <c r="U108" s="53"/>
    </row>
    <row r="109" spans="1:21" s="42" customFormat="1" ht="15.75" x14ac:dyDescent="0.25">
      <c r="A109" s="80"/>
      <c r="B109" s="80"/>
      <c r="C109" s="80"/>
      <c r="D109" s="81"/>
      <c r="E109" s="80"/>
      <c r="F109" s="80"/>
      <c r="U109" s="53"/>
    </row>
    <row r="110" spans="1:21" s="42" customFormat="1" ht="15.75" x14ac:dyDescent="0.25">
      <c r="A110" s="80"/>
      <c r="B110" s="80"/>
      <c r="C110" s="80"/>
      <c r="D110" s="81"/>
      <c r="E110" s="80"/>
      <c r="F110" s="80"/>
      <c r="U110" s="53"/>
    </row>
    <row r="111" spans="1:21" s="42" customFormat="1" ht="15.75" x14ac:dyDescent="0.25">
      <c r="A111" s="80"/>
      <c r="B111" s="80"/>
      <c r="C111" s="80"/>
      <c r="D111" s="81"/>
      <c r="E111" s="80"/>
      <c r="F111" s="80"/>
      <c r="U111" s="53"/>
    </row>
    <row r="112" spans="1:21" s="42" customFormat="1" ht="15.75" x14ac:dyDescent="0.25">
      <c r="A112" s="80"/>
      <c r="B112" s="80"/>
      <c r="C112" s="80"/>
      <c r="D112" s="81"/>
      <c r="E112" s="80"/>
      <c r="F112" s="80"/>
      <c r="U112" s="53"/>
    </row>
    <row r="113" spans="1:52" s="42" customFormat="1" ht="15.75" x14ac:dyDescent="0.25">
      <c r="A113" s="80"/>
      <c r="B113" s="80"/>
      <c r="C113" s="80"/>
      <c r="D113" s="81"/>
      <c r="E113" s="80"/>
      <c r="F113" s="80"/>
      <c r="U113" s="53"/>
    </row>
    <row r="114" spans="1:52" s="42" customFormat="1" ht="15.75" x14ac:dyDescent="0.25">
      <c r="A114" s="80"/>
      <c r="B114" s="80"/>
      <c r="C114" s="80"/>
      <c r="D114" s="81"/>
      <c r="E114" s="80"/>
      <c r="F114" s="80"/>
      <c r="U114" s="53"/>
    </row>
    <row r="115" spans="1:52" s="42" customFormat="1" ht="15.75" x14ac:dyDescent="0.25">
      <c r="A115" s="80"/>
      <c r="B115" s="80"/>
      <c r="C115" s="80"/>
      <c r="D115" s="81"/>
      <c r="E115" s="80"/>
      <c r="F115" s="80"/>
      <c r="U115" s="53"/>
    </row>
    <row r="116" spans="1:52" s="42" customFormat="1" ht="15.75" x14ac:dyDescent="0.25">
      <c r="A116" s="80"/>
      <c r="B116" s="80"/>
      <c r="C116" s="80"/>
      <c r="D116" s="81"/>
      <c r="E116" s="80"/>
      <c r="F116" s="80"/>
      <c r="U116" s="53"/>
    </row>
    <row r="117" spans="1:52" s="42" customFormat="1" ht="15.75" x14ac:dyDescent="0.25">
      <c r="A117" s="80"/>
      <c r="B117" s="80"/>
      <c r="C117" s="80"/>
      <c r="D117" s="81"/>
      <c r="E117" s="80"/>
      <c r="F117" s="80"/>
      <c r="U117" s="53"/>
    </row>
    <row r="118" spans="1:52" s="42" customFormat="1" ht="15.75" x14ac:dyDescent="0.25">
      <c r="A118" s="80"/>
      <c r="B118" s="80"/>
      <c r="C118" s="80"/>
      <c r="D118" s="81"/>
      <c r="E118" s="80"/>
      <c r="F118" s="80"/>
      <c r="U118" s="53"/>
    </row>
    <row r="119" spans="1:52" s="42" customFormat="1" ht="15.75" x14ac:dyDescent="0.25">
      <c r="A119" s="80"/>
      <c r="B119" s="80"/>
      <c r="C119" s="80"/>
      <c r="D119" s="81"/>
      <c r="E119" s="80"/>
      <c r="F119" s="80"/>
      <c r="U119" s="53"/>
    </row>
    <row r="120" spans="1:52" s="42" customFormat="1" ht="15.75" x14ac:dyDescent="0.25">
      <c r="A120" s="80"/>
      <c r="B120" s="80"/>
      <c r="C120" s="80"/>
      <c r="D120" s="81"/>
      <c r="E120" s="80"/>
      <c r="F120" s="80"/>
      <c r="U120" s="53"/>
    </row>
    <row r="121" spans="1:52" s="42" customFormat="1" ht="15.75" x14ac:dyDescent="0.25">
      <c r="A121" s="80"/>
      <c r="B121" s="80"/>
      <c r="C121" s="80"/>
      <c r="D121" s="81"/>
      <c r="E121" s="80"/>
      <c r="F121" s="80"/>
      <c r="U121" s="53"/>
    </row>
    <row r="122" spans="1:52" x14ac:dyDescent="0.25">
      <c r="AZ122" s="42"/>
    </row>
    <row r="123" spans="1:52" x14ac:dyDescent="0.25">
      <c r="AZ123" s="42"/>
    </row>
    <row r="124" spans="1:52" x14ac:dyDescent="0.25">
      <c r="AZ124" s="42"/>
    </row>
    <row r="125" spans="1:52" x14ac:dyDescent="0.25">
      <c r="AZ125" s="42"/>
    </row>
    <row r="126" spans="1:52" x14ac:dyDescent="0.25">
      <c r="AZ126" s="42"/>
    </row>
    <row r="127" spans="1:52" x14ac:dyDescent="0.25">
      <c r="AZ127" s="42"/>
    </row>
    <row r="128" spans="1:52" x14ac:dyDescent="0.25">
      <c r="AZ128" s="42"/>
    </row>
    <row r="129" spans="52:52" x14ac:dyDescent="0.25">
      <c r="AZ129" s="42"/>
    </row>
    <row r="130" spans="52:52" x14ac:dyDescent="0.25">
      <c r="AZ130" s="42"/>
    </row>
    <row r="131" spans="52:52" x14ac:dyDescent="0.25">
      <c r="AZ131" s="42"/>
    </row>
    <row r="132" spans="52:52" x14ac:dyDescent="0.25">
      <c r="AZ132" s="42"/>
    </row>
    <row r="133" spans="52:52" x14ac:dyDescent="0.25">
      <c r="AZ133" s="42"/>
    </row>
    <row r="134" spans="52:52" x14ac:dyDescent="0.25">
      <c r="AZ134" s="42"/>
    </row>
    <row r="135" spans="52:52" x14ac:dyDescent="0.25">
      <c r="AZ135" s="42"/>
    </row>
    <row r="136" spans="52:52" x14ac:dyDescent="0.25">
      <c r="AZ136" s="42"/>
    </row>
    <row r="137" spans="52:52" x14ac:dyDescent="0.25">
      <c r="AZ137" s="42"/>
    </row>
    <row r="138" spans="52:52" x14ac:dyDescent="0.25">
      <c r="AZ138" s="42"/>
    </row>
    <row r="139" spans="52:52" x14ac:dyDescent="0.25">
      <c r="AZ139" s="42"/>
    </row>
    <row r="140" spans="52:52" x14ac:dyDescent="0.25">
      <c r="AZ140" s="42"/>
    </row>
    <row r="141" spans="52:52" x14ac:dyDescent="0.25">
      <c r="AZ141" s="42"/>
    </row>
    <row r="142" spans="52:52" x14ac:dyDescent="0.25">
      <c r="AZ142" s="42"/>
    </row>
    <row r="143" spans="52:52" x14ac:dyDescent="0.25">
      <c r="AZ143" s="42"/>
    </row>
    <row r="144" spans="52:52" x14ac:dyDescent="0.25">
      <c r="AZ144" s="42"/>
    </row>
    <row r="145" spans="52:52" x14ac:dyDescent="0.25">
      <c r="AZ145" s="42"/>
    </row>
    <row r="146" spans="52:52" x14ac:dyDescent="0.25">
      <c r="AZ146" s="42"/>
    </row>
    <row r="147" spans="52:52" x14ac:dyDescent="0.25">
      <c r="AZ147" s="42"/>
    </row>
    <row r="148" spans="52:52" x14ac:dyDescent="0.25">
      <c r="AZ148" s="42"/>
    </row>
    <row r="149" spans="52:52" x14ac:dyDescent="0.25">
      <c r="AZ149" s="42"/>
    </row>
    <row r="150" spans="52:52" x14ac:dyDescent="0.25">
      <c r="AZ150" s="42"/>
    </row>
    <row r="151" spans="52:52" x14ac:dyDescent="0.25">
      <c r="AZ151" s="42"/>
    </row>
    <row r="152" spans="52:52" x14ac:dyDescent="0.25">
      <c r="AZ152" s="42"/>
    </row>
    <row r="153" spans="52:52" x14ac:dyDescent="0.25">
      <c r="AZ153" s="42"/>
    </row>
    <row r="154" spans="52:52" x14ac:dyDescent="0.25">
      <c r="AZ154" s="42"/>
    </row>
    <row r="155" spans="52:52" x14ac:dyDescent="0.25">
      <c r="AZ155" s="42"/>
    </row>
    <row r="156" spans="52:52" x14ac:dyDescent="0.25">
      <c r="AZ156" s="42"/>
    </row>
    <row r="157" spans="52:52" x14ac:dyDescent="0.25">
      <c r="AZ157" s="42"/>
    </row>
    <row r="158" spans="52:52" x14ac:dyDescent="0.25">
      <c r="AZ158" s="42"/>
    </row>
    <row r="159" spans="52:52" x14ac:dyDescent="0.25">
      <c r="AZ159" s="42"/>
    </row>
    <row r="160" spans="52:52" x14ac:dyDescent="0.25">
      <c r="AZ160" s="42"/>
    </row>
    <row r="161" spans="52:52" x14ac:dyDescent="0.25">
      <c r="AZ161" s="42"/>
    </row>
    <row r="162" spans="52:52" x14ac:dyDescent="0.25">
      <c r="AZ162" s="42"/>
    </row>
    <row r="163" spans="52:52" x14ac:dyDescent="0.25">
      <c r="AZ163" s="42"/>
    </row>
    <row r="164" spans="52:52" x14ac:dyDescent="0.25">
      <c r="AZ164" s="42"/>
    </row>
    <row r="165" spans="52:52" x14ac:dyDescent="0.25">
      <c r="AZ165" s="42"/>
    </row>
    <row r="166" spans="52:52" x14ac:dyDescent="0.25">
      <c r="AZ166" s="42"/>
    </row>
    <row r="167" spans="52:52" x14ac:dyDescent="0.25">
      <c r="AZ167" s="42"/>
    </row>
    <row r="168" spans="52:52" x14ac:dyDescent="0.25">
      <c r="AZ168" s="42"/>
    </row>
    <row r="169" spans="52:52" x14ac:dyDescent="0.25">
      <c r="AZ169" s="42"/>
    </row>
    <row r="170" spans="52:52" x14ac:dyDescent="0.25">
      <c r="AZ170" s="42"/>
    </row>
    <row r="171" spans="52:52" x14ac:dyDescent="0.25">
      <c r="AZ171" s="42"/>
    </row>
    <row r="172" spans="52:52" x14ac:dyDescent="0.25">
      <c r="AZ172" s="42"/>
    </row>
    <row r="173" spans="52:52" x14ac:dyDescent="0.25">
      <c r="AZ173" s="42"/>
    </row>
    <row r="174" spans="52:52" x14ac:dyDescent="0.25">
      <c r="AZ174" s="42"/>
    </row>
    <row r="175" spans="52:52" x14ac:dyDescent="0.25">
      <c r="AZ175" s="42"/>
    </row>
    <row r="176" spans="52:52" x14ac:dyDescent="0.25">
      <c r="AZ176" s="42"/>
    </row>
    <row r="177" spans="52:52" x14ac:dyDescent="0.25">
      <c r="AZ177" s="42"/>
    </row>
    <row r="178" spans="52:52" x14ac:dyDescent="0.25">
      <c r="AZ178" s="42"/>
    </row>
    <row r="179" spans="52:52" x14ac:dyDescent="0.25">
      <c r="AZ179" s="42"/>
    </row>
    <row r="180" spans="52:52" x14ac:dyDescent="0.25">
      <c r="AZ180" s="42"/>
    </row>
    <row r="181" spans="52:52" x14ac:dyDescent="0.25">
      <c r="AZ181" s="42"/>
    </row>
    <row r="182" spans="52:52" x14ac:dyDescent="0.25">
      <c r="AZ182" s="42"/>
    </row>
    <row r="183" spans="52:52" x14ac:dyDescent="0.25">
      <c r="AZ183" s="42"/>
    </row>
    <row r="184" spans="52:52" x14ac:dyDescent="0.25">
      <c r="AZ184" s="42"/>
    </row>
    <row r="185" spans="52:52" x14ac:dyDescent="0.25">
      <c r="AZ185" s="42"/>
    </row>
    <row r="186" spans="52:52" x14ac:dyDescent="0.25">
      <c r="AZ186" s="42"/>
    </row>
    <row r="187" spans="52:52" x14ac:dyDescent="0.25">
      <c r="AZ187" s="42"/>
    </row>
    <row r="188" spans="52:52" x14ac:dyDescent="0.25">
      <c r="AZ188" s="42"/>
    </row>
    <row r="189" spans="52:52" x14ac:dyDescent="0.25">
      <c r="AZ189" s="42"/>
    </row>
    <row r="190" spans="52:52" x14ac:dyDescent="0.25">
      <c r="AZ190" s="42"/>
    </row>
    <row r="191" spans="52:52" x14ac:dyDescent="0.25">
      <c r="AZ191" s="42"/>
    </row>
    <row r="192" spans="52:52" x14ac:dyDescent="0.25">
      <c r="AZ192" s="42"/>
    </row>
    <row r="193" spans="52:52" x14ac:dyDescent="0.25">
      <c r="AZ193" s="42"/>
    </row>
    <row r="194" spans="52:52" x14ac:dyDescent="0.25">
      <c r="AZ194" s="42"/>
    </row>
    <row r="195" spans="52:52" x14ac:dyDescent="0.25">
      <c r="AZ195" s="42"/>
    </row>
    <row r="196" spans="52:52" x14ac:dyDescent="0.25">
      <c r="AZ196" s="42"/>
    </row>
    <row r="197" spans="52:52" x14ac:dyDescent="0.25">
      <c r="AZ197" s="42"/>
    </row>
    <row r="198" spans="52:52" x14ac:dyDescent="0.25">
      <c r="AZ198" s="42"/>
    </row>
    <row r="199" spans="52:52" x14ac:dyDescent="0.25">
      <c r="AZ199" s="42"/>
    </row>
    <row r="200" spans="52:52" x14ac:dyDescent="0.25">
      <c r="AZ200" s="42"/>
    </row>
    <row r="201" spans="52:52" x14ac:dyDescent="0.25">
      <c r="AZ201" s="42"/>
    </row>
    <row r="202" spans="52:52" x14ac:dyDescent="0.25">
      <c r="AZ202" s="42"/>
    </row>
    <row r="203" spans="52:52" x14ac:dyDescent="0.25">
      <c r="AZ203" s="42"/>
    </row>
    <row r="204" spans="52:52" x14ac:dyDescent="0.25">
      <c r="AZ204" s="42"/>
    </row>
    <row r="205" spans="52:52" x14ac:dyDescent="0.25">
      <c r="AZ205" s="42"/>
    </row>
    <row r="206" spans="52:52" x14ac:dyDescent="0.25">
      <c r="AZ206" s="42"/>
    </row>
    <row r="207" spans="52:52" x14ac:dyDescent="0.25">
      <c r="AZ207" s="42"/>
    </row>
    <row r="208" spans="52:52" x14ac:dyDescent="0.25">
      <c r="AZ208" s="42"/>
    </row>
    <row r="209" spans="52:52" x14ac:dyDescent="0.25">
      <c r="AZ209" s="42"/>
    </row>
    <row r="210" spans="52:52" x14ac:dyDescent="0.25">
      <c r="AZ210" s="42"/>
    </row>
    <row r="211" spans="52:52" x14ac:dyDescent="0.25">
      <c r="AZ211" s="42"/>
    </row>
    <row r="212" spans="52:52" x14ac:dyDescent="0.25">
      <c r="AZ212" s="42"/>
    </row>
    <row r="213" spans="52:52" x14ac:dyDescent="0.25">
      <c r="AZ213" s="42"/>
    </row>
    <row r="214" spans="52:52" x14ac:dyDescent="0.25">
      <c r="AZ214" s="42"/>
    </row>
    <row r="215" spans="52:52" x14ac:dyDescent="0.25">
      <c r="AZ215" s="42"/>
    </row>
    <row r="216" spans="52:52" x14ac:dyDescent="0.25">
      <c r="AZ216" s="42"/>
    </row>
    <row r="217" spans="52:52" x14ac:dyDescent="0.25">
      <c r="AZ217" s="42"/>
    </row>
    <row r="218" spans="52:52" x14ac:dyDescent="0.25">
      <c r="AZ218" s="42"/>
    </row>
    <row r="219" spans="52:52" x14ac:dyDescent="0.25">
      <c r="AZ219" s="42"/>
    </row>
    <row r="220" spans="52:52" x14ac:dyDescent="0.25">
      <c r="AZ220" s="42"/>
    </row>
    <row r="221" spans="52:52" x14ac:dyDescent="0.25">
      <c r="AZ221" s="42"/>
    </row>
    <row r="222" spans="52:52" x14ac:dyDescent="0.25">
      <c r="AZ222" s="42"/>
    </row>
    <row r="223" spans="52:52" x14ac:dyDescent="0.25">
      <c r="AZ223" s="42"/>
    </row>
    <row r="224" spans="52:52" x14ac:dyDescent="0.25">
      <c r="AZ224" s="42"/>
    </row>
  </sheetData>
  <sheetProtection algorithmName="SHA-512" hashValue="Pvlu2VA+ceXoxVvsBNUAqbqrCPFQa8oqpqBxxObo6ZZ0MQmW/VZjLkMgEVnHnx9Bnp8fR5eKC8YZPGmJQR3NHA==" saltValue="xl4cor6mqe3k2+kcRFq7ew==" spinCount="100000" sheet="1" formatCells="0" formatColumns="0" formatRows="0" insertColumns="0" insertRows="0" deleteColumns="0" deleteRows="0" autoFilter="0"/>
  <autoFilter ref="A6:AZ91" xr:uid="{F4B33F40-9109-43E0-B4D2-77A818BD16CF}"/>
  <mergeCells count="110">
    <mergeCell ref="R43:Y43"/>
    <mergeCell ref="A86:N86"/>
    <mergeCell ref="R39:X42"/>
    <mergeCell ref="R37:Z37"/>
    <mergeCell ref="A3:N3"/>
    <mergeCell ref="A4:N4"/>
    <mergeCell ref="A84:I84"/>
    <mergeCell ref="Y39:Y42"/>
    <mergeCell ref="A92:K92"/>
    <mergeCell ref="W34:W36"/>
    <mergeCell ref="X34:X36"/>
    <mergeCell ref="Y34:Y36"/>
    <mergeCell ref="W28:W30"/>
    <mergeCell ref="X28:X30"/>
    <mergeCell ref="Y28:Y30"/>
    <mergeCell ref="W22:W24"/>
    <mergeCell ref="X22:X24"/>
    <mergeCell ref="Y22:Y24"/>
    <mergeCell ref="W16:W18"/>
    <mergeCell ref="X16:X18"/>
    <mergeCell ref="Y16:Y18"/>
    <mergeCell ref="W10:W12"/>
    <mergeCell ref="X10:X12"/>
    <mergeCell ref="Y10:Y12"/>
    <mergeCell ref="R4:AA4"/>
    <mergeCell ref="Z34:Z36"/>
    <mergeCell ref="AA34:AA36"/>
    <mergeCell ref="X31:X33"/>
    <mergeCell ref="Y31:Y33"/>
    <mergeCell ref="Z31:Z33"/>
    <mergeCell ref="AA31:AA33"/>
    <mergeCell ref="R34:R36"/>
    <mergeCell ref="S34:S36"/>
    <mergeCell ref="T34:T36"/>
    <mergeCell ref="U34:U36"/>
    <mergeCell ref="V34:V36"/>
    <mergeCell ref="R31:R33"/>
    <mergeCell ref="S31:S33"/>
    <mergeCell ref="T31:T33"/>
    <mergeCell ref="U31:U33"/>
    <mergeCell ref="V31:V33"/>
    <mergeCell ref="W31:W33"/>
    <mergeCell ref="Z28:Z30"/>
    <mergeCell ref="AA28:AA30"/>
    <mergeCell ref="X25:X27"/>
    <mergeCell ref="Y25:Y27"/>
    <mergeCell ref="Z25:Z27"/>
    <mergeCell ref="AA25:AA27"/>
    <mergeCell ref="R28:R30"/>
    <mergeCell ref="S28:S30"/>
    <mergeCell ref="T28:T30"/>
    <mergeCell ref="U28:U30"/>
    <mergeCell ref="V28:V30"/>
    <mergeCell ref="R25:R27"/>
    <mergeCell ref="S25:S27"/>
    <mergeCell ref="T25:T27"/>
    <mergeCell ref="U25:U27"/>
    <mergeCell ref="V25:V27"/>
    <mergeCell ref="W25:W27"/>
    <mergeCell ref="Z22:Z24"/>
    <mergeCell ref="AA22:AA24"/>
    <mergeCell ref="X19:X21"/>
    <mergeCell ref="Y19:Y21"/>
    <mergeCell ref="Z19:Z21"/>
    <mergeCell ref="AA19:AA21"/>
    <mergeCell ref="R22:R24"/>
    <mergeCell ref="S22:S24"/>
    <mergeCell ref="T22:T24"/>
    <mergeCell ref="U22:U24"/>
    <mergeCell ref="V22:V24"/>
    <mergeCell ref="R19:R21"/>
    <mergeCell ref="S19:S21"/>
    <mergeCell ref="T19:T21"/>
    <mergeCell ref="U19:U21"/>
    <mergeCell ref="V19:V21"/>
    <mergeCell ref="W19:W21"/>
    <mergeCell ref="Z16:Z18"/>
    <mergeCell ref="AA16:AA18"/>
    <mergeCell ref="X13:X15"/>
    <mergeCell ref="Y13:Y15"/>
    <mergeCell ref="Z13:Z15"/>
    <mergeCell ref="AA13:AA15"/>
    <mergeCell ref="R16:R18"/>
    <mergeCell ref="S16:S18"/>
    <mergeCell ref="T16:T18"/>
    <mergeCell ref="U16:U18"/>
    <mergeCell ref="V16:V18"/>
    <mergeCell ref="R13:R15"/>
    <mergeCell ref="S13:S15"/>
    <mergeCell ref="T13:T15"/>
    <mergeCell ref="U13:U15"/>
    <mergeCell ref="V13:V15"/>
    <mergeCell ref="W13:W15"/>
    <mergeCell ref="Z10:Z12"/>
    <mergeCell ref="AA10:AA12"/>
    <mergeCell ref="X7:X9"/>
    <mergeCell ref="Y7:Y9"/>
    <mergeCell ref="Z7:Z9"/>
    <mergeCell ref="AA7:AA9"/>
    <mergeCell ref="R10:R12"/>
    <mergeCell ref="S10:S12"/>
    <mergeCell ref="T10:T12"/>
    <mergeCell ref="U10:U12"/>
    <mergeCell ref="V10:V12"/>
    <mergeCell ref="R7:R9"/>
    <mergeCell ref="S7:S9"/>
    <mergeCell ref="T7:T9"/>
    <mergeCell ref="U7:U9"/>
    <mergeCell ref="V7:V9"/>
    <mergeCell ref="W7:W9"/>
  </mergeCells>
  <pageMargins left="0.25" right="0.25" top="0.75" bottom="0.75" header="0.3" footer="0.3"/>
  <pageSetup paperSize="3" scale="22" fitToHeight="0" orientation="landscape" r:id="rId1"/>
  <rowBreaks count="1" manualBreakCount="1">
    <brk id="32" min="2" max="31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Estudio_Mercado_2025_AjusteForm</vt:lpstr>
      <vt:lpstr>Estudio_Mercado_2025_AjusteForm!Área_de_impresión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Mejia Dussan</dc:creator>
  <cp:lastModifiedBy>Sergio Mejia Dussan</cp:lastModifiedBy>
  <dcterms:created xsi:type="dcterms:W3CDTF">2025-09-02T02:10:26Z</dcterms:created>
  <dcterms:modified xsi:type="dcterms:W3CDTF">2025-09-20T03:03:32Z</dcterms:modified>
</cp:coreProperties>
</file>