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8"/>
  <workbookPr filterPrivacy="1"/>
  <xr:revisionPtr revIDLastSave="32" documentId="11_67EC9F4B96A01755114B1BBC7DE226BF4F436265" xr6:coauthVersionLast="47" xr6:coauthVersionMax="47" xr10:uidLastSave="{3FFBD3AE-9FD1-46B1-A5F5-145F252F3CAF}"/>
  <bookViews>
    <workbookView xWindow="0" yWindow="0" windowWidth="22260" windowHeight="12645" xr2:uid="{00000000-000D-0000-FFFF-FFFF00000000}"/>
  </bookViews>
  <sheets>
    <sheet name="Hoja1 (2)" sheetId="5" r:id="rId1"/>
    <sheet name="Hoja1" sheetId="1" r:id="rId2"/>
    <sheet name="Hoja2" sheetId="2" r:id="rId3"/>
    <sheet name="Hoja3" sheetId="3" r:id="rId4"/>
    <sheet name="Hoja4" sheetId="4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5" l="1"/>
  <c r="N4" i="5"/>
  <c r="N5" i="5" s="1"/>
  <c r="I4" i="5"/>
  <c r="F4" i="5"/>
  <c r="H4" i="5"/>
  <c r="E4" i="5"/>
  <c r="M6" i="1" l="1"/>
  <c r="O6" i="1" s="1"/>
  <c r="M5" i="1"/>
  <c r="O5" i="1" s="1"/>
  <c r="P5" i="1" s="1"/>
  <c r="M4" i="1"/>
  <c r="E4" i="1"/>
  <c r="F4" i="1"/>
  <c r="F5" i="1"/>
  <c r="F6" i="1"/>
  <c r="L5" i="5" l="1"/>
  <c r="N4" i="1"/>
  <c r="O4" i="1" s="1"/>
  <c r="M7" i="1"/>
  <c r="I6" i="1"/>
  <c r="I4" i="1"/>
  <c r="I5" i="1"/>
  <c r="Q6" i="1" l="1"/>
  <c r="O7" i="1"/>
  <c r="P7" i="1" s="1"/>
  <c r="P4" i="1" s="1"/>
  <c r="O5" i="5"/>
</calcChain>
</file>

<file path=xl/sharedStrings.xml><?xml version="1.0" encoding="utf-8"?>
<sst xmlns="http://schemas.openxmlformats.org/spreadsheetml/2006/main" count="385" uniqueCount="124">
  <si>
    <t>ESTUDIO DE MERCADO PARA PADQUISICIÓN DE SILLAS DE RUEDAS, MEDELLÍN 2025</t>
  </si>
  <si>
    <r>
      <t>No.</t>
    </r>
    <r>
      <rPr>
        <sz val="9"/>
        <color theme="1"/>
        <rFont val="Arial Narrow"/>
        <family val="2"/>
      </rPr>
      <t> </t>
    </r>
  </si>
  <si>
    <r>
      <t>Insumo</t>
    </r>
    <r>
      <rPr>
        <sz val="9"/>
        <color theme="1"/>
        <rFont val="Arial Narrow"/>
        <family val="2"/>
      </rPr>
      <t> </t>
    </r>
  </si>
  <si>
    <r>
      <t>Un </t>
    </r>
    <r>
      <rPr>
        <sz val="9"/>
        <color theme="1"/>
        <rFont val="Arial Narrow"/>
        <family val="2"/>
      </rPr>
      <t> </t>
    </r>
  </si>
  <si>
    <r>
      <rPr>
        <b/>
        <sz val="9"/>
        <color rgb="FF000000"/>
        <rFont val="Arial Narrow"/>
      </rPr>
      <t xml:space="preserve">COTIZACION 1 2024
</t>
    </r>
    <r>
      <rPr>
        <sz val="9"/>
        <color rgb="FF000000"/>
        <rFont val="Arial Narrow"/>
      </rPr>
      <t>Impleseg 2024 + 5.16%</t>
    </r>
  </si>
  <si>
    <r>
      <rPr>
        <b/>
        <sz val="9"/>
        <color rgb="FF000000"/>
        <rFont val="Arial Narrow"/>
      </rPr>
      <t xml:space="preserve"> COTIZACION 2 2024
</t>
    </r>
    <r>
      <rPr>
        <sz val="9"/>
        <color rgb="FF000000"/>
        <rFont val="Arial Narrow"/>
      </rPr>
      <t>Biosuministros 2024 + 5.16%</t>
    </r>
  </si>
  <si>
    <t>COTIZACION 3 2025
Comercializadora integral</t>
  </si>
  <si>
    <r>
      <t>VALOR PROMEDIO</t>
    </r>
    <r>
      <rPr>
        <sz val="9"/>
        <color theme="1"/>
        <rFont val="Arial Narrow"/>
        <family val="2"/>
      </rPr>
      <t> </t>
    </r>
  </si>
  <si>
    <r>
      <t>VALOR</t>
    </r>
    <r>
      <rPr>
        <sz val="9"/>
        <color theme="1"/>
        <rFont val="Arial Narrow"/>
        <family val="2"/>
      </rPr>
      <t> </t>
    </r>
  </si>
  <si>
    <t>inflacion</t>
  </si>
  <si>
    <r>
      <t>Total</t>
    </r>
    <r>
      <rPr>
        <sz val="9"/>
        <color theme="1"/>
        <rFont val="Arial Narrow"/>
        <family val="2"/>
      </rPr>
      <t> </t>
    </r>
  </si>
  <si>
    <t>VALOR 
UNITARIO</t>
  </si>
  <si>
    <r>
      <t>IVA</t>
    </r>
    <r>
      <rPr>
        <sz val="9"/>
        <color theme="1"/>
        <rFont val="Arial Narrow"/>
        <family val="2"/>
      </rPr>
      <t> </t>
    </r>
  </si>
  <si>
    <r>
      <t>TOTAL</t>
    </r>
    <r>
      <rPr>
        <sz val="9"/>
        <color theme="1"/>
        <rFont val="Arial Narrow"/>
        <family val="2"/>
      </rPr>
      <t> </t>
    </r>
  </si>
  <si>
    <t>SILLA RUEDAS ESTANDAR</t>
  </si>
  <si>
    <t>TOTAL</t>
  </si>
  <si>
    <t>ESTUDIO DE MERCADO PARA PADQUISICIÓN DE SILLAS DE RUEDAS, Y CAMILLAS MEDELLÍN 2024</t>
  </si>
  <si>
    <r>
      <t>COTIZACION 1</t>
    </r>
    <r>
      <rPr>
        <sz val="9"/>
        <color theme="1"/>
        <rFont val="Arial Narrow"/>
        <family val="2"/>
      </rPr>
      <t> 
Impleseg</t>
    </r>
  </si>
  <si>
    <r>
      <t xml:space="preserve"> COTIZACION 2
</t>
    </r>
    <r>
      <rPr>
        <sz val="9"/>
        <color theme="1"/>
        <rFont val="Arial Narrow"/>
        <family val="2"/>
      </rPr>
      <t>Biosuministros</t>
    </r>
  </si>
  <si>
    <r>
      <rPr>
        <b/>
        <sz val="9"/>
        <color rgb="FF000000"/>
        <rFont val="Arial Narrow"/>
      </rPr>
      <t xml:space="preserve">COTIZACION 3 
</t>
    </r>
    <r>
      <rPr>
        <sz val="9"/>
        <color rgb="FF000000"/>
        <rFont val="Arial Narrow"/>
      </rPr>
      <t>Los pinos</t>
    </r>
  </si>
  <si>
    <t>INMOVILIZADOR ARNES DE SUJECION TIPO ARAÑA NEGRO</t>
  </si>
  <si>
    <t>CAMILLA DE EMERGENCIA CON INMOVILIZADOR DE CUELLO</t>
  </si>
  <si>
    <t>Articulo</t>
  </si>
  <si>
    <t>Sede Judicial y/o administrativa</t>
  </si>
  <si>
    <t>SILLA DE RUEDAS</t>
  </si>
  <si>
    <t>JUZGADO 001 PROMISCUO DE FAMILIA DE CIRCUITO DE FREDONIA</t>
  </si>
  <si>
    <t>JUZGADO 001 PROMISCUO DEL CIRCUITO DE FRONTINO</t>
  </si>
  <si>
    <t>CENTRO DE SERV. JUDICIALES PENAL ADOLECENTES MEDELLIN</t>
  </si>
  <si>
    <t>JUZGADO 001 PROMISCUO DE FAMILIA DE CIRCUITO DE SEGOVIA</t>
  </si>
  <si>
    <t>JUZGADO 001 PENAL DEL CIRCUITO CON FUNCIÓN DE CONOCIMIENTO DE GIRARDOTA</t>
  </si>
  <si>
    <t>JUZGADO 001 PROMISCUO DE CIRCUITO DE SANTA BÁRBARA</t>
  </si>
  <si>
    <t>JUZGADO 001 PENAL DEL CIRCUITO DE SONSON</t>
  </si>
  <si>
    <t>JUZGADO 001 PROMISCUO DE FAMILIA DE CIRCUITO DE LA CEJA</t>
  </si>
  <si>
    <t>JUZGADO 001 PROMISCUO DE FAMILIA DE CIRCUITO DE URRAO</t>
  </si>
  <si>
    <t>JUZGADO 001 PROMISCUO DE FAMILIA DE CIRCUITO DE YOLOMBO</t>
  </si>
  <si>
    <t>JUZGADO 001 CIVIL DEL CIRCUITO DE GIRARDOTA</t>
  </si>
  <si>
    <t>CENTRO DE SERVICIOS ADMINISTRATIVOS DE RIONEGRO</t>
  </si>
  <si>
    <t>JUZGADO 001 PROMISCUO DE FAMILIA DE CIRCUITO DE MARÍNILLA</t>
  </si>
  <si>
    <t>JUZGADO 001 PROMISCUO DE FAMILIA DE CIRCUITO DE SANTA FE DE ANTIOQUIA</t>
  </si>
  <si>
    <t>CENTRO DE SERV. ADMINISTRATIVOS ENVIGADO</t>
  </si>
  <si>
    <t>JUZGADO 001 CIVIL DEL CIRCUITO DE APARTADÓ</t>
  </si>
  <si>
    <t>JUZGADO 001 CIVIL DEL CIRCUITO DE TURBO</t>
  </si>
  <si>
    <t>OFICINA EJECUCIÓN CIVIL CIRCUITO DESCONGESTIÓN MEDELLÍN</t>
  </si>
  <si>
    <t>JUZGADO 001 PROMISCUO DE FAMILIA DE CIRCUITO DE SANTA ROSA DE OSOS</t>
  </si>
  <si>
    <t>T.C.A. - SECCION 1 - SECRETARÍA</t>
  </si>
  <si>
    <t>JUZGADO 001 PENAL DEL CIRCUITO CON FUNCIÓN DE CONOCIMIENTO DE BELLO</t>
  </si>
  <si>
    <t>JUZGADO 001 PROMISCUO DE FAMILIA DE CIRCUITO DE BOLIVAR</t>
  </si>
  <si>
    <t>JUZGADO 001 PENAL DEL CIRCUITO DE EL SANTUARIO</t>
  </si>
  <si>
    <t>JUZGADO 03 MUNICIAP PEQUEÑAS CAUSAS LABORALES MEDELLIN DESCONGESTION</t>
  </si>
  <si>
    <t>T.S.A. SECRETARIA SALA CIVIL ESPECIALIZADA RESTITUCIÓN DE TIERRAS</t>
  </si>
  <si>
    <t>JUZGADO 001 PENAL DEL CIRCUITO DE ANDES</t>
  </si>
  <si>
    <t>JUZGADO 001 PROMISCUO DE FAMILIA DE CIRCUITO DE TÁMESIS</t>
  </si>
  <si>
    <t>JUZGADO 001 PENAL DEL CIRCUITO DE CALDAS</t>
  </si>
  <si>
    <t>JUZGADO 001 PROMISCUO DE CIRCUITO DE AMAGÁ</t>
  </si>
  <si>
    <t>D.S.A.J. AREA DE TALENTO HUMANO - GRUPO BIENESTAR Y SALUD OCUPACIONAL</t>
  </si>
  <si>
    <t>CENTRO DE SERV. ADMINISTRATIVOS ITAGUI</t>
  </si>
  <si>
    <t>JUZGADO 001 PROMISCUO MUNICIPAL DE TURBO</t>
  </si>
  <si>
    <t>D.S.A.J. OFICINA DE APOYO JUZGADO ADMINISTRATIVOS</t>
  </si>
  <si>
    <t>JUZGADO 001 PROMISCUO MUNICIPAL DE AMAGÁ</t>
  </si>
  <si>
    <t>TRIBUNAL SUPERIOR SALA 004 PENAL DE MEDELLÍN</t>
  </si>
  <si>
    <t>JUZGADO 001 PROMISCUO DE FAMILIA DE CIRCUITO DE YARUMAL</t>
  </si>
  <si>
    <t>articulo</t>
  </si>
  <si>
    <t>CAMILLA PRIMEROS AUXILIOS</t>
  </si>
  <si>
    <t>JUZGADO 001 PROMISCUO DE CIRCUITO DE SANTA ROSA DE OSOS</t>
  </si>
  <si>
    <t>OFICINA EJECUCION CIVIL MUNICIPAL DESCONGESTION MEDELLÍN</t>
  </si>
  <si>
    <t>CENTRO DE SERV. ADMINISTRATIVOS EJECUCION DE PENAS Y MED</t>
  </si>
  <si>
    <t>JUZGADO 001 PROMISCUO MUNICIPAL DE CHIGORODÓ</t>
  </si>
  <si>
    <t>JUZGADO 009 CIVIL MUNICIPAL DE EJECUCION DE SENTENCIAS</t>
  </si>
  <si>
    <t>JUZGADO 024 PENAL DEL CIRCUITO CON FUNCIÓN DE CONOCIMIENTO DE MEDELLÍN</t>
  </si>
  <si>
    <t>JUZGADO 001 PROMISCUO MUNICIPAL DE DABEIBA</t>
  </si>
  <si>
    <t>JUZGADO 002 CIVIL MUNICIPAL DE ITAGÜI</t>
  </si>
  <si>
    <t>JUZGADO 001 LABORAL DEL CIRCUITO DE RÍO NEGRO</t>
  </si>
  <si>
    <t>JUZGADO 001 LABORAL DEL CIRCUITO DE TURBO</t>
  </si>
  <si>
    <t>JUZGADO 001 PROMISCUO MUNICIPAL DE PUERTO TRIUNFO</t>
  </si>
  <si>
    <t>D.S.A.J. AREA ADMINISTRATIVA-GRUPO DE SERVICIOS ADMINISTRATIVOS</t>
  </si>
  <si>
    <t>JUZGADO 001 CIVIL DEL CIRCUITO DE MARÍNILLA</t>
  </si>
  <si>
    <t>JUZGADO 001 CIVIL DEL CIRCUITO DE EL SANTUARIO</t>
  </si>
  <si>
    <t>JUZGADO 001 PROMISCUO DE CIRCUITO DE SEGOVIA</t>
  </si>
  <si>
    <t>JUZGADO 001 CIVIL DEL CIRCUITO DE CAUCACIA</t>
  </si>
  <si>
    <t>JUZGADO 001 PROMISCUO DE FAMILIA DE CIRCUITO DE CISNEROS</t>
  </si>
  <si>
    <t>JUZGADO 001 PROMISCUO DE CIRCUITO DE ABEJORRAL</t>
  </si>
  <si>
    <t>JUZGADO 001 CIVIL DEL CIRCUITO DE FREDONIA</t>
  </si>
  <si>
    <t>JUZGADO 001 CIVIL DEL CIRCUITO DE YARUMAL</t>
  </si>
  <si>
    <t>JUZGADO 001 PROMISCUO MUNICIPAL DE GUARNE</t>
  </si>
  <si>
    <t>JUZGADO 017 CIVIL DEL CIRCUITO DE MEDELLÍN</t>
  </si>
  <si>
    <t>JUZGADO 002 PENAL MUNICIPAL CONTROL DE GARANTIAS DE ITAGUI</t>
  </si>
  <si>
    <t>JUZGADO 001 PROMISCUO MUNICIPAL DE CAÑASGORDAS</t>
  </si>
  <si>
    <t>JUZGADO 001 LABORAL DEL CIRCUITO DE BELLO</t>
  </si>
  <si>
    <t>JUZGADO 03 MUNICIPAL PEQUEÑAS CAUSAS LABORALES MEDELLIN DESCONGESTION</t>
  </si>
  <si>
    <t>JUZGADO 001 CIVIL DEL CIRCUITO DE PUERTO BERRIO</t>
  </si>
  <si>
    <t>JUZGADO 001 PENAL DEL CIRCUITO DE YARUMAL</t>
  </si>
  <si>
    <t>JUZGADO 001 PROMISCUO MUNICIPAL DE LA ESTRELLA</t>
  </si>
  <si>
    <t>JUZGADO 001 PROMISCUO DE FAMILIA DE CIRCUITO DE EL SANTUARIO</t>
  </si>
  <si>
    <t>SECRETARIA DE LA SALA PENAL TRIBUNAL SUPERIOR DE MEDELLÍN</t>
  </si>
  <si>
    <t>JUZGADO 001 PROMISCUO DE CIRCUITO DE ITUANGO</t>
  </si>
  <si>
    <t>JUZGADO 001 PROMISCUO MUNICIPAL DE LA CEJA</t>
  </si>
  <si>
    <t>JUZGADO 001 PROMISCUO DE CIRCUITO DE CONCORDIA</t>
  </si>
  <si>
    <t>JUZGADO 013 PENAL CON FUNCIÓN DE CONOCIMIENTO DE CIRCUITO DE MEDELLÍN</t>
  </si>
  <si>
    <t>JUZGADO 001 PENAL DEL CIRCUITO DE TURBO</t>
  </si>
  <si>
    <t>JUZGADO 001 PROMISCUO MUNICIPAL DE EL CARMEN DE VIBORAL</t>
  </si>
  <si>
    <t>T.S.M. - SALA CIVIL - SECRETARÍA</t>
  </si>
  <si>
    <t>D.S.A.J. AREA DE TALENTO HUMANO - GRUPO DE ASUNTOS LABORALES</t>
  </si>
  <si>
    <t>JUZGADO 001 PROMISCUO DE FAMILIA DE CIRCUITO DE SANTA BÁRBARA</t>
  </si>
  <si>
    <t>JUZGADO 002 PENAL DEL CIRCUITO DE ITAGÜI</t>
  </si>
  <si>
    <t>D.S.A.J. OFICINAS ADSCRITAS - OFICINA JUDICIAL</t>
  </si>
  <si>
    <t>JUZGADO 001 PROMISCUO DEL CIRCUITO DE SOPETRAN</t>
  </si>
  <si>
    <t>JUZGADO 001 PROMISCUO DE CIRCUITO DE TÁMESIS</t>
  </si>
  <si>
    <t>JUZGADO 001 PROMISCUO DE CIRCUITO DE URRAO</t>
  </si>
  <si>
    <t>JUZGADO 001 PROMISCUO DE CIRCUITO DE EL BAGRE</t>
  </si>
  <si>
    <t>JUZGADO 07 PENAL ADOLESCENTES MEDELLIN CON FUNCION  DE CONOCIMIENTOS</t>
  </si>
  <si>
    <t>JUZGADO 001 CIVIL DEL CIRCUITO DE BOLIVAR</t>
  </si>
  <si>
    <t>JUZGADO 010 CIVIL DEL CIRCUITO DE MEDELLÍN</t>
  </si>
  <si>
    <t>JUZGADO 002 CIVIL MUNICIPAL DE BELLO</t>
  </si>
  <si>
    <t>JUZGADO 001 PROMISCUO DE CIRCUITO DE SANTA FE DE ANTIOQUIA</t>
  </si>
  <si>
    <t>JUZGADO 001 PROMISCUO DE CIRCUITO DE JERICÓ</t>
  </si>
  <si>
    <t>JUZGADO 004 FAMILIA DEL CIRCUITO DE MEDELLÍN</t>
  </si>
  <si>
    <t>JUZGADO 002 LABORAL DEL CIRCUITO DE ITAGÜI</t>
  </si>
  <si>
    <t>JUZGADO 001 PROMISCUO DE CIRCUITO DE AMALFI</t>
  </si>
  <si>
    <t>JUZGADO 001 PENAL MUNICIPAL CONTROL DE GARANTIAS DE RIONEGRO</t>
  </si>
  <si>
    <t>JUZGADO 001 PROMISCUO DE FAMILIA DE CIRCUITO DE CAUCACIA</t>
  </si>
  <si>
    <t>CENTRO DE SERV. JUDICIALES SISTEMA PENAL ACUSATORIO MEDELLIN</t>
  </si>
  <si>
    <t>JUZGADO 001 PROMISCUO DE CIRCUITO DE TITIRIBÍ</t>
  </si>
  <si>
    <t>JUZGADO 001 PROMISCUO MUNICIPAL DE GUATAPÉ</t>
  </si>
  <si>
    <t>JUZGADO 001 CIVIL DEL CIRCUITO DE ITAGÜI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</si>
</sst>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* #,##0_-;\-* #,##0_-;_-* &quot;-&quot;??_-;_-@_-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9"/>
      <color rgb="FF000000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sz val="9"/>
      <color rgb="FF000000"/>
      <name val="Arial Narrow"/>
      <family val="2"/>
    </font>
    <font>
      <b/>
      <sz val="9"/>
      <color rgb="FF000000"/>
      <name val="Arial Narrow"/>
    </font>
    <font>
      <sz val="9"/>
      <color rgb="FFFF0000"/>
      <name val="Arial Narrow"/>
      <family val="2"/>
    </font>
    <font>
      <sz val="9"/>
      <color rgb="FF000000"/>
      <name val="Arial Narrow"/>
    </font>
    <font>
      <sz val="10"/>
      <color theme="1"/>
      <name val="Arial"/>
    </font>
  </fonts>
  <fills count="8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165" fontId="9" fillId="0" borderId="0" xfId="0" applyNumberFormat="1" applyFont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65" fontId="5" fillId="3" borderId="9" xfId="1" applyNumberFormat="1" applyFont="1" applyFill="1" applyBorder="1" applyAlignment="1">
      <alignment horizontal="center" vertical="center" wrapText="1"/>
    </xf>
    <xf numFmtId="165" fontId="5" fillId="4" borderId="9" xfId="1" applyNumberFormat="1" applyFont="1" applyFill="1" applyBorder="1" applyAlignment="1">
      <alignment horizontal="center" vertical="center" wrapText="1"/>
    </xf>
    <xf numFmtId="165" fontId="5" fillId="4" borderId="9" xfId="0" applyNumberFormat="1" applyFont="1" applyFill="1" applyBorder="1" applyAlignment="1">
      <alignment horizontal="center" vertical="center" wrapText="1"/>
    </xf>
    <xf numFmtId="165" fontId="5" fillId="5" borderId="9" xfId="0" applyNumberFormat="1" applyFont="1" applyFill="1" applyBorder="1" applyAlignment="1">
      <alignment horizontal="center" vertical="center" wrapText="1"/>
    </xf>
    <xf numFmtId="165" fontId="5" fillId="5" borderId="9" xfId="1" applyNumberFormat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165" fontId="6" fillId="0" borderId="9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165" fontId="5" fillId="3" borderId="10" xfId="1" applyNumberFormat="1" applyFont="1" applyFill="1" applyBorder="1" applyAlignment="1">
      <alignment horizontal="center" vertical="center" wrapText="1"/>
    </xf>
    <xf numFmtId="165" fontId="5" fillId="4" borderId="10" xfId="1" applyNumberFormat="1" applyFont="1" applyFill="1" applyBorder="1" applyAlignment="1">
      <alignment horizontal="center" vertical="center" wrapText="1"/>
    </xf>
    <xf numFmtId="165" fontId="5" fillId="4" borderId="10" xfId="0" applyNumberFormat="1" applyFont="1" applyFill="1" applyBorder="1" applyAlignment="1">
      <alignment horizontal="center" vertical="center" wrapText="1"/>
    </xf>
    <xf numFmtId="165" fontId="5" fillId="5" borderId="10" xfId="0" applyNumberFormat="1" applyFont="1" applyFill="1" applyBorder="1" applyAlignment="1">
      <alignment horizontal="center" vertical="center" wrapText="1"/>
    </xf>
    <xf numFmtId="165" fontId="5" fillId="6" borderId="10" xfId="1" applyNumberFormat="1" applyFont="1" applyFill="1" applyBorder="1" applyAlignment="1">
      <alignment horizontal="center" vertical="center" wrapText="1"/>
    </xf>
    <xf numFmtId="165" fontId="5" fillId="5" borderId="10" xfId="1" applyNumberFormat="1" applyFont="1" applyFill="1" applyBorder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/>
    </xf>
    <xf numFmtId="165" fontId="11" fillId="0" borderId="1" xfId="2" applyNumberFormat="1" applyFont="1" applyBorder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165" fontId="5" fillId="4" borderId="9" xfId="3" applyNumberFormat="1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</cellXfs>
  <cellStyles count="4">
    <cellStyle name="Millares" xfId="2" builtinId="3"/>
    <cellStyle name="Moneda" xfId="1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"/>
  <sheetViews>
    <sheetView tabSelected="1" workbookViewId="0">
      <selection activeCell="L10" sqref="L10"/>
    </sheetView>
  </sheetViews>
  <sheetFormatPr defaultColWidth="9.140625" defaultRowHeight="13.5"/>
  <cols>
    <col min="1" max="1" width="4.140625" style="5" customWidth="1"/>
    <col min="2" max="2" width="21.85546875" style="9" customWidth="1"/>
    <col min="3" max="3" width="6" style="5" customWidth="1"/>
    <col min="4" max="4" width="7.5703125" style="5" customWidth="1"/>
    <col min="5" max="5" width="10.7109375" style="5" customWidth="1"/>
    <col min="6" max="8" width="7.5703125" style="5" customWidth="1"/>
    <col min="9" max="9" width="9.7109375" style="5" customWidth="1"/>
    <col min="10" max="10" width="7.5703125" style="5" customWidth="1"/>
    <col min="11" max="11" width="9.7109375" style="5" customWidth="1"/>
    <col min="12" max="12" width="10.7109375" style="5" customWidth="1"/>
    <col min="13" max="13" width="7.5703125" style="5" customWidth="1"/>
    <col min="14" max="14" width="10.7109375" style="5" customWidth="1"/>
    <col min="15" max="16384" width="9.140625" style="5"/>
  </cols>
  <sheetData>
    <row r="1" spans="1:24" ht="22.5" customHeight="1">
      <c r="A1" s="35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7"/>
    </row>
    <row r="2" spans="1:24" ht="31.5" customHeight="1">
      <c r="A2" s="38" t="s">
        <v>1</v>
      </c>
      <c r="B2" s="38" t="s">
        <v>2</v>
      </c>
      <c r="C2" s="38" t="s">
        <v>3</v>
      </c>
      <c r="D2" s="39" t="s">
        <v>4</v>
      </c>
      <c r="E2" s="40"/>
      <c r="F2" s="40"/>
      <c r="G2" s="41" t="s">
        <v>5</v>
      </c>
      <c r="H2" s="42"/>
      <c r="I2" s="42"/>
      <c r="J2" s="42" t="s">
        <v>6</v>
      </c>
      <c r="K2" s="42"/>
      <c r="L2" s="43" t="s">
        <v>7</v>
      </c>
      <c r="M2" s="43"/>
      <c r="N2" s="43"/>
    </row>
    <row r="3" spans="1:24" ht="27">
      <c r="A3" s="38"/>
      <c r="B3" s="38"/>
      <c r="C3" s="38"/>
      <c r="D3" s="6" t="s">
        <v>8</v>
      </c>
      <c r="E3" s="6" t="s">
        <v>9</v>
      </c>
      <c r="F3" s="6" t="s">
        <v>10</v>
      </c>
      <c r="G3" s="7" t="s">
        <v>8</v>
      </c>
      <c r="H3" s="7" t="s">
        <v>9</v>
      </c>
      <c r="I3" s="7" t="s">
        <v>10</v>
      </c>
      <c r="J3" s="7" t="s">
        <v>8</v>
      </c>
      <c r="K3" s="7" t="s">
        <v>10</v>
      </c>
      <c r="L3" s="10" t="s">
        <v>11</v>
      </c>
      <c r="M3" s="8" t="s">
        <v>12</v>
      </c>
      <c r="N3" s="8" t="s">
        <v>13</v>
      </c>
    </row>
    <row r="4" spans="1:24">
      <c r="A4" s="12">
        <v>2</v>
      </c>
      <c r="B4" s="12" t="s">
        <v>14</v>
      </c>
      <c r="C4" s="33">
        <v>150</v>
      </c>
      <c r="D4" s="14">
        <v>554000</v>
      </c>
      <c r="E4" s="32">
        <f>D4*5.16%</f>
        <v>28586.400000000001</v>
      </c>
      <c r="F4" s="14">
        <f>+D4+E4</f>
        <v>582586.4</v>
      </c>
      <c r="G4" s="15">
        <v>450000</v>
      </c>
      <c r="H4" s="32">
        <f>G4*5.16%</f>
        <v>23220</v>
      </c>
      <c r="I4" s="32">
        <f>+G4+H4</f>
        <v>473220</v>
      </c>
      <c r="J4" s="15">
        <v>698000</v>
      </c>
      <c r="K4" s="15">
        <v>698000</v>
      </c>
      <c r="L4" s="17">
        <f>ROUND(AVERAGE(F4,I4,K4),0)</f>
        <v>584602</v>
      </c>
      <c r="M4" s="17">
        <v>0</v>
      </c>
      <c r="N4" s="18">
        <f>(L4+M4)*C4</f>
        <v>87690300</v>
      </c>
      <c r="P4" s="30"/>
      <c r="Q4" s="29"/>
      <c r="R4" s="31"/>
      <c r="S4" s="30"/>
      <c r="T4" s="29"/>
      <c r="U4" s="31"/>
      <c r="W4" s="29"/>
      <c r="X4" s="31"/>
    </row>
    <row r="5" spans="1:24" ht="18.75" customHeight="1">
      <c r="A5" s="34" t="s">
        <v>15</v>
      </c>
      <c r="B5" s="34"/>
      <c r="C5" s="34"/>
      <c r="D5" s="19"/>
      <c r="E5" s="19"/>
      <c r="F5" s="19"/>
      <c r="G5" s="19"/>
      <c r="H5" s="19"/>
      <c r="I5" s="19"/>
      <c r="J5" s="19"/>
      <c r="K5" s="19"/>
      <c r="L5" s="20">
        <f>SUM(L4:L4)</f>
        <v>584602</v>
      </c>
      <c r="M5" s="19"/>
      <c r="N5" s="20">
        <f>SUM(N4:N4)</f>
        <v>87690300</v>
      </c>
      <c r="O5" s="11">
        <f>90000000-N5</f>
        <v>2309700</v>
      </c>
    </row>
  </sheetData>
  <protectedRanges>
    <protectedRange sqref="P4" name="Rango1"/>
    <protectedRange sqref="S4" name="Rango1_1"/>
  </protectedRanges>
  <mergeCells count="9">
    <mergeCell ref="A5:C5"/>
    <mergeCell ref="A1:N1"/>
    <mergeCell ref="A2:A3"/>
    <mergeCell ref="B2:B3"/>
    <mergeCell ref="C2:C3"/>
    <mergeCell ref="D2:F2"/>
    <mergeCell ref="G2:I2"/>
    <mergeCell ref="J2:K2"/>
    <mergeCell ref="L2:N2"/>
  </mergeCells>
  <pageMargins left="0.7" right="0.7" top="0.75" bottom="0.75" header="0.3" footer="0.3"/>
  <pageSetup paperSize="14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7"/>
  <sheetViews>
    <sheetView workbookViewId="0">
      <selection activeCell="I5" sqref="I5"/>
    </sheetView>
  </sheetViews>
  <sheetFormatPr defaultColWidth="9.140625" defaultRowHeight="13.5"/>
  <cols>
    <col min="1" max="1" width="4.140625" style="5" customWidth="1"/>
    <col min="2" max="2" width="21.85546875" style="9" customWidth="1"/>
    <col min="3" max="3" width="6" style="5" customWidth="1"/>
    <col min="4" max="12" width="7.5703125" style="5" customWidth="1"/>
    <col min="13" max="13" width="10.7109375" style="5" customWidth="1"/>
    <col min="14" max="14" width="7.5703125" style="5" customWidth="1"/>
    <col min="15" max="15" width="10.7109375" style="5" customWidth="1"/>
    <col min="16" max="16384" width="9.140625" style="5"/>
  </cols>
  <sheetData>
    <row r="1" spans="1:18" ht="22.5" customHeight="1">
      <c r="A1" s="35" t="s">
        <v>16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7"/>
    </row>
    <row r="2" spans="1:18" ht="31.5" customHeight="1">
      <c r="A2" s="38" t="s">
        <v>1</v>
      </c>
      <c r="B2" s="38" t="s">
        <v>2</v>
      </c>
      <c r="C2" s="38" t="s">
        <v>3</v>
      </c>
      <c r="D2" s="40" t="s">
        <v>17</v>
      </c>
      <c r="E2" s="40"/>
      <c r="F2" s="40"/>
      <c r="G2" s="42" t="s">
        <v>18</v>
      </c>
      <c r="H2" s="42"/>
      <c r="I2" s="42"/>
      <c r="J2" s="41" t="s">
        <v>19</v>
      </c>
      <c r="K2" s="42"/>
      <c r="L2" s="42"/>
      <c r="M2" s="43" t="s">
        <v>7</v>
      </c>
      <c r="N2" s="43"/>
      <c r="O2" s="43"/>
    </row>
    <row r="3" spans="1:18" ht="27">
      <c r="A3" s="38"/>
      <c r="B3" s="38"/>
      <c r="C3" s="38"/>
      <c r="D3" s="6" t="s">
        <v>8</v>
      </c>
      <c r="E3" s="6" t="s">
        <v>12</v>
      </c>
      <c r="F3" s="6" t="s">
        <v>10</v>
      </c>
      <c r="G3" s="7" t="s">
        <v>8</v>
      </c>
      <c r="H3" s="7" t="s">
        <v>12</v>
      </c>
      <c r="I3" s="7" t="s">
        <v>10</v>
      </c>
      <c r="J3" s="7" t="s">
        <v>8</v>
      </c>
      <c r="K3" s="7" t="s">
        <v>12</v>
      </c>
      <c r="L3" s="7" t="s">
        <v>10</v>
      </c>
      <c r="M3" s="10" t="s">
        <v>11</v>
      </c>
      <c r="N3" s="8" t="s">
        <v>12</v>
      </c>
      <c r="O3" s="8" t="s">
        <v>13</v>
      </c>
    </row>
    <row r="4" spans="1:18" ht="40.5">
      <c r="A4" s="21">
        <v>1</v>
      </c>
      <c r="B4" s="21" t="s">
        <v>20</v>
      </c>
      <c r="C4" s="22">
        <v>43</v>
      </c>
      <c r="D4" s="23">
        <v>33361</v>
      </c>
      <c r="E4" s="23">
        <f>ROUND((D4*19%),0)</f>
        <v>6339</v>
      </c>
      <c r="F4" s="23">
        <f t="shared" ref="F4:F6" si="0">+D4+E4</f>
        <v>39700</v>
      </c>
      <c r="G4" s="24">
        <v>30000</v>
      </c>
      <c r="H4" s="25"/>
      <c r="I4" s="24">
        <f t="shared" ref="I4:I5" si="1">SUM(G4:H4)</f>
        <v>30000</v>
      </c>
      <c r="J4" s="24"/>
      <c r="K4" s="25"/>
      <c r="L4" s="24"/>
      <c r="M4" s="26">
        <f>AVERAGE(D4,G4)</f>
        <v>31680.5</v>
      </c>
      <c r="N4" s="27">
        <f>ROUND((M4*19%),0)</f>
        <v>6019</v>
      </c>
      <c r="O4" s="28">
        <f>(M4+N4)*C4</f>
        <v>1621078.5</v>
      </c>
      <c r="P4" s="29">
        <f>+P7/O4</f>
        <v>2.2981510971452533E-2</v>
      </c>
      <c r="R4" s="5">
        <v>11</v>
      </c>
    </row>
    <row r="5" spans="1:18">
      <c r="A5" s="12">
        <v>2</v>
      </c>
      <c r="B5" s="12" t="s">
        <v>14</v>
      </c>
      <c r="C5" s="13">
        <v>10</v>
      </c>
      <c r="D5" s="14">
        <v>554000</v>
      </c>
      <c r="E5" s="14"/>
      <c r="F5" s="14">
        <f t="shared" si="0"/>
        <v>554000</v>
      </c>
      <c r="G5" s="15">
        <v>450000</v>
      </c>
      <c r="H5" s="16"/>
      <c r="I5" s="15">
        <f t="shared" si="1"/>
        <v>450000</v>
      </c>
      <c r="J5" s="15">
        <v>1965000</v>
      </c>
      <c r="K5" s="16"/>
      <c r="L5" s="15">
        <v>1965000</v>
      </c>
      <c r="M5" s="17">
        <f>AVERAGE(D5,G5,J5)*1</f>
        <v>989666.66666666663</v>
      </c>
      <c r="N5" s="17"/>
      <c r="O5" s="18">
        <f>(M5+N5)*C5</f>
        <v>9896666.666666666</v>
      </c>
      <c r="P5" s="29">
        <f>10000000-O5</f>
        <v>103333.33333333395</v>
      </c>
      <c r="Q5" s="29"/>
      <c r="R5" s="5">
        <v>9</v>
      </c>
    </row>
    <row r="6" spans="1:18" ht="40.5">
      <c r="A6" s="19">
        <v>3</v>
      </c>
      <c r="B6" s="12" t="s">
        <v>21</v>
      </c>
      <c r="C6" s="13">
        <v>70</v>
      </c>
      <c r="D6" s="14"/>
      <c r="E6" s="14"/>
      <c r="F6" s="14">
        <f t="shared" si="0"/>
        <v>0</v>
      </c>
      <c r="G6" s="15">
        <v>220000</v>
      </c>
      <c r="H6" s="16"/>
      <c r="I6" s="15">
        <f t="shared" ref="I6" si="2">SUM(G6:H6)</f>
        <v>220000</v>
      </c>
      <c r="J6" s="15">
        <v>307000</v>
      </c>
      <c r="K6" s="16"/>
      <c r="L6" s="15">
        <v>307000</v>
      </c>
      <c r="M6" s="17">
        <f>AVERAGE(D6,G6,J6)*1</f>
        <v>263500</v>
      </c>
      <c r="N6" s="17"/>
      <c r="O6" s="18">
        <f>(M6+N6)*C6</f>
        <v>18445000</v>
      </c>
      <c r="P6" s="5">
        <v>20000000</v>
      </c>
      <c r="Q6" s="29">
        <f>(O4+O6)-P6</f>
        <v>66078.5</v>
      </c>
      <c r="R6" s="5">
        <v>75</v>
      </c>
    </row>
    <row r="7" spans="1:18" ht="18.75" customHeight="1">
      <c r="A7" s="34" t="s">
        <v>15</v>
      </c>
      <c r="B7" s="34"/>
      <c r="C7" s="34"/>
      <c r="D7" s="19"/>
      <c r="E7" s="19"/>
      <c r="F7" s="19"/>
      <c r="G7" s="19"/>
      <c r="H7" s="19"/>
      <c r="I7" s="19"/>
      <c r="J7" s="19"/>
      <c r="K7" s="19"/>
      <c r="L7" s="19"/>
      <c r="M7" s="20">
        <f>SUM(M5:M6)</f>
        <v>1253166.6666666665</v>
      </c>
      <c r="N7" s="19"/>
      <c r="O7" s="20">
        <f>SUM(O4:O6)</f>
        <v>29962745.166666664</v>
      </c>
      <c r="P7" s="11">
        <f>30000000-O7</f>
        <v>37254.833333335817</v>
      </c>
    </row>
  </sheetData>
  <mergeCells count="9">
    <mergeCell ref="A7:C7"/>
    <mergeCell ref="G2:I2"/>
    <mergeCell ref="A1:O1"/>
    <mergeCell ref="A2:A3"/>
    <mergeCell ref="B2:B3"/>
    <mergeCell ref="C2:C3"/>
    <mergeCell ref="D2:F2"/>
    <mergeCell ref="M2:O2"/>
    <mergeCell ref="J2:L2"/>
  </mergeCells>
  <pageMargins left="0.7" right="0.7" top="0.75" bottom="0.75" header="0.3" footer="0.3"/>
  <pageSetup paperSize="1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54"/>
  <sheetViews>
    <sheetView workbookViewId="0">
      <selection activeCell="A2" sqref="A2"/>
    </sheetView>
  </sheetViews>
  <sheetFormatPr defaultColWidth="11.42578125" defaultRowHeight="15"/>
  <sheetData>
    <row r="1" spans="1:2" ht="15.75" thickBot="1">
      <c r="A1" s="1" t="s">
        <v>22</v>
      </c>
      <c r="B1" s="2" t="s">
        <v>23</v>
      </c>
    </row>
    <row r="2" spans="1:2" ht="15.75" thickBot="1">
      <c r="A2" s="3" t="s">
        <v>24</v>
      </c>
      <c r="B2" s="4" t="s">
        <v>25</v>
      </c>
    </row>
    <row r="3" spans="1:2" ht="15.75" thickBot="1">
      <c r="A3" s="3" t="s">
        <v>24</v>
      </c>
      <c r="B3" s="4" t="s">
        <v>26</v>
      </c>
    </row>
    <row r="4" spans="1:2" ht="15.75" thickBot="1">
      <c r="A4" s="3" t="s">
        <v>24</v>
      </c>
      <c r="B4" s="4" t="s">
        <v>27</v>
      </c>
    </row>
    <row r="5" spans="1:2" ht="15.75" thickBot="1">
      <c r="A5" s="3" t="s">
        <v>24</v>
      </c>
      <c r="B5" s="4" t="s">
        <v>28</v>
      </c>
    </row>
    <row r="6" spans="1:2" ht="15.75" thickBot="1">
      <c r="A6" s="3" t="s">
        <v>24</v>
      </c>
      <c r="B6" s="4" t="s">
        <v>29</v>
      </c>
    </row>
    <row r="7" spans="1:2" ht="15.75" thickBot="1">
      <c r="A7" s="3" t="s">
        <v>24</v>
      </c>
      <c r="B7" s="4" t="s">
        <v>30</v>
      </c>
    </row>
    <row r="8" spans="1:2" ht="15.75" thickBot="1">
      <c r="A8" s="3" t="s">
        <v>24</v>
      </c>
      <c r="B8" s="4" t="s">
        <v>31</v>
      </c>
    </row>
    <row r="9" spans="1:2" ht="15.75" thickBot="1">
      <c r="A9" s="3" t="s">
        <v>24</v>
      </c>
      <c r="B9" s="4" t="s">
        <v>32</v>
      </c>
    </row>
    <row r="10" spans="1:2" ht="15.75" thickBot="1">
      <c r="A10" s="3" t="s">
        <v>24</v>
      </c>
      <c r="B10" s="4" t="s">
        <v>33</v>
      </c>
    </row>
    <row r="11" spans="1:2" ht="15.75" thickBot="1">
      <c r="A11" s="3" t="s">
        <v>24</v>
      </c>
      <c r="B11" s="4" t="s">
        <v>34</v>
      </c>
    </row>
    <row r="12" spans="1:2" ht="15.75" thickBot="1">
      <c r="A12" s="3" t="s">
        <v>24</v>
      </c>
      <c r="B12" s="4" t="s">
        <v>35</v>
      </c>
    </row>
    <row r="13" spans="1:2" ht="15.75" thickBot="1">
      <c r="A13" s="3" t="s">
        <v>24</v>
      </c>
      <c r="B13" s="4" t="s">
        <v>36</v>
      </c>
    </row>
    <row r="14" spans="1:2" ht="15.75" thickBot="1">
      <c r="A14" s="3" t="s">
        <v>24</v>
      </c>
      <c r="B14" s="4" t="s">
        <v>36</v>
      </c>
    </row>
    <row r="15" spans="1:2" ht="15.75" thickBot="1">
      <c r="A15" s="3" t="s">
        <v>24</v>
      </c>
      <c r="B15" s="4" t="s">
        <v>36</v>
      </c>
    </row>
    <row r="16" spans="1:2" ht="15.75" thickBot="1">
      <c r="A16" s="3" t="s">
        <v>24</v>
      </c>
      <c r="B16" s="4" t="s">
        <v>37</v>
      </c>
    </row>
    <row r="17" spans="1:2" ht="15.75" thickBot="1">
      <c r="A17" s="3" t="s">
        <v>24</v>
      </c>
      <c r="B17" s="4" t="s">
        <v>38</v>
      </c>
    </row>
    <row r="18" spans="1:2" ht="15.75" thickBot="1">
      <c r="A18" s="3" t="s">
        <v>24</v>
      </c>
      <c r="B18" s="4" t="s">
        <v>39</v>
      </c>
    </row>
    <row r="19" spans="1:2" ht="15.75" thickBot="1">
      <c r="A19" s="3" t="s">
        <v>24</v>
      </c>
      <c r="B19" s="4" t="s">
        <v>39</v>
      </c>
    </row>
    <row r="20" spans="1:2" ht="15.75" thickBot="1">
      <c r="A20" s="3" t="s">
        <v>24</v>
      </c>
      <c r="B20" s="4" t="s">
        <v>39</v>
      </c>
    </row>
    <row r="21" spans="1:2" ht="15.75" thickBot="1">
      <c r="A21" s="3" t="s">
        <v>24</v>
      </c>
      <c r="B21" s="4" t="s">
        <v>40</v>
      </c>
    </row>
    <row r="22" spans="1:2" ht="15.75" thickBot="1">
      <c r="A22" s="3" t="s">
        <v>24</v>
      </c>
      <c r="B22" s="4" t="s">
        <v>40</v>
      </c>
    </row>
    <row r="23" spans="1:2" ht="15.75" thickBot="1">
      <c r="A23" s="3" t="s">
        <v>24</v>
      </c>
      <c r="B23" s="4" t="s">
        <v>41</v>
      </c>
    </row>
    <row r="24" spans="1:2" ht="15.75" thickBot="1">
      <c r="A24" s="3" t="s">
        <v>24</v>
      </c>
      <c r="B24" s="4" t="s">
        <v>42</v>
      </c>
    </row>
    <row r="25" spans="1:2" ht="15.75" thickBot="1">
      <c r="A25" s="3" t="s">
        <v>24</v>
      </c>
      <c r="B25" s="4" t="s">
        <v>43</v>
      </c>
    </row>
    <row r="26" spans="1:2" ht="15.75" thickBot="1">
      <c r="A26" s="3" t="s">
        <v>24</v>
      </c>
      <c r="B26" s="4" t="s">
        <v>44</v>
      </c>
    </row>
    <row r="27" spans="1:2" ht="15.75" thickBot="1">
      <c r="A27" s="3" t="s">
        <v>24</v>
      </c>
      <c r="B27" s="4" t="s">
        <v>44</v>
      </c>
    </row>
    <row r="28" spans="1:2" ht="15.75" thickBot="1">
      <c r="A28" s="3" t="s">
        <v>24</v>
      </c>
      <c r="B28" s="4" t="s">
        <v>45</v>
      </c>
    </row>
    <row r="29" spans="1:2" ht="15.75" thickBot="1">
      <c r="A29" s="3" t="s">
        <v>24</v>
      </c>
      <c r="B29" s="4" t="s">
        <v>46</v>
      </c>
    </row>
    <row r="30" spans="1:2" ht="15.75" thickBot="1">
      <c r="A30" s="3" t="s">
        <v>24</v>
      </c>
      <c r="B30" s="4" t="s">
        <v>47</v>
      </c>
    </row>
    <row r="31" spans="1:2" ht="15.75" thickBot="1">
      <c r="A31" s="3" t="s">
        <v>24</v>
      </c>
      <c r="B31" s="4" t="s">
        <v>48</v>
      </c>
    </row>
    <row r="32" spans="1:2" ht="15.75" thickBot="1">
      <c r="A32" s="3" t="s">
        <v>24</v>
      </c>
      <c r="B32" s="4" t="s">
        <v>49</v>
      </c>
    </row>
    <row r="33" spans="1:2" ht="15.75" thickBot="1">
      <c r="A33" s="3" t="s">
        <v>24</v>
      </c>
      <c r="B33" s="4" t="s">
        <v>50</v>
      </c>
    </row>
    <row r="34" spans="1:2" ht="15.75" thickBot="1">
      <c r="A34" s="3" t="s">
        <v>24</v>
      </c>
      <c r="B34" s="4" t="s">
        <v>51</v>
      </c>
    </row>
    <row r="35" spans="1:2" ht="15.75" thickBot="1">
      <c r="A35" s="3" t="s">
        <v>24</v>
      </c>
      <c r="B35" s="4" t="s">
        <v>52</v>
      </c>
    </row>
    <row r="36" spans="1:2" ht="15.75" thickBot="1">
      <c r="A36" s="3" t="s">
        <v>24</v>
      </c>
      <c r="B36" s="4" t="s">
        <v>53</v>
      </c>
    </row>
    <row r="37" spans="1:2" ht="15.75" thickBot="1">
      <c r="A37" s="3" t="s">
        <v>24</v>
      </c>
      <c r="B37" s="4" t="s">
        <v>54</v>
      </c>
    </row>
    <row r="38" spans="1:2" ht="15.75" thickBot="1">
      <c r="A38" s="3" t="s">
        <v>24</v>
      </c>
      <c r="B38" s="4" t="s">
        <v>54</v>
      </c>
    </row>
    <row r="39" spans="1:2" ht="15.75" thickBot="1">
      <c r="A39" s="3" t="s">
        <v>24</v>
      </c>
      <c r="B39" s="4" t="s">
        <v>54</v>
      </c>
    </row>
    <row r="40" spans="1:2" ht="15.75" thickBot="1">
      <c r="A40" s="3" t="s">
        <v>24</v>
      </c>
      <c r="B40" s="4" t="s">
        <v>54</v>
      </c>
    </row>
    <row r="41" spans="1:2" ht="15.75" thickBot="1">
      <c r="A41" s="3" t="s">
        <v>24</v>
      </c>
      <c r="B41" s="4" t="s">
        <v>54</v>
      </c>
    </row>
    <row r="42" spans="1:2" ht="15.75" thickBot="1">
      <c r="A42" s="3" t="s">
        <v>24</v>
      </c>
      <c r="B42" s="4" t="s">
        <v>54</v>
      </c>
    </row>
    <row r="43" spans="1:2" ht="15.75" thickBot="1">
      <c r="A43" s="3" t="s">
        <v>24</v>
      </c>
      <c r="B43" s="4" t="s">
        <v>55</v>
      </c>
    </row>
    <row r="44" spans="1:2" ht="15.75" thickBot="1">
      <c r="A44" s="3" t="s">
        <v>24</v>
      </c>
      <c r="B44" s="4" t="s">
        <v>55</v>
      </c>
    </row>
    <row r="45" spans="1:2" ht="15.75" thickBot="1">
      <c r="A45" s="3" t="s">
        <v>24</v>
      </c>
      <c r="B45" s="4" t="s">
        <v>56</v>
      </c>
    </row>
    <row r="46" spans="1:2" ht="15.75" thickBot="1">
      <c r="A46" s="3" t="s">
        <v>24</v>
      </c>
      <c r="B46" s="4" t="s">
        <v>57</v>
      </c>
    </row>
    <row r="47" spans="1:2" ht="15.75" thickBot="1">
      <c r="A47" s="3" t="s">
        <v>24</v>
      </c>
      <c r="B47" s="4" t="s">
        <v>57</v>
      </c>
    </row>
    <row r="48" spans="1:2" ht="15.75" thickBot="1">
      <c r="A48" s="3" t="s">
        <v>24</v>
      </c>
      <c r="B48" s="4" t="s">
        <v>57</v>
      </c>
    </row>
    <row r="49" spans="1:2" ht="15.75" thickBot="1">
      <c r="A49" s="3" t="s">
        <v>24</v>
      </c>
      <c r="B49" s="4" t="s">
        <v>58</v>
      </c>
    </row>
    <row r="50" spans="1:2" ht="15.75" thickBot="1">
      <c r="A50" s="3" t="s">
        <v>24</v>
      </c>
      <c r="B50" s="4" t="s">
        <v>59</v>
      </c>
    </row>
    <row r="51" spans="1:2" ht="15.75" thickBot="1">
      <c r="A51" s="3" t="s">
        <v>24</v>
      </c>
      <c r="B51" s="4" t="s">
        <v>59</v>
      </c>
    </row>
    <row r="52" spans="1:2" ht="15.75" thickBot="1">
      <c r="A52" s="3" t="s">
        <v>24</v>
      </c>
      <c r="B52" s="4" t="s">
        <v>59</v>
      </c>
    </row>
    <row r="53" spans="1:2" ht="15.75" thickBot="1">
      <c r="A53" s="3" t="s">
        <v>24</v>
      </c>
      <c r="B53" s="4" t="s">
        <v>59</v>
      </c>
    </row>
    <row r="54" spans="1:2" ht="15.75" thickBot="1">
      <c r="A54" s="3" t="s">
        <v>24</v>
      </c>
      <c r="B54" s="4" t="s">
        <v>60</v>
      </c>
    </row>
  </sheetData>
  <pageMargins left="0.7" right="0.7" top="0.75" bottom="0.75" header="0.3" footer="0.3"/>
  <pageSetup paperSize="14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116"/>
  <sheetViews>
    <sheetView topLeftCell="A94" workbookViewId="0">
      <selection activeCell="E133" sqref="E133"/>
    </sheetView>
  </sheetViews>
  <sheetFormatPr defaultColWidth="11.42578125" defaultRowHeight="15"/>
  <sheetData>
    <row r="1" spans="1:2" ht="15.75" thickBot="1">
      <c r="A1" s="1" t="s">
        <v>61</v>
      </c>
      <c r="B1" s="2" t="s">
        <v>23</v>
      </c>
    </row>
    <row r="2" spans="1:2" ht="15.75" thickBot="1">
      <c r="A2" s="3" t="s">
        <v>62</v>
      </c>
      <c r="B2" s="4" t="s">
        <v>63</v>
      </c>
    </row>
    <row r="3" spans="1:2" ht="15.75" thickBot="1">
      <c r="A3" s="3" t="s">
        <v>62</v>
      </c>
      <c r="B3" s="4" t="s">
        <v>64</v>
      </c>
    </row>
    <row r="4" spans="1:2" ht="15.75" thickBot="1">
      <c r="A4" s="3" t="s">
        <v>62</v>
      </c>
      <c r="B4" s="4" t="s">
        <v>64</v>
      </c>
    </row>
    <row r="5" spans="1:2" ht="15.75" thickBot="1">
      <c r="A5" s="3" t="s">
        <v>62</v>
      </c>
      <c r="B5" s="4" t="s">
        <v>64</v>
      </c>
    </row>
    <row r="6" spans="1:2" ht="15.75" thickBot="1">
      <c r="A6" s="3" t="s">
        <v>62</v>
      </c>
      <c r="B6" s="4" t="s">
        <v>64</v>
      </c>
    </row>
    <row r="7" spans="1:2" ht="15.75" thickBot="1">
      <c r="A7" s="3" t="s">
        <v>62</v>
      </c>
      <c r="B7" s="4" t="s">
        <v>64</v>
      </c>
    </row>
    <row r="8" spans="1:2" ht="15.75" thickBot="1">
      <c r="A8" s="3" t="s">
        <v>62</v>
      </c>
      <c r="B8" s="4" t="s">
        <v>64</v>
      </c>
    </row>
    <row r="9" spans="1:2" ht="15.75" thickBot="1">
      <c r="A9" s="3" t="s">
        <v>62</v>
      </c>
      <c r="B9" s="4" t="s">
        <v>65</v>
      </c>
    </row>
    <row r="10" spans="1:2" ht="15.75" thickBot="1">
      <c r="A10" s="3" t="s">
        <v>62</v>
      </c>
      <c r="B10" s="4" t="s">
        <v>25</v>
      </c>
    </row>
    <row r="11" spans="1:2" ht="15.75" thickBot="1">
      <c r="A11" s="3" t="s">
        <v>62</v>
      </c>
      <c r="B11" s="4" t="s">
        <v>26</v>
      </c>
    </row>
    <row r="12" spans="1:2" ht="15.75" thickBot="1">
      <c r="A12" s="3" t="s">
        <v>62</v>
      </c>
      <c r="B12" s="4" t="s">
        <v>26</v>
      </c>
    </row>
    <row r="13" spans="1:2" ht="15.75" thickBot="1">
      <c r="A13" s="3" t="s">
        <v>62</v>
      </c>
      <c r="B13" s="4" t="s">
        <v>66</v>
      </c>
    </row>
    <row r="14" spans="1:2" ht="15.75" thickBot="1">
      <c r="A14" s="3" t="s">
        <v>62</v>
      </c>
      <c r="B14" s="4" t="s">
        <v>66</v>
      </c>
    </row>
    <row r="15" spans="1:2" ht="15.75" thickBot="1">
      <c r="A15" s="3" t="s">
        <v>62</v>
      </c>
      <c r="B15" s="4" t="s">
        <v>67</v>
      </c>
    </row>
    <row r="16" spans="1:2" ht="15.75" thickBot="1">
      <c r="A16" s="3" t="s">
        <v>62</v>
      </c>
      <c r="B16" s="4" t="s">
        <v>27</v>
      </c>
    </row>
    <row r="17" spans="1:2" ht="15.75" thickBot="1">
      <c r="A17" s="3" t="s">
        <v>62</v>
      </c>
      <c r="B17" s="4" t="s">
        <v>27</v>
      </c>
    </row>
    <row r="18" spans="1:2" ht="15.75" thickBot="1">
      <c r="A18" s="3" t="s">
        <v>62</v>
      </c>
      <c r="B18" s="4" t="s">
        <v>28</v>
      </c>
    </row>
    <row r="19" spans="1:2" ht="15.75" thickBot="1">
      <c r="A19" s="3" t="s">
        <v>62</v>
      </c>
      <c r="B19" s="4" t="s">
        <v>29</v>
      </c>
    </row>
    <row r="20" spans="1:2" ht="15.75" thickBot="1">
      <c r="A20" s="3" t="s">
        <v>62</v>
      </c>
      <c r="B20" s="4" t="s">
        <v>68</v>
      </c>
    </row>
    <row r="21" spans="1:2" ht="15.75" thickBot="1">
      <c r="A21" s="3" t="s">
        <v>62</v>
      </c>
      <c r="B21" s="4" t="s">
        <v>69</v>
      </c>
    </row>
    <row r="22" spans="1:2" ht="15.75" thickBot="1">
      <c r="A22" s="3" t="s">
        <v>62</v>
      </c>
      <c r="B22" s="4" t="s">
        <v>70</v>
      </c>
    </row>
    <row r="23" spans="1:2" ht="15.75" thickBot="1">
      <c r="A23" s="3" t="s">
        <v>62</v>
      </c>
      <c r="B23" s="4" t="s">
        <v>71</v>
      </c>
    </row>
    <row r="24" spans="1:2" ht="15.75" thickBot="1">
      <c r="A24" s="3" t="s">
        <v>62</v>
      </c>
      <c r="B24" s="4" t="s">
        <v>72</v>
      </c>
    </row>
    <row r="25" spans="1:2" ht="15.75" thickBot="1">
      <c r="A25" s="3" t="s">
        <v>62</v>
      </c>
      <c r="B25" s="4" t="s">
        <v>73</v>
      </c>
    </row>
    <row r="26" spans="1:2" ht="15.75" thickBot="1">
      <c r="A26" s="3" t="s">
        <v>62</v>
      </c>
      <c r="B26" s="4" t="s">
        <v>31</v>
      </c>
    </row>
    <row r="27" spans="1:2" ht="15.75" thickBot="1">
      <c r="A27" s="3" t="s">
        <v>62</v>
      </c>
      <c r="B27" s="4" t="s">
        <v>74</v>
      </c>
    </row>
    <row r="28" spans="1:2" ht="15.75" thickBot="1">
      <c r="A28" s="3" t="s">
        <v>62</v>
      </c>
      <c r="B28" s="4" t="s">
        <v>74</v>
      </c>
    </row>
    <row r="29" spans="1:2" ht="15.75" thickBot="1">
      <c r="A29" s="3" t="s">
        <v>62</v>
      </c>
      <c r="B29" s="4" t="s">
        <v>32</v>
      </c>
    </row>
    <row r="30" spans="1:2" ht="15.75" thickBot="1">
      <c r="A30" s="3" t="s">
        <v>62</v>
      </c>
      <c r="B30" s="4" t="s">
        <v>75</v>
      </c>
    </row>
    <row r="31" spans="1:2" ht="15.75" thickBot="1">
      <c r="A31" s="3" t="s">
        <v>62</v>
      </c>
      <c r="B31" s="4" t="s">
        <v>75</v>
      </c>
    </row>
    <row r="32" spans="1:2" ht="15.75" thickBot="1">
      <c r="A32" s="3" t="s">
        <v>62</v>
      </c>
      <c r="B32" s="4" t="s">
        <v>34</v>
      </c>
    </row>
    <row r="33" spans="1:2" ht="15.75" thickBot="1">
      <c r="A33" s="3" t="s">
        <v>62</v>
      </c>
      <c r="B33" s="4" t="s">
        <v>76</v>
      </c>
    </row>
    <row r="34" spans="1:2" ht="15.75" thickBot="1">
      <c r="A34" s="3" t="s">
        <v>62</v>
      </c>
      <c r="B34" s="4" t="s">
        <v>35</v>
      </c>
    </row>
    <row r="35" spans="1:2" ht="15.75" thickBot="1">
      <c r="A35" s="3" t="s">
        <v>62</v>
      </c>
      <c r="B35" s="4" t="s">
        <v>36</v>
      </c>
    </row>
    <row r="36" spans="1:2" ht="15.75" thickBot="1">
      <c r="A36" s="3" t="s">
        <v>62</v>
      </c>
      <c r="B36" s="4" t="s">
        <v>36</v>
      </c>
    </row>
    <row r="37" spans="1:2" ht="15.75" thickBot="1">
      <c r="A37" s="3" t="s">
        <v>62</v>
      </c>
      <c r="B37" s="4" t="s">
        <v>36</v>
      </c>
    </row>
    <row r="38" spans="1:2" ht="15.75" thickBot="1">
      <c r="A38" s="3" t="s">
        <v>62</v>
      </c>
      <c r="B38" s="4" t="s">
        <v>77</v>
      </c>
    </row>
    <row r="39" spans="1:2" ht="15.75" thickBot="1">
      <c r="A39" s="3" t="s">
        <v>62</v>
      </c>
      <c r="B39" s="4" t="s">
        <v>78</v>
      </c>
    </row>
    <row r="40" spans="1:2" ht="15.75" thickBot="1">
      <c r="A40" s="3" t="s">
        <v>62</v>
      </c>
      <c r="B40" s="4" t="s">
        <v>79</v>
      </c>
    </row>
    <row r="41" spans="1:2" ht="15.75" thickBot="1">
      <c r="A41" s="3" t="s">
        <v>62</v>
      </c>
      <c r="B41" s="4" t="s">
        <v>38</v>
      </c>
    </row>
    <row r="42" spans="1:2" ht="15.75" thickBot="1">
      <c r="A42" s="3" t="s">
        <v>62</v>
      </c>
      <c r="B42" s="4" t="s">
        <v>80</v>
      </c>
    </row>
    <row r="43" spans="1:2" ht="15.75" thickBot="1">
      <c r="A43" s="3" t="s">
        <v>62</v>
      </c>
      <c r="B43" s="4" t="s">
        <v>81</v>
      </c>
    </row>
    <row r="44" spans="1:2" ht="15.75" thickBot="1">
      <c r="A44" s="3" t="s">
        <v>62</v>
      </c>
      <c r="B44" s="4" t="s">
        <v>82</v>
      </c>
    </row>
    <row r="45" spans="1:2" ht="15.75" thickBot="1">
      <c r="A45" s="3" t="s">
        <v>62</v>
      </c>
      <c r="B45" s="4" t="s">
        <v>83</v>
      </c>
    </row>
    <row r="46" spans="1:2" ht="15.75" thickBot="1">
      <c r="A46" s="3" t="s">
        <v>62</v>
      </c>
      <c r="B46" s="4" t="s">
        <v>39</v>
      </c>
    </row>
    <row r="47" spans="1:2" ht="15.75" thickBot="1">
      <c r="A47" s="3" t="s">
        <v>62</v>
      </c>
      <c r="B47" s="4" t="s">
        <v>39</v>
      </c>
    </row>
    <row r="48" spans="1:2" ht="15.75" thickBot="1">
      <c r="A48" s="3" t="s">
        <v>62</v>
      </c>
      <c r="B48" s="4" t="s">
        <v>84</v>
      </c>
    </row>
    <row r="49" spans="1:2" ht="15.75" thickBot="1">
      <c r="A49" s="3" t="s">
        <v>62</v>
      </c>
      <c r="B49" s="4" t="s">
        <v>85</v>
      </c>
    </row>
    <row r="50" spans="1:2" ht="15.75" thickBot="1">
      <c r="A50" s="3" t="s">
        <v>62</v>
      </c>
      <c r="B50" s="4" t="s">
        <v>40</v>
      </c>
    </row>
    <row r="51" spans="1:2" ht="15.75" thickBot="1">
      <c r="A51" s="3" t="s">
        <v>62</v>
      </c>
      <c r="B51" s="4" t="s">
        <v>40</v>
      </c>
    </row>
    <row r="52" spans="1:2" ht="15.75" thickBot="1">
      <c r="A52" s="3" t="s">
        <v>62</v>
      </c>
      <c r="B52" s="4" t="s">
        <v>41</v>
      </c>
    </row>
    <row r="53" spans="1:2" ht="15.75" thickBot="1">
      <c r="A53" s="3" t="s">
        <v>62</v>
      </c>
      <c r="B53" s="4" t="s">
        <v>42</v>
      </c>
    </row>
    <row r="54" spans="1:2" ht="15.75" thickBot="1">
      <c r="A54" s="3" t="s">
        <v>62</v>
      </c>
      <c r="B54" s="4" t="s">
        <v>44</v>
      </c>
    </row>
    <row r="55" spans="1:2" ht="15.75" thickBot="1">
      <c r="A55" s="3" t="s">
        <v>62</v>
      </c>
      <c r="B55" s="4" t="s">
        <v>44</v>
      </c>
    </row>
    <row r="56" spans="1:2" ht="15.75" thickBot="1">
      <c r="A56" s="3" t="s">
        <v>62</v>
      </c>
      <c r="B56" s="4" t="s">
        <v>44</v>
      </c>
    </row>
    <row r="57" spans="1:2" ht="15.75" thickBot="1">
      <c r="A57" s="3" t="s">
        <v>62</v>
      </c>
      <c r="B57" s="4" t="s">
        <v>44</v>
      </c>
    </row>
    <row r="58" spans="1:2" ht="15.75" thickBot="1">
      <c r="A58" s="3" t="s">
        <v>62</v>
      </c>
      <c r="B58" s="4" t="s">
        <v>44</v>
      </c>
    </row>
    <row r="59" spans="1:2" ht="15.75" thickBot="1">
      <c r="A59" s="3" t="s">
        <v>62</v>
      </c>
      <c r="B59" s="4" t="s">
        <v>86</v>
      </c>
    </row>
    <row r="60" spans="1:2" ht="15.75" thickBot="1">
      <c r="A60" s="3" t="s">
        <v>62</v>
      </c>
      <c r="B60" s="4" t="s">
        <v>45</v>
      </c>
    </row>
    <row r="61" spans="1:2" ht="15.75" thickBot="1">
      <c r="A61" s="3" t="s">
        <v>62</v>
      </c>
      <c r="B61" s="4" t="s">
        <v>45</v>
      </c>
    </row>
    <row r="62" spans="1:2" ht="15.75" thickBot="1">
      <c r="A62" s="3" t="s">
        <v>62</v>
      </c>
      <c r="B62" s="4" t="s">
        <v>87</v>
      </c>
    </row>
    <row r="63" spans="1:2" ht="15.75" thickBot="1">
      <c r="A63" s="3" t="s">
        <v>62</v>
      </c>
      <c r="B63" s="4" t="s">
        <v>46</v>
      </c>
    </row>
    <row r="64" spans="1:2" ht="15.75" thickBot="1">
      <c r="A64" s="3" t="s">
        <v>62</v>
      </c>
      <c r="B64" s="4" t="s">
        <v>88</v>
      </c>
    </row>
    <row r="65" spans="1:2" ht="15.75" thickBot="1">
      <c r="A65" s="3" t="s">
        <v>62</v>
      </c>
      <c r="B65" s="4" t="s">
        <v>49</v>
      </c>
    </row>
    <row r="66" spans="1:2" ht="15.75" thickBot="1">
      <c r="A66" s="3" t="s">
        <v>62</v>
      </c>
      <c r="B66" s="4" t="s">
        <v>89</v>
      </c>
    </row>
    <row r="67" spans="1:2" ht="15.75" thickBot="1">
      <c r="A67" s="3" t="s">
        <v>62</v>
      </c>
      <c r="B67" s="4" t="s">
        <v>89</v>
      </c>
    </row>
    <row r="68" spans="1:2" ht="15.75" thickBot="1">
      <c r="A68" s="3" t="s">
        <v>62</v>
      </c>
      <c r="B68" s="4" t="s">
        <v>90</v>
      </c>
    </row>
    <row r="69" spans="1:2" ht="15.75" thickBot="1">
      <c r="A69" s="3" t="s">
        <v>62</v>
      </c>
      <c r="B69" s="4" t="s">
        <v>91</v>
      </c>
    </row>
    <row r="70" spans="1:2" ht="15.75" thickBot="1">
      <c r="A70" s="3" t="s">
        <v>62</v>
      </c>
      <c r="B70" s="4" t="s">
        <v>92</v>
      </c>
    </row>
    <row r="71" spans="1:2" ht="15.75" thickBot="1">
      <c r="A71" s="3" t="s">
        <v>62</v>
      </c>
      <c r="B71" s="4" t="s">
        <v>92</v>
      </c>
    </row>
    <row r="72" spans="1:2" ht="15.75" thickBot="1">
      <c r="A72" s="3" t="s">
        <v>62</v>
      </c>
      <c r="B72" s="4" t="s">
        <v>93</v>
      </c>
    </row>
    <row r="73" spans="1:2" ht="15.75" thickBot="1">
      <c r="A73" s="3" t="s">
        <v>62</v>
      </c>
      <c r="B73" s="4" t="s">
        <v>94</v>
      </c>
    </row>
    <row r="74" spans="1:2" ht="15.75" thickBot="1">
      <c r="A74" s="3" t="s">
        <v>62</v>
      </c>
      <c r="B74" s="4" t="s">
        <v>95</v>
      </c>
    </row>
    <row r="75" spans="1:2" ht="15.75" thickBot="1">
      <c r="A75" s="3" t="s">
        <v>62</v>
      </c>
      <c r="B75" s="4" t="s">
        <v>96</v>
      </c>
    </row>
    <row r="76" spans="1:2" ht="15.75" thickBot="1">
      <c r="A76" s="3" t="s">
        <v>62</v>
      </c>
      <c r="B76" s="4" t="s">
        <v>50</v>
      </c>
    </row>
    <row r="77" spans="1:2" ht="15.75" thickBot="1">
      <c r="A77" s="3" t="s">
        <v>62</v>
      </c>
      <c r="B77" s="4" t="s">
        <v>97</v>
      </c>
    </row>
    <row r="78" spans="1:2" ht="15.75" thickBot="1">
      <c r="A78" s="3" t="s">
        <v>62</v>
      </c>
      <c r="B78" s="4" t="s">
        <v>98</v>
      </c>
    </row>
    <row r="79" spans="1:2" ht="15.75" thickBot="1">
      <c r="A79" s="3" t="s">
        <v>62</v>
      </c>
      <c r="B79" s="4" t="s">
        <v>99</v>
      </c>
    </row>
    <row r="80" spans="1:2" ht="15.75" thickBot="1">
      <c r="A80" s="3" t="s">
        <v>62</v>
      </c>
      <c r="B80" s="4" t="s">
        <v>100</v>
      </c>
    </row>
    <row r="81" spans="1:2" ht="15.75" thickBot="1">
      <c r="A81" s="3" t="s">
        <v>62</v>
      </c>
      <c r="B81" s="4" t="s">
        <v>100</v>
      </c>
    </row>
    <row r="82" spans="1:2" ht="15.75" thickBot="1">
      <c r="A82" s="3" t="s">
        <v>62</v>
      </c>
      <c r="B82" s="4" t="s">
        <v>101</v>
      </c>
    </row>
    <row r="83" spans="1:2" ht="15.75" thickBot="1">
      <c r="A83" s="3" t="s">
        <v>62</v>
      </c>
      <c r="B83" s="4" t="s">
        <v>102</v>
      </c>
    </row>
    <row r="84" spans="1:2" ht="15.75" thickBot="1">
      <c r="A84" s="3" t="s">
        <v>62</v>
      </c>
      <c r="B84" s="4" t="s">
        <v>103</v>
      </c>
    </row>
    <row r="85" spans="1:2" ht="15.75" thickBot="1">
      <c r="A85" s="3" t="s">
        <v>62</v>
      </c>
      <c r="B85" s="4" t="s">
        <v>104</v>
      </c>
    </row>
    <row r="86" spans="1:2" ht="15.75" thickBot="1">
      <c r="A86" s="3" t="s">
        <v>62</v>
      </c>
      <c r="B86" s="4" t="s">
        <v>104</v>
      </c>
    </row>
    <row r="87" spans="1:2" ht="15.75" thickBot="1">
      <c r="A87" s="3" t="s">
        <v>62</v>
      </c>
      <c r="B87" s="4" t="s">
        <v>52</v>
      </c>
    </row>
    <row r="88" spans="1:2" ht="15.75" thickBot="1">
      <c r="A88" s="3" t="s">
        <v>62</v>
      </c>
      <c r="B88" s="4" t="s">
        <v>105</v>
      </c>
    </row>
    <row r="89" spans="1:2" ht="15.75" thickBot="1">
      <c r="A89" s="3" t="s">
        <v>62</v>
      </c>
      <c r="B89" s="4" t="s">
        <v>106</v>
      </c>
    </row>
    <row r="90" spans="1:2" ht="15.75" thickBot="1">
      <c r="A90" s="3" t="s">
        <v>62</v>
      </c>
      <c r="B90" s="4" t="s">
        <v>53</v>
      </c>
    </row>
    <row r="91" spans="1:2" ht="15.75" thickBot="1">
      <c r="A91" s="3" t="s">
        <v>62</v>
      </c>
      <c r="B91" s="4" t="s">
        <v>107</v>
      </c>
    </row>
    <row r="92" spans="1:2" ht="15.75" thickBot="1">
      <c r="A92" s="3" t="s">
        <v>62</v>
      </c>
      <c r="B92" s="4" t="s">
        <v>108</v>
      </c>
    </row>
    <row r="93" spans="1:2" ht="15.75" thickBot="1">
      <c r="A93" s="3" t="s">
        <v>62</v>
      </c>
      <c r="B93" s="4" t="s">
        <v>109</v>
      </c>
    </row>
    <row r="94" spans="1:2" ht="15.75" thickBot="1">
      <c r="A94" s="3" t="s">
        <v>62</v>
      </c>
      <c r="B94" s="4" t="s">
        <v>110</v>
      </c>
    </row>
    <row r="95" spans="1:2" ht="15.75" thickBot="1">
      <c r="A95" s="3" t="s">
        <v>62</v>
      </c>
      <c r="B95" s="4" t="s">
        <v>111</v>
      </c>
    </row>
    <row r="96" spans="1:2" ht="15.75" thickBot="1">
      <c r="A96" s="3" t="s">
        <v>62</v>
      </c>
      <c r="B96" s="4" t="s">
        <v>112</v>
      </c>
    </row>
    <row r="97" spans="1:2" ht="15.75" thickBot="1">
      <c r="A97" s="3" t="s">
        <v>62</v>
      </c>
      <c r="B97" s="4" t="s">
        <v>113</v>
      </c>
    </row>
    <row r="98" spans="1:2" ht="15.75" thickBot="1">
      <c r="A98" s="3" t="s">
        <v>62</v>
      </c>
      <c r="B98" s="4" t="s">
        <v>54</v>
      </c>
    </row>
    <row r="99" spans="1:2" ht="15.75" thickBot="1">
      <c r="A99" s="3" t="s">
        <v>62</v>
      </c>
      <c r="B99" s="4" t="s">
        <v>54</v>
      </c>
    </row>
    <row r="100" spans="1:2" ht="15.75" thickBot="1">
      <c r="A100" s="3" t="s">
        <v>62</v>
      </c>
      <c r="B100" s="4" t="s">
        <v>55</v>
      </c>
    </row>
    <row r="101" spans="1:2" ht="15.75" thickBot="1">
      <c r="A101" s="3" t="s">
        <v>62</v>
      </c>
      <c r="B101" s="4" t="s">
        <v>55</v>
      </c>
    </row>
    <row r="102" spans="1:2" ht="15.75" thickBot="1">
      <c r="A102" s="3" t="s">
        <v>62</v>
      </c>
      <c r="B102" s="4" t="s">
        <v>114</v>
      </c>
    </row>
    <row r="103" spans="1:2" ht="15.75" thickBot="1">
      <c r="A103" s="3" t="s">
        <v>62</v>
      </c>
      <c r="B103" s="4" t="s">
        <v>115</v>
      </c>
    </row>
    <row r="104" spans="1:2" ht="15.75" thickBot="1">
      <c r="A104" s="3" t="s">
        <v>62</v>
      </c>
      <c r="B104" s="4" t="s">
        <v>57</v>
      </c>
    </row>
    <row r="105" spans="1:2" ht="15.75" thickBot="1">
      <c r="A105" s="3" t="s">
        <v>62</v>
      </c>
      <c r="B105" s="4" t="s">
        <v>57</v>
      </c>
    </row>
    <row r="106" spans="1:2" ht="15.75" thickBot="1">
      <c r="A106" s="3" t="s">
        <v>62</v>
      </c>
      <c r="B106" s="4" t="s">
        <v>57</v>
      </c>
    </row>
    <row r="107" spans="1:2" ht="15.75" thickBot="1">
      <c r="A107" s="3" t="s">
        <v>62</v>
      </c>
      <c r="B107" s="4" t="s">
        <v>116</v>
      </c>
    </row>
    <row r="108" spans="1:2" ht="15.75" thickBot="1">
      <c r="A108" s="3" t="s">
        <v>62</v>
      </c>
      <c r="B108" s="4" t="s">
        <v>117</v>
      </c>
    </row>
    <row r="109" spans="1:2" ht="15.75" thickBot="1">
      <c r="A109" s="3" t="s">
        <v>62</v>
      </c>
      <c r="B109" s="4" t="s">
        <v>118</v>
      </c>
    </row>
    <row r="110" spans="1:2" ht="15.75" thickBot="1">
      <c r="A110" s="3" t="s">
        <v>62</v>
      </c>
      <c r="B110" s="4" t="s">
        <v>58</v>
      </c>
    </row>
    <row r="111" spans="1:2" ht="15.75" thickBot="1">
      <c r="A111" s="3" t="s">
        <v>62</v>
      </c>
      <c r="B111" s="4" t="s">
        <v>119</v>
      </c>
    </row>
    <row r="112" spans="1:2" ht="15.75" thickBot="1">
      <c r="A112" s="3" t="s">
        <v>62</v>
      </c>
      <c r="B112" s="4" t="s">
        <v>120</v>
      </c>
    </row>
    <row r="113" spans="1:2" ht="15.75" thickBot="1">
      <c r="A113" s="3" t="s">
        <v>62</v>
      </c>
      <c r="B113" s="4" t="s">
        <v>120</v>
      </c>
    </row>
    <row r="114" spans="1:2" ht="15.75" thickBot="1">
      <c r="A114" s="3" t="s">
        <v>62</v>
      </c>
      <c r="B114" s="4" t="s">
        <v>121</v>
      </c>
    </row>
    <row r="115" spans="1:2" ht="15.75" thickBot="1">
      <c r="A115" s="3" t="s">
        <v>62</v>
      </c>
      <c r="B115" s="4" t="s">
        <v>122</v>
      </c>
    </row>
    <row r="116" spans="1:2" ht="15.75" thickBot="1">
      <c r="A116" s="3" t="s">
        <v>62</v>
      </c>
      <c r="B116" s="4" t="s">
        <v>123</v>
      </c>
    </row>
  </sheetData>
  <pageMargins left="0.7" right="0.7" top="0.75" bottom="0.75" header="0.3" footer="0.3"/>
  <pageSetup paperSize="14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b42281e-1a4b-441f-8857-ed647e2da93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02C57C87F72F9419B14933B0B027C6B" ma:contentTypeVersion="16" ma:contentTypeDescription="Crear nuevo documento." ma:contentTypeScope="" ma:versionID="5ffa09a3c030f0490021317290c11412">
  <xsd:schema xmlns:xsd="http://www.w3.org/2001/XMLSchema" xmlns:xs="http://www.w3.org/2001/XMLSchema" xmlns:p="http://schemas.microsoft.com/office/2006/metadata/properties" xmlns:ns3="be5811a2-d95d-46a9-81cd-b03d3645c029" xmlns:ns4="cb42281e-1a4b-441f-8857-ed647e2da93a" targetNamespace="http://schemas.microsoft.com/office/2006/metadata/properties" ma:root="true" ma:fieldsID="4bac6d39a9ecefe7ee8ffa5b15a43604" ns3:_="" ns4:_="">
    <xsd:import namespace="be5811a2-d95d-46a9-81cd-b03d3645c029"/>
    <xsd:import namespace="cb42281e-1a4b-441f-8857-ed647e2da93a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LengthInSeconds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_activity" minOccurs="0"/>
                <xsd:element ref="ns4:MediaServiceLocation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5811a2-d95d-46a9-81cd-b03d3645c02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42281e-1a4b-441f-8857-ed647e2da9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Length (seconds)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C2DAA98-470B-489C-8671-AEDC82D5C7FC}"/>
</file>

<file path=customXml/itemProps2.xml><?xml version="1.0" encoding="utf-8"?>
<ds:datastoreItem xmlns:ds="http://schemas.openxmlformats.org/officeDocument/2006/customXml" ds:itemID="{A76D7E6E-C3FF-431F-9561-3383384E406A}"/>
</file>

<file path=customXml/itemProps3.xml><?xml version="1.0" encoding="utf-8"?>
<ds:datastoreItem xmlns:ds="http://schemas.openxmlformats.org/officeDocument/2006/customXml" ds:itemID="{68B2745F-DBC7-495F-8E5B-DF59D367C1D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Monica Jaqueline Durango Castro</cp:lastModifiedBy>
  <cp:revision/>
  <dcterms:created xsi:type="dcterms:W3CDTF">2015-06-05T18:19:34Z</dcterms:created>
  <dcterms:modified xsi:type="dcterms:W3CDTF">2025-08-04T20:54:34Z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0x010100D02C57C87F72F9419B14933B0B027C6B</vt:lpwstr>
  </property>
</Properties>
</file>