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pivotTables/pivotTable1.xml" ContentType="application/vnd.openxmlformats-officedocument.spreadsheetml.pivot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LENOVO\Desktop\"/>
    </mc:Choice>
  </mc:AlternateContent>
  <bookViews>
    <workbookView xWindow="0" yWindow="0" windowWidth="20490" windowHeight="8820"/>
  </bookViews>
  <sheets>
    <sheet name="Proyección (2)" sheetId="13" r:id="rId1"/>
    <sheet name="CosteoIndividual" sheetId="5" r:id="rId2"/>
    <sheet name="FDLB-SIP-C-029-2022" sheetId="7" state="hidden" r:id="rId3"/>
    <sheet name="FDLBOSAMC_012_2022 (74311)" sheetId="9" state="hidden" r:id="rId4"/>
    <sheet name="Otras_Tiendas" sheetId="8" state="hidden" r:id="rId5"/>
    <sheet name="CCE282- AMP-2020" sheetId="11" state="hidden" r:id="rId6"/>
    <sheet name="PlanoCatalogo" sheetId="12" state="hidden" r:id="rId7"/>
  </sheets>
  <definedNames>
    <definedName name="_xlnm._FilterDatabase" localSheetId="1" hidden="1">CosteoIndividual!$B$5:$AM$174</definedName>
    <definedName name="_xlnm._FilterDatabase" localSheetId="6" hidden="1">PlanoCatalogo!$A$1:$J$182</definedName>
    <definedName name="_xlnm._FilterDatabase" localSheetId="0" hidden="1">'Proyección (2)'!$A$5:$N$174</definedName>
  </definedNames>
  <calcPr calcId="162913"/>
  <pivotCaches>
    <pivotCache cacheId="0" r:id="rId8"/>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73" i="13" l="1"/>
  <c r="M173" i="13" s="1"/>
  <c r="K173" i="13"/>
  <c r="J173" i="13"/>
  <c r="V8" i="5"/>
  <c r="V9" i="5"/>
  <c r="V10" i="5"/>
  <c r="V11" i="5"/>
  <c r="V12" i="5"/>
  <c r="V13" i="5"/>
  <c r="V14" i="5"/>
  <c r="V15" i="5"/>
  <c r="V16" i="5"/>
  <c r="V17" i="5"/>
  <c r="V18" i="5"/>
  <c r="V19" i="5"/>
  <c r="V20" i="5"/>
  <c r="V21" i="5"/>
  <c r="V22" i="5"/>
  <c r="V23" i="5"/>
  <c r="V24" i="5"/>
  <c r="V25" i="5"/>
  <c r="V26" i="5"/>
  <c r="V27" i="5"/>
  <c r="V28" i="5"/>
  <c r="V29" i="5"/>
  <c r="V30" i="5"/>
  <c r="V31" i="5"/>
  <c r="V32" i="5"/>
  <c r="V33" i="5"/>
  <c r="V34" i="5"/>
  <c r="V35" i="5"/>
  <c r="V36" i="5"/>
  <c r="V37" i="5"/>
  <c r="V38" i="5"/>
  <c r="V39" i="5"/>
  <c r="V40" i="5"/>
  <c r="V41" i="5"/>
  <c r="V42" i="5"/>
  <c r="V43" i="5"/>
  <c r="V44" i="5"/>
  <c r="V45" i="5"/>
  <c r="V46" i="5"/>
  <c r="V47" i="5"/>
  <c r="V48" i="5"/>
  <c r="V49" i="5"/>
  <c r="V50" i="5"/>
  <c r="V51" i="5"/>
  <c r="V52" i="5"/>
  <c r="V53" i="5"/>
  <c r="V54" i="5"/>
  <c r="V55" i="5"/>
  <c r="V56" i="5"/>
  <c r="V57" i="5"/>
  <c r="V58" i="5"/>
  <c r="V59" i="5"/>
  <c r="V60" i="5"/>
  <c r="V61" i="5"/>
  <c r="V62" i="5"/>
  <c r="V63" i="5"/>
  <c r="V64" i="5"/>
  <c r="V65" i="5"/>
  <c r="V66" i="5"/>
  <c r="V67" i="5"/>
  <c r="V68" i="5"/>
  <c r="V69" i="5"/>
  <c r="V70" i="5"/>
  <c r="V71" i="5"/>
  <c r="V72" i="5"/>
  <c r="V73" i="5"/>
  <c r="V74" i="5"/>
  <c r="V75" i="5"/>
  <c r="V76" i="5"/>
  <c r="V77" i="5"/>
  <c r="V78" i="5"/>
  <c r="V79" i="5"/>
  <c r="V80" i="5"/>
  <c r="V81" i="5"/>
  <c r="V82" i="5"/>
  <c r="V83" i="5"/>
  <c r="V84" i="5"/>
  <c r="V85" i="5"/>
  <c r="V86" i="5"/>
  <c r="V87" i="5"/>
  <c r="V88" i="5"/>
  <c r="V89" i="5"/>
  <c r="V90" i="5"/>
  <c r="V91" i="5"/>
  <c r="V92" i="5"/>
  <c r="V93" i="5"/>
  <c r="V94" i="5"/>
  <c r="V95" i="5"/>
  <c r="V96" i="5"/>
  <c r="V97" i="5"/>
  <c r="V98" i="5"/>
  <c r="V99" i="5"/>
  <c r="V100" i="5"/>
  <c r="V101" i="5"/>
  <c r="V102" i="5"/>
  <c r="V103" i="5"/>
  <c r="V104" i="5"/>
  <c r="V105" i="5"/>
  <c r="V106" i="5"/>
  <c r="V107" i="5"/>
  <c r="V108" i="5"/>
  <c r="V109" i="5"/>
  <c r="V110" i="5"/>
  <c r="V111" i="5"/>
  <c r="V112" i="5"/>
  <c r="V113" i="5"/>
  <c r="V114" i="5"/>
  <c r="V115" i="5"/>
  <c r="V116" i="5"/>
  <c r="V117" i="5"/>
  <c r="V118" i="5"/>
  <c r="V119" i="5"/>
  <c r="V120" i="5"/>
  <c r="V121" i="5"/>
  <c r="V122" i="5"/>
  <c r="V123" i="5"/>
  <c r="V124" i="5"/>
  <c r="V125" i="5"/>
  <c r="V126" i="5"/>
  <c r="V127" i="5"/>
  <c r="V128" i="5"/>
  <c r="V129" i="5"/>
  <c r="V130" i="5"/>
  <c r="V131" i="5"/>
  <c r="V132" i="5"/>
  <c r="V133" i="5"/>
  <c r="V134" i="5"/>
  <c r="V135" i="5"/>
  <c r="V136" i="5"/>
  <c r="V137" i="5"/>
  <c r="V138" i="5"/>
  <c r="V139" i="5"/>
  <c r="V140" i="5"/>
  <c r="V141" i="5"/>
  <c r="V142" i="5"/>
  <c r="V143" i="5"/>
  <c r="V144" i="5"/>
  <c r="V145" i="5"/>
  <c r="V146" i="5"/>
  <c r="V147" i="5"/>
  <c r="V148" i="5"/>
  <c r="V149" i="5"/>
  <c r="V150" i="5"/>
  <c r="V151" i="5"/>
  <c r="V152" i="5"/>
  <c r="V153" i="5"/>
  <c r="V154" i="5"/>
  <c r="V155" i="5"/>
  <c r="V156" i="5"/>
  <c r="V157" i="5"/>
  <c r="V158" i="5"/>
  <c r="V159" i="5"/>
  <c r="V160" i="5"/>
  <c r="V161" i="5"/>
  <c r="V162" i="5"/>
  <c r="V163" i="5"/>
  <c r="V164" i="5"/>
  <c r="V165" i="5"/>
  <c r="V166" i="5"/>
  <c r="V167" i="5"/>
  <c r="V168" i="5"/>
  <c r="V169" i="5"/>
  <c r="V170" i="5"/>
  <c r="V171" i="5"/>
  <c r="V172" i="5"/>
  <c r="V7" i="5"/>
  <c r="V6" i="5"/>
  <c r="T8" i="5"/>
  <c r="T9" i="5"/>
  <c r="T10" i="5"/>
  <c r="T11" i="5"/>
  <c r="T12" i="5"/>
  <c r="T13" i="5"/>
  <c r="T14" i="5"/>
  <c r="T15" i="5"/>
  <c r="T16" i="5"/>
  <c r="T17" i="5"/>
  <c r="T18" i="5"/>
  <c r="T19" i="5"/>
  <c r="T20" i="5"/>
  <c r="T21" i="5"/>
  <c r="T22" i="5"/>
  <c r="T23" i="5"/>
  <c r="T24" i="5"/>
  <c r="T25" i="5"/>
  <c r="T26" i="5"/>
  <c r="T27" i="5"/>
  <c r="T28" i="5"/>
  <c r="T29" i="5"/>
  <c r="T30" i="5"/>
  <c r="T31" i="5"/>
  <c r="T32" i="5"/>
  <c r="T33" i="5"/>
  <c r="T34" i="5"/>
  <c r="T35" i="5"/>
  <c r="T36" i="5"/>
  <c r="T37" i="5"/>
  <c r="T38" i="5"/>
  <c r="T39" i="5"/>
  <c r="T40" i="5"/>
  <c r="T41" i="5"/>
  <c r="T42" i="5"/>
  <c r="T43" i="5"/>
  <c r="T44" i="5"/>
  <c r="T45" i="5"/>
  <c r="T46" i="5"/>
  <c r="T47" i="5"/>
  <c r="T48" i="5"/>
  <c r="T49" i="5"/>
  <c r="T50" i="5"/>
  <c r="T51" i="5"/>
  <c r="T52" i="5"/>
  <c r="T53" i="5"/>
  <c r="T54" i="5"/>
  <c r="T55" i="5"/>
  <c r="T56" i="5"/>
  <c r="T57" i="5"/>
  <c r="T58" i="5"/>
  <c r="T59" i="5"/>
  <c r="T60" i="5"/>
  <c r="T61" i="5"/>
  <c r="T62" i="5"/>
  <c r="T63" i="5"/>
  <c r="T64" i="5"/>
  <c r="T65" i="5"/>
  <c r="T66" i="5"/>
  <c r="T67" i="5"/>
  <c r="T68" i="5"/>
  <c r="T69" i="5"/>
  <c r="T70" i="5"/>
  <c r="T71" i="5"/>
  <c r="T72" i="5"/>
  <c r="T73" i="5"/>
  <c r="T74" i="5"/>
  <c r="T75" i="5"/>
  <c r="T76" i="5"/>
  <c r="T77" i="5"/>
  <c r="T78" i="5"/>
  <c r="T79" i="5"/>
  <c r="T80" i="5"/>
  <c r="T81" i="5"/>
  <c r="T82" i="5"/>
  <c r="T83" i="5"/>
  <c r="T84" i="5"/>
  <c r="T85" i="5"/>
  <c r="T86" i="5"/>
  <c r="T87" i="5"/>
  <c r="T88" i="5"/>
  <c r="T89" i="5"/>
  <c r="T90" i="5"/>
  <c r="T91" i="5"/>
  <c r="T92" i="5"/>
  <c r="T93" i="5"/>
  <c r="T94" i="5"/>
  <c r="T95" i="5"/>
  <c r="T96" i="5"/>
  <c r="T97" i="5"/>
  <c r="T98" i="5"/>
  <c r="T99" i="5"/>
  <c r="T100" i="5"/>
  <c r="T101" i="5"/>
  <c r="T102" i="5"/>
  <c r="T103" i="5"/>
  <c r="T104" i="5"/>
  <c r="T105" i="5"/>
  <c r="T106" i="5"/>
  <c r="T107" i="5"/>
  <c r="T108" i="5"/>
  <c r="T109" i="5"/>
  <c r="T110" i="5"/>
  <c r="T111" i="5"/>
  <c r="T112" i="5"/>
  <c r="T113" i="5"/>
  <c r="T114" i="5"/>
  <c r="T115" i="5"/>
  <c r="T116" i="5"/>
  <c r="T117" i="5"/>
  <c r="T118" i="5"/>
  <c r="T119" i="5"/>
  <c r="T120" i="5"/>
  <c r="T121" i="5"/>
  <c r="T122" i="5"/>
  <c r="T123" i="5"/>
  <c r="T124" i="5"/>
  <c r="T125" i="5"/>
  <c r="T126" i="5"/>
  <c r="T127" i="5"/>
  <c r="T128" i="5"/>
  <c r="T129" i="5"/>
  <c r="T130" i="5"/>
  <c r="T131" i="5"/>
  <c r="T132" i="5"/>
  <c r="T133" i="5"/>
  <c r="T134" i="5"/>
  <c r="T135" i="5"/>
  <c r="T136" i="5"/>
  <c r="T137" i="5"/>
  <c r="T138" i="5"/>
  <c r="T139" i="5"/>
  <c r="T140" i="5"/>
  <c r="T141" i="5"/>
  <c r="T142" i="5"/>
  <c r="T143" i="5"/>
  <c r="T144" i="5"/>
  <c r="T145" i="5"/>
  <c r="T146" i="5"/>
  <c r="T147" i="5"/>
  <c r="T148" i="5"/>
  <c r="T149" i="5"/>
  <c r="T150" i="5"/>
  <c r="T151" i="5"/>
  <c r="T152" i="5"/>
  <c r="T153" i="5"/>
  <c r="T154" i="5"/>
  <c r="T155" i="5"/>
  <c r="T156" i="5"/>
  <c r="T157" i="5"/>
  <c r="T158" i="5"/>
  <c r="T159" i="5"/>
  <c r="T160" i="5"/>
  <c r="T161" i="5"/>
  <c r="T162" i="5"/>
  <c r="T163" i="5"/>
  <c r="T164" i="5"/>
  <c r="T165" i="5"/>
  <c r="T166" i="5"/>
  <c r="T167" i="5"/>
  <c r="T168" i="5"/>
  <c r="T169" i="5"/>
  <c r="T170" i="5"/>
  <c r="T171" i="5"/>
  <c r="T172" i="5"/>
  <c r="T7" i="5"/>
  <c r="T6" i="5"/>
  <c r="S7" i="5"/>
  <c r="S8" i="5"/>
  <c r="S9" i="5"/>
  <c r="S10" i="5"/>
  <c r="S11" i="5"/>
  <c r="S12" i="5"/>
  <c r="S13" i="5"/>
  <c r="S14" i="5"/>
  <c r="S15" i="5"/>
  <c r="S16" i="5"/>
  <c r="S17" i="5"/>
  <c r="S18" i="5"/>
  <c r="S19" i="5"/>
  <c r="S20" i="5"/>
  <c r="S21" i="5"/>
  <c r="S22" i="5"/>
  <c r="S23" i="5"/>
  <c r="S24" i="5"/>
  <c r="S25" i="5"/>
  <c r="S26" i="5"/>
  <c r="S27" i="5"/>
  <c r="S28" i="5"/>
  <c r="S29" i="5"/>
  <c r="S30" i="5"/>
  <c r="S31" i="5"/>
  <c r="S32" i="5"/>
  <c r="S33" i="5"/>
  <c r="S34" i="5"/>
  <c r="S35" i="5"/>
  <c r="S36" i="5"/>
  <c r="S37" i="5"/>
  <c r="S38" i="5"/>
  <c r="S39" i="5"/>
  <c r="S40" i="5"/>
  <c r="S41" i="5"/>
  <c r="S42" i="5"/>
  <c r="S43" i="5"/>
  <c r="S44" i="5"/>
  <c r="S45" i="5"/>
  <c r="S46" i="5"/>
  <c r="S47" i="5"/>
  <c r="S48" i="5"/>
  <c r="S49" i="5"/>
  <c r="S50" i="5"/>
  <c r="S51" i="5"/>
  <c r="S52" i="5"/>
  <c r="S53" i="5"/>
  <c r="S54" i="5"/>
  <c r="S55" i="5"/>
  <c r="S56" i="5"/>
  <c r="S57" i="5"/>
  <c r="S58" i="5"/>
  <c r="S59" i="5"/>
  <c r="S60" i="5"/>
  <c r="S61" i="5"/>
  <c r="S62" i="5"/>
  <c r="S63" i="5"/>
  <c r="S64" i="5"/>
  <c r="S65" i="5"/>
  <c r="S66" i="5"/>
  <c r="S67" i="5"/>
  <c r="S68" i="5"/>
  <c r="S69" i="5"/>
  <c r="S70" i="5"/>
  <c r="S71" i="5"/>
  <c r="S72" i="5"/>
  <c r="S73" i="5"/>
  <c r="S74" i="5"/>
  <c r="S75" i="5"/>
  <c r="S76" i="5"/>
  <c r="S77" i="5"/>
  <c r="S78" i="5"/>
  <c r="S79" i="5"/>
  <c r="S80" i="5"/>
  <c r="S81" i="5"/>
  <c r="S82" i="5"/>
  <c r="S83" i="5"/>
  <c r="S84" i="5"/>
  <c r="S85" i="5"/>
  <c r="S86" i="5"/>
  <c r="S87" i="5"/>
  <c r="S88" i="5"/>
  <c r="S89" i="5"/>
  <c r="S90" i="5"/>
  <c r="S91" i="5"/>
  <c r="S92" i="5"/>
  <c r="S93" i="5"/>
  <c r="S94" i="5"/>
  <c r="S95" i="5"/>
  <c r="S96" i="5"/>
  <c r="S97" i="5"/>
  <c r="S98" i="5"/>
  <c r="S99" i="5"/>
  <c r="S100" i="5"/>
  <c r="S101" i="5"/>
  <c r="S102" i="5"/>
  <c r="S103" i="5"/>
  <c r="S104" i="5"/>
  <c r="S105" i="5"/>
  <c r="S106" i="5"/>
  <c r="S107" i="5"/>
  <c r="S108" i="5"/>
  <c r="S109" i="5"/>
  <c r="S110" i="5"/>
  <c r="S111" i="5"/>
  <c r="S112" i="5"/>
  <c r="S113" i="5"/>
  <c r="S114" i="5"/>
  <c r="S115" i="5"/>
  <c r="S116" i="5"/>
  <c r="S117" i="5"/>
  <c r="S118" i="5"/>
  <c r="S119" i="5"/>
  <c r="S120" i="5"/>
  <c r="S121" i="5"/>
  <c r="S122" i="5"/>
  <c r="S123" i="5"/>
  <c r="S124" i="5"/>
  <c r="S125" i="5"/>
  <c r="S126" i="5"/>
  <c r="S127" i="5"/>
  <c r="S128" i="5"/>
  <c r="S129" i="5"/>
  <c r="S130" i="5"/>
  <c r="S131" i="5"/>
  <c r="S132" i="5"/>
  <c r="S133" i="5"/>
  <c r="S134" i="5"/>
  <c r="S135" i="5"/>
  <c r="S136" i="5"/>
  <c r="S137" i="5"/>
  <c r="S138" i="5"/>
  <c r="S139" i="5"/>
  <c r="S140" i="5"/>
  <c r="S141" i="5"/>
  <c r="S142" i="5"/>
  <c r="S143" i="5"/>
  <c r="S144" i="5"/>
  <c r="S145" i="5"/>
  <c r="S146" i="5"/>
  <c r="S147" i="5"/>
  <c r="S148" i="5"/>
  <c r="S149" i="5"/>
  <c r="S150" i="5"/>
  <c r="S151" i="5"/>
  <c r="S152" i="5"/>
  <c r="S153" i="5"/>
  <c r="S154" i="5"/>
  <c r="S155" i="5"/>
  <c r="S156" i="5"/>
  <c r="S157" i="5"/>
  <c r="S158" i="5"/>
  <c r="S159" i="5"/>
  <c r="S160" i="5"/>
  <c r="S161" i="5"/>
  <c r="S162" i="5"/>
  <c r="S163" i="5"/>
  <c r="S164" i="5"/>
  <c r="S165" i="5"/>
  <c r="S166" i="5"/>
  <c r="S167" i="5"/>
  <c r="S168" i="5"/>
  <c r="S169" i="5"/>
  <c r="S170" i="5"/>
  <c r="S171" i="5"/>
  <c r="S172" i="5"/>
  <c r="S6" i="5"/>
  <c r="P14" i="5" l="1"/>
  <c r="Q14" i="5" s="1"/>
  <c r="P22" i="5"/>
  <c r="H22" i="13" s="1"/>
  <c r="I22" i="13" s="1"/>
  <c r="P30" i="5"/>
  <c r="Q30" i="5" s="1"/>
  <c r="P38" i="5"/>
  <c r="Q38" i="5" s="1"/>
  <c r="P45" i="5"/>
  <c r="Q45" i="5"/>
  <c r="P46" i="5"/>
  <c r="P48" i="5"/>
  <c r="Q48" i="5" s="1"/>
  <c r="P50" i="5"/>
  <c r="Q50" i="5" s="1"/>
  <c r="P52" i="5"/>
  <c r="Q52" i="5"/>
  <c r="P54" i="5"/>
  <c r="P62" i="5"/>
  <c r="Q62" i="5" s="1"/>
  <c r="P63" i="5"/>
  <c r="Q63" i="5"/>
  <c r="P65" i="5"/>
  <c r="Q65" i="5" s="1"/>
  <c r="P67" i="5"/>
  <c r="Q67" i="5" s="1"/>
  <c r="P69" i="5"/>
  <c r="Q69" i="5" s="1"/>
  <c r="P70" i="5"/>
  <c r="P71" i="5"/>
  <c r="Q71" i="5" s="1"/>
  <c r="P72" i="5"/>
  <c r="Q72" i="5" s="1"/>
  <c r="P73" i="5"/>
  <c r="Q73" i="5" s="1"/>
  <c r="P74" i="5"/>
  <c r="Q74" i="5" s="1"/>
  <c r="P75" i="5"/>
  <c r="Q75" i="5" s="1"/>
  <c r="P76" i="5"/>
  <c r="Q76" i="5" s="1"/>
  <c r="P77" i="5"/>
  <c r="Q77" i="5" s="1"/>
  <c r="P78" i="5"/>
  <c r="Q78" i="5" s="1"/>
  <c r="P80" i="5"/>
  <c r="Q80" i="5" s="1"/>
  <c r="P82" i="5"/>
  <c r="Q82" i="5"/>
  <c r="P84" i="5"/>
  <c r="Q84" i="5" s="1"/>
  <c r="P86" i="5"/>
  <c r="Q86" i="5" s="1"/>
  <c r="P87" i="5"/>
  <c r="P88" i="5"/>
  <c r="P89" i="5"/>
  <c r="P90" i="5"/>
  <c r="P91" i="5"/>
  <c r="P92" i="5"/>
  <c r="P93" i="5"/>
  <c r="P94" i="5"/>
  <c r="Q94" i="5" s="1"/>
  <c r="P95" i="5"/>
  <c r="P96" i="5"/>
  <c r="P97" i="5"/>
  <c r="P98" i="5"/>
  <c r="Q98" i="5" s="1"/>
  <c r="P99" i="5"/>
  <c r="Q99" i="5" s="1"/>
  <c r="P100" i="5"/>
  <c r="P101" i="5"/>
  <c r="P102" i="5"/>
  <c r="Q102" i="5"/>
  <c r="P103" i="5"/>
  <c r="P104" i="5"/>
  <c r="P105" i="5"/>
  <c r="P106" i="5"/>
  <c r="Q106" i="5" s="1"/>
  <c r="P107" i="5"/>
  <c r="Q107" i="5" s="1"/>
  <c r="P108" i="5"/>
  <c r="P109" i="5"/>
  <c r="P110" i="5"/>
  <c r="Q110" i="5" s="1"/>
  <c r="P111" i="5"/>
  <c r="P112" i="5"/>
  <c r="P113" i="5"/>
  <c r="P114" i="5"/>
  <c r="P115" i="5"/>
  <c r="P116" i="5"/>
  <c r="P117" i="5"/>
  <c r="P118" i="5"/>
  <c r="P119" i="5"/>
  <c r="P120" i="5"/>
  <c r="P121" i="5"/>
  <c r="P122" i="5"/>
  <c r="P123" i="5"/>
  <c r="P124" i="5"/>
  <c r="P125" i="5"/>
  <c r="P126" i="5"/>
  <c r="P127" i="5"/>
  <c r="P128" i="5"/>
  <c r="P129" i="5"/>
  <c r="P130" i="5"/>
  <c r="P131" i="5"/>
  <c r="P132" i="5"/>
  <c r="P133" i="5"/>
  <c r="P134" i="5"/>
  <c r="P135" i="5"/>
  <c r="P136" i="5"/>
  <c r="P137" i="5"/>
  <c r="P138" i="5"/>
  <c r="P139" i="5"/>
  <c r="P140" i="5"/>
  <c r="P141" i="5"/>
  <c r="P142" i="5"/>
  <c r="P143" i="5"/>
  <c r="P144" i="5"/>
  <c r="P145" i="5"/>
  <c r="P146" i="5"/>
  <c r="P147" i="5"/>
  <c r="P148" i="5"/>
  <c r="P149" i="5"/>
  <c r="P150" i="5"/>
  <c r="P151" i="5"/>
  <c r="P152" i="5"/>
  <c r="P153" i="5"/>
  <c r="P154" i="5"/>
  <c r="P155" i="5"/>
  <c r="P156" i="5"/>
  <c r="P157" i="5"/>
  <c r="P158" i="5"/>
  <c r="P159" i="5"/>
  <c r="P160" i="5"/>
  <c r="P161" i="5"/>
  <c r="P162" i="5"/>
  <c r="P163" i="5"/>
  <c r="P164" i="5"/>
  <c r="P165" i="5"/>
  <c r="P166" i="5"/>
  <c r="P167" i="5"/>
  <c r="P168" i="5"/>
  <c r="P169" i="5"/>
  <c r="P170" i="5"/>
  <c r="P171" i="5"/>
  <c r="P172" i="5"/>
  <c r="Q22" i="5"/>
  <c r="Q46" i="5"/>
  <c r="Q54" i="5"/>
  <c r="Q70" i="5"/>
  <c r="Q95" i="5"/>
  <c r="Q103" i="5"/>
  <c r="Q111" i="5"/>
  <c r="P6" i="5"/>
  <c r="K174" i="5"/>
  <c r="J174" i="5"/>
  <c r="K172" i="13"/>
  <c r="J172" i="13"/>
  <c r="L171" i="13"/>
  <c r="M171" i="13" s="1"/>
  <c r="K171" i="13"/>
  <c r="J171" i="13"/>
  <c r="K170" i="13"/>
  <c r="J170" i="13"/>
  <c r="L169" i="13"/>
  <c r="M169" i="13" s="1"/>
  <c r="K169" i="13"/>
  <c r="J169" i="13"/>
  <c r="K168" i="13"/>
  <c r="J168" i="13"/>
  <c r="L167" i="13"/>
  <c r="M167" i="13" s="1"/>
  <c r="K167" i="13"/>
  <c r="J167" i="13"/>
  <c r="K166" i="13"/>
  <c r="J166" i="13"/>
  <c r="L165" i="13"/>
  <c r="M165" i="13" s="1"/>
  <c r="K165" i="13"/>
  <c r="J165" i="13"/>
  <c r="K164" i="13"/>
  <c r="J164" i="13"/>
  <c r="L163" i="13"/>
  <c r="M163" i="13" s="1"/>
  <c r="K163" i="13"/>
  <c r="J163" i="13"/>
  <c r="K162" i="13"/>
  <c r="J162" i="13"/>
  <c r="L161" i="13"/>
  <c r="M161" i="13" s="1"/>
  <c r="K161" i="13"/>
  <c r="J161" i="13"/>
  <c r="K160" i="13"/>
  <c r="J160" i="13"/>
  <c r="L159" i="13"/>
  <c r="M159" i="13" s="1"/>
  <c r="K159" i="13"/>
  <c r="J159" i="13"/>
  <c r="K158" i="13"/>
  <c r="J158" i="13"/>
  <c r="L157" i="13"/>
  <c r="M157" i="13" s="1"/>
  <c r="K157" i="13"/>
  <c r="J157" i="13"/>
  <c r="K156" i="13"/>
  <c r="J156" i="13"/>
  <c r="L155" i="13"/>
  <c r="M155" i="13" s="1"/>
  <c r="K155" i="13"/>
  <c r="J155" i="13"/>
  <c r="K154" i="13"/>
  <c r="J154" i="13"/>
  <c r="L153" i="13"/>
  <c r="M153" i="13" s="1"/>
  <c r="K153" i="13"/>
  <c r="J153" i="13"/>
  <c r="K152" i="13"/>
  <c r="J152" i="13"/>
  <c r="L151" i="13"/>
  <c r="M151" i="13" s="1"/>
  <c r="K151" i="13"/>
  <c r="J151" i="13"/>
  <c r="K150" i="13"/>
  <c r="J150" i="13"/>
  <c r="L149" i="13"/>
  <c r="M149" i="13" s="1"/>
  <c r="K149" i="13"/>
  <c r="J149" i="13"/>
  <c r="K148" i="13"/>
  <c r="J148" i="13"/>
  <c r="L147" i="13"/>
  <c r="M147" i="13" s="1"/>
  <c r="K147" i="13"/>
  <c r="J147" i="13"/>
  <c r="K146" i="13"/>
  <c r="J146" i="13"/>
  <c r="L145" i="13"/>
  <c r="M145" i="13" s="1"/>
  <c r="K145" i="13"/>
  <c r="J145" i="13"/>
  <c r="K144" i="13"/>
  <c r="J144" i="13"/>
  <c r="L143" i="13"/>
  <c r="M143" i="13" s="1"/>
  <c r="K143" i="13"/>
  <c r="J143" i="13"/>
  <c r="K142" i="13"/>
  <c r="J142" i="13"/>
  <c r="L141" i="13"/>
  <c r="M141" i="13" s="1"/>
  <c r="K141" i="13"/>
  <c r="J141" i="13"/>
  <c r="K140" i="13"/>
  <c r="J140" i="13"/>
  <c r="L139" i="13"/>
  <c r="M139" i="13" s="1"/>
  <c r="K139" i="13"/>
  <c r="J139" i="13"/>
  <c r="K138" i="13"/>
  <c r="J138" i="13"/>
  <c r="L137" i="13"/>
  <c r="M137" i="13" s="1"/>
  <c r="K137" i="13"/>
  <c r="J137" i="13"/>
  <c r="K136" i="13"/>
  <c r="J136" i="13"/>
  <c r="L135" i="13"/>
  <c r="M135" i="13" s="1"/>
  <c r="K135" i="13"/>
  <c r="J135" i="13"/>
  <c r="K134" i="13"/>
  <c r="J134" i="13"/>
  <c r="L133" i="13"/>
  <c r="M133" i="13" s="1"/>
  <c r="K133" i="13"/>
  <c r="J133" i="13"/>
  <c r="K132" i="13"/>
  <c r="J132" i="13"/>
  <c r="L131" i="13"/>
  <c r="M131" i="13" s="1"/>
  <c r="K131" i="13"/>
  <c r="J131" i="13"/>
  <c r="K130" i="13"/>
  <c r="J130" i="13"/>
  <c r="L129" i="13"/>
  <c r="M129" i="13" s="1"/>
  <c r="K129" i="13"/>
  <c r="J129" i="13"/>
  <c r="K128" i="13"/>
  <c r="J128" i="13"/>
  <c r="L127" i="13"/>
  <c r="M127" i="13" s="1"/>
  <c r="K127" i="13"/>
  <c r="J127" i="13"/>
  <c r="K126" i="13"/>
  <c r="J126" i="13"/>
  <c r="L125" i="13"/>
  <c r="M125" i="13" s="1"/>
  <c r="K125" i="13"/>
  <c r="J125" i="13"/>
  <c r="K124" i="13"/>
  <c r="J124" i="13"/>
  <c r="L123" i="13"/>
  <c r="M123" i="13" s="1"/>
  <c r="K123" i="13"/>
  <c r="J123" i="13"/>
  <c r="K122" i="13"/>
  <c r="J122" i="13"/>
  <c r="L121" i="13"/>
  <c r="M121" i="13" s="1"/>
  <c r="K121" i="13"/>
  <c r="J121" i="13"/>
  <c r="K120" i="13"/>
  <c r="J120" i="13"/>
  <c r="L119" i="13"/>
  <c r="M119" i="13" s="1"/>
  <c r="K119" i="13"/>
  <c r="J119" i="13"/>
  <c r="K118" i="13"/>
  <c r="J118" i="13"/>
  <c r="L117" i="13"/>
  <c r="M117" i="13" s="1"/>
  <c r="K117" i="13"/>
  <c r="J117" i="13"/>
  <c r="K116" i="13"/>
  <c r="J116" i="13"/>
  <c r="L115" i="13"/>
  <c r="M115" i="13" s="1"/>
  <c r="K115" i="13"/>
  <c r="J115" i="13"/>
  <c r="K114" i="13"/>
  <c r="J114" i="13"/>
  <c r="L113" i="13"/>
  <c r="M113" i="13" s="1"/>
  <c r="K113" i="13"/>
  <c r="J113" i="13"/>
  <c r="K112" i="13"/>
  <c r="J112" i="13"/>
  <c r="L111" i="13"/>
  <c r="M111" i="13" s="1"/>
  <c r="K111" i="13"/>
  <c r="J111" i="13"/>
  <c r="H111" i="13"/>
  <c r="I111" i="13" s="1"/>
  <c r="L110" i="13"/>
  <c r="M110" i="13" s="1"/>
  <c r="K110" i="13"/>
  <c r="J110" i="13"/>
  <c r="H110" i="13"/>
  <c r="I110" i="13" s="1"/>
  <c r="L109" i="13"/>
  <c r="M109" i="13" s="1"/>
  <c r="K109" i="13"/>
  <c r="J109" i="13"/>
  <c r="L108" i="13"/>
  <c r="M108" i="13" s="1"/>
  <c r="K108" i="13"/>
  <c r="J108" i="13"/>
  <c r="L107" i="13"/>
  <c r="M107" i="13" s="1"/>
  <c r="K107" i="13"/>
  <c r="J107" i="13"/>
  <c r="L106" i="13"/>
  <c r="M106" i="13" s="1"/>
  <c r="K106" i="13"/>
  <c r="J106" i="13"/>
  <c r="L105" i="13"/>
  <c r="M105" i="13" s="1"/>
  <c r="K105" i="13"/>
  <c r="J105" i="13"/>
  <c r="K104" i="13"/>
  <c r="J104" i="13"/>
  <c r="L103" i="13"/>
  <c r="M103" i="13" s="1"/>
  <c r="K103" i="13"/>
  <c r="J103" i="13"/>
  <c r="H103" i="13"/>
  <c r="I103" i="13" s="1"/>
  <c r="L102" i="13"/>
  <c r="M102" i="13" s="1"/>
  <c r="K102" i="13"/>
  <c r="J102" i="13"/>
  <c r="H102" i="13"/>
  <c r="I102" i="13" s="1"/>
  <c r="L101" i="13"/>
  <c r="M101" i="13" s="1"/>
  <c r="K101" i="13"/>
  <c r="J101" i="13"/>
  <c r="L100" i="13"/>
  <c r="M100" i="13" s="1"/>
  <c r="K100" i="13"/>
  <c r="J100" i="13"/>
  <c r="L99" i="13"/>
  <c r="M99" i="13" s="1"/>
  <c r="K99" i="13"/>
  <c r="J99" i="13"/>
  <c r="L98" i="13"/>
  <c r="M98" i="13" s="1"/>
  <c r="K98" i="13"/>
  <c r="J98" i="13"/>
  <c r="L97" i="13"/>
  <c r="M97" i="13" s="1"/>
  <c r="K97" i="13"/>
  <c r="J97" i="13"/>
  <c r="K96" i="13"/>
  <c r="J96" i="13"/>
  <c r="L95" i="13"/>
  <c r="M95" i="13" s="1"/>
  <c r="K95" i="13"/>
  <c r="J95" i="13"/>
  <c r="H95" i="13"/>
  <c r="I95" i="13" s="1"/>
  <c r="L94" i="13"/>
  <c r="M94" i="13" s="1"/>
  <c r="K94" i="13"/>
  <c r="J94" i="13"/>
  <c r="H94" i="13"/>
  <c r="I94" i="13" s="1"/>
  <c r="L93" i="13"/>
  <c r="M93" i="13" s="1"/>
  <c r="K93" i="13"/>
  <c r="J93" i="13"/>
  <c r="L92" i="13"/>
  <c r="M92" i="13" s="1"/>
  <c r="K92" i="13"/>
  <c r="J92" i="13"/>
  <c r="L91" i="13"/>
  <c r="M91" i="13" s="1"/>
  <c r="K91" i="13"/>
  <c r="J91" i="13"/>
  <c r="L90" i="13"/>
  <c r="M90" i="13" s="1"/>
  <c r="K90" i="13"/>
  <c r="J90" i="13"/>
  <c r="L89" i="13"/>
  <c r="M89" i="13" s="1"/>
  <c r="K89" i="13"/>
  <c r="J89" i="13"/>
  <c r="L88" i="13"/>
  <c r="M88" i="13" s="1"/>
  <c r="K88" i="13"/>
  <c r="J88" i="13"/>
  <c r="L87" i="13"/>
  <c r="M87" i="13" s="1"/>
  <c r="K87" i="13"/>
  <c r="J87" i="13"/>
  <c r="L86" i="13"/>
  <c r="M86" i="13" s="1"/>
  <c r="K86" i="13"/>
  <c r="J86" i="13"/>
  <c r="K85" i="13"/>
  <c r="J85" i="13"/>
  <c r="K84" i="13"/>
  <c r="J84" i="13"/>
  <c r="H84" i="13"/>
  <c r="I84" i="13" s="1"/>
  <c r="L83" i="13"/>
  <c r="M83" i="13" s="1"/>
  <c r="K83" i="13"/>
  <c r="J83" i="13"/>
  <c r="L82" i="13"/>
  <c r="M82" i="13" s="1"/>
  <c r="K82" i="13"/>
  <c r="J82" i="13"/>
  <c r="H82" i="13"/>
  <c r="I82" i="13" s="1"/>
  <c r="K81" i="13"/>
  <c r="J81" i="13"/>
  <c r="K80" i="13"/>
  <c r="J80" i="13"/>
  <c r="H80" i="13"/>
  <c r="I80" i="13" s="1"/>
  <c r="L79" i="13"/>
  <c r="M79" i="13" s="1"/>
  <c r="K79" i="13"/>
  <c r="J79" i="13"/>
  <c r="L78" i="13"/>
  <c r="M78" i="13" s="1"/>
  <c r="K78" i="13"/>
  <c r="J78" i="13"/>
  <c r="L77" i="13"/>
  <c r="M77" i="13" s="1"/>
  <c r="K77" i="13"/>
  <c r="J77" i="13"/>
  <c r="L76" i="13"/>
  <c r="M76" i="13" s="1"/>
  <c r="K76" i="13"/>
  <c r="J76" i="13"/>
  <c r="L75" i="13"/>
  <c r="M75" i="13" s="1"/>
  <c r="K75" i="13"/>
  <c r="J75" i="13"/>
  <c r="L74" i="13"/>
  <c r="M74" i="13" s="1"/>
  <c r="K74" i="13"/>
  <c r="J74" i="13"/>
  <c r="L73" i="13"/>
  <c r="M73" i="13" s="1"/>
  <c r="K73" i="13"/>
  <c r="J73" i="13"/>
  <c r="L72" i="13"/>
  <c r="M72" i="13" s="1"/>
  <c r="K72" i="13"/>
  <c r="J72" i="13"/>
  <c r="L71" i="13"/>
  <c r="M71" i="13" s="1"/>
  <c r="K71" i="13"/>
  <c r="J71" i="13"/>
  <c r="K70" i="13"/>
  <c r="J70" i="13"/>
  <c r="H70" i="13"/>
  <c r="I70" i="13" s="1"/>
  <c r="K69" i="13"/>
  <c r="J69" i="13"/>
  <c r="L68" i="13"/>
  <c r="M68" i="13" s="1"/>
  <c r="K68" i="13"/>
  <c r="J68" i="13"/>
  <c r="L67" i="13"/>
  <c r="M67" i="13" s="1"/>
  <c r="K67" i="13"/>
  <c r="J67" i="13"/>
  <c r="H67" i="13"/>
  <c r="I67" i="13" s="1"/>
  <c r="K66" i="13"/>
  <c r="J66" i="13"/>
  <c r="K65" i="13"/>
  <c r="J65" i="13"/>
  <c r="H65" i="13"/>
  <c r="I65" i="13" s="1"/>
  <c r="L64" i="13"/>
  <c r="M64" i="13" s="1"/>
  <c r="K64" i="13"/>
  <c r="J64" i="13"/>
  <c r="L63" i="13"/>
  <c r="M63" i="13" s="1"/>
  <c r="K63" i="13"/>
  <c r="J63" i="13"/>
  <c r="H63" i="13"/>
  <c r="I63" i="13" s="1"/>
  <c r="K62" i="13"/>
  <c r="J62" i="13"/>
  <c r="L61" i="13"/>
  <c r="M61" i="13" s="1"/>
  <c r="K61" i="13"/>
  <c r="J61" i="13"/>
  <c r="K60" i="13"/>
  <c r="J60" i="13"/>
  <c r="L59" i="13"/>
  <c r="M59" i="13" s="1"/>
  <c r="K59" i="13"/>
  <c r="J59" i="13"/>
  <c r="K58" i="13"/>
  <c r="J58" i="13"/>
  <c r="L57" i="13"/>
  <c r="M57" i="13" s="1"/>
  <c r="K57" i="13"/>
  <c r="J57" i="13"/>
  <c r="K56" i="13"/>
  <c r="J56" i="13"/>
  <c r="L55" i="13"/>
  <c r="M55" i="13" s="1"/>
  <c r="K55" i="13"/>
  <c r="J55" i="13"/>
  <c r="K54" i="13"/>
  <c r="J54" i="13"/>
  <c r="H54" i="13"/>
  <c r="I54" i="13" s="1"/>
  <c r="L53" i="13"/>
  <c r="M53" i="13" s="1"/>
  <c r="K53" i="13"/>
  <c r="J53" i="13"/>
  <c r="L52" i="13"/>
  <c r="M52" i="13" s="1"/>
  <c r="K52" i="13"/>
  <c r="J52" i="13"/>
  <c r="H52" i="13"/>
  <c r="I52" i="13" s="1"/>
  <c r="K51" i="13"/>
  <c r="J51" i="13"/>
  <c r="K50" i="13"/>
  <c r="J50" i="13"/>
  <c r="H50" i="13"/>
  <c r="I50" i="13" s="1"/>
  <c r="L49" i="13"/>
  <c r="M49" i="13" s="1"/>
  <c r="K49" i="13"/>
  <c r="J49" i="13"/>
  <c r="L48" i="13"/>
  <c r="M48" i="13" s="1"/>
  <c r="K48" i="13"/>
  <c r="J48" i="13"/>
  <c r="K47" i="13"/>
  <c r="J47" i="13"/>
  <c r="L46" i="13"/>
  <c r="M46" i="13" s="1"/>
  <c r="K46" i="13"/>
  <c r="J46" i="13"/>
  <c r="H46" i="13"/>
  <c r="I46" i="13" s="1"/>
  <c r="L45" i="13"/>
  <c r="M45" i="13" s="1"/>
  <c r="K45" i="13"/>
  <c r="J45" i="13"/>
  <c r="H45" i="13"/>
  <c r="I45" i="13" s="1"/>
  <c r="K44" i="13"/>
  <c r="J44" i="13"/>
  <c r="L43" i="13"/>
  <c r="M43" i="13" s="1"/>
  <c r="K43" i="13"/>
  <c r="J43" i="13"/>
  <c r="K42" i="13"/>
  <c r="J42" i="13"/>
  <c r="L41" i="13"/>
  <c r="M41" i="13" s="1"/>
  <c r="K41" i="13"/>
  <c r="J41" i="13"/>
  <c r="K40" i="13"/>
  <c r="J40" i="13"/>
  <c r="L39" i="13"/>
  <c r="M39" i="13" s="1"/>
  <c r="K39" i="13"/>
  <c r="J39" i="13"/>
  <c r="K38" i="13"/>
  <c r="J38" i="13"/>
  <c r="L37" i="13"/>
  <c r="M37" i="13" s="1"/>
  <c r="K37" i="13"/>
  <c r="J37" i="13"/>
  <c r="K36" i="13"/>
  <c r="J36" i="13"/>
  <c r="L35" i="13"/>
  <c r="M35" i="13" s="1"/>
  <c r="K35" i="13"/>
  <c r="J35" i="13"/>
  <c r="K34" i="13"/>
  <c r="J34" i="13"/>
  <c r="L33" i="13"/>
  <c r="M33" i="13" s="1"/>
  <c r="K33" i="13"/>
  <c r="J33" i="13"/>
  <c r="K32" i="13"/>
  <c r="J32" i="13"/>
  <c r="L31" i="13"/>
  <c r="M31" i="13" s="1"/>
  <c r="K31" i="13"/>
  <c r="J31" i="13"/>
  <c r="K30" i="13"/>
  <c r="J30" i="13"/>
  <c r="H30" i="13"/>
  <c r="I30" i="13" s="1"/>
  <c r="L29" i="13"/>
  <c r="M29" i="13" s="1"/>
  <c r="K29" i="13"/>
  <c r="J29" i="13"/>
  <c r="K28" i="13"/>
  <c r="J28" i="13"/>
  <c r="L27" i="13"/>
  <c r="M27" i="13" s="1"/>
  <c r="K27" i="13"/>
  <c r="J27" i="13"/>
  <c r="K26" i="13"/>
  <c r="J26" i="13"/>
  <c r="L25" i="13"/>
  <c r="M25" i="13" s="1"/>
  <c r="K25" i="13"/>
  <c r="J25" i="13"/>
  <c r="K24" i="13"/>
  <c r="J24" i="13"/>
  <c r="L23" i="13"/>
  <c r="M23" i="13" s="1"/>
  <c r="K23" i="13"/>
  <c r="J23" i="13"/>
  <c r="K22" i="13"/>
  <c r="J22" i="13"/>
  <c r="L21" i="13"/>
  <c r="M21" i="13" s="1"/>
  <c r="K21" i="13"/>
  <c r="J21" i="13"/>
  <c r="K20" i="13"/>
  <c r="J20" i="13"/>
  <c r="L19" i="13"/>
  <c r="M19" i="13" s="1"/>
  <c r="K19" i="13"/>
  <c r="J19" i="13"/>
  <c r="K18" i="13"/>
  <c r="J18" i="13"/>
  <c r="L17" i="13"/>
  <c r="M17" i="13" s="1"/>
  <c r="K17" i="13"/>
  <c r="J17" i="13"/>
  <c r="K16" i="13"/>
  <c r="J16" i="13"/>
  <c r="L15" i="13"/>
  <c r="M15" i="13" s="1"/>
  <c r="K15" i="13"/>
  <c r="J15" i="13"/>
  <c r="K14" i="13"/>
  <c r="J14" i="13"/>
  <c r="H14" i="13"/>
  <c r="I14" i="13" s="1"/>
  <c r="L13" i="13"/>
  <c r="M13" i="13" s="1"/>
  <c r="K13" i="13"/>
  <c r="J13" i="13"/>
  <c r="K12" i="13"/>
  <c r="J12" i="13"/>
  <c r="L11" i="13"/>
  <c r="M11" i="13" s="1"/>
  <c r="K11" i="13"/>
  <c r="J11" i="13"/>
  <c r="K10" i="13"/>
  <c r="J10" i="13"/>
  <c r="L9" i="13"/>
  <c r="M9" i="13" s="1"/>
  <c r="K9" i="13"/>
  <c r="J9" i="13"/>
  <c r="K8" i="13"/>
  <c r="J8" i="13"/>
  <c r="L7" i="13"/>
  <c r="M7" i="13" s="1"/>
  <c r="K7" i="13"/>
  <c r="J7" i="13"/>
  <c r="K6" i="13"/>
  <c r="J6" i="13"/>
  <c r="B3" i="13"/>
  <c r="F25" i="9"/>
  <c r="E25" i="9"/>
  <c r="D25" i="9"/>
  <c r="H38" i="13" l="1"/>
  <c r="I38" i="13" s="1"/>
  <c r="H48" i="13"/>
  <c r="I48" i="13" s="1"/>
  <c r="H62" i="13"/>
  <c r="I62" i="13" s="1"/>
  <c r="H69" i="13"/>
  <c r="I69" i="13" s="1"/>
  <c r="H71" i="13"/>
  <c r="I71" i="13" s="1"/>
  <c r="H72" i="13"/>
  <c r="I72" i="13" s="1"/>
  <c r="H73" i="13"/>
  <c r="I73" i="13" s="1"/>
  <c r="H74" i="13"/>
  <c r="I74" i="13" s="1"/>
  <c r="H75" i="13"/>
  <c r="I75" i="13" s="1"/>
  <c r="H76" i="13"/>
  <c r="I76" i="13" s="1"/>
  <c r="H77" i="13"/>
  <c r="I77" i="13" s="1"/>
  <c r="H78" i="13"/>
  <c r="I78" i="13" s="1"/>
  <c r="H86" i="13"/>
  <c r="I86" i="13" s="1"/>
  <c r="P85" i="5"/>
  <c r="H85" i="13" s="1"/>
  <c r="I85" i="13" s="1"/>
  <c r="P81" i="5"/>
  <c r="H81" i="13" s="1"/>
  <c r="I81" i="13" s="1"/>
  <c r="P66" i="5"/>
  <c r="H66" i="13" s="1"/>
  <c r="I66" i="13" s="1"/>
  <c r="P60" i="5"/>
  <c r="H60" i="13" s="1"/>
  <c r="I60" i="13" s="1"/>
  <c r="P58" i="5"/>
  <c r="H58" i="13" s="1"/>
  <c r="I58" i="13" s="1"/>
  <c r="P56" i="5"/>
  <c r="H56" i="13" s="1"/>
  <c r="I56" i="13" s="1"/>
  <c r="P51" i="5"/>
  <c r="H51" i="13" s="1"/>
  <c r="I51" i="13" s="1"/>
  <c r="P47" i="5"/>
  <c r="H47" i="13" s="1"/>
  <c r="I47" i="13" s="1"/>
  <c r="P44" i="5"/>
  <c r="H44" i="13" s="1"/>
  <c r="I44" i="13" s="1"/>
  <c r="P42" i="5"/>
  <c r="H42" i="13" s="1"/>
  <c r="I42" i="13" s="1"/>
  <c r="P40" i="5"/>
  <c r="H40" i="13" s="1"/>
  <c r="I40" i="13" s="1"/>
  <c r="P36" i="5"/>
  <c r="H36" i="13" s="1"/>
  <c r="I36" i="13" s="1"/>
  <c r="P34" i="5"/>
  <c r="H34" i="13" s="1"/>
  <c r="I34" i="13" s="1"/>
  <c r="P32" i="5"/>
  <c r="H32" i="13" s="1"/>
  <c r="I32" i="13" s="1"/>
  <c r="P28" i="5"/>
  <c r="H28" i="13" s="1"/>
  <c r="I28" i="13" s="1"/>
  <c r="P26" i="5"/>
  <c r="H26" i="13" s="1"/>
  <c r="I26" i="13" s="1"/>
  <c r="P24" i="5"/>
  <c r="H24" i="13" s="1"/>
  <c r="I24" i="13" s="1"/>
  <c r="P20" i="5"/>
  <c r="H20" i="13" s="1"/>
  <c r="I20" i="13" s="1"/>
  <c r="P18" i="5"/>
  <c r="H18" i="13" s="1"/>
  <c r="I18" i="13" s="1"/>
  <c r="P16" i="5"/>
  <c r="H16" i="13" s="1"/>
  <c r="I16" i="13" s="1"/>
  <c r="P12" i="5"/>
  <c r="H12" i="13" s="1"/>
  <c r="I12" i="13" s="1"/>
  <c r="P10" i="5"/>
  <c r="H10" i="13" s="1"/>
  <c r="I10" i="13" s="1"/>
  <c r="P8" i="5"/>
  <c r="H8" i="13" s="1"/>
  <c r="I8" i="13" s="1"/>
  <c r="L8" i="13"/>
  <c r="M8" i="13" s="1"/>
  <c r="L10" i="13"/>
  <c r="M10" i="13" s="1"/>
  <c r="L12" i="13"/>
  <c r="M12" i="13" s="1"/>
  <c r="L14" i="13"/>
  <c r="M14" i="13" s="1"/>
  <c r="L16" i="13"/>
  <c r="M16" i="13" s="1"/>
  <c r="L18" i="13"/>
  <c r="M18" i="13" s="1"/>
  <c r="L20" i="13"/>
  <c r="M20" i="13" s="1"/>
  <c r="L22" i="13"/>
  <c r="M22" i="13" s="1"/>
  <c r="L24" i="13"/>
  <c r="M24" i="13" s="1"/>
  <c r="L26" i="13"/>
  <c r="M26" i="13" s="1"/>
  <c r="L28" i="13"/>
  <c r="M28" i="13" s="1"/>
  <c r="L30" i="13"/>
  <c r="M30" i="13" s="1"/>
  <c r="L32" i="13"/>
  <c r="M32" i="13" s="1"/>
  <c r="L34" i="13"/>
  <c r="M34" i="13" s="1"/>
  <c r="L36" i="13"/>
  <c r="M36" i="13" s="1"/>
  <c r="L38" i="13"/>
  <c r="M38" i="13" s="1"/>
  <c r="L40" i="13"/>
  <c r="M40" i="13" s="1"/>
  <c r="L42" i="13"/>
  <c r="M42" i="13" s="1"/>
  <c r="L44" i="13"/>
  <c r="M44" i="13" s="1"/>
  <c r="L47" i="13"/>
  <c r="M47" i="13" s="1"/>
  <c r="L50" i="13"/>
  <c r="M50" i="13" s="1"/>
  <c r="L51" i="13"/>
  <c r="M51" i="13" s="1"/>
  <c r="L54" i="13"/>
  <c r="M54" i="13" s="1"/>
  <c r="L56" i="13"/>
  <c r="M56" i="13" s="1"/>
  <c r="L58" i="13"/>
  <c r="M58" i="13" s="1"/>
  <c r="L60" i="13"/>
  <c r="M60" i="13" s="1"/>
  <c r="L62" i="13"/>
  <c r="M62" i="13" s="1"/>
  <c r="L65" i="13"/>
  <c r="M65" i="13" s="1"/>
  <c r="L66" i="13"/>
  <c r="M66" i="13" s="1"/>
  <c r="L69" i="13"/>
  <c r="M69" i="13" s="1"/>
  <c r="L70" i="13"/>
  <c r="M70" i="13" s="1"/>
  <c r="L80" i="13"/>
  <c r="M80" i="13" s="1"/>
  <c r="L81" i="13"/>
  <c r="M81" i="13" s="1"/>
  <c r="L84" i="13"/>
  <c r="M84" i="13" s="1"/>
  <c r="L85" i="13"/>
  <c r="M85" i="13" s="1"/>
  <c r="L96" i="13"/>
  <c r="M96" i="13" s="1"/>
  <c r="H98" i="13"/>
  <c r="I98" i="13" s="1"/>
  <c r="H99" i="13"/>
  <c r="I99" i="13" s="1"/>
  <c r="L104" i="13"/>
  <c r="M104" i="13" s="1"/>
  <c r="H106" i="13"/>
  <c r="I106" i="13" s="1"/>
  <c r="H107" i="13"/>
  <c r="I107" i="13" s="1"/>
  <c r="L112" i="13"/>
  <c r="M112" i="13" s="1"/>
  <c r="L114" i="13"/>
  <c r="M114" i="13" s="1"/>
  <c r="L116" i="13"/>
  <c r="M116" i="13" s="1"/>
  <c r="L118" i="13"/>
  <c r="M118" i="13" s="1"/>
  <c r="L120" i="13"/>
  <c r="M120" i="13" s="1"/>
  <c r="L122" i="13"/>
  <c r="M122" i="13" s="1"/>
  <c r="L124" i="13"/>
  <c r="M124" i="13" s="1"/>
  <c r="L126" i="13"/>
  <c r="M126" i="13" s="1"/>
  <c r="L128" i="13"/>
  <c r="M128" i="13" s="1"/>
  <c r="L130" i="13"/>
  <c r="M130" i="13" s="1"/>
  <c r="L132" i="13"/>
  <c r="M132" i="13" s="1"/>
  <c r="L134" i="13"/>
  <c r="M134" i="13" s="1"/>
  <c r="L136" i="13"/>
  <c r="M136" i="13" s="1"/>
  <c r="L138" i="13"/>
  <c r="M138" i="13" s="1"/>
  <c r="L140" i="13"/>
  <c r="M140" i="13" s="1"/>
  <c r="L142" i="13"/>
  <c r="M142" i="13" s="1"/>
  <c r="L144" i="13"/>
  <c r="M144" i="13" s="1"/>
  <c r="L146" i="13"/>
  <c r="M146" i="13" s="1"/>
  <c r="L148" i="13"/>
  <c r="M148" i="13" s="1"/>
  <c r="L150" i="13"/>
  <c r="M150" i="13" s="1"/>
  <c r="L152" i="13"/>
  <c r="M152" i="13" s="1"/>
  <c r="L154" i="13"/>
  <c r="M154" i="13" s="1"/>
  <c r="L156" i="13"/>
  <c r="M156" i="13" s="1"/>
  <c r="L158" i="13"/>
  <c r="M158" i="13" s="1"/>
  <c r="L160" i="13"/>
  <c r="M160" i="13" s="1"/>
  <c r="L162" i="13"/>
  <c r="M162" i="13" s="1"/>
  <c r="L164" i="13"/>
  <c r="M164" i="13" s="1"/>
  <c r="L166" i="13"/>
  <c r="M166" i="13" s="1"/>
  <c r="L168" i="13"/>
  <c r="M168" i="13" s="1"/>
  <c r="L170" i="13"/>
  <c r="M170" i="13" s="1"/>
  <c r="L172" i="13"/>
  <c r="M172" i="13" s="1"/>
  <c r="P83" i="5"/>
  <c r="H83" i="13" s="1"/>
  <c r="I83" i="13" s="1"/>
  <c r="P79" i="5"/>
  <c r="H79" i="13" s="1"/>
  <c r="I79" i="13" s="1"/>
  <c r="P68" i="5"/>
  <c r="H68" i="13" s="1"/>
  <c r="I68" i="13" s="1"/>
  <c r="P64" i="5"/>
  <c r="H64" i="13" s="1"/>
  <c r="I64" i="13" s="1"/>
  <c r="P61" i="5"/>
  <c r="H61" i="13" s="1"/>
  <c r="I61" i="13" s="1"/>
  <c r="P59" i="5"/>
  <c r="H59" i="13" s="1"/>
  <c r="I59" i="13" s="1"/>
  <c r="P57" i="5"/>
  <c r="H57" i="13" s="1"/>
  <c r="I57" i="13" s="1"/>
  <c r="P55" i="5"/>
  <c r="H55" i="13" s="1"/>
  <c r="I55" i="13" s="1"/>
  <c r="P53" i="5"/>
  <c r="H53" i="13" s="1"/>
  <c r="I53" i="13" s="1"/>
  <c r="P49" i="5"/>
  <c r="H49" i="13" s="1"/>
  <c r="I49" i="13" s="1"/>
  <c r="P43" i="5"/>
  <c r="H43" i="13" s="1"/>
  <c r="I43" i="13" s="1"/>
  <c r="P41" i="5"/>
  <c r="H41" i="13" s="1"/>
  <c r="I41" i="13" s="1"/>
  <c r="P39" i="5"/>
  <c r="H39" i="13" s="1"/>
  <c r="I39" i="13" s="1"/>
  <c r="P37" i="5"/>
  <c r="H37" i="13" s="1"/>
  <c r="I37" i="13" s="1"/>
  <c r="P35" i="5"/>
  <c r="H35" i="13" s="1"/>
  <c r="I35" i="13" s="1"/>
  <c r="P33" i="5"/>
  <c r="H33" i="13" s="1"/>
  <c r="I33" i="13" s="1"/>
  <c r="P31" i="5"/>
  <c r="H31" i="13" s="1"/>
  <c r="I31" i="13" s="1"/>
  <c r="P29" i="5"/>
  <c r="H29" i="13" s="1"/>
  <c r="I29" i="13" s="1"/>
  <c r="P27" i="5"/>
  <c r="H27" i="13" s="1"/>
  <c r="I27" i="13" s="1"/>
  <c r="P25" i="5"/>
  <c r="H25" i="13" s="1"/>
  <c r="I25" i="13" s="1"/>
  <c r="P23" i="5"/>
  <c r="H23" i="13" s="1"/>
  <c r="I23" i="13" s="1"/>
  <c r="P21" i="5"/>
  <c r="H21" i="13" s="1"/>
  <c r="I21" i="13" s="1"/>
  <c r="P19" i="5"/>
  <c r="H19" i="13" s="1"/>
  <c r="I19" i="13" s="1"/>
  <c r="P17" i="5"/>
  <c r="H17" i="13" s="1"/>
  <c r="I17" i="13" s="1"/>
  <c r="P15" i="5"/>
  <c r="H15" i="13" s="1"/>
  <c r="I15" i="13" s="1"/>
  <c r="P13" i="5"/>
  <c r="H13" i="13" s="1"/>
  <c r="I13" i="13" s="1"/>
  <c r="P11" i="5"/>
  <c r="H11" i="13" s="1"/>
  <c r="I11" i="13" s="1"/>
  <c r="P9" i="5"/>
  <c r="H9" i="13" s="1"/>
  <c r="I9" i="13" s="1"/>
  <c r="P7" i="5"/>
  <c r="H7" i="13" s="1"/>
  <c r="I7" i="13" s="1"/>
  <c r="Q171" i="5"/>
  <c r="H171" i="13"/>
  <c r="I171" i="13" s="1"/>
  <c r="Q169" i="5"/>
  <c r="H169" i="13"/>
  <c r="I169" i="13" s="1"/>
  <c r="Q167" i="5"/>
  <c r="H167" i="13"/>
  <c r="I167" i="13" s="1"/>
  <c r="Q165" i="5"/>
  <c r="H165" i="13"/>
  <c r="I165" i="13" s="1"/>
  <c r="Q163" i="5"/>
  <c r="H163" i="13"/>
  <c r="I163" i="13" s="1"/>
  <c r="Q161" i="5"/>
  <c r="H161" i="13"/>
  <c r="I161" i="13" s="1"/>
  <c r="Q159" i="5"/>
  <c r="H159" i="13"/>
  <c r="I159" i="13" s="1"/>
  <c r="Q157" i="5"/>
  <c r="H157" i="13"/>
  <c r="I157" i="13" s="1"/>
  <c r="Q155" i="5"/>
  <c r="H155" i="13"/>
  <c r="I155" i="13" s="1"/>
  <c r="Q153" i="5"/>
  <c r="H153" i="13"/>
  <c r="I153" i="13" s="1"/>
  <c r="Q151" i="5"/>
  <c r="H151" i="13"/>
  <c r="I151" i="13" s="1"/>
  <c r="Q149" i="5"/>
  <c r="H149" i="13"/>
  <c r="I149" i="13" s="1"/>
  <c r="Q147" i="5"/>
  <c r="H147" i="13"/>
  <c r="I147" i="13" s="1"/>
  <c r="Q145" i="5"/>
  <c r="H145" i="13"/>
  <c r="I145" i="13" s="1"/>
  <c r="Q143" i="5"/>
  <c r="H143" i="13"/>
  <c r="I143" i="13" s="1"/>
  <c r="Q142" i="5"/>
  <c r="H142" i="13"/>
  <c r="I142" i="13" s="1"/>
  <c r="Q141" i="5"/>
  <c r="H141" i="13"/>
  <c r="I141" i="13" s="1"/>
  <c r="Q140" i="5"/>
  <c r="H140" i="13"/>
  <c r="I140" i="13" s="1"/>
  <c r="Q139" i="5"/>
  <c r="H139" i="13"/>
  <c r="I139" i="13" s="1"/>
  <c r="Q138" i="5"/>
  <c r="H138" i="13"/>
  <c r="I138" i="13" s="1"/>
  <c r="Q136" i="5"/>
  <c r="H136" i="13"/>
  <c r="I136" i="13" s="1"/>
  <c r="Q135" i="5"/>
  <c r="H135" i="13"/>
  <c r="I135" i="13" s="1"/>
  <c r="Q134" i="5"/>
  <c r="H134" i="13"/>
  <c r="I134" i="13" s="1"/>
  <c r="Q133" i="5"/>
  <c r="H133" i="13"/>
  <c r="I133" i="13" s="1"/>
  <c r="Q132" i="5"/>
  <c r="H132" i="13"/>
  <c r="I132" i="13" s="1"/>
  <c r="Q131" i="5"/>
  <c r="H131" i="13"/>
  <c r="I131" i="13" s="1"/>
  <c r="Q130" i="5"/>
  <c r="H130" i="13"/>
  <c r="I130" i="13" s="1"/>
  <c r="Q129" i="5"/>
  <c r="H129" i="13"/>
  <c r="I129" i="13" s="1"/>
  <c r="Q128" i="5"/>
  <c r="H128" i="13"/>
  <c r="I128" i="13" s="1"/>
  <c r="Q127" i="5"/>
  <c r="H127" i="13"/>
  <c r="I127" i="13" s="1"/>
  <c r="Q126" i="5"/>
  <c r="H126" i="13"/>
  <c r="I126" i="13" s="1"/>
  <c r="Q125" i="5"/>
  <c r="H125" i="13"/>
  <c r="I125" i="13" s="1"/>
  <c r="Q124" i="5"/>
  <c r="H124" i="13"/>
  <c r="I124" i="13" s="1"/>
  <c r="Q123" i="5"/>
  <c r="H123" i="13"/>
  <c r="I123" i="13" s="1"/>
  <c r="Q122" i="5"/>
  <c r="H122" i="13"/>
  <c r="I122" i="13" s="1"/>
  <c r="Q121" i="5"/>
  <c r="H121" i="13"/>
  <c r="I121" i="13" s="1"/>
  <c r="Q120" i="5"/>
  <c r="H120" i="13"/>
  <c r="I120" i="13" s="1"/>
  <c r="Q119" i="5"/>
  <c r="H119" i="13"/>
  <c r="I119" i="13" s="1"/>
  <c r="Q118" i="5"/>
  <c r="H118" i="13"/>
  <c r="I118" i="13" s="1"/>
  <c r="Q117" i="5"/>
  <c r="H117" i="13"/>
  <c r="I117" i="13" s="1"/>
  <c r="Q116" i="5"/>
  <c r="H116" i="13"/>
  <c r="I116" i="13" s="1"/>
  <c r="Q115" i="5"/>
  <c r="H115" i="13"/>
  <c r="I115" i="13" s="1"/>
  <c r="Q114" i="5"/>
  <c r="H114" i="13"/>
  <c r="I114" i="13" s="1"/>
  <c r="Q113" i="5"/>
  <c r="H113" i="13"/>
  <c r="I113" i="13" s="1"/>
  <c r="Q108" i="5"/>
  <c r="H108" i="13"/>
  <c r="I108" i="13" s="1"/>
  <c r="Q105" i="5"/>
  <c r="H105" i="13"/>
  <c r="I105" i="13" s="1"/>
  <c r="Q100" i="5"/>
  <c r="H100" i="13"/>
  <c r="I100" i="13" s="1"/>
  <c r="Q97" i="5"/>
  <c r="H97" i="13"/>
  <c r="I97" i="13" s="1"/>
  <c r="Q92" i="5"/>
  <c r="H92" i="13"/>
  <c r="I92" i="13" s="1"/>
  <c r="Q90" i="5"/>
  <c r="H90" i="13"/>
  <c r="I90" i="13" s="1"/>
  <c r="Q88" i="5"/>
  <c r="H88" i="13"/>
  <c r="I88" i="13" s="1"/>
  <c r="Q172" i="5"/>
  <c r="H172" i="13"/>
  <c r="I172" i="13" s="1"/>
  <c r="Q170" i="5"/>
  <c r="H170" i="13"/>
  <c r="I170" i="13" s="1"/>
  <c r="Q168" i="5"/>
  <c r="H168" i="13"/>
  <c r="I168" i="13" s="1"/>
  <c r="Q166" i="5"/>
  <c r="H166" i="13"/>
  <c r="I166" i="13" s="1"/>
  <c r="Q164" i="5"/>
  <c r="H164" i="13"/>
  <c r="I164" i="13" s="1"/>
  <c r="Q162" i="5"/>
  <c r="H162" i="13"/>
  <c r="I162" i="13" s="1"/>
  <c r="Q160" i="5"/>
  <c r="H160" i="13"/>
  <c r="I160" i="13" s="1"/>
  <c r="Q158" i="5"/>
  <c r="H158" i="13"/>
  <c r="I158" i="13" s="1"/>
  <c r="Q156" i="5"/>
  <c r="H156" i="13"/>
  <c r="I156" i="13" s="1"/>
  <c r="Q154" i="5"/>
  <c r="H154" i="13"/>
  <c r="I154" i="13" s="1"/>
  <c r="Q152" i="5"/>
  <c r="H152" i="13"/>
  <c r="I152" i="13" s="1"/>
  <c r="Q150" i="5"/>
  <c r="H150" i="13"/>
  <c r="I150" i="13" s="1"/>
  <c r="Q148" i="5"/>
  <c r="H148" i="13"/>
  <c r="I148" i="13" s="1"/>
  <c r="Q146" i="5"/>
  <c r="H146" i="13"/>
  <c r="I146" i="13" s="1"/>
  <c r="Q144" i="5"/>
  <c r="H144" i="13"/>
  <c r="I144" i="13" s="1"/>
  <c r="Q137" i="5"/>
  <c r="H137" i="13"/>
  <c r="I137" i="13" s="1"/>
  <c r="L6" i="13"/>
  <c r="M6" i="13" s="1"/>
  <c r="Q112" i="5"/>
  <c r="H112" i="13"/>
  <c r="I112" i="13" s="1"/>
  <c r="Q109" i="5"/>
  <c r="H109" i="13"/>
  <c r="I109" i="13" s="1"/>
  <c r="Q104" i="5"/>
  <c r="H104" i="13"/>
  <c r="I104" i="13" s="1"/>
  <c r="Q101" i="5"/>
  <c r="H101" i="13"/>
  <c r="I101" i="13" s="1"/>
  <c r="Q96" i="5"/>
  <c r="H96" i="13"/>
  <c r="I96" i="13" s="1"/>
  <c r="Q93" i="5"/>
  <c r="H93" i="13"/>
  <c r="I93" i="13" s="1"/>
  <c r="Q91" i="5"/>
  <c r="H91" i="13"/>
  <c r="I91" i="13" s="1"/>
  <c r="Q89" i="5"/>
  <c r="H89" i="13"/>
  <c r="I89" i="13" s="1"/>
  <c r="Q87" i="5"/>
  <c r="H87" i="13"/>
  <c r="I87" i="13" s="1"/>
  <c r="Q7" i="5" l="1"/>
  <c r="Q9" i="5"/>
  <c r="Q11" i="5"/>
  <c r="Q13" i="5"/>
  <c r="Q15" i="5"/>
  <c r="Q17" i="5"/>
  <c r="Q19" i="5"/>
  <c r="Q21" i="5"/>
  <c r="Q23" i="5"/>
  <c r="Q25" i="5"/>
  <c r="Q27" i="5"/>
  <c r="Q29" i="5"/>
  <c r="Q31" i="5"/>
  <c r="Q33" i="5"/>
  <c r="Q35" i="5"/>
  <c r="Q37" i="5"/>
  <c r="Q39" i="5"/>
  <c r="Q41" i="5"/>
  <c r="Q43" i="5"/>
  <c r="Q49" i="5"/>
  <c r="Q53" i="5"/>
  <c r="Q55" i="5"/>
  <c r="Q57" i="5"/>
  <c r="Q59" i="5"/>
  <c r="Q61" i="5"/>
  <c r="Q64" i="5"/>
  <c r="Q68" i="5"/>
  <c r="Q79" i="5"/>
  <c r="Q83" i="5"/>
  <c r="Q8" i="5"/>
  <c r="Q10" i="5"/>
  <c r="Q12" i="5"/>
  <c r="Q16" i="5"/>
  <c r="Q18" i="5"/>
  <c r="Q20" i="5"/>
  <c r="Q24" i="5"/>
  <c r="Q26" i="5"/>
  <c r="Q28" i="5"/>
  <c r="Q32" i="5"/>
  <c r="Q34" i="5"/>
  <c r="Q36" i="5"/>
  <c r="Q40" i="5"/>
  <c r="Q42" i="5"/>
  <c r="Q44" i="5"/>
  <c r="Q47" i="5"/>
  <c r="Q51" i="5"/>
  <c r="Q56" i="5"/>
  <c r="Q58" i="5"/>
  <c r="Q60" i="5"/>
  <c r="Q66" i="5"/>
  <c r="Q81" i="5"/>
  <c r="Q85" i="5"/>
  <c r="Q6" i="5"/>
  <c r="H6" i="13"/>
  <c r="I6" i="13" l="1"/>
  <c r="I174" i="13" s="1"/>
  <c r="H174" i="13"/>
</calcChain>
</file>

<file path=xl/comments1.xml><?xml version="1.0" encoding="utf-8"?>
<comments xmlns="http://schemas.openxmlformats.org/spreadsheetml/2006/main">
  <authors>
    <author>Nelson Javier Arguellez Palacios</author>
  </authors>
  <commentList>
    <comment ref="C5" authorId="0" shapeId="0">
      <text>
        <r>
          <rPr>
            <b/>
            <sz val="9"/>
            <color indexed="81"/>
            <rFont val="Tahoma"/>
            <family val="2"/>
          </rPr>
          <t>Parametrización realizada por procesos historicos de la entidad</t>
        </r>
        <r>
          <rPr>
            <sz val="9"/>
            <color indexed="81"/>
            <rFont val="Tahoma"/>
            <family val="2"/>
          </rPr>
          <t xml:space="preserve">
</t>
        </r>
      </text>
    </comment>
  </commentList>
</comments>
</file>

<file path=xl/comments2.xml><?xml version="1.0" encoding="utf-8"?>
<comments xmlns="http://schemas.openxmlformats.org/spreadsheetml/2006/main">
  <authors>
    <author>Nelson Javier Arguellez Palacios</author>
  </authors>
  <commentList>
    <comment ref="C5" authorId="0" shapeId="0">
      <text>
        <r>
          <rPr>
            <b/>
            <sz val="9"/>
            <color indexed="81"/>
            <rFont val="Tahoma"/>
            <family val="2"/>
          </rPr>
          <t>Parametrización realizada por procesos historicos de la entidad</t>
        </r>
        <r>
          <rPr>
            <sz val="9"/>
            <color indexed="81"/>
            <rFont val="Tahoma"/>
            <family val="2"/>
          </rPr>
          <t xml:space="preserve">
</t>
        </r>
      </text>
    </comment>
  </commentList>
</comments>
</file>

<file path=xl/sharedStrings.xml><?xml version="1.0" encoding="utf-8"?>
<sst xmlns="http://schemas.openxmlformats.org/spreadsheetml/2006/main" count="3270" uniqueCount="619">
  <si>
    <t>ITEM</t>
  </si>
  <si>
    <t>PRODUCTO O SERVICIO</t>
  </si>
  <si>
    <t>ESPECIFICACION TECNICA</t>
  </si>
  <si>
    <t>DESCRIPCION TECNICA</t>
  </si>
  <si>
    <t>UNIDAD DE MEDIDA</t>
  </si>
  <si>
    <t>CANTIDAD</t>
  </si>
  <si>
    <t>VALOR UNITARIO PROMEDIO O MEDIANA (INCLUIDO IVA SI APLICA)</t>
  </si>
  <si>
    <t>VALOR PROMEDIO O MEDIANA TOTAL (INCLUIDO IVA SI APLICA)</t>
  </si>
  <si>
    <t>FUENTE DE CONSULTA</t>
  </si>
  <si>
    <t>DESVIACIÓN ESTÁNDAR</t>
  </si>
  <si>
    <t>SI DESVEST ES &gt;15% SE PROMEDIA CON MEDIANA</t>
  </si>
  <si>
    <t>Tecnica Utilizada</t>
  </si>
  <si>
    <t xml:space="preserve"> Alquiler de mesón plástico tipo 1</t>
  </si>
  <si>
    <t>Servicio de alquiler por un (1) día de mesón plegable plástico de alta resistencia con faldón y/o mantel de ochenta centímetros (0.80) x un metro con veinte centímetros (1.20) que incluya transporte y personal conforme a la programación establecida por la Alcaldía Local de Bosa.</t>
  </si>
  <si>
    <t>El servicio de Alquiler se debe disponer dos (2) horas antes del evento, incluye transporte y personal para la instalación y desmontaje en el lugar y horario establecido por la Alcaldía Local de Bosa.</t>
  </si>
  <si>
    <t>UN</t>
  </si>
  <si>
    <t xml:space="preserve"> Alquiler de mesón plástico tipo 2</t>
  </si>
  <si>
    <t>Servicio de alquiler por un (1) día de mesón plegable plástico de alta resistencia con faldón y/o mantel de ochenta centímetros (0.80) x un metro con ochenta centímetros (1.80) que incluya transporte y personal conforme a la programación establecida por la Alcaldía Local de Bosa.</t>
  </si>
  <si>
    <t xml:space="preserve"> Alquiler de silla plástica sin brazos</t>
  </si>
  <si>
    <t>Alquiler de silla plástica sin brazos durante un (1) día que incluya instalación, transporte y desinstalación conforme a la programación establecida por la Alcaldía Local de Bosa.</t>
  </si>
  <si>
    <t xml:space="preserve"> Alquiler Vallas de separación con publicidad</t>
  </si>
  <si>
    <t>Alquiler de valla metálica de separación de mínimo dos (2) metros de ancho x un metro con veinte centímetros (1,20) de altura que incluya una (1) impresión a full color sobre banner de trece (13) onz instalado en la valla, debe incluir transporte de carga, personal para su instalación, desmontaje y el diseño según la programación establecida por la Alcaldía Local de Bosa.el servicio de alquiler por diez (10) horas</t>
  </si>
  <si>
    <t>El servicio de la Valla de Separación se debe disponer un (1) día antes del inicio del evento para realizar la ubicación y así garantizar el correcto desarrollo del evento, incluye transporte y personal para la instalación y desmontaje en el lugar y horario establecido por la Alcaldía Local de Bosa.</t>
  </si>
  <si>
    <t xml:space="preserve"> Alquiler Vallas de separación sin publicidad</t>
  </si>
  <si>
    <t>Alquiler de valla metálica de separación de mínimo dos (2) metros de ancho x un metro con veinte centímetros (1,20) de altura, debe incluir transporte de carga, personal para su instalación y desmontaje según la programación establecida por la Alcaldía Local de Bosa.el servicio de alquiler por diez (10) horas</t>
  </si>
  <si>
    <t>El servicio de Alquiler de la Valla de Separación se debe disponer un (1) día antes del inicio del evento para realizar la ubicación y así garantizar el correcto desarrollo del evento, incluye transporte y personal para la instalación y desmontaje en el lugar y horario establecido por la Alcaldía Local de Bosa.</t>
  </si>
  <si>
    <t xml:space="preserve"> Ambulancia TAB 1</t>
  </si>
  <si>
    <t>Servicio por una (1) hora de Ambulancia para Traslado Asistencial Básico (TAB) que cuente con la dotación requerida en equipos e insumos, tripulada por auxiliar de enfermería con experiencia en traslado asistencial básico y conductores entrenados y capacitados en el manejo de vehículos de emergencia, conforme a la programación establecida por la Alcaldia Local de Bosa.el servicio de alquiler por diez (10) horas</t>
  </si>
  <si>
    <t>El servicio de ambulancia debe garantizar la presencia permanente en el lugar del evento y estar disponible para. realizar el traslado de pacientes en caso de ser necesario, el servicio se prestara en el lugar y horario establecido por la Alcaldía Local de Bosa.</t>
  </si>
  <si>
    <t xml:space="preserve"> Ambulancia TAB 2</t>
  </si>
  <si>
    <t>Servicio por diez (10) horas de Ambulancia para Traslado Asistencial Básico (TAB) que cuente con la dotación requerida en equipos e insumos, tripulada por auxiliar de enfermería con experiencia en traslado asistencial básico y conductores entrenados y capacitados en el manejo de vehículos de emergencia, conforme a la programación establecida por la Alcaldia Local de Bosa.el servicio de alquiler por diez (10) horas</t>
  </si>
  <si>
    <t xml:space="preserve"> Ambulancia TAM 1</t>
  </si>
  <si>
    <t>Servicio por una (1) hora de Ambulancia para Traslado Asistencial Medicalizado (TAM) que cuente con la dotación requerida en equipos e insumos, unidad de intervención con equipo avanzado, tripulada por médico entrenado, enfermera, auxiliar o tecnólogo en atención prehospitalaria, conforme a la programación establecida por la Alcaldia Local de Bosa.el servicio de alquiler por diez (10) horas</t>
  </si>
  <si>
    <t xml:space="preserve"> Ambulancia TAM 2</t>
  </si>
  <si>
    <t>Servicio por diez (10) horas de Ambulancia para Traslado Asistencial Medicalizado (TAM) que cuente con la dotación requerida en equipos e insumos, unidad de intervención con equipo avanzado, tripulada por médico entrenado, enfermera, auxiliar o tecnólogo en atención prehospitalaria, conforme a la programación establecida por la Alcaldia Local de Bosa.el servicio de alquiler por diez (10) horas</t>
  </si>
  <si>
    <t xml:space="preserve"> Atril</t>
  </si>
  <si>
    <t>Alquiler de atril para auditorio con escudo de Bogotá. Alcaldía Mayor de Bogotá D.C - Tiempo de Alquiler 1 Día.el servicio de alquiler por diez (10) horas</t>
  </si>
  <si>
    <t>El servicio de alquiler será por día y/o evento, incluye transporte, instalación, operación (si es requerido) y desinstalación en el lugar y horario establecido por la Alcaldía Local de Bosa.</t>
  </si>
  <si>
    <t xml:space="preserve"> Cajita Niños y Niñas (Especial Niños)</t>
  </si>
  <si>
    <t>Servicio de alimentación que incluya una (1) cajita (Especial Niños) con un (1) Sándwich de queso y jamón, o una (1) milhoja o una (1) Mantecada, una (1) fruta entera (manzana, durazno o ciruelas), una (1) bebida de avena o yogurt o leche achocolatada en botella pet o envase Tetrapak y un (1) dulce (Entre las opciones se podrá suministrar galletas o palitroques-salados o dulces como monedas de chocolate o brownies). Todo lo anterior empacado en una (1) caja de picnic fabricada en cartón 100 % reciclable, para ser entregados conforme a la programación establecida por la Alcaldía Local de Bosa.el servicio de alquiler por diez (10) horas</t>
  </si>
  <si>
    <t>El servicio de alimentación debe incluir transporte y personal para la entrega en el lugar establecido por la Alcaldía Local de Bosa</t>
  </si>
  <si>
    <t xml:space="preserve"> Escarapelas</t>
  </si>
  <si>
    <t>Impresión de escarapela en propalcote de trescientos (300) gramos en tamaño cuarto de carta, impresa a full color (4 x 1) plastificada, debe incluir bolsillo plástico y cordón para ser distribuida de manera individual e incluir el diseño suministrado por la Alcaldía Local de Bosa.el servicio de alquiler por diez (10) horas</t>
  </si>
  <si>
    <t>La escarapela debe estar fabricada en materiales de alta calidad y disponer de transporte y personal para entregarse en el lugar dispuesto por la Alcaldía Local de Bosa</t>
  </si>
  <si>
    <t xml:space="preserve"> Estación Café Tipo 1</t>
  </si>
  <si>
    <t>Espacio habilitado para que los asistentes se sirvan por sí mismos algo de beber, deberá contar con cien (100) bebidas de dos (2) tipos de jugos naturales en vasos de siete (7) onz, trescientas (300) bebidas calientes en vasos de cuatro (4) onz entre café y aromática, un (1) botellón de agua mineral para ser distribuida en vasos de siete (7) onz y trescientas (300) galletas, todo lo anterior ubicado sobre una (1) mesa de un metro con veinte centímetros (1,20) de ancho x sesenta centímetros (0,60) de profundidad con mantel y sobre mantel, servilletas y bandejas, todos los vasos deben ser desechables y biodegradables, una (1) persona de apoyo para garantizar el orden y aseo de la estación en los lugares dispuestos por la Alcaldía Local de Bosa-El servicio de alquiler por ocho (8) horas</t>
  </si>
  <si>
    <t>El servicio de la Estación de Café debe incluir transporte y personal en el lugar y horario establecido por la Alcaldía Local de Bosa.</t>
  </si>
  <si>
    <t xml:space="preserve"> Estación Café Tipo 2</t>
  </si>
  <si>
    <t>Estación de café y aromática e insumos y elementos menaje desechable (vasos, mezcladores, azúcar, entre otros): 300 bebidas vaso 5 onz de cartón. (Incluye transporte a lugares definidos por la alcaldía) El servicio de alquiler por ocho (8) horas</t>
  </si>
  <si>
    <t xml:space="preserve"> Intérprete De Lenguaje De Señas</t>
  </si>
  <si>
    <t xml:space="preserve"> Bachiller, Técnico (en cualquier area) y acreditado en intérprete de lengua de señas. Mínimo 2 años de experiencia como intérprete.el servicio de alquiler por diez (10) horas</t>
  </si>
  <si>
    <t>Persona por hora</t>
  </si>
  <si>
    <t>Hora</t>
  </si>
  <si>
    <t xml:space="preserve"> Módulo De Estabilización Y Clasificación (MEC)</t>
  </si>
  <si>
    <t>Prestación de servicio por diez (10) horas con Módulo de Estabilización y Clasificación (MEC) que incluya todos los elementos para la prestación del servicio conforme a la normatividad (Carpa acondicionada y dotada para atención, un (1) medico y una enfermera, camilla, botiquin y desfibrilador Incluye transporte, instalación y desinstalación conforme a la programación establecida por la Alcaldia Local de Bosa.el servicio de alquiler por diez (10) horas</t>
  </si>
  <si>
    <t xml:space="preserve"> Paca De Agua 1</t>
  </si>
  <si>
    <t>Paca de agua con veinticuatro (24) botellas de trescientos (300) mililitrosel servicio de alquiler por diez (10) horas</t>
  </si>
  <si>
    <t>La entrega debe incluir transporte y/o gastos de entrega en el lugar y horario establecido por la Alcaldía Local de Bosa.</t>
  </si>
  <si>
    <t xml:space="preserve"> Paca De Agua 2</t>
  </si>
  <si>
    <t>Paca de agua con veinticuatro (24) botellas de seiscientos (600) mililitrosel servicio de alquiler por diez (10) horas</t>
  </si>
  <si>
    <t xml:space="preserve"> Pintura Tipo Aerosol Grafiti</t>
  </si>
  <si>
    <t>Pinturas en aerosol de tipo profesional grafiti para uso en grafitis con filtro UV garantía para exteriores - Presentación x 400 ml  Diferentes Coloresel servicio de alquiler por diez (10) horas</t>
  </si>
  <si>
    <t>Aerosol Presentación 400 ml</t>
  </si>
  <si>
    <t xml:space="preserve"> Radio De Comunicación</t>
  </si>
  <si>
    <t>Alquiler radio de comunicación que incluya una (1) antena, selector de canal, botón para encendido, botón o potenciómetro para control de volumen, PPT (Push to talk), micrófono, conector de accesorios, botones programables que garantice su correcta instalación y funcionamiento conforme a la programación establecida por la Alcaldía Local de Bosa.el servicio de alquiler por diez (10) horas</t>
  </si>
  <si>
    <t>El servicio de alquiler por día (Garantizando funcionamiento por diez (10) horas) Incluye transporte, personal para instalación, operación (si es requerido) y desmontaje en el lugar y horario establecido por la Alcaldía Local de Bosa.</t>
  </si>
  <si>
    <t>Día</t>
  </si>
  <si>
    <t xml:space="preserve"> Refrigerio Tipo 1</t>
  </si>
  <si>
    <t>Refrigerio compuesto por un (1) pastel de pollo o un (1) pastel de carne  o un (1) pastel gloria o un (1) sándwich con dos (2) rebanadas de pan, una (1) tajada de jamón y una (1) tajada de queso, una (1) fruta entera y un (1) jugo en envase pet o Tetrapak doscientos (200) ml, una (1) fruta (manzana, pera, durazno, banano, mandarina, o ciruela), todos los alimentos relacionados en esta descripción técnica deberán estar en empaques desechables biodegradables aptos para el almacenamiento y transporte de alimentos, para ser entregados conforme a la programación establecida por la Alcaldía Local de Bosa. el servicio de alquiler por diez (10) horas</t>
  </si>
  <si>
    <t>El servicio de refrigerio debe incluir transporte y personal en el lugar y horario establecido por la Alcaldía Local de Bosa</t>
  </si>
  <si>
    <t>Almuerzo</t>
  </si>
  <si>
    <t>Servicio de almuerzo compuesto por una (1) porción de proteína, una (1) porción de ensalada fresca, una (1) porción de arroz blanco, una (1) porción de verdura, una (1) porción de papa en cascos y una bebida de jugo natural, todos los alimentos relacionados en esta descripción técnica deberán estar en empaques desechables biodegradables aptos para el almacenamiento y transporte de alimentos preparados que incluya cuchara, tenedor, cuchillo, servilleta, para ser entregados conforme a la programación establecida por la Alcaldía Local de Bosa el servicio de alquiler por diez (10) horas</t>
  </si>
  <si>
    <t>Unidad</t>
  </si>
  <si>
    <t>Alquiler de Amplificador para Bajo 200W</t>
  </si>
  <si>
    <t>200W de salida reales y 2 canales para bajo con altavoz de aluminio 12 ";  Canal limpio con control de ganancia dedicado.  EQ gráfico de 5 bandas EQ; Salida de auriculares independiente; Componentes de alta calidad. Conexión 110Vel servicio de alquiler por diez (10) horas</t>
  </si>
  <si>
    <t>Ver anexo técnico</t>
  </si>
  <si>
    <t xml:space="preserve">UNIDAD    </t>
  </si>
  <si>
    <t>Alquiler de Amplificador para Bajo 70W</t>
  </si>
  <si>
    <t>70W de salida reales y 2 canales para bajo con altavoz de aluminio 12 ";  Canal limpio con control de ganancia dedicado.  EQ gráfico de 5 bandas EQ; Salida de auriculares independiente; Componentes de alta calidad. Conexión 110Vel servicio de alquiler por diez (10) horas</t>
  </si>
  <si>
    <t>Alquiler de Amplificador para Guitarra 100W</t>
  </si>
  <si>
    <t>Amplificador cabina/cabezote de guitarra Minimo 100W de salida para guitarra con amplificador de 2 canales independientes, FX dual y altavoz  de 12 "; Procesador de efectos digital con  chorus, flanger, delay además de reverberación por separado; EQ Independiente de graves y agudos controles de tono en cada canal; Control de contorno para el rango medio. Adicional para auriculares y salida de línea con simulación de altavoz integrada. Entrada para pedales de efectos. Conexión 110Vel servicio de alquiler por diez (10) horas</t>
  </si>
  <si>
    <t>Alquiler de Amplificador para Guitarra 30W</t>
  </si>
  <si>
    <t>Amplificador combo de guitarra Minimo 30W de salida para guitarra con amplificador de 2 canales independientes, FX dual y altavoz  de 12 "; Procesador de efectos digital con  chorus, flanger, delay además de reverberación por separado; EQ Independiente de graves y agudos controles de tono en cada canal; Control de contorno para el rango medio. Adicional para auriculares y salida de línea con simulación de altavoz integrada. Entrada para pedales de efectos. Conexión 110Vel servicio de alquiler por diez (10) horas</t>
  </si>
  <si>
    <t>Alquiler de andamio certificado</t>
  </si>
  <si>
    <t>Alquiler de andamio certificado de 4 metros x 2 metrosel servicio de alquiler por diez (10) horas</t>
  </si>
  <si>
    <t>SET</t>
  </si>
  <si>
    <t>Alquiler de Back Line Tipo 1</t>
  </si>
  <si>
    <t>Alquiler de BackLine que incluya una (1) bateria acustica de minimo ocho (8) piezas de marca mundialmente reconocida, un (1) amplificador de guitarra y una (1) cabina para amplificador de guitarra de marca mundialmente reconocida, un (1) amplificador de bajo con una (1) cabina para amplificador de bajo minimo cuatro (4) x diez (10) de marca mundialmente reconocida que incluya un (1) auxiliar para instalación, operación y desinstalación, transporte de carga y todos los accesorios para garantizar su correcto funcionamiento en el lugar establecido por la Alcaldia Local de Bosael servicio de alquiler por diez (10) horas</t>
  </si>
  <si>
    <t>El servicio de alquiler del Alquiler de Back Line Tipo 1 se debe disponer mínimo dos (2) horas antes del inicio del evento para realizar la ubicación y así garantizar el correcto desarrollo del evento, incluye transporte de carga y personal para la instalación y desmontaje en el lugar y horario establecido por la Alcaldía Local de Bosa.</t>
  </si>
  <si>
    <t>Alquiler de Back Line Tipo 2</t>
  </si>
  <si>
    <t>Alquiler de BackLine que incluya una (1) bateria acustica de minimo ocho (8) piezas de marca mundialmente reconocida, dos (2) amplificadores de guitarra y dos (2) cabinas para amplificador de guitarra de marca mundialmente reconocida, un (1) amplificador de bajo con una (1) cabina para amplificador de bajo minimo ocho (8) x diez (10) de marca mundialmente reconocida que incluya un (1) auxiliar para instalación, operación y desinstalación, transporte de carga y todos los accesorios para garantizar su correcto funcionamiento en el lugar establecido por la Alcaldia Local de Bosael servicio de alquiler por diez (10) horas</t>
  </si>
  <si>
    <t>El servicio de alquiler del Alquiler de Back Line Tipo 2 se debe disponer mínimo dos (2) horas antes del inicio del evento para realizar la ubicación y así garantizar el correcto desarrollo del evento, incluye transporte de carga y personal para la instalación y desmontaje en el lugar y horario establecido por la Alcaldía Local de Bosa.</t>
  </si>
  <si>
    <t>Alquiler de Back Line Tipo 3</t>
  </si>
  <si>
    <t>Alquiler de BackLine que incluya dos (2) baterias acusticas de minimo ocho (8) piezas de marca mundialmente reconocida, dos (2) amplificadores de guitarra y dos (2) cabinas para amplificador de guitarra de marca mundialmente reconocida, dos (2) amplificador de bajo con dos (2) cabina para amplificador de bajo minimo ocho (8) x diez (10) de marca mundialmente reconocida que incluya un (1) auxiliar para instalación, operación y desinstalación, transporte de carga y todos los accesorios para garantizar su correcto funcionamiento en el lugar establecido por la Alcaldia Local de Bosael servicio de alquiler por diez (10) horas</t>
  </si>
  <si>
    <t>El servicio de alquiler del Alquiler de Back Line Tipo 3 se debe disponer mínimo tres (3) horas antes del inicio del evento para realizar la ubicación y así garantizar el correcto desarrollo del evento, incluye transporte de carga y personal para la instalación y desmontaje en el lugar y horario establecido por la Alcaldía Local de Bosa.</t>
  </si>
  <si>
    <t>Alquiler de Back Line Tipo 4</t>
  </si>
  <si>
    <t>Alquiler de BackLine que incluya un (1) set de percusión compuestos por un (1) timbal latino, un (1) set de congas con base de marca mundialmente reconocida, un (1) amplificador de guitarra y una (1) cabina para amplificador de guitarra de marca mundialmente reconocida, un (1) amplificador de bajo con una (1) cabina para amplificador de bajo minimo ocho (8) x diez (10) de marca mundialmente reconocida que incluya un (1) auxiliar para instalación, operación y desinstalación, transporte de carga y todos los accesorios para garantizar su correcto funcionamiento en el lugar establecido por la Alcaldia Local de Bosael servicio de alquiler por diez (10) horas</t>
  </si>
  <si>
    <t>El servicio de alquiler del Alquiler de Back Line Tipo 4 se debe disponer mínimo dos (2) horas antes del inicio del evento para realizar la ubicación y así garantizar el correcto desarrollo del evento, incluye transporte de carga y personal para la instalación y desmontaje en el lugar y horario establecido por la Alcaldía Local de Bosa.</t>
  </si>
  <si>
    <t>Alquiler de Back Line Tipo 5</t>
  </si>
  <si>
    <t>Alquiler de BackLine que incluya una (1) bateria acustica de minimo ocho (8) piezas de marca mundialmente reconocida, un (1) set de percusión compuestos por un (1) timbal latino de marca mundialmente reconocida, un (1) set de congas con base de marca mundialmente reconocida, un (1) amplificador de guitarra y una (1) cabina para amplificador de guitarra de marca mundialmente reconocida, un (1) amplificador de bajo con una (1) cabina para amplificador de bajo minimo ocho (8) x diez (10) de marca mundialmente reconocida que incluya un (1) auxiliar para instalación, operación y desinstalación, transporte de carga y todos los accesorios para garantizar su correcto funcionamiento en el lugar establecido por la Alcaldia Local de Bosael servicio de alquiler por diez (10) horas</t>
  </si>
  <si>
    <t>El servicio de alquiler del Alquiler de Back Line Tipo 5 se debe disponer mínimo tres (3) horas antes del inicio del evento para realizar la ubicación y así garantizar el correcto desarrollo del evento, incluye transporte de carga y personal para la instalación y desmontaje en el lugar y horario establecido por la Alcaldía Local de Bosa.</t>
  </si>
  <si>
    <t>Alquiler de Back Line Tipo 6</t>
  </si>
  <si>
    <t>Alquiler de BackLine que incluya un (1) rack para Dee Jay con dos (2) tornamesas, un (1) mixer de cuatro (4) canales una (1) base alta para compudaror portatil, todo lo anterior de marca mundialmente reconocida, un (1) auxiliar para instalación, operación y desinstalación, transporte de carga y todos los accesorios para garantizar su correcto funcionamiento en el lugar establecido por la Alcaldia Local de Bosael servicio de alquiler por diez (10) horas</t>
  </si>
  <si>
    <t>El servicio de alquiler del Alquiler de Back Line Tipo 6 se debe disponer mínimo dos (2) horas antes del inicio del evento para realizar la ubicación y así garantizar el correcto desarrollo del evento, incluye transporte de carga y personal para la instalación y desmontaje en el lugar y horario establecido por la Alcaldía Local de Bosa.</t>
  </si>
  <si>
    <t>Alquiler de Back Line Tipo 7</t>
  </si>
  <si>
    <t>Alquiler de BackLine que incluya un (1) rack para Dee Jay con dos (2) tornamesas, un (1) mixer de cuatro (4) canales una (1) base alta para compudaror portatil, una (1) bateria acustica de minimo ocho (8) piezas de marca mundialmente reconocida, un (1) amplificador de guitarra y una (1) cabina para amplificador de guitarra de marca mundialmente reconocida, un (1) amplificador de bajo con una (1) cabina para amplificador de bajo minimo cuatro (4) x diez (10) de marca mundialmente reconocida, un (1) auxiliar para instalación, operación y desinstalación, transporte de carga y todos los accesorios para garantizar su correcto funcionamiento en el lugar establecido por la Alcaldia Local de Bosael servicio de alquiler por diez (10) horas</t>
  </si>
  <si>
    <t>El servicio de alquiler del Alquiler de Back Line Tipo 7 se debe disponer mínimo dos (2) horas antes del inicio del evento para realizar la ubicación y así garantizar el correcto desarrollo del evento, incluye transporte de carga y personal para la instalación y desmontaje en el lugar y horario establecido por la Alcaldía Local de Bosa.</t>
  </si>
  <si>
    <t>Alquiler de baño portátil convencional</t>
  </si>
  <si>
    <t>Alquiler de baño portátil convencional construido en plástico reforzado con fibra de vidrio, con capacidad de tanque de 250 litros equivalente a 317 usos aproximadamente, rejilla de ventilación antilluvia,  inodoro químico y lavamanos debidamente marcados por genero masculino y femenino, con operador que garantice la sanidad de los baños durante el desarrollo del evento, incluye transporte a instalación conforme a la programación establecida por la Alcaldía Local de Bosa.el servicio de alquiler por diez (10) horas</t>
  </si>
  <si>
    <t>El servicio de alquiler se deberá garantizar por un (1) día garantizando el aseo, buen funcionamiento, transporte y personal para su instalación de desmontaje en el lugar y horario establecido por la Alcaldía Local de Bosa.</t>
  </si>
  <si>
    <t>Alquiler de baño portátil para persona con discapacidad</t>
  </si>
  <si>
    <t>Alquiler de baño químico portátil para persona con discapacidad construido en plástico reforzado con fibra de vidrio, con capacidad de tanque de 250 litros equivalente a 317 usos aproximadamente, rejilla de ventilación antilluvia,  inodoro químico y lavamanos debidamente marcados por genero masculino y femenino, con operador que garantice la sanidad de los baños durante el desarrollo del evento, incluye transporte a instalación conforme a la programación establecida por la Alcaldía Local de Bosa.el servicio de alquiler por diez (10) horas</t>
  </si>
  <si>
    <t>El servicio de alquiler se deberá garantizar por un (1) día garantizando el aseo, buen funcionamiento, transporte y personal para su instalación, operación y desmontaje en el lugar y horario establecido por la Alcaldía Local de Bosa.</t>
  </si>
  <si>
    <t>Alquiler de carpa tipo hangar de 12 x 12</t>
  </si>
  <si>
    <t>Alquiler de Carpa tipo hangar de doce (12) metros de acho x doce (12) metros de profundidad y dos metros con veinte (2,20) centímetros de altura en sus laterales recubierta en su totalidad por lona de color blanco con laterales, la carpa debe estar en buen estado estético y de funcionamiento e incluir contrapesos, accesorios, transporte de carga y personal para ser instaladas y desinstaladas en el lugar dispuesto por la Alcaldía Local de Bosa.el servicio de alquiler por diez (10) horas</t>
  </si>
  <si>
    <t>El servicio de alquiler de la Carpa Tipo Hangar se debe disponer dos (2) horas antes del inicio del evento para realizar la ubicación y así garantizar el correcto desarrollo del evento, incluye transporte de carga y personal para la instalación y desmontaje en el lugar y horario establecido por la Alcaldía Local de Bosa.</t>
  </si>
  <si>
    <t>Alquiler de carpa tipo hangar de 12 x 18</t>
  </si>
  <si>
    <t>Alquiler de Carpa tipo hangar de doce (12) metros de acho x dieciocho (18) metros de profundidad y dos metros con veinte (2,20) centímetros de altura en sus laterales recubierta en su totalidad por lona de color blanco con laterales, la carpa debe estar en buen estado estético y de funcionamiento e incluir contrapesos, accesorios, transporte de carga y personal para ser instaladas y desinstaladas en el lugar dispuesto por la Alcaldía Local de Bosa.el servicio de alquiler por diez (10) horas</t>
  </si>
  <si>
    <t>Alquiler de carpa tipo hangar de 12 x 6</t>
  </si>
  <si>
    <t>Alquiler de Carpa tipo hangar de doce (12) metros de acho x seis (6) metros de profundidad y dos metros con veinte (2,20) centímetros de altura en sus laterales recubierta en su totalidad por lona de color blanco con laterales, la carpa debe estar en buen estado estético y de funcionamiento e incluir contrapesos, accesorios, transporte de carga y personal para ser instaladas y desinstaladas en el lugar dispuesto por la Alcaldía Local de Bosa.el servicio de alquiler por diez (10) horas</t>
  </si>
  <si>
    <t>Alquiler de carpa tipo kiosco 2 x 2</t>
  </si>
  <si>
    <t>Alquiler de Carpa tipo kiosco de dos (2) metros de acho x dos (2) metros de profundidad y dos metros con veinte (2,20) centímetros de altura recubierta en su totalidad por lona de color blanco con laterales, la carpa debe estar en buen estado estético y de funcionamiento e incluir contrapesos, accesorios, transporte de carga y personal para ser instaladas y desinstaladas en el lugar dispuesto por la Alcaldía Local de Bosa.el servicio de alquiler por diez (10) horas</t>
  </si>
  <si>
    <t>El servicio de alquiler de la Carpa Tipo Kiosco se debe disponer dos (2) horas antes del inicio del evento para realizar la ubicación y así garantizar el correcto desarrollo del evento, incluye transporte de carga y personal para la instalación y desmontaje en el lugar y horario establecido por la Alcaldía Local de Bosa.</t>
  </si>
  <si>
    <t>Alquiler de carpa tipo kiosco 3 x 3</t>
  </si>
  <si>
    <t>Alquiler de Carpa tipo kiosco de tres (3) metros de acho x tres (3) metros de profundidad y dos metros con veinte (2,20) centímetros de altura recubierta en su totalidad por lona de color blanco con laterales, la carpa debe estar en buen estado estético y de funcionamiento e incluir contrapesos, accesorios, transporte de carga y personal para ser instaladas y desinstaladas en el lugar dispuesto por la Alcaldía Local de Bosa.el servicio de alquiler por diez (10) horas</t>
  </si>
  <si>
    <t>Alquiler de carpa tipo kiosco 4 x 4</t>
  </si>
  <si>
    <t>Alquiler de Carpa tipo kiosco de cuatro (4) metros de acho x cuatro (4) metros de profundidad y dos metros con veinte (2,20) centímetros de altura recubierta en su totalidad por lona de color blanco con laterales, la carpa debe estar en buen estado estético y de funcionamiento e incluir contrapesos, accesorios, transporte de carga y personal para ser instaladas y desinstaladas en el lugar dispuesto por la Alcaldía Local de Bosa.el servicio de alquiler por diez (10) horas</t>
  </si>
  <si>
    <t>Alquiler de carpa tipo kiosco 6 x 6</t>
  </si>
  <si>
    <t>Alquiler de Carpa tipo kiosco de seis (6) metros de acho x seis (6) metros de profundidad y dos metros con veinte (2,20) centímetros de altura recubierta en su totalidad por lona de color blanco con laterales, la carpa debe estar en buen estado estético y de funcionamiento e incluir contrapesos, accesorios, transporte de carga y personal para ser instaladas y desinstaladas en el lugar dispuesto por la Alcaldía Local de Bosa.el servicio de alquiler por diez (10) horas</t>
  </si>
  <si>
    <t>Alquiler de Concha Acústica</t>
  </si>
  <si>
    <t>Alquiler de concha acústica de mínimo ocho (8) metros de ancho x cuatro (4) metros de profundidad que incluya carpa tipo concha acústica recubierta el lona de color blanco y una (1) tarima a un metro con veinte centímetros (1,20) de altura, una (1) escalera de acceso con pasamanos y faldón de color negro para su recubrimiento, contrapesos, accesorios, transporte de carga y personal para ser instalada y desinstalada en el lugar dispuesto por la Alcaldía Local de Bosa. el servicio de alquiler por diez (10) horas</t>
  </si>
  <si>
    <t>El servicio de alquiler de la Concha Acústica se debe disponer cuatro (4) horas antes del inicio del evento para realizar la ubicación y así garantizar el correcto desarrollo del evento, incluye transporte de carga y personal para la instalación y desmontaje en el lugar y horario establecido por la Alcaldía Local de Bosa.</t>
  </si>
  <si>
    <t>Alquiler de escenario tipo 1</t>
  </si>
  <si>
    <t>Alquiler de escenario de doce (12) metros de ancho x doce (12) metros de profundidad compuesto por un (1) techo ensamblado en estructura tipo truss de doce (12) metros de ancho x doce (12) metros de profundidad y una altura regulable desde el piso entre cinco (5) y ocho (8) metros, recubierto en su parte superior por lona de color blanco y una (1) tarima de mínimo doce (12) metros de ancho x doce (12) metros de profundidad y una altura regulable desde el piso entre ochenta (0,80) centímetros y un metro con noventa centímetros (1,90), dos (2) escaleras de acceso con pasamanos y faldón de color negro para su recubrimiento, contrapesos, accesorios, transporte de carga y personal para ser instalado y desinstalado en el lugar dispuesto por la Alcaldía Local de Bosa, los elementos que componen el escenario deben estar en perfecto estado estético, estructural y de funcionamiento para garantizar la seguridad de los participantes y asistentes al evento.el servicio de alquiler por diez (10) horas</t>
  </si>
  <si>
    <t>El servicio de alquiler del escenario se debe disponer mínimo un (1) día antes del inicio del evento para realizar la ubicación y así garantizar el correcto desarrollo del evento, incluye transporte de carga y personal para la instalación y desmontaje en el lugar y horario establecido por la Alcaldía Local de Bosa.</t>
  </si>
  <si>
    <t>Alquiler de escenario tipo 2</t>
  </si>
  <si>
    <t>Alquiler de escenario de doce (12) metros de ancho x doce (12) metros de profundidad compuesto por un (1) techo ensamblado en estructura tipo truss de doce (12) metros de ancho x doce (12) metros de profundidad y una altura regulable desde el piso entre cinco (5) y ocho (8) metros y una altura regulable desde el piso entre cinco (5) y ocho (8) metros, recubierto en su parte superior por lona de color blanco con dos (2) vigas laterales de cuatro (4) metros de ancho a la altura del techo que este en la capacidad de soportar el peso de los equipos de audio, video e iluminación requeridos para el desarrollo del evento y una (1) tarima de mínimo doce (12) metros de ancho x doce (12) metros de profundidad y una altura regulable desde el piso entre ochenta (0,80) centímetros y un metro con noventa centímetros (1,90), dos (2) escaleras de acceso con pasamanos y faldón de color negro para su recubrimiento, contrapesos, accesorios, transporte de carga y personal para ser instalado y desinstalado en el lugar dispuesto por la Alcaldía Local de Bosa, los elementos que componen el escenario deben estar en perfecto estado estético, estructural y de funcionamiento para garantizar la seguridad de los participantes y asistentes al evento.el servicio de alquiler por diez (10) horas</t>
  </si>
  <si>
    <t>Alquiler de escenario tipo 3</t>
  </si>
  <si>
    <t>Alquiler de escenario de doce (12) metros de ancho x seis (6) metros de profundidad compuesto por un (1) techo ensamblado en estructura tipo truss de doce (12) metros de ancho x seis (6) metros de profundidad y una altura regulable desde el piso entre cinco (5) y ocho (8) metros, recubierto en su parte superior por lona de color blanco y una (1) tarima de mínimo doce (12) metros de ancho x seis (6) metros de profundidad y una altura regulable desde el piso entre ochenta (0,80) centímetros y un metro con noventa centímetros (1,90), dos (2) escaleras de acceso con pasamanos y faldón de color negro para su recubrimiento, contrapesos, accesorios, transporte de carga y personal para ser instalado y desinstalado en el lugar dispuesto por la Alcaldía Local de Bosa, los elementos que componen el escenario deben estar en perfecto estado estético, estructural y de funcionamiento para garantizar la seguridad de los participantes y asistentes al evento.el servicio de alquiler por diez (10) horas</t>
  </si>
  <si>
    <t>Alquiler de escenario tipo 4</t>
  </si>
  <si>
    <t>Alquiler de escenario de nueve (9) metros de ancho x seis (6) metros de profundidad compuesto por un (1) techo ensamblado en estructura tipo truss de nueve (9) metros de ancho x seis (6) metros de profundidad y una altura regulable desde el piso entre cinco (5) y ocho (8) metros, recubierto en su parte superior por lona de color blanco y una (1) tarima de mínimo nueve (9) metros de ancho x seis (6) metros de profundidad y una altura regulable desde el piso entre ochenta (0,80) centímetros y un metro con noventa centímetros (1,90), dos (2) escaleras de acceso con pasamanos y faldón de color negro para su recubrimiento, contrapesos, accesorios, transporte de carga y personal para ser instalado y desinstalado en el lugar dispuesto por la Alcaldía Local de Bosa, los elementos que componen el escenario deben estar en perfecto estado estético, estructural y de funcionamiento para garantizar la seguridad de los participantes y asistentes al evento.el servicio de alquiler por diez (10) horas</t>
  </si>
  <si>
    <t>Alquiler de escenario tipo 5</t>
  </si>
  <si>
    <t>Alquiler de escenario de doce (12) metros de ancho x seis (6) metros de profundidad compuesto por una (1) carpa tipo hangar de doce (12) metros de ancho x seis (6) metros de profundidad recubierta en lona de color blanco y una (1) tarima de mínimo doce (12) metros de ancho x seis (6) metros de profundidad a un metro con veinte centímetros (1,20) de altura, una (1) escalera de acceso con pasamanos y faldón de color negro para su recubrimiento, contrapesos, accesorios, transporte de carga y personal para ser instalado y desinstalado en el lugar dispuesto por la Alcaldía Local de Bosa, los elementos que componen el escenario deben estar en perfecto estado estético, estructural y de funcionamiento para garantizar la seguridad de los participantes y asistentes al evento.el servicio de alquiler por diez (10) horas</t>
  </si>
  <si>
    <t>Alquiler de escenario tipo 6</t>
  </si>
  <si>
    <t>Alquiler de escenario de seis (6) metros de ancho x seis (6) metros de profundidad compuesto por una (1) carpa tipo kiosco seis (6) metros de ancho x seis (6) metros de profundidad recubierta en lona de color blanco y una (1) tarima de mínimo seis (6) metros de ancho x seis (6) metros de profundidad y una altura regulable desde el piso entre ochenta (0,80) centímetros y un metro con veinte centímetros (1,20), una (1) escalera de acceso con pasamanos y faldón de color negro para su recubrimiento, contrapesos, accesorios, transporte de carga y personal para ser instalado y desinstalado en el lugar dispuesto por la Alcaldía Local de Bosa, los elementos que componen el escenario deben estar en perfecto estado estético, estructural y de funcionamiento para garantizar la seguridad de los participantes y asistentes al evento.el servicio de alquiler por diez (10) horas</t>
  </si>
  <si>
    <t>Alquiler de escenario tipo 7</t>
  </si>
  <si>
    <t>Alquiler de escenario de cuatro metros (4) de ancho x cuatro metros (4) de profundidad compuesto por una (1) carpa tipo kiosco de cuatro (4) metros de ancho x cuatro (4) metros de profundidad recubierta en lona de color blanco y una (1) tarima de mínimo cuatro (4) metros de ancho x cuatro (4) metros de profundidad y una altura regulable desde el piso entre ochenta (0,80) centímetros y un metro con veinte centímetros (1,20), una (1) escalera de acceso con pasamanos y faldón de color negro para su recubrimiento, contrapesos, accesorios, transporte de carga y personal para ser instalado y desinstalado en el lugar dispuesto por la Alcaldía Local de Bosa, los elementos que componen el escenario deben estar en perfecto estado estético, estructural y de funcionamiento para garantizar la seguridad de los participantes y asistentes al evento.el servicio de alquiler por diez (10) horas</t>
  </si>
  <si>
    <t>Alquiler de estibas plásticas</t>
  </si>
  <si>
    <t>Tipo Pallet 120 cm x 100 cm, Polietileno de alta densidad, Peso máximo soportado: 1500 kgel servicio de alquiler por diez (10) horas</t>
  </si>
  <si>
    <t>Alquiler de mesa plástica cuadrada</t>
  </si>
  <si>
    <t>Servicio de alquiler por un (1) día de mesa plástica cuadrada para cuatro (4) puestos con transporte e instalación conforme a la programación establecida por la Alcaldía Local de Bosa el servicio de alquiler por diez (10) horas</t>
  </si>
  <si>
    <t>Alquiler de mobiliario tipo 1</t>
  </si>
  <si>
    <t>Alquiler de mobiliario compuesto por una (1) sala tipo lounge de seis (6) puestos en diferentes colores, con cuatro (4) sillas tipo charles y una (1) mesa de centro en vidrio que cuente con excelente presentación estética y buen estado estructural con accesorios, transporte de carga y personal para instalación y desinstalación en el lugar dispuesto por la Alcaldía Local de Bosa.el servicio de alquiler por diez (10) horas</t>
  </si>
  <si>
    <t>El servicio de alquiler del mobiliario se debe disponer mínimo dos (2) horas antes del inicio del evento para realizar la ubicación y así garantizar el correcto desarrollo, incluye transporte de carga y personal para la instalación y desmontaje en el lugar y horario establecido por la Alcaldía Local de Bosa.</t>
  </si>
  <si>
    <t>Alquiler de mobiliario tipo 2</t>
  </si>
  <si>
    <t>Alquiler de mobiliario compuesto por una (1) sala tipo lounge de seis (6) puestos en diferentes colores, con dos (2) sillas tipo charles y una (1) mesa de centro en vidrio que cuente con excelente presentación estética y buen estado estructural con accesorios, transporte de carga y personal para instalación y desinstalación en el lugar dispuesto por la Alcaldía Local de Bosa.el servicio de alquiler por diez (10) horas</t>
  </si>
  <si>
    <t>Alquiler de mobiliario tipo 3</t>
  </si>
  <si>
    <t>Alquiler de mobiliario compuesto por una (1) sala tipo lounge de seis (6) puestos en diferentes colores y una (1) mesa de centro en vidrio que cuente con excelente presentación estética y buen estado estructural con accesorios, transporte de carga y personal para instalación y desinstalación en el lugar dispuesto por la Alcaldía Local de Bosa.el servicio de alquiler por diez (10) horas</t>
  </si>
  <si>
    <t>Alquiler de muro de contención tipo 1</t>
  </si>
  <si>
    <t>Alquiler de muro de contención portátil tipo barricada de un metro con veinte centímetros (1,20) de ancho x un metro con veinte centímetros (1,20) de altura fabricado en aluminio o metal diseñado para contener el publico en eventos masivos, debe incluir accesorios, transporte de carga y personal para la instalación y desinstalación en el lugar dispuesto por la Alcaldía de Bosael servicio de alquiler por diez (10) horas</t>
  </si>
  <si>
    <t>El servicio de alquiler del Muro de Contención se debe disponer mínimo cuatro (4) horas antes del inicio del evento para realizar la ubicación y así garantizar el correcto desarrollo, incluye transporte de carga y personal para la instalación y desmontaje en el lugar y horario establecido por la Alcaldía Local de Bosa.</t>
  </si>
  <si>
    <t>Alquiler de muro de contención tipo 2</t>
  </si>
  <si>
    <t>Alquiler de muro de contención portátil tipo barricada de dos metros con cuarenta centímetros (2,40) de ancho x un metro con veinte centímetros (1,20) de altura fabricado en aluminio o metal diseñado para contener el publico en eventos masivos, debe incluir accesorios, transporte de carga y personal para la instalación y desinstalación en el lugar dispuesto por la Alcaldía de Bosael servicio de alquiler por diez (10) horas</t>
  </si>
  <si>
    <t>Alquiler de pantalla inflable</t>
  </si>
  <si>
    <t>Alquiler de Pantalla de pelicula inflable de 20 pies pantalla D, Tiempo de Alquiler 1 Díael servicio de alquiler por diez (10) horas</t>
  </si>
  <si>
    <t>Alquiler de pantalla LED tipo 1</t>
  </si>
  <si>
    <t>Alquiler de pantalla LED diseñada para exteriores en formato de tres (3) metros de ancho x dos (2) metros de altura en resolución pitch 3mm, con procesador y computador para la proyección de material audiovisual, estructura para la instalación a nivel del piso, cables de señal, sistema de electricidad, accesorios, transporte de carga, personal técnico y auxiliar para su instalación, operación y desmontaje conforme a la programación establecida por la Alcaldía Local de Bosa.el servicio de alquiler por diez (10) horas</t>
  </si>
  <si>
    <t>El servicio de Alquiler de Pantalla Led se debe disponer cuatro (4) horas antes del inicio del evento para realizar pruebas y así garantizar el correcto funcionamiento, incluye transporte y personal para la instalación, operación y desmontaje en el lugar y horario establecido por la Alcaldía Local de Bosa.</t>
  </si>
  <si>
    <t>Alquiler de pantalla LED tipo 2</t>
  </si>
  <si>
    <t>Alquiler de pantalla LED diseñada para exteriores en formato de cuatro (4) metros de ancho x tres (3) metros de altura en resolución pitch 3mm, con procesador y computador para la proyección de material audiovisual, estructura para la instalación a nivel del piso, cables de señal, sistema de electricidad, accesorios, transporte de carga, personal técnico y auxiliar para su instalación, operación y desmontaje conforme a la programación establecida por la Alcaldía Local de Bosa.el servicio de alquiler por diez (10) horas</t>
  </si>
  <si>
    <t>Alquiler de pantalla LED tipo 3</t>
  </si>
  <si>
    <t>Alquiler de pantalla LED diseñada para exteriores en formato de seis (6) metros de ancho x tres (3) metros de altura en resolución pitch 3mm, con procesador y computador para la proyección de material audiovisual, estructura para la instalación a nivel del piso, cables de señal, sistema de electricidad, accesorios, transporte de carga, personal técnico y auxiliar para su instalación, operación y desmontaje conforme a la programación establecida por la Alcaldía Local de Bosa.el servicio de alquiler por diez (10) horas</t>
  </si>
  <si>
    <t>Alquiler de pasa cable tipo 1</t>
  </si>
  <si>
    <t>Alquiler de pasa cables de dos (2) canales de un (1) metro de longitud que incluya transporte de carga y personal para la instalación y desinstalación en el lugar dispuesto por la Alcaldia Local de Bosa.el servicio de alquiler por diez (10) horas</t>
  </si>
  <si>
    <t>El servicio de alquiler del pasa cable se debe disponer mínimo cuatro (4) horas antes del inicio del evento para realizar la ubicación y así garantizar el correcto desarrollo, incluye transporte de carga y personal para la instalación y desmontaje en el lugar y horario establecido por la Alcaldía Local de Bosa.</t>
  </si>
  <si>
    <t>Alquiler de pasa cable tipo 2</t>
  </si>
  <si>
    <t>Alquiler de pasa cables de cuatro (4) canales de un (1) metro de longitud que incluya transporte de carga y personal para la instalación y desinstalación en el lugar dispuesto por la Alcaldia Local de Bosa.el servicio de alquiler por diez (10) horas</t>
  </si>
  <si>
    <t>Alquiler de planta eléctrica tipo 1</t>
  </si>
  <si>
    <t>Planta eléctrica insonorizada de seis (6) Kva a dos (2) fases, un (1) neutro y un (1) polo a tierra con todos sus elementos de seguridad, bajantes eléctricas, distribuidores eléctricos, tapa cables y combustible para prestar servicio por ocho (8) horas debe incluir accesorios, transporte de carga, personal técnico para su instalación, operación y desmontaje conforme a la programación establecida por la Alcaldía Local de Bosa.el servicio de alquiler por diez (10) horas</t>
  </si>
  <si>
    <t>El servicio de alquiler de planta eléctrica se debe disponer cuatro (4) horas antes del inicio del evento para realizar pruebas y así garantizar el correcto funcionamiento, incluye transporte y personal para la instalación, operación y desmontaje en el lugar y horario establecido por la Alcaldía Local de Bosa.</t>
  </si>
  <si>
    <t>Alquiler de planta eléctrica tipo 2</t>
  </si>
  <si>
    <t>Planta eléctrica insonorizada de cuarenta (40) Kva a tres (3) fases, un (1) neutro y un (1) polo a tierra con todos sus elementos de seguridad, bajantes eléctricas, distribuidores eléctricos, tapa cables y combustible para prestar servicio por diez (10) horas debe incluir accesorios, transporte de carga, personal técnico para su instalación, operación y desmontaje conforme a la programación establecida por la Alcaldía Local de Bosa.el servicio de alquiler por diez (10) horas</t>
  </si>
  <si>
    <t>Alquiler de planta eléctrica tipo 3</t>
  </si>
  <si>
    <t>Planta eléctrica insonorizada de setenta y cinco (75) Kva a tres (3) fases, un (1) neutro y un (1) polo a tierra con todos sus elementos de seguridad, bajantes eléctricas, distribuidores eléctricos, tapa cables y combustible para prestar servicio por diez (10) horas debe incluir accesorios, transporte de carga, personal técnico para su instalación, operación y desmontaje conforme a la programación establecida por la Alcaldía Local de Bosa.el servicio de alquiler por diez (10) horas</t>
  </si>
  <si>
    <t>Alquiler de planta eléctrica tipo 4</t>
  </si>
  <si>
    <t>Planta eléctrica insonorizada de ciento veinticinco (125) Kva a tres (3) fases, un (1) neutro y un (1) polo a tierra con todos sus elementos de seguridad, bajantes eléctricas, distribuidores eléctricos, tapa cables y combustible para prestar servicio por diez (10) horas debe incluir accesorios, transporte de carga, personal técnico para su instalación, operación y desmontaje conforme a la programación establecida por la Alcaldía Local de Bosa.el servicio de alquiler por diez (10) horas</t>
  </si>
  <si>
    <t>Alquiler de Puente estructural (Truss) tipo 1</t>
  </si>
  <si>
    <t>Alquiler de un (1) puente estructural de cuatro (4) metros de ancho x cinco (5) metros de altura desde el piso ensamblado en estructura tipo truss, el puente estructural deberá estar elevado desde el piso con dos (2) columnas las cuales pueden ser elevadores y estar en la capacidad de soportar la carga del sistema de sonido, pantallas de video y sistema de iluminación dispuestos para el desarrollo del evento que incluya transporte de carga, personal técnico para la instalación y desinstalación, todos lo contrapesos y elementos de seguridad que garantice su correcta instalación y seguridad de los asistentes al evento conforme a la programación establecida por la Alcaldia Local de Bosael servicio de alquiler por diez (10) horas</t>
  </si>
  <si>
    <t>El servicio de alquiler del Puente Estructural se debe disponer mínimo un (1) día antes del inicio del evento para realizar la ubicación y así garantizar el correcto desarrollo del evento, incluye transporte de carga y personal para la instalación y desmontaje en el lugar y horario establecido por la Alcaldía Local de Bosa.</t>
  </si>
  <si>
    <t>Alquiler de Puente estructural (Truss) tipo 2</t>
  </si>
  <si>
    <t>Alquiler de un (1) puente estructural de seis (6) metros de ancho x cinco (5) metros de altura desde el piso ensamblado en estructura tipo truss, el puente estructural deberá estar elevado desde el piso con dos (2) columnas las cuales pueden ser elevadores y estar en la capacidad de soportar la carga del sistema de sonido, pantallas de video y sistema de iluminación dispuestos para el desarrollo del evento que incluya transporte de carga, personal técnico para el instalación y desinstalación, todos lo contrapesos y elementos de seguridad que garantice su correcta instalación y seguridad de los asistentes al evento conforme a la programación establecida por la Alcaldia Local de Bosael servicio de alquiler por diez (10) horas</t>
  </si>
  <si>
    <t>Alquiler de Puente estructural (Truss) tipo 3</t>
  </si>
  <si>
    <t>Alquiler de un (1) puente estructural de diez (10) metros de ancho x cinco (5) metros de altura desde el piso ensamblado en estructura tipo truss, el puente estructural deberá estar elevado desde el piso con dos (2) columnas las cuales pueden ser elevadores y estar en la capacidad de soportar la carga del sistema de sonido, pantallas de video y sistema de iluminación dispuestos para el desarrollo del evento que incluya transporte de carga, personal técnico para la instalación y desinstalación, todos lo contrapesos y elementos de seguridad que garantice su correcta instalación y seguridad de los asistentes al evento conforme a la programación establecida por la Alcaldia Local de Bosael servicio de alquiler por diez (10) horas</t>
  </si>
  <si>
    <t>Alquiler de Puente estructural (Truss) tipo 4</t>
  </si>
  <si>
    <t>Alquiler de un (1) puente estructural de doce (12) metros de ancho x seis (6) metros de altura desde el piso ensamblado en estructura tipo truss, el puente estructural deberá estar elevado desde el piso con dos (2) columnas las cuales deben estar ensambladas en estructura tipo truss y estar en la capacidad de soportar la carga del sistema de sonido, pantallas de video y sistema de iluminación dispuestos para el desarrollo del evento que incluya transporte de carga, personal técnico para la instalación y desinstalación, todos lo contrapesos y elementos de seguridad que garantice su correcta instalación y seguridad de los asistentes al evento conforme a la programación establecida por la Alcaldia Local de Bosael servicio de alquiler por diez (10) horas</t>
  </si>
  <si>
    <t>Alquiler de Puente estructural (Truss) tipo 5</t>
  </si>
  <si>
    <t>Alquiler de un (1) puente estructural de doce (12) metros de ancho x seis (6) metros de altura desde el piso ensamblado en estructura tipo truss, el puente estructural deberá estar elevado desde el piso con dos (2) columnas las cuales deben estar ensambladas en estructura tipo truss e incluir dos (2) vigas externas de tres (3) metros de ancho y estar en la capacidad de soportar la carga del sistema de sonido, pantallas de video y sistema de iluminación dispuestos para el desarrollo del evento que incluya transporte de carga, personal técnico para la instalación y desinstalación, todos lo contrapesos y elementos de seguridad que garantice su correcta instalación y seguridad de los asistentes al evento conforme a la programación establecida por la Alcaldia Local de Bosael servicio de alquiler por diez (10) horas</t>
  </si>
  <si>
    <t>Alquiler de Puente estructural (Truss) tipo 6</t>
  </si>
  <si>
    <t>Alquiler de un (1) puente estructural de doce (12) metros de ancho x seis (6) metros de altura desde el piso ensamblado en estructura tipo truss, el puente estructural deberá estar elevado desde el piso con dos (2) columnas las cuales deben estar ensambladas en estructura tipo truss e incluir dos (2) vigas externas de cuatro (4) metros de ancho con dos (2) columnas a la misma altura del puente principal y estar en la capacidad de soportar la carga del sistema de sonido, pantallas de video y sistema de iluminación dispuestos para el desarrollo del evento que incluya transporte de carga, personal técnico para la instalación y desinstalación, todos lo contrapesos y elementos de seguridad que garantice su correcta instalación y seguridad de los asistentes al evento conforme a la programación establecida por la Alcaldia Local de Bosael servicio de alquiler por diez (10) horas</t>
  </si>
  <si>
    <t>Alquiler de salón de eventos</t>
  </si>
  <si>
    <t>Alquiler de un salón de eventos cubierto, con una capacidad mínima para 300 personas sentadas, dotado con las condiciones físicas y logísticas necesarias tales como sonido, iluminación, baños, etc.El servicio de alquiler por ocho (8) horas</t>
  </si>
  <si>
    <t>Alquiler de saltarín</t>
  </si>
  <si>
    <t>Alquiler de Saltarín inflable recreativo para uso infantil, Mínimo 4m x 4m x 3m (largo x ancho x alto),con capacidad para 6 a 10 niños de forma simultánea colores Vivos, sistema de inflado Motor soplador de 1 HP mínimo (incluido), con accesorios como: Motor, lona base de protección, estacas de seguridad, extensión eléctrica, con instalacion y desinstalacion, transporte- Tiempo de Alquiler 1 Díael servicio de alquiler por diez (10) horas</t>
  </si>
  <si>
    <t>Alquiler de sistema inalámbrio In-ear</t>
  </si>
  <si>
    <t>Sistema inalámbrico In-ear de antena de 1/4 de onda, montaje en rack y bolsa en cremallera, transmisor inalámbrico de 1 canal de 24 bitsel servicio de alquiler por diez (10) horas</t>
  </si>
  <si>
    <t>Alquiler de sobre tarima tipo 1</t>
  </si>
  <si>
    <t>Alquiler de sobre tarima estructural de dos metros con cuarenta centímetros (2,40) de ancho x dos metros con cuarenta centímetros (2,40) de profundidad una altura regulable desde el piso entre treinta (0,30) centímetros y ochenta (0,80) centímetros con una (1) escalera de acceso y recubierta en su totalidad por faldón de color negro, accesorios, transporte de carga y personal para ser instalada y desinstalada en el lugar dispuesto por la Alcaldía Local de Bosa, los elementos que componen la tarima estructural deben estar en perfecto estado estético y de funcionamiento para garantizar la seguridad de los participantes y asistentes al evento.el servicio de alquiler por diez (10) horas</t>
  </si>
  <si>
    <t>El servicio de alquiler de la Sobre tarima se debe disponer mínimo cinco (5) horas antes del inicio del evento para realizar la ubicación y así garantizar el correcto desarrollo del evento, incluye transporte de carga y personal para la instalación y desmontaje en el lugar y horario establecido por la Alcaldía Local de Bosa.</t>
  </si>
  <si>
    <t>Alquiler de sobre tarima tipo 2</t>
  </si>
  <si>
    <t>Alquiler de sobre tarima estructural de tres metros con sesenta centimetros (3,60) de ancho x dos metros con cuarenta centímetros (2,40) de profundidad una altura regulable desde el piso entre treinta (0,30) centímetros y ochenta (0,80) centímetros con una (1) escalera de acceso y recubierta en su totalidad por faldón de color negro, accesorios, transporte de carga y personal para ser instalada y desinstalada en el lugar dispuesto por la Alcaldía Local de Bosa, los elementos que componen la tarima estructural deben estar en perfecto estado estético y de funcionamiento para garantizar la seguridad de los participantes y asistentes al evento.el servicio de alquiler por diez (10) horas</t>
  </si>
  <si>
    <t>Alquiler de sobre tarima tipo 3</t>
  </si>
  <si>
    <t>Alquiler de sobre tarima estructural de cuatro metros con ochenta centímetros (4,80) de ancho x dos metros con cuarenta centímetros (2,40) de profundidad una altura regulable desde el piso entre treinta (0,30) centímetros y ochenta (0,80) centímetros con una (1) escalera de acceso y recubierta en su totalidad por faldón de color negro, accesorios, transporte de carga y personal para ser instalada y desinstalada en el lugar dispuesto por la Alcaldía Local de Bosa, los elementos que componen la tarima estructural deben estar en perfecto estado estético y de funcionamiento para garantizar la seguridad de los participantes y asistentes al evento.el servicio de alquiler por diez (10) horas</t>
  </si>
  <si>
    <t>Alquiler de sobre tarima tipo 4</t>
  </si>
  <si>
    <t>Alquiler de sobre tarima estructural de seis metros (6) de ancho x dos metros con cuarenta centímetros (2,40) de profundidad una altura regulable desde el piso entre treinta (0,30) centímetros y ochenta (0,80) centímetros con una (1) escalera de acceso y recubierta en su totalidad por faldón de color negro, accesorios, transporte de carga y personal para ser instalada y desinstalada en el lugar dispuesto por la Alcaldía Local de Bosa, los elementos que componen la tarima estructural deben estar en perfecto estado estético y de funcionamiento para garantizar la seguridad de los participantes y asistentes al evento.el servicio de alquiler por diez (10) horas</t>
  </si>
  <si>
    <t>Alquiler de sonido convencional tipo 1</t>
  </si>
  <si>
    <t>Alquiler de sistema de sonido convencional compuesto por dos (2) cabinas activas o pasivas de mil (1.000) watts instaladas sobre trípode, una (1) consola digita de dieciséis (16) canales de entrada, dos (2) microfonos vocales inalámbricos, extensiones para electricidad, cables canon, que incluya transporte de carga, un (1) auxiliar de montaje, un (1) operador de sonido, todos los accesorios que garanticen su correcta instalación, funcionamiento y desinstalación conforme a la programación establecida por la Alcaldia Local de Bosa.el servicio de alquiler por diez (10) horas</t>
  </si>
  <si>
    <t>El servicio de alquiler del Alquiler de sonido se debe disponer mínimo dos (2) horas antes del inicio del evento para realizar la ubicación y así garantizar el correcto desarrollo del evento, incluye transporte de carga y personal para la instalación y desmontaje en el lugar y horario establecido por la Alcaldía Local de Bosa.</t>
  </si>
  <si>
    <t>Alquiler de sonido convencional tipo 2</t>
  </si>
  <si>
    <t>Sistema de sonido convencional compuesto por dos (2) cabinas convencionales activas o pasivas que cuenten con dos (2) parlantes de 15" y un (1) driver de 3" con capacidad de salida de 500 Watts RMS Respuesta de frecuencia (-3db):46Hz-17kHz.SPL máximo a 1 m: 120dB/126dB (Pico), dos (2) subwoofer activos o pasivos 1x18" de alta potencia para bajas frecuencias con bobina móvil de 100mm capacidad de salida cuatrocientos (400) Watts RMS (SPL 104 dB) respuesta de frecuencia 30Hz -300Hz; un (1) procesador de señal de tres (3) entradas x seis (6) salidas, una (1) consola digital de dieciséis (16) canales de entrada y seis (6) salidas auxiliares, dos (2) monitores de piso compuesto por 2 parlantes de 12" y un driver de 3" con capacidad de salida de quinientos (500) Watts RMS (max SPL 134dB) a 16 Ohms, cobertura 80°x60°, respuesta de frecuencia (-3 dB) 56Hz -5.7kHz, angulación del monitor 50°; tres (3) microfonos vocales inalámbricos con combinador de antena y antena; un (1) kit de microfoneria alámbrica para instrumentos (mínimo 6 micrófonos); un (1) kit de microfoneria alámbrica vocal (mínimo 4 micrófonos); cables canon, extensiones eléctricas y todos los accesorios para garantizar su correcta instalación y funcionamiento durante el desarrollo del evento; un (1) ingeniero de sonido, un (1) técnico de escenario, un (1) auxiliar para montaje y desmontaje, debe incluir transporte de carga y todos los accesorios que garanticen su correcta instalación, funcionamiento y desmontaje conforme a la programación establecida por la Alcaldia Local de Bosa.el servicio de alquiler por diez (10) horas</t>
  </si>
  <si>
    <t>El servicio de alquiler del Alquiler de sonido se debe disponer mínimo tres (3) horas antes del inicio del evento para realizar la ubicación y así garantizar el correcto desarrollo del evento, incluye transporte de carga y personal para la instalación y desmontaje en el lugar y horario establecido por la Alcaldía Local de Bosa.</t>
  </si>
  <si>
    <t>Alquiler de sonido tipo line array tipo 1</t>
  </si>
  <si>
    <t>Sistema de sonido line array pasivo para intemperie compuesto por ocho (8) cajas (cuatro (4) por arreglo L y cuatro (4) por arreglo R) que sea capaz de reproducir cuatro mil (4.000) watts RMS (max SPL 132dB Low - 136db Hi), las cabinas line array deberán tener las siguientes características: respuesta de frecuencia (-3 dB) HF: 900Hz - 16kHz, LF: 50Hz - 4KHz, doble parlante de 12" y doble Driver 3"; un (1) procesador de señal de ocho (8) entradas x ocho (8) salidas con conectividad Ethernet para trabajo inalámbrico a través de Wi Fi; un (1) amplificador de poder que sea capaz de reproducir quinientos (500) Watts (RMS) a 2 ohm por canal para frecuencias altas; Un (1) amplificador de poder que sea capaz de reproducir dos mil (2.000) Watts (RMS) a 2 ohm por canal para frecuencias medias; ocho (8) subwoofer pasivos 1x18" de alta potencia para bajas frecuencias con bobina móvil de 100mm capacidad de salida cuatrocientos (400) Watts RMS (SPL 103 dB) respuesta de frecuencia +/- 3 dB 43 Hz – 320 Hz -10 dB 34 Hz; un (1) amplificador de cuatro (4) canales capaz de reproducir dos mil quinientos (2.500) Watts (RMS) a 2 Ohms por canal para frecuencias bajas; una (1) consola digital con capacidad de treinta y dos (32) canales de entrada y dieciséis (16) salidas auxiliares con sistema de mezcla inalámbrico a través de Ipad; dos (2) snakes digitales (stage box) de dieciséis (16) canales de entrada y ocho (8) salidas auxiliares con cables UTP categoría seis (6) para exteriores de mínimo cincuenta (50) metros de longitud; cuatro (4) monitores de piso compuesto por dos (2) parlantes de 12" y un driver de 3", capacidad de salida de quinientos (500) Watts RMS (max SPL 134dB) a 16 Ohms, cobertura 80°x60°, respuesta de frecuencia (-3 dB) 56Hz -5.7kHz, angulación del monitor 50°; un (1) amplificador de cuatro (4) canales capaz de reproducir dos mil quinientos (2.500) Watts (RMS) a 2 Ohms por canal para monitores de tarima; dos (2) sistemas de side fill compuesto por una (1) cabina convencional, la cabina deberá contar con dos (2) parlantes de 15" y un (1) driver de 3" con capacidad de salida de 500 Watts RMS respuesta de frecuencia (-3db):46Hz-17kHz.SPL máximo a 1 m: 120dB/126dB (Pico) y un (1) subwoofer pasivo 1x18" de alta potencia para bajas frecuencias con bobina móvil de capacidad de salida cuatrocientos (400) Watts RMS (SPL 103 dB) respuesta de frecuencia +/- 3 dB 43 Hz – 320 Hz -10 dB 34 Hz; tres (3) microfonos vocales inalámbricos con combinador de antena y antena; Seis (6) micrófonos inalámbricos vocales de diadema con receptor inalámbrico individual, conectores de salida XLR, un (1) kit de microfoneria para batería (mínimo 8 micrófonos); un (1) kit de microfoneria para instrumentos (mínimo 12 micrófonos); un (1) kit de microfoneria vocal (mínimo 4 micrófonos), un (1) ingeniero de sonido, un (1) técnico para escenario y dos (2) auxiliares para instalación, operación y desinstalación, debe incluir transporte de carga y todos los accesorios que garanticen su correcta instalación y funcionamiento conforme a la programación establecida por la Alcaldia Local de Bosa.el servicio de alquiler por diez (10) horas</t>
  </si>
  <si>
    <t>El servicio de alquiler del Alquiler de sonido se debe disponer mínimo cuatro (4) horas antes del inicio del evento para realizar la ubicación y así garantizar el correcto desarrollo del evento, incluye transporte de carga y personal para la instalación y desmontaje en el lugar y horario establecido por la Alcaldía Local de Bosa.</t>
  </si>
  <si>
    <t>Alquiler de sonido tipo line array tipo 2</t>
  </si>
  <si>
    <t>Sistema de sonido line array pasivo para intemperie compuesto por doce (12) cajas (seis (6) por arreglo L y seis (6) por arreglo R) que sea capaz de reproducir seis mil (6.000) watts RMS (max SPL 132dB Low - 136db Hi), las cabinas line array deberán tener las siguientes características: respuesta de frecuencia (-3 dB) HF: 900Hz - 16kHz, LF: 50Hz - 4KHz, doble parlante de 12" y doble Driver 3"; un (1) procesador de señal de ocho (8) entradas x ocho (8) salidas con conectividad Ethernet para trabajo inalámbrico a través de Wi Fi; dos (2) amplificadores de poder que sean capaz de reproducir quinientos (500) Watts (RMS) a 2 ohm por canal para frecuencias altas; dos (2) amplificadores de poder que sean capaz de reproducir dos mil (2.000) Watts (RMS) a 2 ohm por canal para frecuencias medias; doce (12) subwoofer pasivos 1x18" de alta potencia para bajas frecuencias con bobina móvil de 100mm capacidad de salida cuatrocientos (400) Watts RMS (SPL 103 dB) respuesta de frecuencia +/- 3 dB 43 Hz – 320 Hz -10 dB 34 Hz; un (1) amplificador de cuatro (4) canales capaz de reproducir dos mil quinientos (2.500) Watts (RMS) a 2 Ohms por canal para frecuencias bajas; dos (2) consolas digitales con capacidad de treinta y dos (32) canales de entrada y dieciséis (16) salidas auxiliares con sistema de mezcla inalámbrico a través de Ipad; dos (2) snakes digitales (stage box) de dieciséis (16) canales de entrada y ocho (8) salidas auxiliares con cables UTP categoría seis (6) para exteriores de mínimo cien (100) metros de longitud; seis (6) monitores de piso compuesto por dos (2) parlantes de 12" y un driver de 3", capacidad de salida de quinientos (500) Watts RMS (max SPL 134dB) a 16 Ohms, cobertura 80°x60°, respuesta de frecuencia (-3 dB) 56Hz -5.7kHz, angulación del monitor 50°; un (1) amplificador de cuatro (4) canales capaz de reproducir dos mil quinientos (2.500) Watts (RMS) a 2 Ohms por canal para monitores de tarima; dos (2) sistemas de side fill compuesto por una (1) cabina convencional, la cabina deberá contar con dos (2) parlantes de 15" y un (1) driver de 3" con capacidad de salida de 500 Watts RMS respuesta de frecuencia (-3db):46Hz-17kHz.SPL máximo a 1 m: 120dB/126dB (Pico) y un (1) subwoofer pasivo 1x18" de alta potencia para bajas frecuencias con bobina móvil de capacidad de salida cuatrocientos (400) Watts RMS (SPL 103 dB) respuesta de frecuencia +/- 3 dB 43 Hz – 320 Hz -10 dB 34 Hz; tres (3) microfonos vocales inalámbricos con combinador de antena y antena; Seis (6) micrófonos inalámbricos vocales de diadema con receptor inalámbrico individual, conectores de salida XLR, un (1) kit de microfoneria para batería (mínimo 8 micrófonos); un (1) kit de microfoneria para instrumentos (mínimo 12 micrófonos); un (1) kit de microfoneria vocal (mínimo 4 micrófonos), dos (2) ingenieros de sonido, dos (2) técnicos para escenario y dos (2) auxiliares para inatalación, operación y desinstalación, debe incluir transporte de carga y todos los accesorios que garanticen su correcta instalación y funcionamiento conforme a la programación establecida por la Alcaldia Local de Bosael servicio de alquiler por diez (10) horas</t>
  </si>
  <si>
    <t>El servicio de alquiler del Alquiler de sonido se debe disponer mínimo seis (6) horas antes del inicio del evento para realizar la ubicación y así garantizar el correcto desarrollo del evento, incluye transporte de carga y personal para la instalación y desmontaje en el lugar y horario establecido por la Alcaldía Local de Bosa.</t>
  </si>
  <si>
    <t>Alquiler de sonido tipo line array tipo 3</t>
  </si>
  <si>
    <t>Sistema de sonido line array pasivo para intemperie compuesto por dieciseis (16) cajas (ocho (8) por arreglo L y ocho (8) por arreglo R) que sea capaz de reproducir seis mil (6.000) watts RMS (max SPL 132dB Low - 136db Hi), las cabinas line array deberán tener las siguientes características: respuesta de frecuencia (-3 dB) HF: 900Hz - 16kHz, LF: 50Hz - 4KHz, doble parlante de 12" y doble Driver 3"; un (1) procesador de señal de ocho (8) entradas x ocho (8) salidas con conectividad Ethernet para trabajo inalámbrico a través de Wi Fi; dos (2) amplificadores de poder que sean capaz de reproducir quinientos (500) Watts (RMS) a 2 ohm por canal para frecuencias altas; dos (2) amplificadores de poder que sean capaz de reproducir dos mil (2.000) Watts (RMS) a 2 ohm por canal para frecuencias medias; doce (12) subwoofer pasivos 1x18" de alta potencia para bajas frecuencias con bobina móvil de 100mm capacidad de salida cuatrocientos (400) Watts RMS (SPL 103 dB) respuesta de frecuencia +/- 3 dB 43 Hz – 320 Hz -10 dB 34 Hz; un (1) amplificador de cuatro (4) canales capaz de reproducir dos mil quinientos (2.500) Watts (RMS) a 2 Ohms por canal para frecuencias bajas; dos (2) consolas digitales con capacidad de treinta y dos (32) canales de entrada y dieciséis (16) salidas auxiliares con sistema de mezcla inalámbrico a través de Ipad; dos (2) snakes digitales (stage box) de dieciséis (16) canales de entrada y ocho (8) salidas auxiliares con cables UTP categoría seis (6) para exteriores de mínimo cien (100) metros de longitud; seis (6) monitores de piso compuesto por dos (2) parlantes de 12" y un driver de 3", capacidad de salida de quinientos (500) Watts RMS (max SPL 134dB) a 16 Ohms, cobertura 80°x60°, respuesta de frecuencia (-3 dB) 56Hz -5.7kHz, angulación del monitor 50°; un (1) amplificador de cuatro (4) canales capaz de reproducir dos mil quinientos (2.500) Watts (RMS) a 2 Ohms por canal para monitores de tarima; dos (2) sistemas de side fill compuesto por una (1) cabina convencional, la cabina deberá contar con dos (2) parlantes de 15" y un (1) driver de 3" con capacidad de salida de 500 Watts RMS respuesta de frecuencia (-3db):46Hz-17kHz.SPL máximo a 1 m: 120dB/126dB (Pico) y un (1) subwoofer pasivo 1x18" de alta potencia para bajas frecuencias con bobina móvil de capacidad de salida cuatrocientos (400) Watts RMS (SPL 103 dB) respuesta de frecuencia +/- 3 dB 43 Hz – 320 Hz -10 dB 34 Hz; dos (2) sistemas de Brass fill compuesto por una (1) cabina convencional con un (1) parlante de 15"  y un (1) driver de 3"; tres (3) microfonos vocales inalámbricos con combinador de antena y antena; Seis (6) micrófonos inalámbricos vocales de diadema con receptor inalámbrico individual, conectores de salida XLR, un (1) kit de microfoneria para batería (mínimo 8 micrófonos); un (1) kit de microfoneria para instrumentos (mínimo 12 micrófonos); un (1) kit de microfoneria vocal (mínimo 4 micrófonos), dos (2) ingenieros de sonido, dos (2) técnicos para escenario y dos (2) auxiliares para instalación, operación y desinstalación, debe incluir transporte de carga y todos los accesorios que garanticen su correcta instalación y funcionamiento conforme a la programación establecida por la Alcaldia Local de Bosael servicio de alquiler por diez (10) horas</t>
  </si>
  <si>
    <t>Alquiler de tarima estructural tipo 1</t>
  </si>
  <si>
    <t>Alquiler de Tarima estructural de doce (12) metros de ancho x doce (12) metros profundidad y una altura regulable desde el piso entre ochenta (0,80) centímetros y un metro con noventa centímetros (1,90), recubierta en su totalidad por faldón de color negro con dos (2) escaleras de acceso, accesorios, transporte de carga y personal para ser instalada y desinstalada en el lugar dispuesto por la Alcaldía Local de Bosa, los elementos que componen la tarima estructural deben estar en perfecto estado estético y de funcionamiento para garantizar la seguridad de los participantes y asistentes al evento.el servicio de alquiler por diez (10) horas</t>
  </si>
  <si>
    <t>El servicio de alquiler de la Tarima Estructural se debe disponer mínimo cinco (5) horas antes del inicio del evento para realizar la ubicación y así garantizar el correcto desarrollo del evento, incluye transporte de carga y personal para la instalación y desmontaje en el lugar y horario establecido por la Alcaldía Local de Bosa.</t>
  </si>
  <si>
    <t>Alquiler de tarima estructural tipo 2</t>
  </si>
  <si>
    <t>Alquiler de Tarima estructural de doce (12) metros de ancho x seis (6) metros profundidad y una altura regulable desde el piso entre ochenta (0,80) centímetros y un metro con noventa centímetros (1,90), recubierta en su totalidad por faldón de color negro con dos (2) escaleras de acceso, accesorios, transporte de carga y personal para ser instalada y desinstalada en el lugar dispuesto por la Alcaldía Local de Bosa, los elementos que componen la tarima estructural deben estar en perfecto estado estético y de funcionamiento para garantizar la seguridad de los participantes y asistentes al evento.el servicio de alquiler por diez (10) horas</t>
  </si>
  <si>
    <t>Alquiler de tarima estructural tipo 3</t>
  </si>
  <si>
    <t>Alquiler de Tarima estructural de seis (6) metros de ancho x seis (6) metros profundidad y una altura regulable desde el piso entre ochenta (0,80) centímetros y un metro con noventa centímetros (1,90), recubierta en su totalidad por faldón de color negro con dos (2) escaleras de acceso, accesorios, transporte de carga y personal para ser instalada y desinstalada en el lugar dispuesto por la Alcaldía Local de Bosa, los elementos que componen la tarima estructural deben estar en perfecto estado estético y de funcionamiento para garantizar la seguridad de los participantes y asistentes al evento.el servicio de alquiler por diez (10) horas</t>
  </si>
  <si>
    <t>Alquiler de tarima estructural tipo 4</t>
  </si>
  <si>
    <t>Alquiler de Tarima estructural de cuatro metros con ochenta centímetros (4,80) de ancho x cuatro metros con ochenta centímetros (4,80) profundidad y una altura regulable desde el piso entre ochenta (0,80) centímetros y un metro con noventa centímetros (1,90), recubierta en su totalidad por faldón de color negro con dos (2) escaleras de acceso, accesorios, transporte de carga y personal para ser instalada y desinstalada en el lugar dispuesto por la Alcaldía Local de Bosa, los elementos que componen la tarima estructural deben estar en perfecto estado estético y de funcionamiento para garantizar la seguridad de los participantes y asistentes al evento.el servicio de alquiler por diez (10) horas</t>
  </si>
  <si>
    <t>Alquiler de tarima estructural tipo 5</t>
  </si>
  <si>
    <t>Alquiler de Tarima estructural de cuatro metros con ochenta centímetros (4,80) de ancho x tres metros con sesenta centímetros (3,60) profundidad y una altura regulable desde el piso entre ochenta (0,80) centímetros y un metro con noventa centímetros (1,90), recubierta en su totalidad por faldón de color negro con dos (2) escaleras de acceso, accesorios, transporte de carga y personal para ser instalada y desinstalada en el lugar dispuesto por la Alcaldía Local de Bosa, los elementos que componen la tarima estructural deben estar en perfecto estado estético y de funcionamiento para garantizar la seguridad de los participantes y asistentes al evento.el servicio de alquiler por diez (10) horas</t>
  </si>
  <si>
    <t>Alquiler de teatro</t>
  </si>
  <si>
    <t>Alquiler de un teatro o auditorio escénico con una capacidad mínima para 300 personas sentadas, adecuado para la realización de eventos culturales, artísticos o institucionales. El espacio debe contar con condiciones técnicas, acústicas y logísticas que garanticen una experiencia segura y de calidad tanto para el público como para los participantes.El servicio de alquiler por ocho (8) horas</t>
  </si>
  <si>
    <t>Alquiler de televisor LED tipo 1</t>
  </si>
  <si>
    <t>Alquiler de Televisor led de cuarenta (40) pulgadas (") con base alta soportada desde el piso o con base a nivel del piso que permita la angulación de entre 30 y 45 grados (°) que incluya cables de señal, sistema de electricidad, accesorios, transporte de carga, personal técnico para su instalación, operación y desmontaje conforme a la programación establecida por la Alcaldía Local de Bosa.el servicio de alquiler por diez (10) horas</t>
  </si>
  <si>
    <t>El servicio de alquiler del televisor se debe disponer una (1) hora ante del inicio del evento para realizar pruebas y así garantizar el correcto funcionamiento, incluye transporte y personal para la instalación, operación y desmontaje en el lugar y horario establecido por la Alcaldía Local de Bosa.</t>
  </si>
  <si>
    <t>Alquiler de televisor LED tipo 2</t>
  </si>
  <si>
    <t>Alquiler de Televisor led de cincuenta (50) pulgadas (") con base alta soportada desde el piso o con base a nivel del piso que permita la angulación de entre 30 y 45 grados (°) que incluya cables de señal, sistema de electricidad, accesorios, transporte de carga, personal técnico para su instalación, operación y desmontaje conforme a la programación establecida por la Alcaldía Local de Bosa.el servicio de alquiler por diez (10) horas</t>
  </si>
  <si>
    <t>Alquiler de televisor LED tipo 3</t>
  </si>
  <si>
    <t>Alquiler de Televisor led de sesenta y cinco (65) pulgadas (") con base alta soportada desde el piso o con base a nivel del piso que permita la angulación de entre 30 y 45 grados (°) que incluya cables de señal, sistema de electricidad, accesorios, transporte de carga, personal técnico para su instalación, operación y desmontaje conforme a la programación establecida por la Alcaldía Local de Bosa.el servicio de alquiler por diez (10) horas</t>
  </si>
  <si>
    <t>Alquiler de televisor LED tipo 4</t>
  </si>
  <si>
    <t>Alquiler de Televisor led de setenta y cinco (75) pulgadas (") con base alta soportada desde el piso o con base a nivel del piso que permita la angulación de entre 30 y 45 grados (°) que incluya cables de señal, sistema de electricidad, accesorios, transporte de carga, personal técnico para su instalación, operación y desmontaje conforme a la programación establecida por la Alcaldía Local de Bosa.el servicio de alquiler por diez (10) horas</t>
  </si>
  <si>
    <t>El servicio de alquiler del televisor se debe disponer una (1) hora antes del inicio del evento para realizar pruebas y así garantizar el correcto funcionamiento, incluye transporte y personal para la instalación, operación y desmontaje en el lugar y horario establecido por la Alcaldía Local de Bosa.</t>
  </si>
  <si>
    <t>Alquiler de videobeam</t>
  </si>
  <si>
    <t>VIDEO BEAM 8000 LUMENS. Tipo 3LCD Brillo.8.000 Contraste 10.000:1. Resolución XGA 1024x768,  Duración de la lámpara [h.] 4.000. Warranty: Projector 3 years / Lamp 500 hours. Funciones: Edge Blending, warping, DICOM, HDBaseT Output, Display Port input, zoom y enfoque motorizado, lens shift horizontal y vertical, lente intercambiable. WIFI, bluetooth, entrada USB.el servicio de alquiler por diez (10) horas</t>
  </si>
  <si>
    <t>Alquiler kit de iluminación para espectáculos tipo 1</t>
  </si>
  <si>
    <t>Alquiler kit de iluminación para espectáculos compuesto por seis (6) par Led RGBW, cuatro (4) cabezas móviles hibridas, una (1) consola o controlador que cuente con la capacidad con controlar y dirigir toda la iluminación, una (1) maquina de humo, un (1) técnico operador de iluminación para instalación, operación y desmontaje del kit de iluminación por un lapso de diez (10) horas conforme a la programación establecida por la Alcaldía Local de Bosa.el servicio de alquiler por diez (10) horas</t>
  </si>
  <si>
    <t>El servicio de Alquiler Kit de iluminación se debe disponer cuatro (4) horas antes del inicio del evento para realizar pruebas y así garantizar el correcto funcionamiento, incluye transporte y personal para la instalación, operación y desmontaje en el lugar y horario establecido por la Alcaldía Local de Bosa.</t>
  </si>
  <si>
    <t>Alquiler kit de iluminación para espectáculos tipo 2</t>
  </si>
  <si>
    <t>Alquiler kit de iluminación para espectáculos compuesto por doce (12) par Led RGBW, seis (6) cabezas móviles hibridas, una (1) consola o controlador que cuente con la capacidad con controlar y dirigir toda la iluminación, una (1) maquina de humo, un (1) técnico operador de iluminación para instalación, operación y desmontaje del kit de iluminación por un lapso de diez (10) horas conforme a la programación establecida por la Alcaldía Local de Bosa.el servicio de alquiler por diez (10) horas</t>
  </si>
  <si>
    <t>Alquiler kit de iluminación para espectáculos tipo 3</t>
  </si>
  <si>
    <t>Alquiler kit de iluminación para espectáculos compuesto por veinticuatro (24) par Led RGBW, doce (12) cabezas móviles hibridas, cuatro (4) blinder Led bicolor de cuatro (4) bombillas, dos (2) mega estrober Led, una (1) consola o controlador que cuente con la capacidad con controlar y dirigir toda la iluminación, una (1) maquina de humo, un (1) técnico operador y un (1) auxiliar de iluminación para instalación, operación y desmontaje del kit de iluminación por un lapso de diez (10) horas conforme a la programación establecida por la Alcaldía Local de Bosa.el servicio de alquiler por diez (10) horas</t>
  </si>
  <si>
    <t>Alquiler kit de iluminación para espectáculos tipo 4</t>
  </si>
  <si>
    <t>Alquiler kit de iluminación para espectáculos compuesto por treinta y seis (36) par Led RGBW, dieciocho (18) cabezas móviles hibridas, cuatro (4) blinder Led bicolor de cuatro (4) bombillas, cuatro (4) mega estrober Led, una (1) consola o controlador que cuente con la capacidad con controlar y dirigir toda la iluminación, una (1) maquina de humo, un (1) técnico operador y un (1) auxiliar de iluminación para instalación, operación y desmontaje del kit de iluminación por un lapso de diez (10) horas conforme a la programación establecida por la Alcaldía Local de Bosa.el servicio de alquiler por diez (10) horas</t>
  </si>
  <si>
    <t>Alquiler kit de iluminación para espectáculos tipo 5</t>
  </si>
  <si>
    <t>Alquiler kit de iluminación para espectáculos compuesto por treinta y seis (36) par Led RGBW, veinticuatro (24) cabezas móviles hibridas, seis (6) blinder Led bicolor de cuatro (4) bombillas, seis (6) mega estrober Led, una (1) consola o controlador que cuente con la capacidad con controlar y dirigir toda la iluminación, distribuidor principal de electricidad con indicadores de voltaje, amperaje, breaker principal y breakers auxiliares, distribuidores auxiliares de electricidad (los necesarios), extensiones para electricidad (las necesarias), parciales   dos (2) maquinas de humo, un (1) técnico operador y un (1) auxiliar de iluminación para instalación, operación y desmontaje del kit de iluminación por un lapso de diez (10) horas conforme a la programación establecida por la Alcaldía Local de Bosa.el servicio de alquiler por diez (10) horas</t>
  </si>
  <si>
    <t>Alquiler pantalla de proyección tipo 1</t>
  </si>
  <si>
    <t>Alquiler de pantalla de proyección frontal o trasera que incluya telón con estructura soportada en el piso o apta para ser izada con proyector con base soportada en el piso o apta para ser izada, que incluya computador para la proyección de material audiovisual, cables de señal, sistema de electricidad, accesorios, transporte de carga, personal técnico y auxiliar para su instalación, operación y desmontaje conforme a la programación establecida por la Alcaldía Local de Bosa.el servicio de alquiler por diez (10) horas</t>
  </si>
  <si>
    <t>El servicio de alquiler de pantalla de proyección se debe disponer cuatro (4) horas antes del inicio del evento para realizar pruebas y así garantizar el correcto funcionamiento, incluye transporte y personal para la instalación, operación y desmontaje en el lugar y horario establecido por la Alcaldía Local de Bosa.</t>
  </si>
  <si>
    <t>Alquiler tarima modular movil</t>
  </si>
  <si>
    <t>Alquiler de tarima modular movil , hasta 900 Kg por metro cuadrado. Diferentes formas:
Sistema de pliegue rápido, se logra armar y desarmar 
Varios niveles de alturas desde 20 cm, 40 cm, 60 cm , 80 cm , superficies de 100 x 100 cm.
el servicio de alquiler por diez (10) horas</t>
  </si>
  <si>
    <t>Auxiliar Logístico</t>
  </si>
  <si>
    <t>Auxiliar Logístico (Incluido alimentación y transporte) jornada de mínimo 8 horas.</t>
  </si>
  <si>
    <t>Persona por día y/o evento - Funciones de acuerdo a Anexo Tecnico</t>
  </si>
  <si>
    <t>Cuadrilla Brigada Contraincendios Certificados</t>
  </si>
  <si>
    <t>Cuadrilla de brigada contraincendios certificados (Mínimo 3 personas). Título de Bachiller en cualquiera de sus modalidades. Certificado en la atención de aglomeraciones de alta, media y/o baja complejidad en el Distrito Capital. Experiencia general mínima de un (1) año. Mínimo dos (2) certificaciones de experiencia en apoyo de eventos - Tiempo de Alquiler 1 Día.</t>
  </si>
  <si>
    <t>Cuadrilla por día y/o evento</t>
  </si>
  <si>
    <t>Cuadrilla De Primeros Auxilios Certificados</t>
  </si>
  <si>
    <t>Cuadrilla de primeros auxilios certificados (Mínimo 3 personas). Título de Bachiller en cualquiera de sus modalidades. Certificado en primeros auxilios. Experiencia general mínima de un (1) año. Mínimo dos (2) certificaciones de experiencia en apoyo de eventos - Tiempo de Alquiler 1 Día.</t>
  </si>
  <si>
    <t>Decoración Temática</t>
  </si>
  <si>
    <t>Arco o entrada decorativa: Elaborado en estructura metálica o PVC, con telas, globos o vinilos decorativos alusivos a la temática (ej. buen trato, juego, paz, valores). Dimensiones aproximadas: 2,5 m alto x 2 m ancho. Back o fondo principal: Lona impresa o panel en foam board, con diseño gráfico alusivo al evento. Puede incluir logos institucionales, frases clave o ilustraciones. Tamaño sugerido: 2,4 m x 1,8 m. Módulos decorativos móviles: Figuras en cartón, espuma o madera liviana representando personajes, símbolos, elementos pedagógicos o lúdicos (ej. piezas de ajedrez, corazones, manos, mensajes). Tiras de banderines, cintas o telas decorativas: Para delimitar espacios y dar color. Material: tela liviana o papel tipo kraft, en colores institucionales o de la campaña. Decoración de piso: Tapetes, caminos de colores, huellas o gráficos adhesivos que guíen la experiencia o promuevan el recorrido. Estaciones interactivas o temáticas: Espacios decorados con mesas o módulos para juegos, reflexiones o talleres, identificados con señalética visual.</t>
  </si>
  <si>
    <t>Desayuno</t>
  </si>
  <si>
    <t xml:space="preserve">Servicio de desayuno  compuesto por una (1) Porción de fruta, una (1) porción de huevos: Pericos y/o mazorca y/o salchicha y/o jamón, y/o queso, una (1) Bebida Café y/o chocolate y/o jugo (envase tetra pack y/o botella plástica desechable),  Pan y/o galletas integrales y/o tostadas, todos los alimentos relacionados en esta descripción técnica deberán estar en empaques desechables biodegradables aptos para el almacenamiento y transporte de alimentos preparados que incluya cuchara, tenedor, cuchillo, servilleta, para ser entregados conforme a la programación establecida por la Alcaldía Local de Bosa </t>
  </si>
  <si>
    <t>Material POP 1</t>
  </si>
  <si>
    <t>Afiche - Tamaño final: 28cm ancho x 45cm alto | Impresión: a cuatricromía (4x0) digital | Policromía Papel: PAPELES ESMALTADOS C2S GLOSS de 200gr/m2Finalización: Cortar a tamaño final | Según las referencias o diseños que requiera la ENTIDAD. | Incluye entrega en Bosa</t>
  </si>
  <si>
    <t>Por Unidad - Incluye gastos de entrega e impuestos (si aplica)</t>
  </si>
  <si>
    <t>Material POP 10</t>
  </si>
  <si>
    <t>Camisetas - T-Sthirt en algodon 100% de 180 gr cuello redondo. Con estampado en policromía al frente de 25cmX20cm y estampado en policromía en espalda de 20cmX15cm Empacada en bolsa plastica en forma individual - color y tallas según solicitud de la entidad - Diseños que envíe Entidad.</t>
  </si>
  <si>
    <t>Costo unitario¹ - Incluye gastos de entrega e impuestos (si aplica)</t>
  </si>
  <si>
    <t>Material POP 11</t>
  </si>
  <si>
    <t>Canguro En Lona Tipo Riñonera Colores Surtidos De Acuerdo A Solicitud De Cliente Medidas: 14Cm Alto - 36Cm Ancho - 13Cm Profundidad En Material Lona Pvc - 2 Compartimientos Independientes Con Cremallera Estampado O Bordado (Según Solicitud De La Entidad) En Parte Frontal A 2 Colores En Tamaño Mínimo De 6Cmx4Cm</t>
  </si>
  <si>
    <t>Material POP 12</t>
  </si>
  <si>
    <t>Capas de lluvia: capa impermeable de lluvia en pvc satin seda 145*190 cm abierta con capota, marcada a 1 tinta el tamaño según lo requiera la entidad.</t>
  </si>
  <si>
    <t>Material POP 13</t>
  </si>
  <si>
    <t>Carné institucional | Impresión de carné en PVC 8.5cm alto x 5cm ancho - impreso full color tiro y retiro con plastificado en ologramas solo tiro Según diseños de la entidad</t>
  </si>
  <si>
    <t>Material POP 14</t>
  </si>
  <si>
    <t>Carpetas institucionales - Tamaño abierto 46.0 x 34,5 cm con 2 bolsillos internos de 8.5 cm. Tamaño cerrado 29.0 cm x 23.0 cm sin incluir el bolsillo. Impresa en policromía por una cara sobre papel esmaltado de 280 gr/m2, boslidllo troquelado interior según diseño y plastificado mate como acabado - Según diseños que envíe Entidad.</t>
  </si>
  <si>
    <t>Material POP 15</t>
  </si>
  <si>
    <t>Cartilla genérica x 1 Unidad - Tamaño final: 250 mm ancho x 25 mm alto Impresión: Cubierta 4 páginas a cuatricromía en ambas caras Interior 20 páginas a cuatricromía en ambas caras Papel: Cubierta PAPELES ESMALTADOS C2S GLOSS de 200gr/m2</t>
  </si>
  <si>
    <t>Material POP 16</t>
  </si>
  <si>
    <t>Paquete Cartilla genérica x 50 unidades - Tamaño final: 250 mm ancho x 25 mm alto Impresión: Cubierta 4 páginas a cuatricromía en ambas caras Interior 20 páginas a cuatricromía en ambas caras Papel: Cubierta PAPELES ESMALTADOS C2S GLOSS de 200gr/m2</t>
  </si>
  <si>
    <t>Material POP 17</t>
  </si>
  <si>
    <t>Certificados / Diplomas - Tamaño Carta, Full Color, Sutratato En Opalina O Propalcote 200 G</t>
  </si>
  <si>
    <t>Material POP 18</t>
  </si>
  <si>
    <t>Chaquetas rompevientos con capucha y bolsillos tipo impermeable todas las costuras deben estar selladas y contar con sistemas de cierre efectivo en las zonas críticas como la capucha, las muñecas y las mangas. Otra categoría diferente es la resistencia al agua de tela tipo 100% vinilo, completamente impermeable, durable y no se deshilacha. Ripstop – resistente, tallas variadas conforme a las necesidades del FDLB S, M, L, XL Colores variados Estampados con los diseños establecidos por el FDLB</t>
  </si>
  <si>
    <t>Material POP 19</t>
  </si>
  <si>
    <t>Cinta falla con mosqueton Cinta falla gruesa para carnet color según solicitud de la ALB tamaño 95cms de largo * 2cm de ancho marcadas en policromíam resistente al agua, impresas a 4x4 tintas con mosquetón metálico con portacarné formato Vertical en Plástico - COLOR Transparente - TAMAÑO 9cm X 5.8cm ÁREA DE MARCA: A lo largo de la cinta falla gruesa -según diseño que envíe la entidad.</t>
  </si>
  <si>
    <t>Material POP 2</t>
  </si>
  <si>
    <t>Agenda ecológica con notas adhesivas y esfero, cosida de min 75 hojas blancas con broche de cierre, estampada según diseño de la alcaldía.</t>
  </si>
  <si>
    <t>Material POP 20</t>
  </si>
  <si>
    <t>Cubre maleta impermeable: Capacidad de tamaño 55 cm alto y 35 ancho Portátil, reflectante, impermeable, a prueba de polvo, protegido del sol, resistente al desgaste. Colores surtidos. Logos alcaldía local de Bosa.
Marcada A Full Color O 1 Tinta. Logos y diseños que envíe Entidad.</t>
  </si>
  <si>
    <t>Material POP 21</t>
  </si>
  <si>
    <t>Dispensador de bolsas- huesitos: Huesos dispensadores de bolsas marcado a 1 tinta para mascota con forma de hueso 8cm x 5.5cm x 3.5 cm</t>
  </si>
  <si>
    <t>Material POP 22</t>
  </si>
  <si>
    <t>Esfero ecológico de tinta negra. Estampados según diseño de la alcaldía.</t>
  </si>
  <si>
    <t>Material POP 23</t>
  </si>
  <si>
    <t>Espejos Brandeados: espejo plástico, acabado frost, medidas: 6 cm diámetro. Marca: 2.5 cm , 
Medida espejo cerrado:7x7cm, marcado a 1 tinta</t>
  </si>
  <si>
    <t>Material POP 24</t>
  </si>
  <si>
    <t>Banderín en tela impermeable, impresa 1 cara a 1 tinta o a color, tira de 10 mts</t>
  </si>
  <si>
    <t>Material POP 25</t>
  </si>
  <si>
    <t>Docena de Gorras con parte frontal en poliéster blanco o el color requerido - cascos en malla en la parte trasera, cierre plástico. Tipo de Impresión: Bordado en el Frente o impreso según indique el diseño que entregue la Alcaldía Local (Cantidad paquete 12 Gorras) - Bordado por 1</t>
  </si>
  <si>
    <t>Paquete por 12 unidades - Incluye gastos de entrega e impuestos (si aplica)</t>
  </si>
  <si>
    <t>Material POP 25.2</t>
  </si>
  <si>
    <t>Paquete por 50 Gorras con parte frontal en poliéster blanco o el color requerido - cascos en malla en la parte trasera, cierre plástico. Tipo de Impresión: Bordado en el Frente o impreso según indique el diseño que entregue la Alcaldía Local (Cantidad paquete 12 Gorras) - Bordado por 1</t>
  </si>
  <si>
    <t>Costo por 50 unidades - Incluye gastos de entrega e impuestos (si aplica)</t>
  </si>
  <si>
    <t>Material POP 26</t>
  </si>
  <si>
    <t>Fabricacion E Instalación De Inflable Medidas 3 Mts De Alto X 4 Mts De Ancho X 0.50 Mt De Fondo, Elaborado En Lona Impremeable Tipo Campero Y Base En Reebage Decoración En Colores Institucionales Y Marcación En Impresión Digital Full Color 1440 Dpi De Resolución, Por Ambos Lados , Motor Interno De 1 Hp, Cuerdas Y Sistema De Anclaje A Piso, Maletín De Transporte Fabricado En Tela Reebage. A Partir De Archivos Diagramados Suministrados Por El Cliente. * Incluir Motor De Inflado Y Cable De Mínimo 20 Metros Encauchado Para Conectar A Toma De Corriente De 110V - Policromía - Según Diseño Que Envíe Entidad.</t>
  </si>
  <si>
    <t>Material POP 27</t>
  </si>
  <si>
    <t>Fabricacion E Instalación De Inflable Medidas 5 Mts Base X 4 Mts De Alto X 0.50 Mt De Fondo, Elaborado En Lona Impremeable TipoCampero Y Base En Reebage Decoración En Colores Institucionales Y Marcación En Impresión DigitalFull Color 1440 Dpi De Resolución, Por Ambos Lados , Motor Interno De 1 Hp, Cuerdas Y Sistema De Anclaje A Piso, Maletín De Transporte Fabricado En Tela Reebage. A Partir De Archivos DiagramadosSuministrados Por ElCliente. * Incluir Motor DeInflado Y Cable De Mínimo 20 Metros Encauchado Para Conectar A Toma DeCorriente De 110V - Policromía - Según Diseño Que Envíe Entidad - Policromía.Garantía De Mínimo 1 Año</t>
  </si>
  <si>
    <t>Material POP 28</t>
  </si>
  <si>
    <t>Libretas Caucho: Libreta ecológica, argollada con caucho, 60 páginas internas rayadas a 1 tinta, Medidas: 13 *18cm, colores surtidos</t>
  </si>
  <si>
    <t>Material POP 29</t>
  </si>
  <si>
    <t>Llavero - Silbato: llavero en forma de silbato de emergencia o brigadista de color rojo estampado con diseño según lo establezca la Alcaldía.</t>
  </si>
  <si>
    <t>Material POP 3</t>
  </si>
  <si>
    <t>Banderines Tamaño Medio pliego 50 cm. x 70 cm. Impresión en Banner con ojaletes en las esquinas</t>
  </si>
  <si>
    <t>Material POP 30</t>
  </si>
  <si>
    <t>Morral camelback con bolsa de hidratación de 2.5 LITROS ideal para Material: Nylon Tamaño Aprox del Morral: 45 x 22 x 11 cm peso Aprox del Morral: 315 g. Medida de manguera: 1 metro. Bolsillo para accesorios, tirantes con correa ajustable para el pecho. Logos alcaldía local de Bosa.
 Logos y diseños que envíe Entidad.</t>
  </si>
  <si>
    <t>Material POP 31</t>
  </si>
  <si>
    <t>Mug blanco 11 onzas, con sublimación a full color</t>
  </si>
  <si>
    <t>Material POP 32</t>
  </si>
  <si>
    <t>Pala plásticas para recoger eses para marcar a 1 tinta, colores surtidos.</t>
  </si>
  <si>
    <t>Material POP 33</t>
  </si>
  <si>
    <t>Pañoleta brandeada en tela 70*70 cm, colores surtidos, marcada a full color / 1 tinta</t>
  </si>
  <si>
    <t>Material POP 34</t>
  </si>
  <si>
    <t>Servicio de producción pendón Pendón Tipo Araña o roll up (Según solicitud de cliente) - tamaño 1 x 2 mts impreso en policromía sobre banner de 13 onzas a 1440 DPI de resolución. REFERENCIA DE DISEÑO QUE DEFINA LA ENTIDAD.</t>
  </si>
  <si>
    <t>Material POP 35</t>
  </si>
  <si>
    <t>Pin Metálico Tamaño 5X 5Cm Troquelado, Referencia Personalizada, Full Color Repujado De Acuerdo A Diseño De la Entidad Con Broche De Seguridad Americano En Respaldo</t>
  </si>
  <si>
    <t>Material POP 36</t>
  </si>
  <si>
    <t>PLACA EN MADERA Placa en madera con marcación láser de 23*17cm</t>
  </si>
  <si>
    <t>Material POP 37</t>
  </si>
  <si>
    <t>PLACA EN VIDRIO / ACRILICO Placa en VIDRIO /ACRILICO con marcación láser de 20 cm, forma sujeta a diseño.</t>
  </si>
  <si>
    <t>Material POP 38</t>
  </si>
  <si>
    <t>Plegable - PLEGABLES DE 21x28 A 3 CUERPOS (carta) PROPALCOTE 115 gr. 4X4</t>
  </si>
  <si>
    <t>Material POP 39</t>
  </si>
  <si>
    <t>Postales - Impresión en propalcote laminado 15*10 cm, 4x4</t>
  </si>
  <si>
    <t>Material POP 4</t>
  </si>
  <si>
    <t>Banner - Mt2 de banner de 13 onzas a 1440 DPI de resolución impreso en policromía o monocromía REFERENCIAS DE DISEÑO QUE DEFINA LA ENTIDAD.Incluye corte, terminados especificados por la entidad en cada solicitud, instalación y desinstalación en Bogotá</t>
  </si>
  <si>
    <t>Material POP 40</t>
  </si>
  <si>
    <t>Sellos adhesivos Sellamientos 55X22. Impresos En Papel; Adhesivo A 1X0 Tintas</t>
  </si>
  <si>
    <t>Material POP 41</t>
  </si>
  <si>
    <t xml:space="preserve">Sombrilla estampada Medida 21 Dimensiones 106.68 Con protector solar filtro UV Puntera metálica mango en madera o de goma Estructura Metálica color gris con estuche en forro con opción de estampado conforme diseño establecido por el FDLB Color: Variado conforme a las necesidades del FDLB, Estampado de la sobrilla conforme a las solicitudes del FDLB </t>
  </si>
  <si>
    <t>Material POP 42</t>
  </si>
  <si>
    <t>Impresión de vinilo adhesivo con semi corte, tamaño según lo requiera la entidad</t>
  </si>
  <si>
    <t>Material POP 43</t>
  </si>
  <si>
    <t>Tarjetones de votación: Impresión en papel bond, tamaño media carta a 1 tinta, seriado</t>
  </si>
  <si>
    <t>Material POP 44</t>
  </si>
  <si>
    <t>Tula Deportiva En Tela Ecologica Impermeable Marcada A Full Color O 1 Tinta, Con Cordón Ajustable, Colores Surtidos, Tamaño De Marcación: 30 X 40Cm</t>
  </si>
  <si>
    <t>Material POP 45</t>
  </si>
  <si>
    <t>Valla - Medida: 6mx4m - policromía 4x0 - Cerchas metálicas: fabricadas en ángulo de 2x3/16 pulgadas, inferiores en ángulo de 1x1/8; Largo de 7M, Ancho de 35 cms (1m bajo tierra y 2,20m del piso a la base de las láminas) Paneles: fabricados en lámina galvanizada calibre 24 doblada y perforada 1,94x 0,94 Instalación de la estructura. Cimentación de cada cercha 40x40 cm aproximadamente. Incluye Transporte hasta el punto de instalación en Bogotá. Podrán ser hasta 15 REFERENCIAS DISTINTAS DE ARTE</t>
  </si>
  <si>
    <t>Material POP 46</t>
  </si>
  <si>
    <t>Vinilo ahesivo Mt2 vinilo adhesivo completo o tipo plotter de corte en policromía/monicromía, según arte final de la Entidad. REFERENCIAS DE DISEÑO QUE DEFINA LA ENTIDAD.Incluye corte, terminados especificados por la entidad en cada solicitud, incluye instalación y desinstalación en Bogotá</t>
  </si>
  <si>
    <t>Material POP 47</t>
  </si>
  <si>
    <t>Pacto / Postal - Vinilo adhesivo impreso en policromía de 70cmX100cm con acabado mate o brillante sobre poliestireno rígido calibre 100</t>
  </si>
  <si>
    <t>Material POP 48</t>
  </si>
  <si>
    <t>Visera deportiva, colores surtidos, cierre trasero de velcro ajustable, bandeada a 1 tinta y a color según lo requiera la entidad.</t>
  </si>
  <si>
    <t>Material POP 49</t>
  </si>
  <si>
    <t>Volantes Institucionales - Tamaño final: 200 mm ancho x 140 mm alto Impresión: 4x4 a cuatricromía en ambas caras Papel: PAPELES ESMALTADOS C2S GLOSS de 115 gr/m2</t>
  </si>
  <si>
    <t>Material POP 5</t>
  </si>
  <si>
    <t>Bolsa ecologicas en 100% algodón orgánico Largo x Ancho: 50 cm x 45 cm en colores variados conforme a la necesidad del FDLB. Estampado mediante serigrafía con tintas al agua no tóxicas con los diseños establecidos por el FDLB.</t>
  </si>
  <si>
    <t>Material POP 50</t>
  </si>
  <si>
    <t>Volantes Institucionales paquete por mil unidades - Tamaño final: 200 mm ancho x 140 mm alto Impresión: 4x4 a cuatricromía en ambas caras Papel: PAPELES ESMALTADOS C2S GLOSS de 115 gr/m2</t>
  </si>
  <si>
    <t>Costo por paquete de 1000 Unidades - Incluye gastos de entrega e impuestos (si aplica)</t>
  </si>
  <si>
    <t>Material POP 51</t>
  </si>
  <si>
    <t>Placas en acero inoxidable con rótulado de 16cm x 9cm, con diseño de acuerdo a solicitud del FDLB</t>
  </si>
  <si>
    <t>Material POP 6</t>
  </si>
  <si>
    <t>Botilito en policarbonato con tapa rosca en polipropileno y pitillo - mínimo 650ML Colores surtidos según solicitud de cliente Medidas botilito: 22.4 cm x 7 cm diámetro Marcado en policromía/monocromía: 5cmX4cm/ tampografía, producto con tratamiento</t>
  </si>
  <si>
    <t>Material POP 7</t>
  </si>
  <si>
    <t>Botón Publicitario Tamaño 5.5Cm Diámetro, Full Color, Surtidos</t>
  </si>
  <si>
    <t>Material POP 8</t>
  </si>
  <si>
    <t>Buzo sin Capota: Buzo en algodon perchado sin unisex en material fleece de alta calidada, sin bolsillos. diferentes colores y tallas, bordado o estampado a cuatro tintas según diseño que envié la entidad y logos (de 3 a 4 logos diferentes tamaños).</t>
  </si>
  <si>
    <t>Material POP 9</t>
  </si>
  <si>
    <t>Buzos con capota: Buzo en algodon Perchado con capota unisex en material fleece de alta calidada, y capota en algodón perchado, con topes para ajustar, bolsillos profundos laterales izquiero y derecho tipo canguro. diferentes colores y tallas, bordado o estampado a cuatro tintas según diseño que envié la entidad y logos (de 3 a 4 logos diferentes tamaños).</t>
  </si>
  <si>
    <t>Presentación musical</t>
  </si>
  <si>
    <t>Orquesta Musical de mínimo 4 integrantes y/o músicos en vivo y por lo menos 4 instrumentos, en diferentes géneros musicales. (Incluido Transporte, Instalacion, sonido etc)</t>
  </si>
  <si>
    <t>HR</t>
  </si>
  <si>
    <t>Refrigerio Tipo 2</t>
  </si>
  <si>
    <t xml:space="preserve">Refrigerio compuesto por un (1) pastel de pollo o un pastel gloria, jugo o avena en caja, que cumpla con las normas de bioseguridad - empacado, todos los alimentos relacionados en esta descripción técnica deberán estar en empaques desechables biodegradables aptos para el almacenamiento y transporte de alimentos, para ser entregados conforme a la programación establecida por la Alcaldía Local de Bosa. </t>
  </si>
  <si>
    <t>Refrigerio Tipo 3</t>
  </si>
  <si>
    <t xml:space="preserve">Refrigerio compuesto por una (1) galleta con chips de chocolate o un (1) ponqué o una (1) mantecada, jugo o avena de 200 ml y fruta de temporada, todos los alimentos relacionados en esta descripción técnica deberán estar en empaques desechables biodegradables aptos para el almacenamiento y transporte de alimentos, para ser entregados conforme a la programación establecida por la Alcaldía Local de Bosa. </t>
  </si>
  <si>
    <t>Servicio de transporte de carga</t>
  </si>
  <si>
    <t>Transporte en vehículo tipo furgón para 30 metros cúbicos y 5 toneladas. - Costo por día</t>
  </si>
  <si>
    <t>Transporte Camión Incluye conductor y ayudantes (min 3 ayudantes)</t>
  </si>
  <si>
    <t>Servicio de transporte tipo bus</t>
  </si>
  <si>
    <t>Servicio Transporte Bus con capacidad para cuarenta (40) personas. Modelo año 2020 en adelante. Incluye costos directos e indirectos. Dentro del perimetro urbano - Bogotá</t>
  </si>
  <si>
    <t>Servicio de transporte bus</t>
  </si>
  <si>
    <t>Socorristas</t>
  </si>
  <si>
    <t>Equipo de Socorristas (Minimo 3 personas): personal capacitado y certificado en primeros auxilios con implementos y experiencia de 6 meses - Tiempo de Alquiler 1 Día.</t>
  </si>
  <si>
    <t>Personal por día y/o evento</t>
  </si>
  <si>
    <t>Elaborado por:</t>
  </si>
  <si>
    <t>Gina Paola Rojas Ayala</t>
  </si>
  <si>
    <t>Profesional Planeación</t>
  </si>
  <si>
    <t>paola.ayala@gobiernobogota.gov.co</t>
  </si>
  <si>
    <t>RESUMEN COTIZACIONES DE PRECIOS - Matriz de Calculo -FDLB-ES-C-076-2025</t>
  </si>
  <si>
    <t>Proceso FDLB-ES-C-076-2025</t>
  </si>
  <si>
    <t xml:space="preserve"> </t>
  </si>
  <si>
    <t>01-GESPROSOL</t>
  </si>
  <si>
    <t xml:space="preserve">02-tres diamantes producciones s.a.s
</t>
  </si>
  <si>
    <t>03-Open in New Tab	Fundacion Andres Fierro</t>
  </si>
  <si>
    <t>ESPECIFICACIÓN TECNICA</t>
  </si>
  <si>
    <t>DESCRIPCIÓN TECNICA</t>
  </si>
  <si>
    <t>Tiempo</t>
  </si>
  <si>
    <t>UNIDAD DE MEDIDA A COTIZAR</t>
  </si>
  <si>
    <t>CANTIDAD A COTIZAR</t>
  </si>
  <si>
    <t>Cotización 1
VALOR UNITARIO (INCLUIDO IVA SI APLICA)</t>
  </si>
  <si>
    <t>Cotización 2
VALOR UNITARIO (INCLUIDO IVA SI APLICA)</t>
  </si>
  <si>
    <t>Cotización 3
VALOR UNITARIO (INCLUIDO IVA SI APLICA)</t>
  </si>
  <si>
    <t>Cotizaciones Elemento</t>
  </si>
  <si>
    <t>Proceso SECOP II FDLB-ES-C-076-2025</t>
  </si>
  <si>
    <t>Cartucho 1</t>
  </si>
  <si>
    <t>HP No82 PLOTTER C4911 A CYAN</t>
  </si>
  <si>
    <t>Cartucho 2</t>
  </si>
  <si>
    <t>HP No82 PLOTTER C4912 A MAGENTA</t>
  </si>
  <si>
    <t>Cartucho 3</t>
  </si>
  <si>
    <t>HP No82 PLOTTER C4913 A AMARILLO</t>
  </si>
  <si>
    <t>Cartucho 4</t>
  </si>
  <si>
    <t>HP No82 PLOTTER CH565A NEGRO</t>
  </si>
  <si>
    <t>Toner 1</t>
  </si>
  <si>
    <t>HP 78A  NEGRO</t>
  </si>
  <si>
    <t>Toner 2</t>
  </si>
  <si>
    <t>52D4H00 LEXMARK NEGRO</t>
  </si>
  <si>
    <t>Tinta 1</t>
  </si>
  <si>
    <t>BOTELLA T664120- AL Negro</t>
  </si>
  <si>
    <t>Tinta 2</t>
  </si>
  <si>
    <t>Botella T664220-AL Cian</t>
  </si>
  <si>
    <t>Tinta 3</t>
  </si>
  <si>
    <t>Botella T664320-AL Magenta</t>
  </si>
  <si>
    <t>Tinta 4</t>
  </si>
  <si>
    <t>Botella T664420-AL Amarillo</t>
  </si>
  <si>
    <t>Toner 5</t>
  </si>
  <si>
    <t>HP CC 364A NEGRO</t>
  </si>
  <si>
    <t>Toner 6</t>
  </si>
  <si>
    <t>HP LASERJET 37X X CF237X</t>
  </si>
  <si>
    <t>Toner 7</t>
  </si>
  <si>
    <t>HP LASERJET 90A x CE390A</t>
  </si>
  <si>
    <t>Cartucho 5</t>
  </si>
  <si>
    <t>62XL C2P07AL-TRICOLOR</t>
  </si>
  <si>
    <t>Cartucho 6</t>
  </si>
  <si>
    <t>62XL C2P05AL-NEGRO</t>
  </si>
  <si>
    <t>Toner 8</t>
  </si>
  <si>
    <t>Toner Xerox Negro 106R03887</t>
  </si>
  <si>
    <t>Toner 9</t>
  </si>
  <si>
    <t>Toner Xerox Cian 106R03877</t>
  </si>
  <si>
    <t>Toner 10</t>
  </si>
  <si>
    <t>Toner Xerox Magenta 106R03878</t>
  </si>
  <si>
    <t>Toner 11</t>
  </si>
  <si>
    <t>Toner Xerox Amarillo 106R03879</t>
  </si>
  <si>
    <t>Cintas Ribbon Para Impresión De Carnets</t>
  </si>
  <si>
    <t>Kit Cinta Solid 510 Full color YMCKOK compátible IDP con rodillo de limpieza</t>
  </si>
  <si>
    <t xml:space="preserve">Cinta Laminado </t>
  </si>
  <si>
    <t xml:space="preserve">Cinta laminado  holograma Solid 510 </t>
  </si>
  <si>
    <t xml:space="preserve">Cinta Impresora Zebra </t>
  </si>
  <si>
    <t>Cinta impresora Zebra (therma) - 110 mm x 74 mts - (Rollo x 74 mts)</t>
  </si>
  <si>
    <t xml:space="preserve">Cinta Termica </t>
  </si>
  <si>
    <t>Cinta termica 110 x 300 mts Out resina- (Rollo-Unidad x 300 mts)</t>
  </si>
  <si>
    <t>BYM CANON LTDA</t>
  </si>
  <si>
    <t>SISTEMAS Y DISTRIBUCIONES FORMACON SAS</t>
  </si>
  <si>
    <t>SUMINISTROS MYP SAS</t>
  </si>
  <si>
    <t>Valor</t>
  </si>
  <si>
    <t>Enlace</t>
  </si>
  <si>
    <t>Fecha</t>
  </si>
  <si>
    <t>https://www.ecolaserytintascolombia.com/producto/cartucho-hp-82-cyan-original-c4911a/?utm_source=Google%20Shopping&amp;utm_campaign=Ecolaser%20y%20Tintas%20de%20Colombia&amp;utm_medium=cpc&amp;utm_term=235730</t>
  </si>
  <si>
    <t>https://www.suministrosrizzo.com/producto/cartucho-hp-original-82-c-m-y/</t>
  </si>
  <si>
    <t>https://www.tradeinn.com/techinn/es/hp-cartucho-tinta-82/137457502/p?utm_source=google_products&amp;utm_medium=merchant&amp;id_producte=10248696&amp;country=co</t>
  </si>
  <si>
    <t>HP 62XL C2P07AL-TRICOLOR</t>
  </si>
  <si>
    <t>HP 62XL C2P05AL-NEGRO</t>
  </si>
  <si>
    <t>Cartucho 7</t>
  </si>
  <si>
    <t>EPSON T215 cartucho de tinta (Negra)</t>
  </si>
  <si>
    <t>https://www.hltecnologia.com/tienda/tintas-y-papel/bolsasycartuchos/cartucho-epson-negro-t-215/</t>
  </si>
  <si>
    <t>https://articulo.mercadolibre.com.co/MCO-553335391-epson-t215-black-cartucho-de-tinta-estandar-_JM#position=8&amp;search_layout=stack&amp;type=item&amp;tracking_id=387fefd3-a395-4542-8591-84ed8583726f</t>
  </si>
  <si>
    <t>https://encarguelo.com/producto/B00O1A96RS/epson-t215-ink-standard-capacity-black-cartridge-t215120-s-for-select-epson-workforce-printers</t>
  </si>
  <si>
    <t>Cartucho 8</t>
  </si>
  <si>
    <t>EPSON T215 cartucho de tinta tricolor (Cian, Magenta, Amarilla)</t>
  </si>
  <si>
    <t>https://www.hltecnologia.com/tienda/tintas-y-papel/bolsasycartuchos/cartucho-epson-color-t-215/</t>
  </si>
  <si>
    <t>https://articulo.mercadolibre.com.co/MCO-604751766-cartucho-de-tinta-tricolor-de-capacidad-estandar-epson-t215-_JM#position=5&amp;search_layout=stack&amp;type=item&amp;tracking_id=41c7cae2-9a8f-4660-aa7b-993c3560fc5b</t>
  </si>
  <si>
    <t>https://encarguelo.com/producto/B00O1A94V6/epson-t215-ink-standard-capacity-tricolor-cartridge-t215530-s-for-select-epson-workforce-printers</t>
  </si>
  <si>
    <t>EPSON Botella T664120- AL Negro</t>
  </si>
  <si>
    <t>EPSON Botella T664220-AL Cian</t>
  </si>
  <si>
    <t>EPSON Botella T664320-AL Magenta</t>
  </si>
  <si>
    <t>Tinta 5</t>
  </si>
  <si>
    <t>EPSON L5290 Botella T544 NEGRO</t>
  </si>
  <si>
    <t>https://www.alkosto.com/tinta-epson-t544120-al-negro/p/010343941977?utm_source=google&amp;utm_medium=organic&amp;utm_campaign=Shopping-Organico</t>
  </si>
  <si>
    <t>https://www.exito.com/botella-de-tinta-epson-544-negro-100130723-mp/p?idsku=100130723&amp;srsltid=AfAwrE6o2SUbIni7yzmAtQQSA1qodNX4zyURM2TJNVxhIvaPEezfQYfXA00</t>
  </si>
  <si>
    <t>https://www.panamericana.com.co/botella-de-tinta-epson-negra-t544120-al-de-65-ml-559705/p?idsku=559705</t>
  </si>
  <si>
    <t>Tinta 6</t>
  </si>
  <si>
    <t>EPSON L5290 Botella T544 CIAN</t>
  </si>
  <si>
    <t>https://www.alkosto.com/tinta-epson-t544220-al-cian/p/010343941984?fuente=google&amp;medio=cpc&amp;campaign=AK_COL_MAX_PEF_CPC_EST_COMP_Epson_Nov22_EXP_NOV&amp;keyword=&amp;gclid=Cj0KCQjw8qmhBhClARIsANAtbodDJ24d_oYkQeXXvDOE2hv6fjUXUWO4MLiChfQve6clnrehfYQcUxIaAudTEALw_wcB</t>
  </si>
  <si>
    <t>https://www.exito.com/botella-de-tinta-epson-544-cyan-100097902-mp/p?idsku=100097902&amp;gclid=Cj0KCQjw8qmhBhClARIsANAtbodnWQIFkVGfL7MyDAU-rFwP1X-QboXcYQ5iBhrhwwOvMzwBdxtRTfkaAliSEALw_wcB&amp;gclsrc=aw.ds</t>
  </si>
  <si>
    <t>https://www.panamericana.com.co/botella-de-tinta-epson-cian-t544220-al-de-65-ml-559706/p?idsku=559706</t>
  </si>
  <si>
    <t>Tinta 7</t>
  </si>
  <si>
    <t>EPSON L5290 Botella T544 AMARILLO</t>
  </si>
  <si>
    <t>https://www.alkosto.com/tinta-epson-t544420-al-amariilo/p/010343942004?utm_source=google&amp;utm_medium=organic&amp;utm_campaign=Shopping-Organico</t>
  </si>
  <si>
    <t>https://www.exito.com/botella-de-tinta-epson-544-amarillo-100064996-mp/p</t>
  </si>
  <si>
    <t>https://www.panamericana.com.co/botella-de-tinta-epson-t544420-al-amarilla-559708/p</t>
  </si>
  <si>
    <t>Tinta 8</t>
  </si>
  <si>
    <t>EPSON L5290 Botella T544 MAGENTA</t>
  </si>
  <si>
    <t>https://www.alkosto.com/tinta-epson-t544320-al-magenta/p/010343941991?fuente=google&amp;medio=cpc&amp;campaign=AK_COL_MAX_PEF_CPC_AON_COMP_TLP_Computadores-Brand-AON_PAC&amp;keyword=&amp;gclid=Cj0KCQjw8qmhBhClARIsANAtboedi6TC-bBLR9Kd7JfBjqD6I3sKgQNWGLuHYkPlHWuIEzx2fOexeiUaAgDQEALw_wcB</t>
  </si>
  <si>
    <t>https://www.exito.com/botella-de-tinta-epson-544-magenta-100065010-mp/p</t>
  </si>
  <si>
    <t>https://www.panamericana.com.co/botella-de-tinta-epson-magenta-t544320-al-de-65-ml-559707/p</t>
  </si>
  <si>
    <t>Toner 12</t>
  </si>
  <si>
    <t>HP LASERJET ENTERPRISE M630 CF281XC</t>
  </si>
  <si>
    <t>https://www.tradeinn.com/techinn/es/hp-toner-81x/137457340/p?utm_source=google_products&amp;utm_medium=merchant&amp;id_producte=10248477&amp;country=co</t>
  </si>
  <si>
    <t>https://articulo.mercadolibre.com.co/MCO-978467792-toner-laserjet-hp-cf281x-original-_JM?matt_tool=19390127&amp;utm_source=google_shopping&amp;utm_medium=organic</t>
  </si>
  <si>
    <t>https://www.hp.com/co-es/shop/cartucho-de-toner-hp-81x-negro-alto-rendimiento-laserjet-original-cf281x.html?printer=Impresora+HP+LaserJet+Enterprise+M605dn</t>
  </si>
  <si>
    <t>Toner 13</t>
  </si>
  <si>
    <t>BROTHER L2550dw TN-730</t>
  </si>
  <si>
    <t>https://articulo.mercadolibre.com.co/MCO-576848180-brother-tn730-toner-repuesto-alto-rendimiento-1200-paginas-_JM?matt_tool=19390127&amp;utm_source=google_shopping&amp;utm_medium=organic</t>
  </si>
  <si>
    <t>https://articulo.mercadolibre.com.co/MCO-593056943-cartucho-de-toner-brother-tn730-toner-negro-de-recambio-re-_JM#position=5&amp;search_layout=stack&amp;type=item&amp;tracking_id=29fbed56-dc9d-41fe-acd3-7284acf09b92</t>
  </si>
  <si>
    <t>https://articulo.mercadolibre.com.co/MCO-960522853-cartucho-de-toner-original-brother-tn730-_JM#position=8&amp;search_layout=stack&amp;type=item&amp;tracking_id=29fbed56-dc9d-41fe-acd3-7284acf09b92</t>
  </si>
  <si>
    <t>Suma de Precio  Región 1</t>
  </si>
  <si>
    <t>Proveedor</t>
  </si>
  <si>
    <t>CASTOR DATA SAS</t>
  </si>
  <si>
    <t>COMERCIALIZADORA SERLE.COM SAS</t>
  </si>
  <si>
    <t>DISPAPELES S.A.S.</t>
  </si>
  <si>
    <t>GRAN IMAGEN S.A.S.</t>
  </si>
  <si>
    <t>HARDWARE ASESORIAS SOFTWARE LTDA</t>
  </si>
  <si>
    <t>JAIRO OSORIO CABALLERO</t>
  </si>
  <si>
    <t>KEY MARKET SAS</t>
  </si>
  <si>
    <t>MICRONET SAS</t>
  </si>
  <si>
    <t>PROSUTEC SAS</t>
  </si>
  <si>
    <t>TECNOPHONE COLOMBIA SAS</t>
  </si>
  <si>
    <t>UNIPLES S.A</t>
  </si>
  <si>
    <t>UT CREAR GROUP INC.</t>
  </si>
  <si>
    <t>UT OFIBEST-FORMACON</t>
  </si>
  <si>
    <t>VENEPLAST LTDA</t>
  </si>
  <si>
    <t>EPSON Botella T664420-AL Amarillo</t>
  </si>
  <si>
    <t>N° PRODUCTO</t>
  </si>
  <si>
    <t>CATEGORIA</t>
  </si>
  <si>
    <t>TIPO DE ELEMENTO</t>
  </si>
  <si>
    <t>PRODUCTO</t>
  </si>
  <si>
    <t>DESCRIPCIÓN</t>
  </si>
  <si>
    <t>TIPO DE ROTACIÓN</t>
  </si>
  <si>
    <t>Precio  Región 1</t>
  </si>
  <si>
    <t>EPSON</t>
  </si>
  <si>
    <t>CONSUMIBLES</t>
  </si>
  <si>
    <t>T664120-AL</t>
  </si>
  <si>
    <t>T664-Black Ink Unica presentacion 70ML Negro</t>
  </si>
  <si>
    <t>ALTA</t>
  </si>
  <si>
    <t>T664220-AL</t>
  </si>
  <si>
    <t>T664-Cyan Ink Unica presentacion 70ML Cyan</t>
  </si>
  <si>
    <t>T664320-AL</t>
  </si>
  <si>
    <t>T664-Magenta Ink Unica presentacion 70ML Magenta</t>
  </si>
  <si>
    <t>T544120-AL</t>
  </si>
  <si>
    <t>Botellas sistema Ecofit Unica presentacion 65ML Negro</t>
  </si>
  <si>
    <t>T544220-AL</t>
  </si>
  <si>
    <t>Botellas sistema Ecofit Unica presentacion 65ML Cyan</t>
  </si>
  <si>
    <t>T544320-AL</t>
  </si>
  <si>
    <t>Botellas sistema Ecofit Unica presentacion 65ML Magenta</t>
  </si>
  <si>
    <t>T544420-AL</t>
  </si>
  <si>
    <t>Botellas sistema Ecofit Unica presentacion 65ML Amarillo</t>
  </si>
  <si>
    <t>HP - SAMSUNG</t>
  </si>
  <si>
    <t>O_C4913A</t>
  </si>
  <si>
    <t>Cartucho de tinta HP 82 DesignJet amarillo de 69 ml</t>
  </si>
  <si>
    <t>O_C4911A</t>
  </si>
  <si>
    <t>Cartucho de tinta HP 82 DesignJet cian de 69 ml</t>
  </si>
  <si>
    <t>O_C4912A</t>
  </si>
  <si>
    <t>Cartucho de tinta HP 82 DesignJet magenta de 69 ml</t>
  </si>
  <si>
    <t>O_CH565A</t>
  </si>
  <si>
    <t>HP CH565A HP 82 Black Ink Cartridge</t>
  </si>
  <si>
    <t>C2P05AL</t>
  </si>
  <si>
    <t>HP 62XL Black Ink Cartridge</t>
  </si>
  <si>
    <t>C2P07AL</t>
  </si>
  <si>
    <t>HP 62XL Tri-color Ink Cartridge</t>
  </si>
  <si>
    <t>CE390A</t>
  </si>
  <si>
    <t>HP LaserJet M4555 MFP 10K Black Crtg</t>
  </si>
  <si>
    <t>CE278AD</t>
  </si>
  <si>
    <t>HP 78A Blk Dual Pack LJ Toner Cartridge</t>
  </si>
  <si>
    <t>CF237X</t>
  </si>
  <si>
    <t>HP 37X Black LaserJet Toner Cartridge</t>
  </si>
  <si>
    <t>CC364A</t>
  </si>
  <si>
    <t>HP LaserJet 10K Black Print Cartridge</t>
  </si>
  <si>
    <t>LEXMARK</t>
  </si>
  <si>
    <t>O_52D4H00</t>
  </si>
  <si>
    <t xml:space="preserve">Lexmark 52D4H00 Black Toner Cartridge - High CapacityMS810- MS811 -MS812 </t>
  </si>
  <si>
    <t>BROTHER</t>
  </si>
  <si>
    <t>TONER</t>
  </si>
  <si>
    <t>TN-730-GOV</t>
  </si>
  <si>
    <t>Stándar -Yield Toner Cartridge approx. 1,200 pages Para DCP-L2550DW</t>
  </si>
  <si>
    <t>BAJA</t>
  </si>
  <si>
    <t>XEROX</t>
  </si>
  <si>
    <t>TÓNER</t>
  </si>
  <si>
    <t>106R03877</t>
  </si>
  <si>
    <t>CYAN, STD ,C500/C505 - 2.4K</t>
  </si>
  <si>
    <t>106R03878</t>
  </si>
  <si>
    <t>MAGENTA, STD ,C500/C505 - 2.4K</t>
  </si>
  <si>
    <t>106R03879</t>
  </si>
  <si>
    <t>YELLOW, STD ,C500/C505 - 2.4K</t>
  </si>
  <si>
    <t>106R03887</t>
  </si>
  <si>
    <t>BLACK, XHI ,C500/C505 - 12.1K</t>
  </si>
  <si>
    <t>C2PO5AL</t>
  </si>
  <si>
    <t xml:space="preserve">HP 62XL- C2PO5AL -TINTA NEGRA </t>
  </si>
  <si>
    <t>T664420-AL</t>
  </si>
  <si>
    <t>T664-Yellow Ink Unica presentacion 70ML Amarillo</t>
  </si>
  <si>
    <t>baja</t>
  </si>
  <si>
    <t>Baja</t>
  </si>
  <si>
    <t>01-COMUNICACIONES VISUALIZA S.A.S.</t>
  </si>
  <si>
    <t xml:space="preserve">02-GRUPO VECTOR </t>
  </si>
  <si>
    <t>03-A UN CLICK NS</t>
  </si>
  <si>
    <t>04-SOCIEDAD D3 S.A.S</t>
  </si>
  <si>
    <t>Proceso FDLB-ES-C-091-2025</t>
  </si>
  <si>
    <t>Porcentaje de comisión por transferencia monetaria</t>
  </si>
  <si>
    <t>1O%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</si>
</sst>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6">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 &quot;€&quot;_-;\-* #,##0\ &quot;€&quot;_-;_-* &quot;-&quot;\ &quot;€&quot;_-;_-@_-"/>
    <numFmt numFmtId="165" formatCode="_-* #,##0.00\ &quot;€&quot;_-;\-* #,##0.00\ &quot;€&quot;_-;_-* &quot;-&quot;??\ &quot;€&quot;_-;_-@_-"/>
    <numFmt numFmtId="166" formatCode="&quot;$&quot;\ #,##0"/>
    <numFmt numFmtId="167" formatCode="_ * #,##0.00_ ;_ * \-#,##0.00_ ;_ * &quot;-&quot;??_ ;_ @_ "/>
    <numFmt numFmtId="168" formatCode="_-* #,##0\ _€_-;\-* #,##0\ _€_-;_-* &quot;-&quot;\ _€_-;_-@_-"/>
    <numFmt numFmtId="169" formatCode="_-* #,##0.00\ _€_-;\-* #,##0.00\ _€_-;_-* &quot;-&quot;??\ _€_-;_-@_-"/>
    <numFmt numFmtId="170" formatCode="#,##0.00\ \€"/>
    <numFmt numFmtId="171" formatCode="&quot;$&quot;\ #,##0.00"/>
    <numFmt numFmtId="172" formatCode="_(&quot;$&quot;\ * #,##0_);_(&quot;$&quot;\ * \(#,##0\);_(&quot;$&quot;\ * &quot;-&quot;??_);_(@_)"/>
    <numFmt numFmtId="173" formatCode="_(* #,##0_);_(* \(#,##0\);_(* &quot;-&quot;??_);_(@_)"/>
    <numFmt numFmtId="174" formatCode="_(* #,##0.00_);_(* \(#,##0.00\);_(* &quot;-&quot;??_);_(@_)"/>
    <numFmt numFmtId="175" formatCode="_(&quot;$&quot;\ * #,##0.00_);_(&quot;$&quot;\ * \(#,##0.00\);_(&quot;$&quot;\ * &quot;-&quot;??_);_(@_)"/>
  </numFmts>
  <fonts count="35" x14ac:knownFonts="1">
    <font>
      <sz val="11"/>
      <color theme="1"/>
      <name val="Calibri"/>
      <family val="2"/>
      <scheme val="minor"/>
    </font>
    <font>
      <sz val="11"/>
      <color theme="1"/>
      <name val="Calibri"/>
      <family val="2"/>
      <scheme val="minor"/>
    </font>
    <font>
      <b/>
      <sz val="8"/>
      <color rgb="FF000000"/>
      <name val="Arial"/>
      <family val="2"/>
    </font>
    <font>
      <b/>
      <sz val="14"/>
      <color theme="1"/>
      <name val="Calibri"/>
      <family val="2"/>
      <scheme val="minor"/>
    </font>
    <font>
      <b/>
      <sz val="8"/>
      <name val="Arial"/>
      <family val="2"/>
    </font>
    <font>
      <u/>
      <sz val="11"/>
      <color theme="10"/>
      <name val="Calibri"/>
      <family val="2"/>
      <scheme val="minor"/>
    </font>
    <font>
      <sz val="12"/>
      <color theme="1"/>
      <name val="Calibri"/>
      <family val="2"/>
      <scheme val="minor"/>
    </font>
    <font>
      <b/>
      <sz val="8"/>
      <color theme="1"/>
      <name val="Calibri"/>
      <family val="2"/>
      <scheme val="minor"/>
    </font>
    <font>
      <sz val="10"/>
      <name val="Arial"/>
      <family val="2"/>
    </font>
    <font>
      <u/>
      <sz val="10"/>
      <color indexed="12"/>
      <name val="Arial"/>
      <family val="2"/>
    </font>
    <font>
      <sz val="12"/>
      <color theme="1"/>
      <name val="Arial"/>
      <family val="2"/>
    </font>
    <font>
      <sz val="10"/>
      <color theme="1"/>
      <name val="Arial"/>
      <family val="2"/>
    </font>
    <font>
      <sz val="10"/>
      <color theme="1"/>
      <name val="Verdana"/>
      <family val="2"/>
    </font>
    <font>
      <b/>
      <sz val="10"/>
      <color theme="1"/>
      <name val="Verdana"/>
      <family val="2"/>
    </font>
    <font>
      <b/>
      <sz val="14"/>
      <color theme="1"/>
      <name val="Verdana"/>
      <family val="2"/>
    </font>
    <font>
      <sz val="8"/>
      <name val="Calibri"/>
      <family val="2"/>
      <scheme val="minor"/>
    </font>
    <font>
      <b/>
      <sz val="9"/>
      <color rgb="FFFFFFFF"/>
      <name val="Calibri Light"/>
      <family val="2"/>
      <scheme val="major"/>
    </font>
    <font>
      <sz val="9"/>
      <color theme="1"/>
      <name val="Calibri Light"/>
      <family val="2"/>
      <scheme val="major"/>
    </font>
    <font>
      <sz val="9"/>
      <color rgb="FF000000"/>
      <name val="Calibri Light"/>
      <family val="2"/>
      <scheme val="major"/>
    </font>
    <font>
      <sz val="9"/>
      <name val="Calibri Light"/>
      <family val="2"/>
      <scheme val="major"/>
    </font>
    <font>
      <sz val="9"/>
      <color indexed="81"/>
      <name val="Tahoma"/>
      <family val="2"/>
    </font>
    <font>
      <b/>
      <sz val="9"/>
      <color indexed="81"/>
      <name val="Tahoma"/>
      <family val="2"/>
    </font>
    <font>
      <b/>
      <sz val="14"/>
      <name val="Calibri"/>
      <family val="2"/>
      <scheme val="minor"/>
    </font>
    <font>
      <sz val="11"/>
      <color rgb="FF000000"/>
      <name val="Calibri"/>
      <family val="2"/>
      <scheme val="minor"/>
    </font>
    <font>
      <b/>
      <sz val="10"/>
      <name val="Calibri"/>
      <family val="2"/>
      <scheme val="minor"/>
    </font>
    <font>
      <b/>
      <sz val="12"/>
      <color rgb="FF000000"/>
      <name val="Arial"/>
      <family val="2"/>
    </font>
    <font>
      <b/>
      <sz val="12"/>
      <color theme="0"/>
      <name val="Arial"/>
      <family val="2"/>
    </font>
    <font>
      <b/>
      <sz val="12"/>
      <color theme="1"/>
      <name val="Arial"/>
      <family val="2"/>
    </font>
    <font>
      <sz val="10"/>
      <name val="Arial"/>
      <family val="2"/>
    </font>
    <font>
      <sz val="8"/>
      <color theme="1"/>
      <name val="Arial"/>
      <family val="2"/>
    </font>
    <font>
      <b/>
      <sz val="8"/>
      <color theme="1"/>
      <name val="Arial"/>
      <family val="2"/>
    </font>
    <font>
      <sz val="8"/>
      <color rgb="FF000000"/>
      <name val="Arial"/>
      <family val="2"/>
    </font>
    <font>
      <sz val="11"/>
      <color theme="1"/>
      <name val="Garamond"/>
      <family val="1"/>
    </font>
    <font>
      <b/>
      <sz val="8"/>
      <color rgb="FF000000"/>
      <name val="Calibri"/>
      <family val="2"/>
      <scheme val="minor"/>
    </font>
    <font>
      <sz val="10"/>
      <color rgb="FF000000"/>
      <name val="Arial"/>
      <family val="2"/>
    </font>
  </fonts>
  <fills count="17">
    <fill>
      <patternFill patternType="none"/>
    </fill>
    <fill>
      <patternFill patternType="gray125"/>
    </fill>
    <fill>
      <patternFill patternType="solid">
        <fgColor theme="0" tint="-4.9989318521683403E-2"/>
        <bgColor rgb="FFFF99CC"/>
      </patternFill>
    </fill>
    <fill>
      <patternFill patternType="solid">
        <fgColor theme="4" tint="0.59999389629810485"/>
        <bgColor indexed="64"/>
      </patternFill>
    </fill>
    <fill>
      <patternFill patternType="solid">
        <fgColor rgb="FFFFC000"/>
        <bgColor indexed="64"/>
      </patternFill>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theme="4"/>
        <bgColor rgb="FFFF99CC"/>
      </patternFill>
    </fill>
    <fill>
      <patternFill patternType="solid">
        <fgColor theme="2"/>
        <bgColor indexed="64"/>
      </patternFill>
    </fill>
    <fill>
      <patternFill patternType="solid">
        <fgColor rgb="FF0070C0"/>
        <bgColor indexed="64"/>
      </patternFill>
    </fill>
    <fill>
      <patternFill patternType="solid">
        <fgColor theme="0"/>
        <bgColor indexed="64"/>
      </patternFill>
    </fill>
    <fill>
      <patternFill patternType="solid">
        <fgColor theme="0"/>
        <bgColor rgb="FF000000"/>
      </patternFill>
    </fill>
    <fill>
      <patternFill patternType="solid">
        <fgColor theme="3" tint="0.79998168889431442"/>
        <bgColor indexed="64"/>
      </patternFill>
    </fill>
    <fill>
      <patternFill patternType="solid">
        <fgColor theme="0"/>
        <bgColor rgb="FFFF99CC"/>
      </patternFill>
    </fill>
    <fill>
      <patternFill patternType="solid">
        <fgColor rgb="FFD6DCE4"/>
        <bgColor rgb="FF000000"/>
      </patternFill>
    </fill>
  </fills>
  <borders count="17">
    <border>
      <left/>
      <right/>
      <top/>
      <bottom/>
      <diagonal/>
    </border>
    <border>
      <left style="thin">
        <color auto="1"/>
      </left>
      <right style="thin">
        <color auto="1"/>
      </right>
      <top style="thin">
        <color auto="1"/>
      </top>
      <bottom style="thin">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auto="1"/>
      </left>
      <right style="thin">
        <color auto="1"/>
      </right>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59">
    <xf numFmtId="0" fontId="0" fillId="0" borderId="0"/>
    <xf numFmtId="42"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8" fillId="0" borderId="0"/>
    <xf numFmtId="42" fontId="8" fillId="0" borderId="0" applyFont="0" applyFill="0" applyBorder="0" applyAlignment="0" applyProtection="0"/>
    <xf numFmtId="0" fontId="9" fillId="0" borderId="0" applyNumberFormat="0" applyFill="0" applyBorder="0" applyAlignment="0" applyProtection="0">
      <alignment vertical="top"/>
      <protection locked="0"/>
    </xf>
    <xf numFmtId="167" fontId="8" fillId="0" borderId="0" applyFont="0" applyFill="0" applyBorder="0" applyAlignment="0" applyProtection="0"/>
    <xf numFmtId="9" fontId="8" fillId="0" borderId="0" applyFont="0" applyFill="0" applyBorder="0" applyAlignment="0" applyProtection="0"/>
    <xf numFmtId="0" fontId="6" fillId="0" borderId="0"/>
    <xf numFmtId="9" fontId="6" fillId="0" borderId="0" applyFont="0" applyFill="0" applyBorder="0" applyAlignment="0" applyProtection="0"/>
    <xf numFmtId="0" fontId="10" fillId="0" borderId="0"/>
    <xf numFmtId="42" fontId="1" fillId="0" borderId="0" applyFont="0" applyFill="0" applyBorder="0" applyAlignment="0" applyProtection="0"/>
    <xf numFmtId="0" fontId="11" fillId="0" borderId="0"/>
    <xf numFmtId="9" fontId="11" fillId="0" borderId="0" applyFont="0" applyFill="0" applyBorder="0" applyAlignment="0" applyProtection="0"/>
    <xf numFmtId="165" fontId="11" fillId="0" borderId="0" applyFont="0" applyFill="0" applyBorder="0" applyAlignment="0" applyProtection="0"/>
    <xf numFmtId="164" fontId="11" fillId="0" borderId="0" applyFont="0" applyFill="0" applyBorder="0" applyAlignment="0" applyProtection="0"/>
    <xf numFmtId="169" fontId="11" fillId="0" borderId="0" applyFont="0" applyFill="0" applyBorder="0" applyAlignment="0" applyProtection="0"/>
    <xf numFmtId="168" fontId="11" fillId="0" borderId="0" applyFont="0" applyFill="0" applyBorder="0" applyAlignment="0" applyProtection="0"/>
    <xf numFmtId="0" fontId="14" fillId="5" borderId="1" applyNumberFormat="0" applyProtection="0">
      <alignment horizontal="left" vertical="center"/>
    </xf>
    <xf numFmtId="0" fontId="13" fillId="6" borderId="0" applyNumberFormat="0" applyBorder="0" applyProtection="0">
      <alignment horizontal="center" vertical="center"/>
    </xf>
    <xf numFmtId="0" fontId="13" fillId="7" borderId="0" applyNumberFormat="0" applyBorder="0" applyProtection="0">
      <alignment horizontal="center" vertical="center"/>
    </xf>
    <xf numFmtId="0" fontId="13" fillId="5" borderId="0" applyNumberFormat="0" applyBorder="0" applyProtection="0">
      <alignment horizontal="center" vertical="center" wrapText="1"/>
    </xf>
    <xf numFmtId="0" fontId="13" fillId="5" borderId="0" applyNumberFormat="0" applyBorder="0" applyProtection="0">
      <alignment horizontal="right" vertical="center" wrapText="1"/>
    </xf>
    <xf numFmtId="0" fontId="13" fillId="8" borderId="0" applyNumberFormat="0" applyBorder="0" applyProtection="0">
      <alignment horizontal="center" vertical="center" wrapText="1"/>
    </xf>
    <xf numFmtId="0" fontId="12" fillId="8" borderId="0" applyNumberFormat="0" applyBorder="0" applyProtection="0">
      <alignment horizontal="right" vertical="center" wrapText="1"/>
    </xf>
    <xf numFmtId="49" fontId="12" fillId="0" borderId="0" applyFill="0" applyBorder="0" applyProtection="0">
      <alignment horizontal="left" vertical="center"/>
    </xf>
    <xf numFmtId="0" fontId="13" fillId="0" borderId="0" applyNumberFormat="0" applyFill="0" applyBorder="0" applyProtection="0">
      <alignment horizontal="left" vertical="center"/>
    </xf>
    <xf numFmtId="0" fontId="13" fillId="0" borderId="0" applyNumberFormat="0" applyFill="0" applyBorder="0" applyProtection="0">
      <alignment horizontal="right" vertical="center"/>
    </xf>
    <xf numFmtId="170" fontId="12" fillId="0" borderId="0" applyFill="0" applyBorder="0" applyProtection="0">
      <alignment horizontal="right" vertical="center"/>
    </xf>
    <xf numFmtId="14" fontId="12" fillId="0" borderId="0" applyFill="0" applyBorder="0" applyProtection="0">
      <alignment horizontal="right" vertical="center"/>
    </xf>
    <xf numFmtId="22" fontId="12" fillId="0" borderId="0" applyFill="0" applyBorder="0" applyProtection="0">
      <alignment horizontal="right" vertical="center"/>
    </xf>
    <xf numFmtId="3" fontId="12" fillId="0" borderId="0" applyFill="0" applyBorder="0" applyProtection="0">
      <alignment horizontal="right" vertical="center"/>
    </xf>
    <xf numFmtId="4" fontId="12" fillId="0" borderId="0" applyFill="0" applyBorder="0" applyProtection="0">
      <alignment horizontal="right" vertical="center"/>
    </xf>
    <xf numFmtId="0" fontId="12" fillId="0" borderId="1" applyNumberFormat="0" applyFill="0" applyProtection="0">
      <alignment horizontal="left" vertical="center"/>
    </xf>
    <xf numFmtId="170" fontId="12" fillId="0" borderId="1" applyFill="0" applyProtection="0">
      <alignment horizontal="right" vertical="center"/>
    </xf>
    <xf numFmtId="3" fontId="12" fillId="0" borderId="1" applyFill="0" applyProtection="0">
      <alignment horizontal="right" vertical="center"/>
    </xf>
    <xf numFmtId="4" fontId="12" fillId="0" borderId="1" applyFill="0" applyProtection="0">
      <alignment horizontal="right" vertical="center"/>
    </xf>
    <xf numFmtId="0" fontId="11" fillId="0" borderId="1" applyNumberFormat="0" applyFont="0" applyFill="0" applyAlignment="0" applyProtection="0"/>
    <xf numFmtId="44" fontId="11" fillId="0" borderId="0" applyFont="0" applyFill="0" applyBorder="0" applyAlignment="0" applyProtection="0"/>
    <xf numFmtId="42" fontId="11" fillId="0" borderId="0" applyFont="0" applyFill="0" applyBorder="0" applyAlignment="0" applyProtection="0"/>
    <xf numFmtId="43" fontId="11" fillId="0" borderId="0" applyFont="0" applyFill="0" applyBorder="0" applyAlignment="0" applyProtection="0"/>
    <xf numFmtId="41" fontId="11" fillId="0" borderId="0" applyFont="0" applyFill="0" applyBorder="0" applyAlignment="0" applyProtection="0"/>
    <xf numFmtId="43" fontId="11" fillId="0" borderId="0" applyFont="0" applyFill="0" applyBorder="0" applyAlignment="0" applyProtection="0"/>
    <xf numFmtId="0" fontId="13" fillId="6" borderId="0" applyNumberFormat="0" applyBorder="0" applyProtection="0">
      <alignment horizontal="center" vertical="center"/>
    </xf>
    <xf numFmtId="43"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0" fontId="1" fillId="0" borderId="0">
      <alignment vertical="center"/>
    </xf>
    <xf numFmtId="42" fontId="1"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1" fillId="0" borderId="0" applyFont="0" applyFill="0" applyBorder="0" applyAlignment="0" applyProtection="0"/>
    <xf numFmtId="174" fontId="1" fillId="0" borderId="0" applyFont="0" applyFill="0" applyBorder="0" applyAlignment="0" applyProtection="0"/>
    <xf numFmtId="175" fontId="1" fillId="0" borderId="0" applyFont="0" applyFill="0" applyBorder="0" applyAlignment="0" applyProtection="0"/>
    <xf numFmtId="44" fontId="28" fillId="0" borderId="0" applyFill="0" applyBorder="0" applyAlignment="0" applyProtection="0"/>
  </cellStyleXfs>
  <cellXfs count="108">
    <xf numFmtId="0" fontId="0" fillId="0" borderId="0" xfId="0"/>
    <xf numFmtId="0" fontId="0" fillId="0" borderId="1" xfId="0" applyBorder="1"/>
    <xf numFmtId="0" fontId="2" fillId="2" borderId="1" xfId="0" applyFont="1" applyFill="1" applyBorder="1" applyAlignment="1">
      <alignment horizontal="center" vertical="center" textRotation="90" wrapText="1"/>
    </xf>
    <xf numFmtId="0" fontId="2" fillId="2" borderId="1" xfId="0" applyFont="1" applyFill="1" applyBorder="1" applyAlignment="1">
      <alignment horizontal="center" vertical="center" wrapText="1"/>
    </xf>
    <xf numFmtId="166" fontId="2" fillId="2" borderId="1" xfId="0" applyNumberFormat="1" applyFont="1" applyFill="1" applyBorder="1" applyAlignment="1">
      <alignment horizontal="center" vertical="center" wrapText="1"/>
    </xf>
    <xf numFmtId="0" fontId="4" fillId="4" borderId="1" xfId="0" applyFont="1" applyFill="1" applyBorder="1" applyAlignment="1">
      <alignment horizontal="center" vertical="center" wrapText="1"/>
    </xf>
    <xf numFmtId="0" fontId="0" fillId="0" borderId="0" xfId="0" applyAlignment="1">
      <alignment horizontal="left"/>
    </xf>
    <xf numFmtId="42" fontId="0" fillId="0" borderId="0" xfId="0" applyNumberFormat="1"/>
    <xf numFmtId="0" fontId="11" fillId="0" borderId="0" xfId="14" applyProtection="1">
      <protection locked="0"/>
    </xf>
    <xf numFmtId="0" fontId="8" fillId="0" borderId="0" xfId="14" applyFont="1" applyAlignment="1">
      <alignment horizontal="left" vertical="center"/>
    </xf>
    <xf numFmtId="42" fontId="0" fillId="0" borderId="0" xfId="1" applyFont="1" applyBorder="1"/>
    <xf numFmtId="10" fontId="0" fillId="0" borderId="0" xfId="2" applyNumberFormat="1" applyFont="1" applyBorder="1"/>
    <xf numFmtId="0" fontId="0" fillId="0" borderId="1" xfId="0" applyBorder="1" applyAlignment="1">
      <alignment vertical="center"/>
    </xf>
    <xf numFmtId="10" fontId="0" fillId="0" borderId="1" xfId="2" applyNumberFormat="1" applyFont="1" applyBorder="1" applyAlignment="1">
      <alignment vertical="center"/>
    </xf>
    <xf numFmtId="166" fontId="0" fillId="0" borderId="1" xfId="1" applyNumberFormat="1" applyFont="1" applyBorder="1"/>
    <xf numFmtId="166" fontId="0" fillId="0" borderId="1" xfId="1" applyNumberFormat="1" applyFont="1" applyBorder="1" applyAlignment="1">
      <alignment vertical="center"/>
    </xf>
    <xf numFmtId="166" fontId="0" fillId="0" borderId="0" xfId="0" applyNumberFormat="1"/>
    <xf numFmtId="166" fontId="0" fillId="0" borderId="1" xfId="0" applyNumberFormat="1" applyBorder="1"/>
    <xf numFmtId="0" fontId="5" fillId="0" borderId="1" xfId="3" applyBorder="1"/>
    <xf numFmtId="14" fontId="0" fillId="0" borderId="1" xfId="0" applyNumberFormat="1" applyBorder="1"/>
    <xf numFmtId="171" fontId="2" fillId="2" borderId="1" xfId="0" applyNumberFormat="1" applyFont="1" applyFill="1" applyBorder="1" applyAlignment="1">
      <alignment horizontal="center" vertical="center" wrapText="1"/>
    </xf>
    <xf numFmtId="171" fontId="0" fillId="0" borderId="1" xfId="55" applyNumberFormat="1" applyFont="1" applyBorder="1"/>
    <xf numFmtId="171" fontId="0" fillId="0" borderId="0" xfId="0" applyNumberFormat="1"/>
    <xf numFmtId="173" fontId="16" fillId="11" borderId="1" xfId="56" applyNumberFormat="1" applyFont="1" applyFill="1" applyBorder="1" applyAlignment="1">
      <alignment horizontal="center" vertical="center"/>
    </xf>
    <xf numFmtId="0" fontId="16" fillId="11" borderId="1" xfId="0" applyFont="1" applyFill="1" applyBorder="1" applyAlignment="1">
      <alignment horizontal="center" vertical="center"/>
    </xf>
    <xf numFmtId="172" fontId="16" fillId="11" borderId="1" xfId="57" applyNumberFormat="1" applyFont="1" applyFill="1" applyBorder="1" applyAlignment="1" applyProtection="1">
      <alignment horizontal="center" vertical="center" wrapText="1"/>
      <protection locked="0"/>
    </xf>
    <xf numFmtId="173" fontId="17" fillId="0" borderId="1" xfId="56" applyNumberFormat="1" applyFont="1" applyBorder="1"/>
    <xf numFmtId="0" fontId="17" fillId="0" borderId="1" xfId="0" applyFont="1" applyBorder="1"/>
    <xf numFmtId="0" fontId="17" fillId="0" borderId="1" xfId="0" applyFont="1" applyBorder="1" applyAlignment="1">
      <alignment horizontal="center"/>
    </xf>
    <xf numFmtId="172" fontId="17" fillId="0" borderId="1" xfId="57" applyNumberFormat="1" applyFont="1" applyFill="1" applyBorder="1" applyAlignment="1" applyProtection="1">
      <alignment horizontal="center" vertical="center"/>
    </xf>
    <xf numFmtId="0" fontId="17" fillId="0" borderId="1" xfId="0" applyFont="1" applyBorder="1" applyAlignment="1">
      <alignment vertical="center"/>
    </xf>
    <xf numFmtId="0" fontId="17" fillId="12" borderId="1" xfId="0" applyFont="1" applyFill="1" applyBorder="1"/>
    <xf numFmtId="0" fontId="17" fillId="12" borderId="1" xfId="0" applyFont="1" applyFill="1" applyBorder="1" applyAlignment="1">
      <alignment horizontal="center"/>
    </xf>
    <xf numFmtId="0" fontId="18" fillId="12" borderId="1" xfId="0" applyFont="1" applyFill="1" applyBorder="1" applyAlignment="1" applyProtection="1">
      <alignment horizontal="left"/>
      <protection locked="0"/>
    </xf>
    <xf numFmtId="0" fontId="17" fillId="12" borderId="1" xfId="0" applyFont="1" applyFill="1" applyBorder="1" applyAlignment="1" applyProtection="1">
      <alignment horizontal="left"/>
      <protection locked="0"/>
    </xf>
    <xf numFmtId="173" fontId="17" fillId="0" borderId="1" xfId="56" applyNumberFormat="1" applyFont="1" applyFill="1" applyBorder="1"/>
    <xf numFmtId="0" fontId="17" fillId="0" borderId="1" xfId="0" applyFont="1" applyBorder="1" applyAlignment="1" applyProtection="1">
      <alignment horizontal="left"/>
      <protection locked="0"/>
    </xf>
    <xf numFmtId="0" fontId="18" fillId="0" borderId="1" xfId="0" applyFont="1" applyBorder="1" applyAlignment="1" applyProtection="1">
      <alignment horizontal="left"/>
      <protection locked="0"/>
    </xf>
    <xf numFmtId="173" fontId="17" fillId="12" borderId="1" xfId="56" applyNumberFormat="1" applyFont="1" applyFill="1" applyBorder="1"/>
    <xf numFmtId="0" fontId="19" fillId="13" borderId="1" xfId="5" applyFont="1" applyFill="1" applyBorder="1" applyAlignment="1" applyProtection="1">
      <alignment horizontal="left" wrapText="1"/>
      <protection locked="0"/>
    </xf>
    <xf numFmtId="0" fontId="17" fillId="12" borderId="1" xfId="0" applyFont="1" applyFill="1" applyBorder="1" applyAlignment="1">
      <alignment horizontal="left"/>
    </xf>
    <xf numFmtId="0" fontId="17" fillId="12" borderId="1" xfId="0" applyFont="1" applyFill="1" applyBorder="1" applyAlignment="1">
      <alignment horizontal="left" vertical="center"/>
    </xf>
    <xf numFmtId="0" fontId="17" fillId="12" borderId="1" xfId="0" applyFont="1" applyFill="1" applyBorder="1" applyAlignment="1" applyProtection="1">
      <alignment horizontal="left" vertical="center"/>
      <protection locked="0"/>
    </xf>
    <xf numFmtId="0" fontId="17" fillId="12" borderId="1" xfId="0" applyFont="1" applyFill="1" applyBorder="1" applyAlignment="1">
      <alignment horizontal="center" vertical="center"/>
    </xf>
    <xf numFmtId="0" fontId="18" fillId="12" borderId="1" xfId="0" applyFont="1" applyFill="1" applyBorder="1" applyAlignment="1">
      <alignment horizontal="left"/>
    </xf>
    <xf numFmtId="0" fontId="17" fillId="12" borderId="1" xfId="0" applyFont="1" applyFill="1" applyBorder="1" applyAlignment="1" applyProtection="1">
      <alignment horizontal="left" vertical="top"/>
      <protection locked="0"/>
    </xf>
    <xf numFmtId="0" fontId="0" fillId="0" borderId="0" xfId="0" pivotButton="1"/>
    <xf numFmtId="0" fontId="0" fillId="0" borderId="1" xfId="0" applyBorder="1" applyAlignment="1">
      <alignment horizontal="center" vertical="center"/>
    </xf>
    <xf numFmtId="42" fontId="0" fillId="0" borderId="1" xfId="1" applyFont="1" applyBorder="1" applyAlignment="1">
      <alignment vertical="center"/>
    </xf>
    <xf numFmtId="0" fontId="0" fillId="0" borderId="0" xfId="0" applyAlignment="1">
      <alignment vertical="center"/>
    </xf>
    <xf numFmtId="0" fontId="0" fillId="0" borderId="0" xfId="0" applyAlignment="1">
      <alignment horizontal="center"/>
    </xf>
    <xf numFmtId="0" fontId="0" fillId="0" borderId="1" xfId="0" applyBorder="1" applyAlignment="1">
      <alignment horizontal="center" vertical="center" wrapText="1"/>
    </xf>
    <xf numFmtId="0" fontId="22" fillId="0" borderId="0" xfId="0" applyFont="1" applyAlignment="1">
      <alignment horizontal="center"/>
    </xf>
    <xf numFmtId="166" fontId="23" fillId="2" borderId="1" xfId="0" applyNumberFormat="1" applyFont="1" applyFill="1" applyBorder="1" applyAlignment="1">
      <alignment horizontal="center" vertical="center" wrapText="1"/>
    </xf>
    <xf numFmtId="166" fontId="0" fillId="0" borderId="1" xfId="0" applyNumberFormat="1" applyBorder="1" applyAlignment="1">
      <alignment horizontal="center" vertical="center" wrapText="1"/>
    </xf>
    <xf numFmtId="0" fontId="25" fillId="2" borderId="1" xfId="0" applyFont="1" applyFill="1" applyBorder="1" applyAlignment="1">
      <alignment horizontal="center" vertical="center" textRotation="90" wrapText="1"/>
    </xf>
    <xf numFmtId="0" fontId="25" fillId="2" borderId="1" xfId="0" applyFont="1" applyFill="1" applyBorder="1" applyAlignment="1">
      <alignment horizontal="center" vertical="center" wrapText="1"/>
    </xf>
    <xf numFmtId="0" fontId="25" fillId="2" borderId="1" xfId="0" applyFont="1" applyFill="1" applyBorder="1" applyAlignment="1">
      <alignment horizontal="left" vertical="center" wrapText="1"/>
    </xf>
    <xf numFmtId="166" fontId="25" fillId="2" borderId="1" xfId="0" applyNumberFormat="1" applyFont="1" applyFill="1" applyBorder="1" applyAlignment="1">
      <alignment horizontal="center" vertical="center" wrapText="1"/>
    </xf>
    <xf numFmtId="166" fontId="26" fillId="9" borderId="1" xfId="0" applyNumberFormat="1" applyFont="1" applyFill="1" applyBorder="1" applyAlignment="1">
      <alignment horizontal="center" vertical="center" wrapText="1"/>
    </xf>
    <xf numFmtId="0" fontId="27" fillId="3" borderId="1" xfId="0" applyFont="1" applyFill="1" applyBorder="1" applyAlignment="1">
      <alignment horizontal="center" vertical="center" wrapText="1"/>
    </xf>
    <xf numFmtId="0" fontId="6" fillId="0" borderId="0" xfId="0" applyFont="1"/>
    <xf numFmtId="166" fontId="0" fillId="10" borderId="1" xfId="0" applyNumberFormat="1" applyFill="1" applyBorder="1" applyAlignment="1">
      <alignment horizontal="center" vertical="center"/>
    </xf>
    <xf numFmtId="1" fontId="0" fillId="0" borderId="1" xfId="0" applyNumberFormat="1" applyBorder="1" applyAlignment="1">
      <alignment horizontal="center" vertical="center" wrapText="1"/>
    </xf>
    <xf numFmtId="166" fontId="1" fillId="0" borderId="1" xfId="1" applyNumberFormat="1" applyFont="1" applyBorder="1" applyAlignment="1">
      <alignment horizontal="center" vertical="center" wrapText="1"/>
    </xf>
    <xf numFmtId="10" fontId="1" fillId="0" borderId="1" xfId="2" applyNumberFormat="1" applyFont="1" applyBorder="1" applyAlignment="1">
      <alignment horizontal="center" vertical="center" wrapText="1"/>
    </xf>
    <xf numFmtId="0" fontId="0" fillId="0" borderId="0" xfId="0" applyAlignment="1">
      <alignment horizontal="center" wrapText="1"/>
    </xf>
    <xf numFmtId="166" fontId="0" fillId="0" borderId="1" xfId="1" applyNumberFormat="1" applyFont="1" applyBorder="1" applyAlignment="1">
      <alignment horizontal="center" vertical="center"/>
    </xf>
    <xf numFmtId="0" fontId="7" fillId="0" borderId="13" xfId="0" applyFont="1" applyBorder="1" applyAlignment="1">
      <alignment horizontal="center" vertical="center" wrapText="1"/>
    </xf>
    <xf numFmtId="0" fontId="3" fillId="0" borderId="0" xfId="0" applyFont="1" applyAlignment="1">
      <alignment horizontal="center"/>
    </xf>
    <xf numFmtId="0" fontId="30" fillId="12" borderId="1" xfId="0" applyFont="1" applyFill="1" applyBorder="1" applyAlignment="1">
      <alignment horizontal="center" vertical="center" wrapText="1"/>
    </xf>
    <xf numFmtId="0" fontId="29" fillId="12" borderId="1" xfId="0" applyFont="1" applyFill="1" applyBorder="1" applyAlignment="1">
      <alignment horizontal="center" vertical="center"/>
    </xf>
    <xf numFmtId="0" fontId="31" fillId="15" borderId="1" xfId="0" applyFont="1" applyFill="1" applyBorder="1" applyAlignment="1">
      <alignment horizontal="center" vertical="center" wrapText="1"/>
    </xf>
    <xf numFmtId="0" fontId="32" fillId="12" borderId="1" xfId="0" applyFont="1" applyFill="1" applyBorder="1" applyAlignment="1">
      <alignment horizontal="center" vertical="center" wrapText="1"/>
    </xf>
    <xf numFmtId="0" fontId="32" fillId="12" borderId="1" xfId="0" applyFont="1" applyFill="1" applyBorder="1" applyAlignment="1">
      <alignment horizontal="center" vertical="center"/>
    </xf>
    <xf numFmtId="0" fontId="3" fillId="0" borderId="0" xfId="0" applyFont="1" applyAlignment="1">
      <alignment horizont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2" xfId="0" applyBorder="1" applyAlignment="1">
      <alignment horizontal="left"/>
    </xf>
    <xf numFmtId="0" fontId="0" fillId="0" borderId="3" xfId="0" applyBorder="1" applyAlignment="1">
      <alignment horizontal="left"/>
    </xf>
    <xf numFmtId="0" fontId="0" fillId="0" borderId="4" xfId="0" applyBorder="1" applyAlignment="1">
      <alignment horizontal="left"/>
    </xf>
    <xf numFmtId="0" fontId="0" fillId="0" borderId="5" xfId="0" applyBorder="1" applyAlignment="1">
      <alignment horizontal="left"/>
    </xf>
    <xf numFmtId="0" fontId="0" fillId="0" borderId="0" xfId="0" applyAlignment="1">
      <alignment horizontal="left"/>
    </xf>
    <xf numFmtId="0" fontId="0" fillId="0" borderId="6" xfId="0" applyBorder="1" applyAlignment="1">
      <alignment horizontal="left"/>
    </xf>
    <xf numFmtId="0" fontId="5" fillId="0" borderId="7" xfId="3" applyBorder="1" applyAlignment="1">
      <alignment horizontal="left"/>
    </xf>
    <xf numFmtId="0" fontId="0" fillId="0" borderId="8" xfId="0" applyBorder="1" applyAlignment="1">
      <alignment horizontal="left"/>
    </xf>
    <xf numFmtId="0" fontId="0" fillId="0" borderId="9" xfId="0" applyBorder="1" applyAlignment="1">
      <alignment horizontal="left"/>
    </xf>
    <xf numFmtId="0" fontId="22" fillId="0" borderId="0" xfId="0" applyFont="1" applyAlignment="1">
      <alignment horizontal="center" vertical="center"/>
    </xf>
    <xf numFmtId="0" fontId="24" fillId="14" borderId="1" xfId="0" applyFont="1" applyFill="1" applyBorder="1" applyAlignment="1">
      <alignment horizontal="center" vertical="center" wrapText="1"/>
    </xf>
    <xf numFmtId="0" fontId="24" fillId="14" borderId="0" xfId="0" applyFont="1" applyFill="1" applyBorder="1" applyAlignment="1">
      <alignment horizontal="center" vertical="center" wrapText="1"/>
    </xf>
    <xf numFmtId="0" fontId="33" fillId="0" borderId="13" xfId="0" applyFont="1" applyBorder="1" applyAlignment="1">
      <alignment horizontal="center" vertical="center" wrapText="1"/>
    </xf>
    <xf numFmtId="0" fontId="24" fillId="16" borderId="14" xfId="0" applyFont="1" applyFill="1" applyBorder="1" applyAlignment="1">
      <alignment horizontal="center" vertical="center" wrapText="1"/>
    </xf>
    <xf numFmtId="0" fontId="24" fillId="16" borderId="15" xfId="0" applyFont="1" applyFill="1" applyBorder="1" applyAlignment="1">
      <alignment horizontal="center" vertical="center" wrapText="1"/>
    </xf>
    <xf numFmtId="0" fontId="24" fillId="16" borderId="16" xfId="0" applyFont="1" applyFill="1" applyBorder="1" applyAlignment="1">
      <alignment horizontal="center" vertical="center" wrapText="1"/>
    </xf>
    <xf numFmtId="166" fontId="0" fillId="0" borderId="0" xfId="0" applyNumberFormat="1" applyBorder="1" applyAlignment="1">
      <alignment horizontal="center" vertical="center" wrapText="1"/>
    </xf>
    <xf numFmtId="166" fontId="1" fillId="0" borderId="0" xfId="1" applyNumberFormat="1" applyFont="1" applyBorder="1" applyAlignment="1">
      <alignment horizontal="center" vertical="center" wrapText="1"/>
    </xf>
    <xf numFmtId="10" fontId="1" fillId="0" borderId="0" xfId="2" applyNumberFormat="1" applyFont="1" applyBorder="1" applyAlignment="1">
      <alignment horizontal="center" vertical="center" wrapText="1"/>
    </xf>
    <xf numFmtId="1" fontId="0" fillId="0" borderId="0" xfId="0" applyNumberFormat="1" applyBorder="1" applyAlignment="1">
      <alignment horizontal="center" vertical="center" wrapText="1"/>
    </xf>
    <xf numFmtId="0" fontId="34" fillId="0" borderId="1" xfId="0" applyFont="1" applyBorder="1" applyAlignment="1">
      <alignment horizontal="left" vertical="center" wrapText="1"/>
    </xf>
    <xf numFmtId="0" fontId="2" fillId="2" borderId="14" xfId="0" applyFont="1" applyFill="1" applyBorder="1" applyAlignment="1">
      <alignment horizontal="center" vertical="center" textRotation="90" wrapText="1"/>
    </xf>
    <xf numFmtId="0" fontId="8" fillId="0" borderId="1" xfId="0" applyFont="1" applyBorder="1" applyAlignment="1">
      <alignment vertical="center" wrapText="1"/>
    </xf>
    <xf numFmtId="0" fontId="34" fillId="0" borderId="1" xfId="0" applyFont="1" applyBorder="1" applyAlignment="1">
      <alignment horizontal="center" vertical="center" wrapText="1"/>
    </xf>
    <xf numFmtId="9" fontId="33" fillId="0" borderId="13" xfId="2" applyFont="1" applyBorder="1" applyAlignment="1">
      <alignment horizontal="center" vertical="center" wrapText="1"/>
    </xf>
    <xf numFmtId="9" fontId="25" fillId="2" borderId="1" xfId="2" applyFont="1" applyFill="1" applyBorder="1" applyAlignment="1">
      <alignment horizontal="center" vertical="center" wrapText="1"/>
    </xf>
    <xf numFmtId="9" fontId="0" fillId="0" borderId="1" xfId="2" applyFont="1" applyBorder="1" applyAlignment="1">
      <alignment horizontal="center" vertical="center"/>
    </xf>
    <xf numFmtId="9" fontId="0" fillId="10" borderId="1" xfId="2" applyFont="1" applyFill="1" applyBorder="1" applyAlignment="1">
      <alignment horizontal="center" vertical="center"/>
    </xf>
    <xf numFmtId="9" fontId="0" fillId="0" borderId="0" xfId="2" applyFont="1"/>
  </cellXfs>
  <cellStyles count="59">
    <cellStyle name="BodyStyle" xfId="27"/>
    <cellStyle name="BodyStyleBold" xfId="28"/>
    <cellStyle name="BodyStyleBoldRight" xfId="29"/>
    <cellStyle name="BodyStyleWithBorder" xfId="35"/>
    <cellStyle name="BorderThinBlack" xfId="39"/>
    <cellStyle name="Comma" xfId="18"/>
    <cellStyle name="Comma [0]" xfId="19"/>
    <cellStyle name="Comma [0] 2" xfId="43"/>
    <cellStyle name="Comma 2" xfId="42"/>
    <cellStyle name="Comma 3" xfId="44"/>
    <cellStyle name="Comma 4" xfId="46"/>
    <cellStyle name="Comma 5" xfId="47"/>
    <cellStyle name="Currency" xfId="16"/>
    <cellStyle name="Currency [0]" xfId="17"/>
    <cellStyle name="Currency [0] 2" xfId="41"/>
    <cellStyle name="Currency 2" xfId="40"/>
    <cellStyle name="Currency 3" xfId="49"/>
    <cellStyle name="Currency 4" xfId="48"/>
    <cellStyle name="Currency 5" xfId="50"/>
    <cellStyle name="DateStyle" xfId="31"/>
    <cellStyle name="DateTimeStyle" xfId="32"/>
    <cellStyle name="Decimal" xfId="34"/>
    <cellStyle name="DecimalWithBorder" xfId="38"/>
    <cellStyle name="EuroCurrency" xfId="30"/>
    <cellStyle name="EuroCurrencyWithBorder" xfId="36"/>
    <cellStyle name="HeaderStyle" xfId="21"/>
    <cellStyle name="HeaderStyle 2" xfId="45"/>
    <cellStyle name="HeaderSubTop" xfId="25"/>
    <cellStyle name="HeaderSubTopNoBold" xfId="26"/>
    <cellStyle name="HeaderTopBuyer" xfId="22"/>
    <cellStyle name="HeaderTopStyle" xfId="23"/>
    <cellStyle name="HeaderTopStyleAlignRight" xfId="24"/>
    <cellStyle name="Hipervínculo" xfId="3" builtinId="8"/>
    <cellStyle name="Hipervínculo 2" xfId="7"/>
    <cellStyle name="Hyperlink" xfId="4"/>
    <cellStyle name="MainTitle" xfId="20"/>
    <cellStyle name="Millares 2" xfId="8"/>
    <cellStyle name="Millares 3" xfId="53"/>
    <cellStyle name="Millares 4" xfId="56"/>
    <cellStyle name="Millares 5 3" xfId="54"/>
    <cellStyle name="Moneda" xfId="55" builtinId="4"/>
    <cellStyle name="Moneda [0]" xfId="1" builtinId="7"/>
    <cellStyle name="Moneda [0] 2" xfId="6"/>
    <cellStyle name="Moneda [0] 3" xfId="13"/>
    <cellStyle name="Moneda [0] 4" xfId="52"/>
    <cellStyle name="Moneda 2" xfId="57"/>
    <cellStyle name="Moneda 3" xfId="58"/>
    <cellStyle name="Normal" xfId="0" builtinId="0"/>
    <cellStyle name="Normal 2" xfId="5"/>
    <cellStyle name="Normal 2 2" xfId="51"/>
    <cellStyle name="Normal 3" xfId="10"/>
    <cellStyle name="Normal 4" xfId="12"/>
    <cellStyle name="Normal 5" xfId="14"/>
    <cellStyle name="Numeric" xfId="33"/>
    <cellStyle name="NumericWithBorder" xfId="37"/>
    <cellStyle name="Percent" xfId="15"/>
    <cellStyle name="Porcentaje" xfId="2" builtinId="5"/>
    <cellStyle name="Porcentaje 2" xfId="9"/>
    <cellStyle name="Porcentaje 3" xfId="11"/>
  </cellStyles>
  <dxfs count="6">
    <dxf>
      <fill>
        <patternFill>
          <bgColor theme="5" tint="0.39994506668294322"/>
        </patternFill>
      </fill>
    </dxf>
    <dxf>
      <fill>
        <patternFill>
          <bgColor theme="5" tint="0.39994506668294322"/>
        </patternFill>
      </fill>
    </dxf>
    <dxf>
      <font>
        <color rgb="FF9C0006"/>
      </font>
      <fill>
        <patternFill>
          <bgColor rgb="FFFFC7CE"/>
        </patternFill>
      </fill>
    </dxf>
    <dxf>
      <fill>
        <patternFill>
          <bgColor theme="5" tint="0.39994506668294322"/>
        </patternFill>
      </fill>
    </dxf>
    <dxf>
      <font>
        <color rgb="FF9C0006"/>
      </font>
      <fill>
        <patternFill>
          <bgColor rgb="FFFFC7CE"/>
        </patternFill>
      </fill>
    </dxf>
    <dxf>
      <fill>
        <patternFill>
          <bgColor theme="5" tint="0.399945066682943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pivotCacheDefinition" Target="pivotCache/pivotCacheDefinition1.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13</xdr:col>
      <xdr:colOff>133350</xdr:colOff>
      <xdr:row>0</xdr:row>
      <xdr:rowOff>66675</xdr:rowOff>
    </xdr:from>
    <xdr:to>
      <xdr:col>13</xdr:col>
      <xdr:colOff>657226</xdr:colOff>
      <xdr:row>4</xdr:row>
      <xdr:rowOff>239464</xdr:rowOff>
    </xdr:to>
    <xdr:pic>
      <xdr:nvPicPr>
        <xdr:cNvPr id="2" name="Imagen 1">
          <a:extLst>
            <a:ext uri="{FF2B5EF4-FFF2-40B4-BE49-F238E27FC236}">
              <a16:creationId xmlns:a16="http://schemas.microsoft.com/office/drawing/2014/main" id="{F369EA45-4289-4155-B650-5A9D02C6C5E0}"/>
            </a:ext>
          </a:extLst>
        </xdr:cNvPr>
        <xdr:cNvPicPr>
          <a:picLocks noChangeAspect="1"/>
        </xdr:cNvPicPr>
      </xdr:nvPicPr>
      <xdr:blipFill>
        <a:blip xmlns:r="http://schemas.openxmlformats.org/officeDocument/2006/relationships" r:embed="rId1"/>
        <a:stretch>
          <a:fillRect/>
        </a:stretch>
      </xdr:blipFill>
      <xdr:spPr>
        <a:xfrm>
          <a:off x="19735800" y="66675"/>
          <a:ext cx="523876" cy="98241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20</xdr:col>
      <xdr:colOff>142875</xdr:colOff>
      <xdr:row>0</xdr:row>
      <xdr:rowOff>19050</xdr:rowOff>
    </xdr:from>
    <xdr:to>
      <xdr:col>20</xdr:col>
      <xdr:colOff>666751</xdr:colOff>
      <xdr:row>3</xdr:row>
      <xdr:rowOff>269407</xdr:rowOff>
    </xdr:to>
    <xdr:pic>
      <xdr:nvPicPr>
        <xdr:cNvPr id="2" name="Imagen 1">
          <a:extLst>
            <a:ext uri="{FF2B5EF4-FFF2-40B4-BE49-F238E27FC236}">
              <a16:creationId xmlns:a16="http://schemas.microsoft.com/office/drawing/2014/main" id="{27BBD0B7-59FD-4EB0-A558-47565929050C}"/>
            </a:ext>
          </a:extLst>
        </xdr:cNvPr>
        <xdr:cNvPicPr>
          <a:picLocks noChangeAspect="1"/>
        </xdr:cNvPicPr>
      </xdr:nvPicPr>
      <xdr:blipFill>
        <a:blip xmlns:r="http://schemas.openxmlformats.org/officeDocument/2006/relationships" r:embed="rId1"/>
        <a:stretch>
          <a:fillRect/>
        </a:stretch>
      </xdr:blipFill>
      <xdr:spPr>
        <a:xfrm>
          <a:off x="38319075" y="19050"/>
          <a:ext cx="523876" cy="965269"/>
        </a:xfrm>
        <a:prstGeom prst="rect">
          <a:avLst/>
        </a:prstGeom>
      </xdr:spPr>
    </xdr:pic>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Nelson Javier Arguellez Palacios" refreshedDate="45036.545935300928" createdVersion="8" refreshedVersion="8" minRefreshableVersion="3" recordCount="181">
  <cacheSource type="worksheet">
    <worksheetSource ref="A1:J182" sheet="PlanoCatalogo"/>
  </cacheSource>
  <cacheFields count="10">
    <cacheField name="N° PRODUCTO" numFmtId="173">
      <sharedItems containsString="0" containsBlank="1" containsNumber="1" containsInteger="1" minValue="1" maxValue="365"/>
    </cacheField>
    <cacheField name="CATEGORIA" numFmtId="0">
      <sharedItems/>
    </cacheField>
    <cacheField name="TIPO DE ELEMENTO" numFmtId="0">
      <sharedItems/>
    </cacheField>
    <cacheField name="PRODUCTO" numFmtId="0">
      <sharedItems/>
    </cacheField>
    <cacheField name="DESCRIPCIÓN" numFmtId="0">
      <sharedItems/>
    </cacheField>
    <cacheField name="TIPO DE ROTACIÓN" numFmtId="0">
      <sharedItems/>
    </cacheField>
    <cacheField name="Proveedor" numFmtId="0">
      <sharedItems count="14">
        <s v="VENEPLAST LTDA"/>
        <s v="KEY MARKET SAS"/>
        <s v="UNIPLES S.A"/>
        <s v="TECNOPHONE COLOMBIA SAS"/>
        <s v="CASTOR DATA SAS"/>
        <s v="HARDWARE ASESORIAS SOFTWARE LTDA"/>
        <s v="JAIRO OSORIO CABALLERO"/>
        <s v="PROSUTEC SAS"/>
        <s v="UT OFIBEST-FORMACON"/>
        <s v="COMERCIALIZADORA SERLE.COM SAS"/>
        <s v="MICRONET SAS"/>
        <s v="GRAN IMAGEN S.A.S."/>
        <s v="DISPAPELES S.A.S."/>
        <s v="UT CREAR GROUP INC."/>
      </sharedItems>
    </cacheField>
    <cacheField name="Precio  Región 1" numFmtId="172">
      <sharedItems containsSemiMixedTypes="0" containsString="0" containsNumber="1" minValue="37411.65454334073" maxValue="2875983.5313647753"/>
    </cacheField>
    <cacheField name="PRODUCTO O SERVICIO" numFmtId="0">
      <sharedItems count="24">
        <s v="Tinta 1"/>
        <s v="Tinta 2"/>
        <s v="Tinta 3"/>
        <s v="Tinta 5"/>
        <s v="Tinta 6"/>
        <s v="Tinta 8"/>
        <s v="Tinta 7"/>
        <s v="Cartucho 3"/>
        <s v="Cartucho 1"/>
        <s v="Cartucho 2"/>
        <s v="Cartucho 4"/>
        <s v="Cartucho 6"/>
        <s v="Cartucho 5"/>
        <s v="Toner 7"/>
        <s v="Toner 1"/>
        <s v="Toner 6"/>
        <s v="Toner 5"/>
        <s v="Toner 2"/>
        <s v="Toner 13"/>
        <s v="Toner 9"/>
        <s v="Toner 10"/>
        <s v="Toner 11"/>
        <s v="Toner 8"/>
        <s v="Tinta 4"/>
      </sharedItems>
    </cacheField>
    <cacheField name="ESPECIFICACION TECNICA" numFmtId="0">
      <sharedItems count="24">
        <s v="EPSON Botella T664120- AL Negro"/>
        <s v="EPSON Botella T664220-AL Cian"/>
        <s v="EPSON Botella T664320-AL Magenta"/>
        <s v="EPSON L5290 Botella T544 NEGRO"/>
        <s v="EPSON L5290 Botella T544 CIAN"/>
        <s v="EPSON L5290 Botella T544 MAGENTA"/>
        <s v="EPSON L5290 Botella T544 AMARILLO"/>
        <s v="HP No82 PLOTTER C4913 A AMARILLO"/>
        <s v="HP No82 PLOTTER C4911 A CYAN"/>
        <s v="HP No82 PLOTTER C4912 A MAGENTA"/>
        <s v="HP No82 PLOTTER CH565A NEGRO"/>
        <s v="HP 62XL C2P05AL-NEGRO"/>
        <s v="HP 62XL C2P07AL-TRICOLOR"/>
        <s v="HP LASERJET 90A x CE390A"/>
        <s v="HP 78A  NEGRO"/>
        <s v="HP LASERJET 37X X CF237X"/>
        <s v="HP CC 364A NEGRO"/>
        <s v="52D4H00 LEXMARK NEGRO"/>
        <s v="BROTHER L2550dw TN-730"/>
        <s v="Toner Xerox Cian 106R03877"/>
        <s v="Toner Xerox Magenta 106R03878"/>
        <s v="Toner Xerox Amarillo 106R03879"/>
        <s v="Toner Xerox Negro 106R03887"/>
        <s v="EPSON Botella T664420-AL Amarillo"/>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81">
  <r>
    <n v="1"/>
    <s v="EPSON"/>
    <s v="CONSUMIBLES"/>
    <s v="T664120-AL"/>
    <s v="T664-Black Ink Unica presentacion 70ML Negro"/>
    <s v="ALTA"/>
    <x v="0"/>
    <n v="37841.888570589137"/>
    <x v="0"/>
    <x v="0"/>
  </r>
  <r>
    <n v="2"/>
    <s v="EPSON"/>
    <s v="CONSUMIBLES"/>
    <s v="T664220-AL"/>
    <s v="T664-Cyan Ink Unica presentacion 70ML Cyan"/>
    <s v="ALTA"/>
    <x v="0"/>
    <n v="37841.888570589137"/>
    <x v="1"/>
    <x v="1"/>
  </r>
  <r>
    <n v="3"/>
    <s v="EPSON"/>
    <s v="CONSUMIBLES"/>
    <s v="T664320-AL"/>
    <s v="T664-Magenta Ink Unica presentacion 70ML Magenta"/>
    <s v="ALTA"/>
    <x v="0"/>
    <n v="37841.888570589137"/>
    <x v="2"/>
    <x v="2"/>
  </r>
  <r>
    <n v="9"/>
    <s v="EPSON"/>
    <s v="CONSUMIBLES"/>
    <s v="T544120-AL"/>
    <s v="Botellas sistema Ecofit Unica presentacion 65ML Negro"/>
    <s v="ALTA"/>
    <x v="0"/>
    <n v="42208.260328734039"/>
    <x v="3"/>
    <x v="3"/>
  </r>
  <r>
    <n v="10"/>
    <s v="EPSON"/>
    <s v="CONSUMIBLES"/>
    <s v="T544220-AL"/>
    <s v="Botellas sistema Ecofit Unica presentacion 65ML Cyan"/>
    <s v="ALTA"/>
    <x v="0"/>
    <n v="42208.260328734039"/>
    <x v="4"/>
    <x v="4"/>
  </r>
  <r>
    <n v="11"/>
    <s v="EPSON"/>
    <s v="CONSUMIBLES"/>
    <s v="T544320-AL"/>
    <s v="Botellas sistema Ecofit Unica presentacion 65ML Magenta"/>
    <s v="ALTA"/>
    <x v="0"/>
    <n v="42208.260328734039"/>
    <x v="5"/>
    <x v="5"/>
  </r>
  <r>
    <n v="12"/>
    <s v="EPSON"/>
    <s v="CONSUMIBLES"/>
    <s v="T544420-AL"/>
    <s v="Botellas sistema Ecofit Unica presentacion 65ML Amarillo"/>
    <s v="ALTA"/>
    <x v="0"/>
    <n v="42208.260328734039"/>
    <x v="6"/>
    <x v="6"/>
  </r>
  <r>
    <n v="1"/>
    <s v="EPSON"/>
    <s v="CONSUMIBLES"/>
    <s v="T664120-AL"/>
    <s v="T664-Black Ink Unica presentacion 70ML Negro"/>
    <s v="ALTA"/>
    <x v="1"/>
    <n v="39297.345823304109"/>
    <x v="0"/>
    <x v="0"/>
  </r>
  <r>
    <n v="2"/>
    <s v="EPSON"/>
    <s v="CONSUMIBLES"/>
    <s v="T664220-AL"/>
    <s v="T664-Cyan Ink Unica presentacion 70ML Cyan"/>
    <s v="ALTA"/>
    <x v="1"/>
    <n v="39297.345823304109"/>
    <x v="1"/>
    <x v="1"/>
  </r>
  <r>
    <n v="3"/>
    <s v="EPSON"/>
    <s v="CONSUMIBLES"/>
    <s v="T664320-AL"/>
    <s v="T664-Magenta Ink Unica presentacion 70ML Magenta"/>
    <s v="ALTA"/>
    <x v="1"/>
    <n v="39297.345823304109"/>
    <x v="2"/>
    <x v="2"/>
  </r>
  <r>
    <n v="9"/>
    <s v="EPSON"/>
    <s v="CONSUMIBLES"/>
    <s v="T544120-AL"/>
    <s v="Botellas sistema Ecofit Unica presentacion 65ML Negro"/>
    <s v="ALTA"/>
    <x v="1"/>
    <n v="38655.69262587063"/>
    <x v="3"/>
    <x v="3"/>
  </r>
  <r>
    <n v="10"/>
    <s v="EPSON"/>
    <s v="CONSUMIBLES"/>
    <s v="T544220-AL"/>
    <s v="Botellas sistema Ecofit Unica presentacion 65ML Cyan"/>
    <s v="ALTA"/>
    <x v="1"/>
    <n v="38655.69262587063"/>
    <x v="4"/>
    <x v="4"/>
  </r>
  <r>
    <n v="11"/>
    <s v="EPSON"/>
    <s v="CONSUMIBLES"/>
    <s v="T544320-AL"/>
    <s v="Botellas sistema Ecofit Unica presentacion 65ML Magenta"/>
    <s v="ALTA"/>
    <x v="1"/>
    <n v="38655.69262587063"/>
    <x v="5"/>
    <x v="5"/>
  </r>
  <r>
    <n v="12"/>
    <s v="EPSON"/>
    <s v="CONSUMIBLES"/>
    <s v="T544420-AL"/>
    <s v="Botellas sistema Ecofit Unica presentacion 65ML Amarillo"/>
    <s v="ALTA"/>
    <x v="1"/>
    <n v="38655.69262587063"/>
    <x v="6"/>
    <x v="6"/>
  </r>
  <r>
    <n v="1"/>
    <s v="EPSON"/>
    <s v="CONSUMIBLES"/>
    <s v="T664120-AL"/>
    <s v="T664-Black Ink Unica presentacion 70ML Negro"/>
    <s v="ALTA"/>
    <x v="2"/>
    <n v="40268.135810865002"/>
    <x v="0"/>
    <x v="0"/>
  </r>
  <r>
    <n v="2"/>
    <s v="EPSON"/>
    <s v="CONSUMIBLES"/>
    <s v="T664220-AL"/>
    <s v="T664-Cyan Ink Unica presentacion 70ML Cyan"/>
    <s v="ALTA"/>
    <x v="2"/>
    <n v="40268.135810865002"/>
    <x v="1"/>
    <x v="1"/>
  </r>
  <r>
    <n v="3"/>
    <s v="EPSON"/>
    <s v="CONSUMIBLES"/>
    <s v="T664320-AL"/>
    <s v="T664-Magenta Ink Unica presentacion 70ML Magenta"/>
    <s v="ALTA"/>
    <x v="2"/>
    <n v="40268.135810865002"/>
    <x v="2"/>
    <x v="2"/>
  </r>
  <r>
    <n v="9"/>
    <s v="EPSON"/>
    <s v="CONSUMIBLES"/>
    <s v="T544120-AL"/>
    <s v="Botellas sistema Ecofit Unica presentacion 65ML Negro"/>
    <s v="ALTA"/>
    <x v="2"/>
    <n v="40704.772986679491"/>
    <x v="3"/>
    <x v="3"/>
  </r>
  <r>
    <n v="10"/>
    <s v="EPSON"/>
    <s v="CONSUMIBLES"/>
    <s v="T544220-AL"/>
    <s v="Botellas sistema Ecofit Unica presentacion 65ML Cyan"/>
    <s v="ALTA"/>
    <x v="2"/>
    <n v="40704.772986679491"/>
    <x v="4"/>
    <x v="4"/>
  </r>
  <r>
    <n v="11"/>
    <s v="EPSON"/>
    <s v="CONSUMIBLES"/>
    <s v="T544320-AL"/>
    <s v="Botellas sistema Ecofit Unica presentacion 65ML Magenta"/>
    <s v="ALTA"/>
    <x v="2"/>
    <n v="40704.772986679491"/>
    <x v="5"/>
    <x v="5"/>
  </r>
  <r>
    <n v="12"/>
    <s v="EPSON"/>
    <s v="CONSUMIBLES"/>
    <s v="T544420-AL"/>
    <s v="Botellas sistema Ecofit Unica presentacion 65ML Amarillo"/>
    <s v="ALTA"/>
    <x v="2"/>
    <n v="40704.772986679491"/>
    <x v="6"/>
    <x v="6"/>
  </r>
  <r>
    <n v="1"/>
    <s v="EPSON"/>
    <s v="CONSUMIBLES"/>
    <s v="T664120-AL"/>
    <s v="T664-Black Ink Unica presentacion 70ML Negro"/>
    <s v="ALTA"/>
    <x v="3"/>
    <n v="37559.529863562449"/>
    <x v="0"/>
    <x v="0"/>
  </r>
  <r>
    <n v="2"/>
    <s v="EPSON"/>
    <s v="CONSUMIBLES"/>
    <s v="T664220-AL"/>
    <s v="T664-Cyan Ink Unica presentacion 70ML Cyan"/>
    <s v="ALTA"/>
    <x v="3"/>
    <n v="37559.529863562449"/>
    <x v="1"/>
    <x v="1"/>
  </r>
  <r>
    <n v="3"/>
    <s v="EPSON"/>
    <s v="CONSUMIBLES"/>
    <s v="T664320-AL"/>
    <s v="T664-Magenta Ink Unica presentacion 70ML Magenta"/>
    <s v="ALTA"/>
    <x v="3"/>
    <n v="37559.529863562449"/>
    <x v="2"/>
    <x v="2"/>
  </r>
  <r>
    <n v="9"/>
    <s v="EPSON"/>
    <s v="CONSUMIBLES"/>
    <s v="T544120-AL"/>
    <s v="Botellas sistema Ecofit Unica presentacion 65ML Negro"/>
    <s v="ALTA"/>
    <x v="3"/>
    <n v="38655.489174856819"/>
    <x v="3"/>
    <x v="3"/>
  </r>
  <r>
    <n v="10"/>
    <s v="EPSON"/>
    <s v="CONSUMIBLES"/>
    <s v="T544220-AL"/>
    <s v="Botellas sistema Ecofit Unica presentacion 65ML Cyan"/>
    <s v="ALTA"/>
    <x v="3"/>
    <n v="38655.489174856819"/>
    <x v="4"/>
    <x v="4"/>
  </r>
  <r>
    <n v="11"/>
    <s v="EPSON"/>
    <s v="CONSUMIBLES"/>
    <s v="T544320-AL"/>
    <s v="Botellas sistema Ecofit Unica presentacion 65ML Magenta"/>
    <s v="ALTA"/>
    <x v="3"/>
    <n v="38655.489174856819"/>
    <x v="5"/>
    <x v="5"/>
  </r>
  <r>
    <n v="12"/>
    <s v="EPSON"/>
    <s v="CONSUMIBLES"/>
    <s v="T544420-AL"/>
    <s v="Botellas sistema Ecofit Unica presentacion 65ML Amarillo"/>
    <s v="ALTA"/>
    <x v="3"/>
    <n v="38655.489174856819"/>
    <x v="6"/>
    <x v="6"/>
  </r>
  <r>
    <n v="1"/>
    <s v="EPSON"/>
    <s v="CONSUMIBLES"/>
    <s v="T664120-AL"/>
    <s v="T664-Black Ink Unica presentacion 70ML Negro"/>
    <s v="ALTA"/>
    <x v="4"/>
    <n v="58127.538068135284"/>
    <x v="0"/>
    <x v="0"/>
  </r>
  <r>
    <n v="2"/>
    <s v="EPSON"/>
    <s v="CONSUMIBLES"/>
    <s v="T664220-AL"/>
    <s v="T664-Cyan Ink Unica presentacion 70ML Cyan"/>
    <s v="ALTA"/>
    <x v="4"/>
    <n v="58127.538068135284"/>
    <x v="1"/>
    <x v="1"/>
  </r>
  <r>
    <n v="3"/>
    <s v="EPSON"/>
    <s v="CONSUMIBLES"/>
    <s v="T664320-AL"/>
    <s v="T664-Magenta Ink Unica presentacion 70ML Magenta"/>
    <s v="ALTA"/>
    <x v="4"/>
    <n v="58127.538068135284"/>
    <x v="2"/>
    <x v="2"/>
  </r>
  <r>
    <n v="9"/>
    <s v="EPSON"/>
    <s v="CONSUMIBLES"/>
    <s v="T544120-AL"/>
    <s v="Botellas sistema Ecofit Unica presentacion 65ML Negro"/>
    <s v="ALTA"/>
    <x v="4"/>
    <n v="58127.538068135284"/>
    <x v="3"/>
    <x v="3"/>
  </r>
  <r>
    <n v="10"/>
    <s v="EPSON"/>
    <s v="CONSUMIBLES"/>
    <s v="T544220-AL"/>
    <s v="Botellas sistema Ecofit Unica presentacion 65ML Cyan"/>
    <s v="ALTA"/>
    <x v="4"/>
    <n v="58127.538068135284"/>
    <x v="4"/>
    <x v="4"/>
  </r>
  <r>
    <n v="11"/>
    <s v="EPSON"/>
    <s v="CONSUMIBLES"/>
    <s v="T544320-AL"/>
    <s v="Botellas sistema Ecofit Unica presentacion 65ML Magenta"/>
    <s v="ALTA"/>
    <x v="4"/>
    <n v="58127.538068135284"/>
    <x v="5"/>
    <x v="5"/>
  </r>
  <r>
    <n v="12"/>
    <s v="EPSON"/>
    <s v="CONSUMIBLES"/>
    <s v="T544420-AL"/>
    <s v="Botellas sistema Ecofit Unica presentacion 65ML Amarillo"/>
    <s v="ALTA"/>
    <x v="4"/>
    <n v="58127.538068135284"/>
    <x v="6"/>
    <x v="6"/>
  </r>
  <r>
    <n v="1"/>
    <s v="EPSON"/>
    <s v="CONSUMIBLES"/>
    <s v="T664120-AL"/>
    <s v="T664-Black Ink Unica presentacion 70ML Negro"/>
    <s v="ALTA"/>
    <x v="5"/>
    <n v="37411.65454334073"/>
    <x v="0"/>
    <x v="0"/>
  </r>
  <r>
    <n v="2"/>
    <s v="EPSON"/>
    <s v="CONSUMIBLES"/>
    <s v="T664220-AL"/>
    <s v="T664-Cyan Ink Unica presentacion 70ML Cyan"/>
    <s v="ALTA"/>
    <x v="5"/>
    <n v="37411.65454334073"/>
    <x v="1"/>
    <x v="1"/>
  </r>
  <r>
    <n v="3"/>
    <s v="EPSON"/>
    <s v="CONSUMIBLES"/>
    <s v="T664320-AL"/>
    <s v="T664-Magenta Ink Unica presentacion 70ML Magenta"/>
    <s v="ALTA"/>
    <x v="5"/>
    <n v="37411.65454334073"/>
    <x v="2"/>
    <x v="2"/>
  </r>
  <r>
    <n v="9"/>
    <s v="EPSON"/>
    <s v="CONSUMIBLES"/>
    <s v="T544120-AL"/>
    <s v="Botellas sistema Ecofit Unica presentacion 65ML Negro"/>
    <s v="ALTA"/>
    <x v="5"/>
    <n v="42293.875461246702"/>
    <x v="3"/>
    <x v="3"/>
  </r>
  <r>
    <n v="10"/>
    <s v="EPSON"/>
    <s v="CONSUMIBLES"/>
    <s v="T544220-AL"/>
    <s v="Botellas sistema Ecofit Unica presentacion 65ML Cyan"/>
    <s v="ALTA"/>
    <x v="5"/>
    <n v="42293.875461246702"/>
    <x v="4"/>
    <x v="4"/>
  </r>
  <r>
    <n v="11"/>
    <s v="EPSON"/>
    <s v="CONSUMIBLES"/>
    <s v="T544320-AL"/>
    <s v="Botellas sistema Ecofit Unica presentacion 65ML Magenta"/>
    <s v="ALTA"/>
    <x v="5"/>
    <n v="42293.875461246702"/>
    <x v="5"/>
    <x v="5"/>
  </r>
  <r>
    <n v="12"/>
    <s v="EPSON"/>
    <s v="CONSUMIBLES"/>
    <s v="T544420-AL"/>
    <s v="Botellas sistema Ecofit Unica presentacion 65ML Amarillo"/>
    <s v="ALTA"/>
    <x v="5"/>
    <n v="42293.875461246702"/>
    <x v="6"/>
    <x v="6"/>
  </r>
  <r>
    <n v="1"/>
    <s v="EPSON"/>
    <s v="CONSUMIBLES"/>
    <s v="T664120-AL"/>
    <s v="T664-Black Ink Unica presentacion 70ML Negro"/>
    <s v="ALTA"/>
    <x v="6"/>
    <n v="40752.803076019081"/>
    <x v="0"/>
    <x v="0"/>
  </r>
  <r>
    <n v="2"/>
    <s v="EPSON"/>
    <s v="CONSUMIBLES"/>
    <s v="T664220-AL"/>
    <s v="T664-Cyan Ink Unica presentacion 70ML Cyan"/>
    <s v="ALTA"/>
    <x v="6"/>
    <n v="40752.803076019081"/>
    <x v="1"/>
    <x v="1"/>
  </r>
  <r>
    <n v="3"/>
    <s v="EPSON"/>
    <s v="CONSUMIBLES"/>
    <s v="T664320-AL"/>
    <s v="T664-Magenta Ink Unica presentacion 70ML Magenta"/>
    <s v="ALTA"/>
    <x v="6"/>
    <n v="40752.803076019081"/>
    <x v="2"/>
    <x v="2"/>
  </r>
  <r>
    <n v="9"/>
    <s v="EPSON"/>
    <s v="CONSUMIBLES"/>
    <s v="T544120-AL"/>
    <s v="Botellas sistema Ecofit Unica presentacion 65ML Negro"/>
    <s v="ALTA"/>
    <x v="6"/>
    <n v="43663.717581449011"/>
    <x v="3"/>
    <x v="3"/>
  </r>
  <r>
    <n v="10"/>
    <s v="EPSON"/>
    <s v="CONSUMIBLES"/>
    <s v="T544220-AL"/>
    <s v="Botellas sistema Ecofit Unica presentacion 65ML Cyan"/>
    <s v="ALTA"/>
    <x v="6"/>
    <n v="43663.717581449011"/>
    <x v="4"/>
    <x v="4"/>
  </r>
  <r>
    <n v="11"/>
    <s v="EPSON"/>
    <s v="CONSUMIBLES"/>
    <s v="T544320-AL"/>
    <s v="Botellas sistema Ecofit Unica presentacion 65ML Magenta"/>
    <s v="ALTA"/>
    <x v="6"/>
    <n v="43663.717581449011"/>
    <x v="5"/>
    <x v="5"/>
  </r>
  <r>
    <n v="12"/>
    <s v="EPSON"/>
    <s v="CONSUMIBLES"/>
    <s v="T544420-AL"/>
    <s v="Botellas sistema Ecofit Unica presentacion 65ML Amarillo"/>
    <s v="ALTA"/>
    <x v="6"/>
    <n v="43663.717581449011"/>
    <x v="6"/>
    <x v="6"/>
  </r>
  <r>
    <n v="1"/>
    <s v="HP - SAMSUNG"/>
    <s v="CONSUMIBLES"/>
    <s v="O_C4913A"/>
    <s v="Cartucho de tinta HP 82 DesignJet amarillo de 69 ml"/>
    <s v="ALTA"/>
    <x v="0"/>
    <n v="275081.42076312879"/>
    <x v="7"/>
    <x v="7"/>
  </r>
  <r>
    <n v="2"/>
    <s v="HP - SAMSUNG"/>
    <s v="CONSUMIBLES"/>
    <s v="O_C4911A"/>
    <s v="Cartucho de tinta HP 82 DesignJet cian de 69 ml"/>
    <s v="ALTA"/>
    <x v="0"/>
    <n v="275081.42076312879"/>
    <x v="8"/>
    <x v="8"/>
  </r>
  <r>
    <n v="3"/>
    <s v="HP - SAMSUNG"/>
    <s v="CONSUMIBLES"/>
    <s v="O_C4912A"/>
    <s v="Cartucho de tinta HP 82 DesignJet magenta de 69 ml"/>
    <s v="ALTA"/>
    <x v="0"/>
    <n v="275081.42076312879"/>
    <x v="9"/>
    <x v="9"/>
  </r>
  <r>
    <n v="99"/>
    <s v="HP - SAMSUNG"/>
    <s v="CONSUMIBLES"/>
    <s v="O_CH565A"/>
    <s v="HP CH565A HP 82 Black Ink Cartridge"/>
    <s v="ALTA"/>
    <x v="0"/>
    <n v="261982.30548869411"/>
    <x v="10"/>
    <x v="10"/>
  </r>
  <r>
    <n v="162"/>
    <s v="HP - SAMSUNG"/>
    <s v="CONSUMIBLES"/>
    <s v="C2P05AL"/>
    <s v="HP 62XL Black Ink Cartridge"/>
    <s v="ALTA"/>
    <x v="0"/>
    <n v="229962.24592896484"/>
    <x v="11"/>
    <x v="11"/>
  </r>
  <r>
    <n v="171"/>
    <s v="HP - SAMSUNG"/>
    <s v="CONSUMIBLES"/>
    <s v="C2P07AL"/>
    <s v="HP 62XL Tri-color Ink Cartridge"/>
    <s v="ALTA"/>
    <x v="0"/>
    <n v="250338.64746697436"/>
    <x v="12"/>
    <x v="12"/>
  </r>
  <r>
    <n v="314"/>
    <s v="HP - SAMSUNG"/>
    <s v="CONSUMIBLES"/>
    <s v="CE390A"/>
    <s v="HP LaserJet M4555 MFP 10K Black Crtg"/>
    <s v="ALTA"/>
    <x v="0"/>
    <n v="1082860.1960199357"/>
    <x v="13"/>
    <x v="13"/>
  </r>
  <r>
    <n v="321"/>
    <s v="HP - SAMSUNG"/>
    <s v="CONSUMIBLES"/>
    <s v="CE278AD"/>
    <s v="HP 78A Blk Dual Pack LJ Toner Cartridge"/>
    <s v="ALTA"/>
    <x v="0"/>
    <n v="882007.09514527"/>
    <x v="14"/>
    <x v="14"/>
  </r>
  <r>
    <n v="349"/>
    <s v="HP - SAMSUNG"/>
    <s v="CONSUMIBLES"/>
    <s v="CF237X"/>
    <s v="HP 37X Black LaserJet Toner Cartridge"/>
    <s v="ALTA"/>
    <x v="0"/>
    <n v="2037640.1538009541"/>
    <x v="15"/>
    <x v="15"/>
  </r>
  <r>
    <n v="365"/>
    <s v="HP - SAMSUNG"/>
    <s v="CONSUMIBLES"/>
    <s v="CC364A"/>
    <s v="HP LaserJet 10K Black Print Cartridge"/>
    <s v="ALTA"/>
    <x v="0"/>
    <n v="1082860.1960199357"/>
    <x v="16"/>
    <x v="16"/>
  </r>
  <r>
    <n v="1"/>
    <s v="HP - SAMSUNG"/>
    <s v="CONSUMIBLES"/>
    <s v="O_C4913A"/>
    <s v="Cartucho de tinta HP 82 DesignJet amarillo de 69 ml"/>
    <s v="ALTA"/>
    <x v="1"/>
    <n v="274837.1241556991"/>
    <x v="7"/>
    <x v="7"/>
  </r>
  <r>
    <n v="2"/>
    <s v="HP - SAMSUNG"/>
    <s v="CONSUMIBLES"/>
    <s v="O_C4911A"/>
    <s v="Cartucho de tinta HP 82 DesignJet cian de 69 ml"/>
    <s v="ALTA"/>
    <x v="1"/>
    <n v="274837.1241556991"/>
    <x v="8"/>
    <x v="8"/>
  </r>
  <r>
    <n v="3"/>
    <s v="HP - SAMSUNG"/>
    <s v="CONSUMIBLES"/>
    <s v="O_C4912A"/>
    <s v="Cartucho de tinta HP 82 DesignJet magenta de 69 ml"/>
    <s v="ALTA"/>
    <x v="1"/>
    <n v="274837.1241556991"/>
    <x v="9"/>
    <x v="9"/>
  </r>
  <r>
    <n v="99"/>
    <s v="HP - SAMSUNG"/>
    <s v="CONSUMIBLES"/>
    <s v="O_CH565A"/>
    <s v="HP CH565A HP 82 Black Ink Cartridge"/>
    <s v="ALTA"/>
    <x v="1"/>
    <n v="249275.44110506203"/>
    <x v="10"/>
    <x v="10"/>
  </r>
  <r>
    <n v="162"/>
    <s v="HP - SAMSUNG"/>
    <s v="CONSUMIBLES"/>
    <s v="C2P05AL"/>
    <s v="HP 62XL Black Ink Cartridge"/>
    <s v="ALTA"/>
    <x v="1"/>
    <n v="224106.00894522751"/>
    <x v="11"/>
    <x v="11"/>
  </r>
  <r>
    <n v="171"/>
    <s v="HP - SAMSUNG"/>
    <s v="CONSUMIBLES"/>
    <s v="C2P07AL"/>
    <s v="HP 62XL Tri-color Ink Cartridge"/>
    <s v="ALTA"/>
    <x v="1"/>
    <n v="244110.80437616102"/>
    <x v="12"/>
    <x v="12"/>
  </r>
  <r>
    <n v="314"/>
    <s v="HP - SAMSUNG"/>
    <s v="CONSUMIBLES"/>
    <s v="CE390A"/>
    <s v="HP LaserJet M4555 MFP 10K Black Crtg"/>
    <s v="ALTA"/>
    <x v="1"/>
    <n v="1052618.0562587357"/>
    <x v="13"/>
    <x v="13"/>
  </r>
  <r>
    <n v="321"/>
    <s v="HP - SAMSUNG"/>
    <s v="CONSUMIBLES"/>
    <s v="CE278AD"/>
    <s v="HP 78A Blk Dual Pack LJ Toner Cartridge"/>
    <s v="ALTA"/>
    <x v="1"/>
    <n v="887105.23472658871"/>
    <x v="14"/>
    <x v="14"/>
  </r>
  <r>
    <n v="349"/>
    <s v="HP - SAMSUNG"/>
    <s v="CONSUMIBLES"/>
    <s v="CF237X"/>
    <s v="HP 37X Black LaserJet Toner Cartridge"/>
    <s v="ALTA"/>
    <x v="1"/>
    <n v="1629546.6354865166"/>
    <x v="15"/>
    <x v="15"/>
  </r>
  <r>
    <n v="365"/>
    <s v="HP - SAMSUNG"/>
    <s v="CONSUMIBLES"/>
    <s v="CC364A"/>
    <s v="HP LaserJet 10K Black Print Cartridge"/>
    <s v="ALTA"/>
    <x v="1"/>
    <n v="1053129.6878554344"/>
    <x v="16"/>
    <x v="16"/>
  </r>
  <r>
    <n v="1"/>
    <s v="HP - SAMSUNG"/>
    <s v="CONSUMIBLES"/>
    <s v="O_C4913A"/>
    <s v="Cartucho de tinta HP 82 DesignJet amarillo de 69 ml"/>
    <s v="ALTA"/>
    <x v="2"/>
    <n v="251542.31061496964"/>
    <x v="7"/>
    <x v="7"/>
  </r>
  <r>
    <n v="2"/>
    <s v="HP - SAMSUNG"/>
    <s v="CONSUMIBLES"/>
    <s v="O_C4911A"/>
    <s v="Cartucho de tinta HP 82 DesignJet cian de 69 ml"/>
    <s v="ALTA"/>
    <x v="2"/>
    <n v="251542.31061496964"/>
    <x v="8"/>
    <x v="8"/>
  </r>
  <r>
    <n v="3"/>
    <s v="HP - SAMSUNG"/>
    <s v="CONSUMIBLES"/>
    <s v="O_C4912A"/>
    <s v="Cartucho de tinta HP 82 DesignJet magenta de 69 ml"/>
    <s v="ALTA"/>
    <x v="2"/>
    <n v="251542.31061496964"/>
    <x v="9"/>
    <x v="9"/>
  </r>
  <r>
    <n v="1"/>
    <s v="HP - SAMSUNG"/>
    <s v="CONSUMIBLES"/>
    <s v="O_C4913A"/>
    <s v="Cartucho de tinta HP 82 DesignJet amarillo de 69 ml"/>
    <s v="ALTA"/>
    <x v="7"/>
    <n v="251542.31061496964"/>
    <x v="7"/>
    <x v="7"/>
  </r>
  <r>
    <n v="2"/>
    <s v="HP - SAMSUNG"/>
    <s v="CONSUMIBLES"/>
    <s v="O_C4911A"/>
    <s v="Cartucho de tinta HP 82 DesignJet cian de 69 ml"/>
    <s v="ALTA"/>
    <x v="7"/>
    <n v="251542.31061496964"/>
    <x v="8"/>
    <x v="8"/>
  </r>
  <r>
    <n v="3"/>
    <s v="HP - SAMSUNG"/>
    <s v="CONSUMIBLES"/>
    <s v="O_C4912A"/>
    <s v="Cartucho de tinta HP 82 DesignJet magenta de 69 ml"/>
    <s v="ALTA"/>
    <x v="7"/>
    <n v="251542.31061496964"/>
    <x v="9"/>
    <x v="9"/>
  </r>
  <r>
    <n v="99"/>
    <s v="HP - SAMSUNG"/>
    <s v="CONSUMIBLES"/>
    <s v="O_CH565A"/>
    <s v="HP CH565A HP 82 Black Ink Cartridge"/>
    <s v="ALTA"/>
    <x v="7"/>
    <n v="256371.51777947787"/>
    <x v="10"/>
    <x v="10"/>
  </r>
  <r>
    <n v="162"/>
    <s v="HP - SAMSUNG"/>
    <s v="CONSUMIBLES"/>
    <s v="C2P05AL"/>
    <s v="HP 62XL Black Ink Cartridge"/>
    <s v="ALTA"/>
    <x v="7"/>
    <n v="230474.56688192047"/>
    <x v="11"/>
    <x v="11"/>
  </r>
  <r>
    <n v="171"/>
    <s v="HP - SAMSUNG"/>
    <s v="CONSUMIBLES"/>
    <s v="C2P07AL"/>
    <s v="HP 62XL Tri-color Ink Cartridge"/>
    <s v="ALTA"/>
    <x v="7"/>
    <n v="251047.45514904652"/>
    <x v="12"/>
    <x v="12"/>
  </r>
  <r>
    <n v="314"/>
    <s v="HP - SAMSUNG"/>
    <s v="CONSUMIBLES"/>
    <s v="CE390A"/>
    <s v="HP LaserJet M4555 MFP 10K Black Crtg"/>
    <s v="ALTA"/>
    <x v="7"/>
    <n v="1082484.6880487353"/>
    <x v="13"/>
    <x v="13"/>
  </r>
  <r>
    <n v="321"/>
    <s v="HP - SAMSUNG"/>
    <s v="CONSUMIBLES"/>
    <s v="CE278AD"/>
    <s v="HP 78A Blk Dual Pack LJ Toner Cartridge"/>
    <s v="ALTA"/>
    <x v="7"/>
    <n v="912276.23962998332"/>
    <x v="14"/>
    <x v="14"/>
  </r>
  <r>
    <n v="349"/>
    <s v="HP - SAMSUNG"/>
    <s v="CONSUMIBLES"/>
    <s v="CF237X"/>
    <s v="HP 37X Black LaserJet Toner Cartridge"/>
    <s v="ALTA"/>
    <x v="7"/>
    <n v="1675823.6689767821"/>
    <x v="15"/>
    <x v="15"/>
  </r>
  <r>
    <n v="365"/>
    <s v="HP - SAMSUNG"/>
    <s v="CONSUMIBLES"/>
    <s v="CC364A"/>
    <s v="HP LaserJet 10K Black Print Cartridge"/>
    <s v="ALTA"/>
    <x v="7"/>
    <n v="1083029.0290612504"/>
    <x v="16"/>
    <x v="16"/>
  </r>
  <r>
    <n v="1"/>
    <s v="HP - SAMSUNG"/>
    <s v="CONSUMIBLES"/>
    <s v="O_C4913A"/>
    <s v="Cartucho de tinta HP 82 DesignJet amarillo de 69 ml"/>
    <s v="ALTA"/>
    <x v="8"/>
    <n v="281678.46453091456"/>
    <x v="7"/>
    <x v="7"/>
  </r>
  <r>
    <n v="2"/>
    <s v="HP - SAMSUNG"/>
    <s v="CONSUMIBLES"/>
    <s v="O_C4911A"/>
    <s v="Cartucho de tinta HP 82 DesignJet cian de 69 ml"/>
    <s v="ALTA"/>
    <x v="8"/>
    <n v="342461.71214021719"/>
    <x v="8"/>
    <x v="8"/>
  </r>
  <r>
    <n v="3"/>
    <s v="HP - SAMSUNG"/>
    <s v="CONSUMIBLES"/>
    <s v="O_C4912A"/>
    <s v="Cartucho de tinta HP 82 DesignJet magenta de 69 ml"/>
    <s v="ALTA"/>
    <x v="8"/>
    <n v="342461.71214021719"/>
    <x v="9"/>
    <x v="9"/>
  </r>
  <r>
    <n v="99"/>
    <s v="HP - SAMSUNG"/>
    <s v="CONSUMIBLES"/>
    <s v="O_CH565A"/>
    <s v="HP CH565A HP 82 Black Ink Cartridge"/>
    <s v="ALTA"/>
    <x v="8"/>
    <n v="268254.51582283439"/>
    <x v="10"/>
    <x v="10"/>
  </r>
  <r>
    <n v="162"/>
    <s v="HP - SAMSUNG"/>
    <s v="CONSUMIBLES"/>
    <s v="C2P05AL"/>
    <s v="HP 62XL Black Ink Cartridge"/>
    <s v="ALTA"/>
    <x v="8"/>
    <n v="279248.03739692306"/>
    <x v="11"/>
    <x v="11"/>
  </r>
  <r>
    <n v="171"/>
    <s v="HP - SAMSUNG"/>
    <s v="CONSUMIBLES"/>
    <s v="C2P07AL"/>
    <s v="HP 62XL Tri-color Ink Cartridge"/>
    <s v="ALTA"/>
    <x v="8"/>
    <n v="304175.07924157253"/>
    <x v="12"/>
    <x v="12"/>
  </r>
  <r>
    <n v="314"/>
    <s v="HP - SAMSUNG"/>
    <s v="CONSUMIBLES"/>
    <s v="CE390A"/>
    <s v="HP LaserJet M4555 MFP 10K Black Crtg"/>
    <s v="ALTA"/>
    <x v="8"/>
    <n v="1132761.1969165066"/>
    <x v="13"/>
    <x v="13"/>
  </r>
  <r>
    <n v="321"/>
    <s v="HP - SAMSUNG"/>
    <s v="CONSUMIBLES"/>
    <s v="CE278AD"/>
    <s v="HP 78A Blk Dual Pack LJ Toner Cartridge"/>
    <s v="ALTA"/>
    <x v="8"/>
    <n v="1150807.0194295498"/>
    <x v="14"/>
    <x v="14"/>
  </r>
  <r>
    <n v="349"/>
    <s v="HP - SAMSUNG"/>
    <s v="CONSUMIBLES"/>
    <s v="CF237X"/>
    <s v="HP 37X Black LaserJet Toner Cartridge"/>
    <s v="ALTA"/>
    <x v="8"/>
    <n v="2113947.2896737745"/>
    <x v="15"/>
    <x v="15"/>
  </r>
  <r>
    <n v="365"/>
    <s v="HP - SAMSUNG"/>
    <s v="CONSUMIBLES"/>
    <s v="CC364A"/>
    <s v="HP LaserJet 10K Black Print Cartridge"/>
    <s v="ALTA"/>
    <x v="8"/>
    <n v="1133311.7825884998"/>
    <x v="16"/>
    <x v="16"/>
  </r>
  <r>
    <n v="1"/>
    <s v="HP - SAMSUNG"/>
    <s v="CONSUMIBLES"/>
    <s v="O_C4913A"/>
    <s v="Cartucho de tinta HP 82 DesignJet amarillo de 69 ml"/>
    <s v="ALTA"/>
    <x v="5"/>
    <n v="307768.71072812821"/>
    <x v="7"/>
    <x v="7"/>
  </r>
  <r>
    <n v="2"/>
    <s v="HP - SAMSUNG"/>
    <s v="CONSUMIBLES"/>
    <s v="O_C4911A"/>
    <s v="Cartucho de tinta HP 82 DesignJet cian de 69 ml"/>
    <s v="ALTA"/>
    <x v="5"/>
    <n v="307768.71072812821"/>
    <x v="8"/>
    <x v="8"/>
  </r>
  <r>
    <n v="3"/>
    <s v="HP - SAMSUNG"/>
    <s v="CONSUMIBLES"/>
    <s v="O_C4912A"/>
    <s v="Cartucho de tinta HP 82 DesignJet magenta de 69 ml"/>
    <s v="ALTA"/>
    <x v="5"/>
    <n v="307768.71072812821"/>
    <x v="9"/>
    <x v="9"/>
  </r>
  <r>
    <n v="99"/>
    <s v="HP - SAMSUNG"/>
    <s v="CONSUMIBLES"/>
    <s v="O_CH565A"/>
    <s v="HP CH565A HP 82 Black Ink Cartridge"/>
    <s v="ALTA"/>
    <x v="5"/>
    <n v="279145.22675944114"/>
    <x v="10"/>
    <x v="10"/>
  </r>
  <r>
    <n v="162"/>
    <s v="HP - SAMSUNG"/>
    <s v="CONSUMIBLES"/>
    <s v="C2P05AL"/>
    <s v="HP 62XL Black Ink Cartridge"/>
    <s v="ALTA"/>
    <x v="5"/>
    <n v="248202.71052477244"/>
    <x v="11"/>
    <x v="11"/>
  </r>
  <r>
    <n v="171"/>
    <s v="HP - SAMSUNG"/>
    <s v="CONSUMIBLES"/>
    <s v="C2P07AL"/>
    <s v="HP 62XL Tri-color Ink Cartridge"/>
    <s v="ALTA"/>
    <x v="5"/>
    <n v="270399.16221345344"/>
    <x v="12"/>
    <x v="12"/>
  </r>
  <r>
    <n v="314"/>
    <s v="HP - SAMSUNG"/>
    <s v="CONSUMIBLES"/>
    <s v="CE390A"/>
    <s v="HP LaserJet M4555 MFP 10K Black Crtg"/>
    <s v="ALTA"/>
    <x v="5"/>
    <n v="1191850.0685850529"/>
    <x v="13"/>
    <x v="13"/>
  </r>
  <r>
    <n v="321"/>
    <s v="HP - SAMSUNG"/>
    <s v="CONSUMIBLES"/>
    <s v="CE278AD"/>
    <s v="HP 78A Blk Dual Pack LJ Toner Cartridge"/>
    <s v="ALTA"/>
    <x v="5"/>
    <n v="1004472.2614937403"/>
    <x v="14"/>
    <x v="14"/>
  </r>
  <r>
    <n v="349"/>
    <s v="HP - SAMSUNG"/>
    <s v="CONSUMIBLES"/>
    <s v="CF237X"/>
    <s v="HP 37X Black LaserJet Toner Cartridge"/>
    <s v="ALTA"/>
    <x v="5"/>
    <n v="1845088.3288796956"/>
    <x v="15"/>
    <x v="15"/>
  </r>
  <r>
    <n v="365"/>
    <s v="HP - SAMSUNG"/>
    <s v="CONSUMIBLES"/>
    <s v="CC364A"/>
    <s v="HP LaserJet 10K Black Print Cartridge"/>
    <s v="ALTA"/>
    <x v="5"/>
    <n v="1192446.3911677338"/>
    <x v="16"/>
    <x v="16"/>
  </r>
  <r>
    <n v="1"/>
    <s v="HP - SAMSUNG"/>
    <s v="CONSUMIBLES"/>
    <s v="O_C4913A"/>
    <s v="Cartucho de tinta HP 82 DesignJet amarillo de 69 ml"/>
    <s v="ALTA"/>
    <x v="9"/>
    <n v="329163.89145990211"/>
    <x v="7"/>
    <x v="7"/>
  </r>
  <r>
    <n v="2"/>
    <s v="HP - SAMSUNG"/>
    <s v="CONSUMIBLES"/>
    <s v="O_C4911A"/>
    <s v="Cartucho de tinta HP 82 DesignJet cian de 69 ml"/>
    <s v="ALTA"/>
    <x v="9"/>
    <n v="329163.89145990211"/>
    <x v="8"/>
    <x v="8"/>
  </r>
  <r>
    <n v="3"/>
    <s v="HP - SAMSUNG"/>
    <s v="CONSUMIBLES"/>
    <s v="O_C4912A"/>
    <s v="Cartucho de tinta HP 82 DesignJet magenta de 69 ml"/>
    <s v="ALTA"/>
    <x v="9"/>
    <n v="329163.89145990211"/>
    <x v="9"/>
    <x v="9"/>
  </r>
  <r>
    <n v="99"/>
    <s v="HP - SAMSUNG"/>
    <s v="CONSUMIBLES"/>
    <s v="O_CH565A"/>
    <s v="HP CH565A HP 82 Black Ink Cartridge"/>
    <s v="ALTA"/>
    <x v="9"/>
    <n v="298549.45721612917"/>
    <x v="10"/>
    <x v="10"/>
  </r>
  <r>
    <n v="162"/>
    <s v="HP - SAMSUNG"/>
    <s v="CONSUMIBLES"/>
    <s v="C2P05AL"/>
    <s v="HP 62XL Black Ink Cartridge"/>
    <s v="ALTA"/>
    <x v="9"/>
    <n v="265471.42378887476"/>
    <x v="11"/>
    <x v="11"/>
  </r>
  <r>
    <n v="171"/>
    <s v="HP - SAMSUNG"/>
    <s v="CONSUMIBLES"/>
    <s v="C2P07AL"/>
    <s v="HP 62XL Tri-color Ink Cartridge"/>
    <s v="ALTA"/>
    <x v="9"/>
    <n v="289168.69790771831"/>
    <x v="12"/>
    <x v="12"/>
  </r>
  <r>
    <n v="314"/>
    <s v="HP - SAMSUNG"/>
    <s v="CONSUMIBLES"/>
    <s v="CE390A"/>
    <s v="HP LaserJet M4555 MFP 10K Black Crtg"/>
    <s v="ALTA"/>
    <x v="9"/>
    <n v="1267691.7901771525"/>
    <x v="13"/>
    <x v="13"/>
  </r>
  <r>
    <n v="321"/>
    <s v="HP - SAMSUNG"/>
    <s v="CONSUMIBLES"/>
    <s v="CE278AD"/>
    <s v="HP 78A Blk Dual Pack LJ Toner Cartridge"/>
    <s v="ALTA"/>
    <x v="9"/>
    <n v="1068360.9466885764"/>
    <x v="14"/>
    <x v="14"/>
  </r>
  <r>
    <n v="349"/>
    <s v="HP - SAMSUNG"/>
    <s v="CONSUMIBLES"/>
    <s v="CF237X"/>
    <s v="HP 37X Black LaserJet Toner Cartridge"/>
    <s v="ALTA"/>
    <x v="9"/>
    <n v="1962499.9583032893"/>
    <x v="15"/>
    <x v="15"/>
  </r>
  <r>
    <n v="365"/>
    <s v="HP - SAMSUNG"/>
    <s v="CONSUMIBLES"/>
    <s v="CC364A"/>
    <s v="HP LaserJet 10K Black Print Cartridge"/>
    <s v="ALTA"/>
    <x v="9"/>
    <n v="1268307.9597088012"/>
    <x v="16"/>
    <x v="16"/>
  </r>
  <r>
    <n v="1"/>
    <s v="HP - SAMSUNG"/>
    <s v="CONSUMIBLES"/>
    <s v="O_C4913A"/>
    <s v="Cartucho de tinta HP 82 DesignJet amarillo de 69 ml"/>
    <s v="ALTA"/>
    <x v="10"/>
    <n v="304045.02009215666"/>
    <x v="7"/>
    <x v="7"/>
  </r>
  <r>
    <n v="2"/>
    <s v="HP - SAMSUNG"/>
    <s v="CONSUMIBLES"/>
    <s v="O_C4911A"/>
    <s v="Cartucho de tinta HP 82 DesignJet cian de 69 ml"/>
    <s v="ALTA"/>
    <x v="10"/>
    <n v="304045.02009215666"/>
    <x v="8"/>
    <x v="8"/>
  </r>
  <r>
    <n v="3"/>
    <s v="HP - SAMSUNG"/>
    <s v="CONSUMIBLES"/>
    <s v="O_C4912A"/>
    <s v="Cartucho de tinta HP 82 DesignJet magenta de 69 ml"/>
    <s v="ALTA"/>
    <x v="10"/>
    <n v="304045.02009215666"/>
    <x v="9"/>
    <x v="9"/>
  </r>
  <r>
    <n v="99"/>
    <s v="HP - SAMSUNG"/>
    <s v="CONSUMIBLES"/>
    <s v="O_CH565A"/>
    <s v="HP CH565A HP 82 Black Ink Cartridge"/>
    <s v="ALTA"/>
    <x v="10"/>
    <n v="277264.60664220125"/>
    <x v="10"/>
    <x v="10"/>
  </r>
  <r>
    <n v="162"/>
    <s v="HP - SAMSUNG"/>
    <s v="CONSUMIBLES"/>
    <s v="C2P05AL"/>
    <s v="HP 62XL Black Ink Cartridge"/>
    <s v="ALTA"/>
    <x v="10"/>
    <n v="248301.00731317338"/>
    <x v="11"/>
    <x v="11"/>
  </r>
  <r>
    <n v="171"/>
    <s v="HP - SAMSUNG"/>
    <s v="CONSUMIBLES"/>
    <s v="C2P07AL"/>
    <s v="HP 62XL Tri-color Ink Cartridge"/>
    <s v="ALTA"/>
    <x v="10"/>
    <n v="269114.04602699744"/>
    <x v="12"/>
    <x v="12"/>
  </r>
  <r>
    <n v="314"/>
    <s v="HP - SAMSUNG"/>
    <s v="CONSUMIBLES"/>
    <s v="CE390A"/>
    <s v="HP LaserJet M4555 MFP 10K Black Crtg"/>
    <s v="ALTA"/>
    <x v="10"/>
    <n v="1131618.0139858869"/>
    <x v="13"/>
    <x v="13"/>
  </r>
  <r>
    <n v="321"/>
    <s v="HP - SAMSUNG"/>
    <s v="CONSUMIBLES"/>
    <s v="CE278AD"/>
    <s v="HP 78A Blk Dual Pack LJ Toner Cartridge"/>
    <s v="ALTA"/>
    <x v="10"/>
    <n v="956235.41503373336"/>
    <x v="14"/>
    <x v="14"/>
  </r>
  <r>
    <n v="349"/>
    <s v="HP - SAMSUNG"/>
    <s v="CONSUMIBLES"/>
    <s v="CF237X"/>
    <s v="HP 37X Black LaserJet Toner Cartridge"/>
    <s v="ALTA"/>
    <x v="10"/>
    <n v="1743055.6058514446"/>
    <x v="15"/>
    <x v="15"/>
  </r>
  <r>
    <n v="365"/>
    <s v="HP - SAMSUNG"/>
    <s v="CONSUMIBLES"/>
    <s v="CC364A"/>
    <s v="HP LaserJet 10K Black Print Cartridge"/>
    <s v="ALTA"/>
    <x v="10"/>
    <n v="1132200.196886973"/>
    <x v="16"/>
    <x v="16"/>
  </r>
  <r>
    <n v="1"/>
    <s v="HP - SAMSUNG"/>
    <s v="CONSUMIBLES"/>
    <s v="O_C4913A"/>
    <s v="Cartucho de tinta HP 82 DesignJet amarillo de 69 ml"/>
    <s v="ALTA"/>
    <x v="11"/>
    <n v="285541.30688597367"/>
    <x v="7"/>
    <x v="7"/>
  </r>
  <r>
    <n v="2"/>
    <s v="HP - SAMSUNG"/>
    <s v="CONSUMIBLES"/>
    <s v="O_C4911A"/>
    <s v="Cartucho de tinta HP 82 DesignJet cian de 69 ml"/>
    <s v="ALTA"/>
    <x v="11"/>
    <n v="285541.30688597367"/>
    <x v="8"/>
    <x v="8"/>
  </r>
  <r>
    <n v="3"/>
    <s v="HP - SAMSUNG"/>
    <s v="CONSUMIBLES"/>
    <s v="O_C4912A"/>
    <s v="Cartucho de tinta HP 82 DesignJet magenta de 69 ml"/>
    <s v="ALTA"/>
    <x v="11"/>
    <n v="285541.30688597367"/>
    <x v="9"/>
    <x v="9"/>
  </r>
  <r>
    <n v="99"/>
    <s v="HP - SAMSUNG"/>
    <s v="CONSUMIBLES"/>
    <s v="O_CH565A"/>
    <s v="HP CH565A HP 82 Black Ink Cartridge"/>
    <s v="ALTA"/>
    <x v="11"/>
    <n v="258984.06354810126"/>
    <x v="10"/>
    <x v="10"/>
  </r>
  <r>
    <n v="162"/>
    <s v="HP - SAMSUNG"/>
    <s v="CONSUMIBLES"/>
    <s v="C2P05AL"/>
    <s v="HP 62XL Black Ink Cartridge"/>
    <s v="ALTA"/>
    <x v="11"/>
    <n v="232834.34824098903"/>
    <x v="11"/>
    <x v="11"/>
  </r>
  <r>
    <n v="171"/>
    <s v="HP - SAMSUNG"/>
    <s v="CONSUMIBLES"/>
    <s v="C2P07AL"/>
    <s v="HP 62XL Tri-color Ink Cartridge"/>
    <s v="ALTA"/>
    <x v="11"/>
    <n v="253618.27780975876"/>
    <x v="12"/>
    <x v="12"/>
  </r>
  <r>
    <n v="314"/>
    <s v="HP - SAMSUNG"/>
    <s v="CONSUMIBLES"/>
    <s v="CE390A"/>
    <s v="HP LaserJet M4555 MFP 10K Black Crtg"/>
    <s v="ALTA"/>
    <x v="11"/>
    <n v="1093614.759502497"/>
    <x v="13"/>
    <x v="13"/>
  </r>
  <r>
    <n v="321"/>
    <s v="HP - SAMSUNG"/>
    <s v="CONSUMIBLES"/>
    <s v="CE278AD"/>
    <s v="HP 78A Blk Dual Pack LJ Toner Cartridge"/>
    <s v="ALTA"/>
    <x v="11"/>
    <n v="921655.64913172927"/>
    <x v="14"/>
    <x v="14"/>
  </r>
  <r>
    <n v="349"/>
    <s v="HP - SAMSUNG"/>
    <s v="CONSUMIBLES"/>
    <s v="CF237X"/>
    <s v="HP 37X Black LaserJet Toner Cartridge"/>
    <s v="ALTA"/>
    <x v="11"/>
    <n v="1693013.1886580971"/>
    <x v="15"/>
    <x v="15"/>
  </r>
  <r>
    <n v="365"/>
    <s v="HP - SAMSUNG"/>
    <s v="CONSUMIBLES"/>
    <s v="CC364A"/>
    <s v="HP LaserJet 10K Black Print Cartridge"/>
    <s v="ALTA"/>
    <x v="11"/>
    <n v="1094146.3178034883"/>
    <x v="16"/>
    <x v="16"/>
  </r>
  <r>
    <n v="79"/>
    <s v="LEXMARK"/>
    <s v="CONSUMIBLES"/>
    <s v="O_52D4H00"/>
    <s v="Lexmark 52D4H00 Black Toner Cartridge - High CapacityMS810- MS811 -MS812 "/>
    <s v="ALTA"/>
    <x v="0"/>
    <n v="2270513.3142353492"/>
    <x v="17"/>
    <x v="17"/>
  </r>
  <r>
    <n v="79"/>
    <s v="LEXMARK"/>
    <s v="CONSUMIBLES"/>
    <s v="O_52D4H00"/>
    <s v="Lexmark 52D4H00 Black Toner Cartridge - High CapacityMS810- MS811 -MS812 "/>
    <s v="ALTA"/>
    <x v="1"/>
    <n v="2134210.5250224918"/>
    <x v="17"/>
    <x v="17"/>
  </r>
  <r>
    <n v="79"/>
    <s v="LEXMARK"/>
    <s v="CONSUMIBLES"/>
    <s v="O_52D4H00"/>
    <s v="Lexmark 52D4H00 Black Toner Cartridge - High CapacityMS810- MS811 -MS812 "/>
    <s v="ALTA"/>
    <x v="12"/>
    <n v="2875983.5313647753"/>
    <x v="17"/>
    <x v="17"/>
  </r>
  <r>
    <n v="79"/>
    <s v="LEXMARK"/>
    <s v="CONSUMIBLES"/>
    <s v="O_52D4H00"/>
    <s v="Lexmark 52D4H00 Black Toner Cartridge - High CapacityMS810- MS811 -MS812 "/>
    <s v="ALTA"/>
    <x v="5"/>
    <n v="2377803.1694080383"/>
    <x v="17"/>
    <x v="17"/>
  </r>
  <r>
    <n v="79"/>
    <s v="LEXMARK"/>
    <s v="CONSUMIBLES"/>
    <s v="O_52D4H00"/>
    <s v="Lexmark 52D4H00 Black Toner Cartridge - High CapacityMS810- MS811 -MS812 "/>
    <s v="ALTA"/>
    <x v="13"/>
    <n v="2067516.4461155387"/>
    <x v="17"/>
    <x v="17"/>
  </r>
  <r>
    <n v="79"/>
    <s v="LEXMARK"/>
    <s v="CONSUMIBLES"/>
    <s v="O_52D4H00"/>
    <s v="Lexmark 52D4H00 Black Toner Cartridge - High CapacityMS810- MS811 -MS812 "/>
    <s v="ALTA"/>
    <x v="6"/>
    <n v="2089308.8862723354"/>
    <x v="17"/>
    <x v="17"/>
  </r>
  <r>
    <m/>
    <s v="BROTHER"/>
    <s v="TONER"/>
    <s v="TN-730-GOV"/>
    <s v="Stándar -Yield Toner Cartridge approx. 1,200 pages Para DCP-L2550DW"/>
    <s v="BAJA"/>
    <x v="5"/>
    <n v="423265.82918400003"/>
    <x v="18"/>
    <x v="18"/>
  </r>
  <r>
    <m/>
    <s v="BROTHER"/>
    <s v="TONER"/>
    <s v="TN-730-GOV"/>
    <s v="Stándar -Yield Toner Cartridge approx. 1,200 pages Para DCP-L2550DW"/>
    <s v="ALTA"/>
    <x v="13"/>
    <n v="423265.82918400003"/>
    <x v="18"/>
    <x v="18"/>
  </r>
  <r>
    <m/>
    <s v="BROTHER"/>
    <s v="TONER"/>
    <s v="TN-730-GOV"/>
    <s v="Stándar -Yield Toner Cartridge approx. 1,200 pages Para DCP-L2550DW"/>
    <s v="BAJA"/>
    <x v="2"/>
    <n v="423265.82918400003"/>
    <x v="18"/>
    <x v="18"/>
  </r>
  <r>
    <m/>
    <s v="BROTHER"/>
    <s v="TONER"/>
    <s v="TN-730-GOV"/>
    <s v="Stándar -Yield Toner Cartridge approx. 1,200 pages Para DCP-L2550DW"/>
    <s v="BAJA"/>
    <x v="1"/>
    <n v="423265.82918400003"/>
    <x v="18"/>
    <x v="18"/>
  </r>
  <r>
    <m/>
    <s v="BROTHER"/>
    <s v="TONER"/>
    <s v="TN-730-GOV"/>
    <s v="Stándar -Yield Toner Cartridge approx. 1,200 pages Para DCP-L2550DW"/>
    <s v="BAJA"/>
    <x v="8"/>
    <n v="423265.82918400003"/>
    <x v="18"/>
    <x v="18"/>
  </r>
  <r>
    <m/>
    <s v="XEROX"/>
    <s v="TÓNER"/>
    <s v="106R03877"/>
    <s v="CYAN, STD ,C500/C505 - 2.4K"/>
    <s v="ALTA"/>
    <x v="8"/>
    <n v="729248.54497228819"/>
    <x v="19"/>
    <x v="19"/>
  </r>
  <r>
    <m/>
    <s v="XEROX"/>
    <s v="TÓNER"/>
    <s v="106R03878"/>
    <s v="MAGENTA, STD ,C500/C505 - 2.4K"/>
    <s v="ALTA"/>
    <x v="8"/>
    <n v="729248.54497228819"/>
    <x v="20"/>
    <x v="20"/>
  </r>
  <r>
    <m/>
    <s v="XEROX"/>
    <s v="TÓNER"/>
    <s v="106R03879"/>
    <s v="YELLOW, STD ,C500/C505 - 2.4K"/>
    <s v="ALTA"/>
    <x v="8"/>
    <n v="729248.54497228819"/>
    <x v="21"/>
    <x v="21"/>
  </r>
  <r>
    <m/>
    <s v="XEROX"/>
    <s v="TÓNER"/>
    <s v="106R03887"/>
    <s v="BLACK, XHI ,C500/C505 - 12.1K"/>
    <s v="ALTA"/>
    <x v="8"/>
    <n v="834988.04484480002"/>
    <x v="22"/>
    <x v="22"/>
  </r>
  <r>
    <m/>
    <s v="XEROX"/>
    <s v="TÓNER"/>
    <s v="106R03877"/>
    <s v="CYAN, STD ,C500/C505 - 2.4K"/>
    <s v="ALTA"/>
    <x v="13"/>
    <n v="729248.54497228819"/>
    <x v="19"/>
    <x v="19"/>
  </r>
  <r>
    <m/>
    <s v="XEROX"/>
    <s v="TÓNER"/>
    <s v="106R03878"/>
    <s v="MAGENTA, STD ,C500/C505 - 2.4K"/>
    <s v="ALTA"/>
    <x v="13"/>
    <n v="729248.54497228819"/>
    <x v="20"/>
    <x v="20"/>
  </r>
  <r>
    <m/>
    <s v="XEROX"/>
    <s v="TÓNER"/>
    <s v="106R03879"/>
    <s v="YELLOW, STD ,C500/C505 - 2.4K"/>
    <s v="ALTA"/>
    <x v="13"/>
    <n v="729248.54497228819"/>
    <x v="21"/>
    <x v="21"/>
  </r>
  <r>
    <m/>
    <s v="XEROX"/>
    <s v="TÓNER"/>
    <s v="106R03887"/>
    <s v="BLACK, XHI ,C500/C505 - 12.1K"/>
    <s v="ALTA"/>
    <x v="13"/>
    <n v="834988.04484480002"/>
    <x v="22"/>
    <x v="22"/>
  </r>
  <r>
    <m/>
    <s v="XEROX"/>
    <s v="TÓNER"/>
    <s v="106R03877"/>
    <s v="CYAN, STD ,C500/C505 - 2.4K"/>
    <s v="BAJA"/>
    <x v="1"/>
    <n v="729248.54497228819"/>
    <x v="19"/>
    <x v="19"/>
  </r>
  <r>
    <m/>
    <s v="XEROX"/>
    <s v="TÓNER"/>
    <s v="106R03878"/>
    <s v="MAGENTA, STD ,C500/C505 - 2.4K"/>
    <s v="BAJA"/>
    <x v="1"/>
    <n v="729248.54497228819"/>
    <x v="20"/>
    <x v="20"/>
  </r>
  <r>
    <m/>
    <s v="XEROX"/>
    <s v="TÓNER"/>
    <s v="106R03879"/>
    <s v="YELLOW, STD ,C500/C505 - 2.4K"/>
    <s v="BAJA"/>
    <x v="1"/>
    <n v="729248.54497228819"/>
    <x v="21"/>
    <x v="21"/>
  </r>
  <r>
    <m/>
    <s v="XEROX"/>
    <s v="TÓNER"/>
    <s v="106R03887"/>
    <s v="BLACK, XHI ,C500/C505 - 12.1K"/>
    <s v="BAJA"/>
    <x v="1"/>
    <n v="834988.04484480002"/>
    <x v="22"/>
    <x v="22"/>
  </r>
  <r>
    <m/>
    <s v="XEROX"/>
    <s v="TÓNER"/>
    <s v="106R03877"/>
    <s v="CYAN, STD ,C500/C505 - 2.4K"/>
    <s v="ALTA"/>
    <x v="5"/>
    <n v="729248.54497228819"/>
    <x v="19"/>
    <x v="19"/>
  </r>
  <r>
    <m/>
    <s v="XEROX"/>
    <s v="TÓNER"/>
    <s v="106R03878"/>
    <s v="MAGENTA, STD ,C500/C505 - 2.4K"/>
    <s v="ALTA"/>
    <x v="5"/>
    <n v="729248.54497228819"/>
    <x v="20"/>
    <x v="20"/>
  </r>
  <r>
    <m/>
    <s v="XEROX"/>
    <s v="TÓNER"/>
    <s v="106R03879"/>
    <s v="YELLOW, STD ,C500/C505 - 2.4K"/>
    <s v="ALTA"/>
    <x v="5"/>
    <n v="729248.54497228819"/>
    <x v="21"/>
    <x v="21"/>
  </r>
  <r>
    <m/>
    <s v="XEROX"/>
    <s v="TÓNER"/>
    <s v="106R03887"/>
    <s v="BLACK, XHI ,C500/C505 - 12.1K"/>
    <s v="ALTA"/>
    <x v="5"/>
    <n v="834988.04484480002"/>
    <x v="22"/>
    <x v="22"/>
  </r>
  <r>
    <n v="99"/>
    <s v="HP - SAMSUNG"/>
    <s v="CONSUMIBLES"/>
    <s v="O_CH565A"/>
    <s v="HP CH565A HP 82 Black Ink Cartridge"/>
    <s v="ALTA"/>
    <x v="2"/>
    <n v="253523.18793591473"/>
    <x v="10"/>
    <x v="10"/>
  </r>
  <r>
    <n v="162"/>
    <s v="HP - SAMSUNG"/>
    <s v="CONSUMIBLES"/>
    <s v="C2P05AL"/>
    <s v="HP 62XL Black Ink Cartridge"/>
    <s v="ALTA"/>
    <x v="2"/>
    <n v="227912.96211714213"/>
    <x v="11"/>
    <x v="11"/>
  </r>
  <r>
    <n v="171"/>
    <s v="HP - SAMSUNG"/>
    <s v="CONSUMIBLES"/>
    <s v="C2P07AL"/>
    <s v="HP 62XL Tri-color Ink Cartridge"/>
    <s v="ALTA"/>
    <x v="2"/>
    <n v="248257.34359559198"/>
    <x v="12"/>
    <x v="12"/>
  </r>
  <r>
    <n v="314"/>
    <s v="HP - SAMSUNG"/>
    <s v="CONSUMIBLES"/>
    <s v="CE390A"/>
    <s v="HP LaserJet M4555 MFP 10K Black Crtg"/>
    <s v="ALTA"/>
    <x v="2"/>
    <n v="1070456.7893122986"/>
    <x v="13"/>
    <x v="13"/>
  </r>
  <r>
    <n v="321"/>
    <s v="HP - SAMSUNG"/>
    <s v="CONSUMIBLES"/>
    <s v="CE278AD"/>
    <s v="HP 78A Blk Dual Pack LJ Toner Cartridge"/>
    <s v="ALTA"/>
    <x v="2"/>
    <n v="902138.97986482375"/>
    <x v="14"/>
    <x v="14"/>
  </r>
  <r>
    <n v="349"/>
    <s v="HP - SAMSUNG"/>
    <s v="CONSUMIBLES"/>
    <s v="CF237X"/>
    <s v="HP 37X Black LaserJet Toner Cartridge"/>
    <s v="ALTA"/>
    <x v="2"/>
    <n v="1657202.5488855471"/>
    <x v="15"/>
    <x v="15"/>
  </r>
  <r>
    <n v="365"/>
    <s v="HP - SAMSUNG"/>
    <s v="CONSUMIBLES"/>
    <s v="CC364A"/>
    <s v="HP LaserJet 10K Black Print Cartridge"/>
    <s v="ALTA"/>
    <x v="2"/>
    <n v="1070995.3084958033"/>
    <x v="16"/>
    <x v="16"/>
  </r>
  <r>
    <m/>
    <s v="HP - SAMSUNG"/>
    <s v="CONSUMIBLES"/>
    <s v="C2PO5AL"/>
    <s v="HP 62XL- C2PO5AL -TINTA NEGRA "/>
    <s v="BAJA"/>
    <x v="10"/>
    <n v="368047.83273054723"/>
    <x v="11"/>
    <x v="11"/>
  </r>
  <r>
    <n v="4"/>
    <s v="EPSON"/>
    <s v="CONSUMIBLES"/>
    <s v="T664420-AL"/>
    <s v="T664-Yellow Ink Unica presentacion 70ML Amarillo"/>
    <s v="ALTA"/>
    <x v="0"/>
    <n v="37841.888570589137"/>
    <x v="23"/>
    <x v="23"/>
  </r>
  <r>
    <n v="4"/>
    <s v="EPSON"/>
    <s v="CONSUMIBLES"/>
    <s v="T664420-AL"/>
    <s v="T664-Yellow Ink Unica presentacion 70ML Amarillo"/>
    <s v="ALTA"/>
    <x v="1"/>
    <n v="39297.345823304109"/>
    <x v="23"/>
    <x v="23"/>
  </r>
  <r>
    <n v="4"/>
    <s v="EPSON"/>
    <s v="CONSUMIBLES"/>
    <s v="T664420-AL"/>
    <s v="T664-Yellow Ink Unica presentacion 70ML Amarillo"/>
    <s v="ALTA"/>
    <x v="2"/>
    <n v="40268.135810865002"/>
    <x v="23"/>
    <x v="23"/>
  </r>
  <r>
    <n v="4"/>
    <s v="EPSON"/>
    <s v="CONSUMIBLES"/>
    <s v="T664420-AL"/>
    <s v="T664-Yellow Ink Unica presentacion 70ML Amarillo"/>
    <s v="ALTA"/>
    <x v="3"/>
    <n v="37559.529863562449"/>
    <x v="23"/>
    <x v="23"/>
  </r>
  <r>
    <n v="4"/>
    <s v="EPSON"/>
    <s v="CONSUMIBLES"/>
    <s v="T664420-AL"/>
    <s v="T664-Yellow Ink Unica presentacion 70ML Amarillo"/>
    <s v="ALTA"/>
    <x v="4"/>
    <n v="58127.538068135284"/>
    <x v="23"/>
    <x v="23"/>
  </r>
  <r>
    <n v="4"/>
    <s v="EPSON"/>
    <s v="CONSUMIBLES"/>
    <s v="T664420-AL"/>
    <s v="T664-Yellow Ink Unica presentacion 70ML Amarillo"/>
    <s v="ALTA"/>
    <x v="5"/>
    <n v="37411.65454334073"/>
    <x v="23"/>
    <x v="23"/>
  </r>
  <r>
    <n v="4"/>
    <s v="EPSON"/>
    <s v="CONSUMIBLES"/>
    <s v="T664420-AL"/>
    <s v="T664-Yellow Ink Unica presentacion 70ML Amarillo"/>
    <s v="ALTA"/>
    <x v="6"/>
    <n v="40752.803076019081"/>
    <x v="23"/>
    <x v="23"/>
  </r>
  <r>
    <m/>
    <s v="HP - SAMSUNG"/>
    <s v="CONSUMIBLES"/>
    <s v="C2PO5AL"/>
    <s v="HP 62XL- C2PO5AL -TINTA NEGRA "/>
    <s v="BAJA"/>
    <x v="9"/>
    <n v="364375.23873878265"/>
    <x v="11"/>
    <x v="11"/>
  </r>
  <r>
    <m/>
    <s v="HP - SAMSUNG"/>
    <s v="CONSUMIBLES"/>
    <s v="C2PO5AL"/>
    <s v="HP 62XL- C2PO5AL -TINTA NEGRA "/>
    <s v="BAJA"/>
    <x v="0"/>
    <n v="367780.47694080003"/>
    <x v="11"/>
    <x v="11"/>
  </r>
  <r>
    <m/>
    <s v="HP - SAMSUNG"/>
    <s v="CONSUMIBLES"/>
    <s v="C2PO5AL"/>
    <s v="HP 62XL- C2PO5AL -TINTA NEGRA "/>
    <s v="ALTA"/>
    <x v="2"/>
    <n v="368047.83273054723"/>
    <x v="11"/>
    <x v="11"/>
  </r>
  <r>
    <m/>
    <s v="HP - SAMSUNG"/>
    <s v="CONSUMIBLES"/>
    <s v="C2PO5AL"/>
    <s v="HP 62XL- C2PO5AL -TINTA NEGRA "/>
    <s v="BAJA"/>
    <x v="11"/>
    <n v="352484.00140800001"/>
    <x v="11"/>
    <x v="11"/>
  </r>
  <r>
    <m/>
    <s v="HP - SAMSUNG"/>
    <s v="CONSUMIBLES"/>
    <s v="C2PO5AL"/>
    <s v="HP 62XL- C2PO5AL -TINTA NEGRA "/>
    <s v="BAJA"/>
    <x v="5"/>
    <n v="248202.71052477244"/>
    <x v="11"/>
    <x v="11"/>
  </r>
  <r>
    <m/>
    <s v="HP - SAMSUNG"/>
    <s v="CONSUMIBLES"/>
    <s v="C2PO5AL"/>
    <s v="HP 62XL- C2PO5AL -TINTA NEGRA "/>
    <s v="BAJA"/>
    <x v="1"/>
    <n v="368047.83273054723"/>
    <x v="11"/>
    <x v="11"/>
  </r>
  <r>
    <m/>
    <s v="HP - SAMSUNG"/>
    <s v="CONSUMIBLES"/>
    <s v="C2PO5AL"/>
    <s v="HP 62XL- C2PO5AL -TINTA NEGRA "/>
    <s v="BAJA"/>
    <x v="8"/>
    <n v="368047.83273054723"/>
    <x v="11"/>
    <x v="11"/>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aDinámica1" cacheId="0" applyNumberFormats="0" applyBorderFormats="0" applyFontFormats="0" applyPatternFormats="0" applyAlignmentFormats="0" applyWidthHeightFormats="1" dataCaption="Valores" updatedVersion="8" minRefreshableVersion="3" useAutoFormatting="1" rowGrandTotals="0" colGrandTotals="0" itemPrintTitles="1" createdVersion="8" indent="0" compact="0" compactData="0" multipleFieldFilters="0">
  <location ref="A3:P28" firstHeaderRow="1" firstDataRow="2" firstDataCol="2"/>
  <pivotFields count="1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axis="axisCol" compact="0" outline="0" showAll="0" defaultSubtotal="0">
      <items count="14">
        <item x="4"/>
        <item x="9"/>
        <item x="12"/>
        <item x="11"/>
        <item x="5"/>
        <item x="6"/>
        <item x="1"/>
        <item x="10"/>
        <item x="7"/>
        <item x="3"/>
        <item x="2"/>
        <item x="13"/>
        <item x="8"/>
        <item x="0"/>
      </items>
    </pivotField>
    <pivotField dataField="1" compact="0" numFmtId="172" outline="0" showAll="0" defaultSubtotal="0"/>
    <pivotField axis="axisRow" compact="0" outline="0" showAll="0" defaultSubtotal="0">
      <items count="24">
        <item x="8"/>
        <item x="9"/>
        <item x="7"/>
        <item x="10"/>
        <item x="12"/>
        <item x="11"/>
        <item x="0"/>
        <item x="1"/>
        <item x="2"/>
        <item x="3"/>
        <item x="4"/>
        <item x="6"/>
        <item x="5"/>
        <item x="14"/>
        <item x="20"/>
        <item x="21"/>
        <item x="18"/>
        <item x="17"/>
        <item x="16"/>
        <item x="15"/>
        <item x="13"/>
        <item x="22"/>
        <item x="19"/>
        <item x="23"/>
      </items>
    </pivotField>
    <pivotField axis="axisRow" compact="0" outline="0" showAll="0" defaultSubtotal="0">
      <items count="24">
        <item x="17"/>
        <item x="18"/>
        <item x="0"/>
        <item x="1"/>
        <item x="2"/>
        <item x="6"/>
        <item x="4"/>
        <item x="5"/>
        <item x="3"/>
        <item x="11"/>
        <item x="12"/>
        <item x="14"/>
        <item x="16"/>
        <item x="15"/>
        <item x="13"/>
        <item x="8"/>
        <item x="9"/>
        <item x="7"/>
        <item x="10"/>
        <item x="21"/>
        <item x="19"/>
        <item x="20"/>
        <item x="22"/>
        <item x="23"/>
      </items>
    </pivotField>
  </pivotFields>
  <rowFields count="2">
    <field x="8"/>
    <field x="9"/>
  </rowFields>
  <rowItems count="24">
    <i>
      <x/>
      <x v="15"/>
    </i>
    <i>
      <x v="1"/>
      <x v="16"/>
    </i>
    <i>
      <x v="2"/>
      <x v="17"/>
    </i>
    <i>
      <x v="3"/>
      <x v="18"/>
    </i>
    <i>
      <x v="4"/>
      <x v="10"/>
    </i>
    <i>
      <x v="5"/>
      <x v="9"/>
    </i>
    <i>
      <x v="6"/>
      <x v="2"/>
    </i>
    <i>
      <x v="7"/>
      <x v="3"/>
    </i>
    <i>
      <x v="8"/>
      <x v="4"/>
    </i>
    <i>
      <x v="9"/>
      <x v="8"/>
    </i>
    <i>
      <x v="10"/>
      <x v="6"/>
    </i>
    <i>
      <x v="11"/>
      <x v="5"/>
    </i>
    <i>
      <x v="12"/>
      <x v="7"/>
    </i>
    <i>
      <x v="13"/>
      <x v="11"/>
    </i>
    <i>
      <x v="14"/>
      <x v="21"/>
    </i>
    <i>
      <x v="15"/>
      <x v="19"/>
    </i>
    <i>
      <x v="16"/>
      <x v="1"/>
    </i>
    <i>
      <x v="17"/>
      <x/>
    </i>
    <i>
      <x v="18"/>
      <x v="12"/>
    </i>
    <i>
      <x v="19"/>
      <x v="13"/>
    </i>
    <i>
      <x v="20"/>
      <x v="14"/>
    </i>
    <i>
      <x v="21"/>
      <x v="22"/>
    </i>
    <i>
      <x v="22"/>
      <x v="20"/>
    </i>
    <i>
      <x v="23"/>
      <x v="23"/>
    </i>
  </rowItems>
  <colFields count="1">
    <field x="6"/>
  </colFields>
  <colItems count="14">
    <i>
      <x/>
    </i>
    <i>
      <x v="1"/>
    </i>
    <i>
      <x v="2"/>
    </i>
    <i>
      <x v="3"/>
    </i>
    <i>
      <x v="4"/>
    </i>
    <i>
      <x v="5"/>
    </i>
    <i>
      <x v="6"/>
    </i>
    <i>
      <x v="7"/>
    </i>
    <i>
      <x v="8"/>
    </i>
    <i>
      <x v="9"/>
    </i>
    <i>
      <x v="10"/>
    </i>
    <i>
      <x v="11"/>
    </i>
    <i>
      <x v="12"/>
    </i>
    <i>
      <x v="13"/>
    </i>
  </colItems>
  <dataFields count="1">
    <dataField name="Suma de Precio  Región 1" fld="7" baseField="9" baseItem="15" numFmtId="171"/>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nabledSubtotalsDefault="0" SubtotalsOnTopDefault="0"/>
    </ext>
  </extLst>
</pivotTableDefinition>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paola.ayala@gobiernobogota.gov.co"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8" Type="http://schemas.openxmlformats.org/officeDocument/2006/relationships/hyperlink" Target="https://www.alkosto.com/tinta-epson-t544120-al-negro/p/010343941977?utm_source=google&amp;utm_medium=organic&amp;utm_campaign=Shopping-Organico" TargetMode="External"/><Relationship Id="rId13" Type="http://schemas.openxmlformats.org/officeDocument/2006/relationships/hyperlink" Target="https://www.alkosto.com/tinta-epson-t544420-al-amariilo/p/010343942004?utm_source=google&amp;utm_medium=organic&amp;utm_campaign=Shopping-Organico" TargetMode="External"/><Relationship Id="rId18" Type="http://schemas.openxmlformats.org/officeDocument/2006/relationships/hyperlink" Target="https://www.panamericana.com.co/botella-de-tinta-epson-magenta-t544320-al-de-65-ml-559707/p" TargetMode="External"/><Relationship Id="rId26" Type="http://schemas.openxmlformats.org/officeDocument/2006/relationships/hyperlink" Target="https://www.suministrosrizzo.com/producto/cartucho-hp-original-82-c-m-y/" TargetMode="External"/><Relationship Id="rId3" Type="http://schemas.openxmlformats.org/officeDocument/2006/relationships/hyperlink" Target="https://www.hltecnologia.com/tienda/tintas-y-papel/bolsasycartuchos/cartucho-epson-color-t-215/" TargetMode="External"/><Relationship Id="rId21" Type="http://schemas.openxmlformats.org/officeDocument/2006/relationships/hyperlink" Target="https://www.hp.com/co-es/shop/cartucho-de-toner-hp-81x-negro-alto-rendimiento-laserjet-original-cf281x.html?printer=Impresora+HP+LaserJet+Enterprise+M605dn" TargetMode="External"/><Relationship Id="rId7" Type="http://schemas.openxmlformats.org/officeDocument/2006/relationships/hyperlink" Target="https://encarguelo.com/producto/B00O1A94V6/epson-t215-ink-standard-capacity-tricolor-cartridge-t215530-s-for-select-epson-workforce-printers" TargetMode="External"/><Relationship Id="rId12" Type="http://schemas.openxmlformats.org/officeDocument/2006/relationships/hyperlink" Target="https://www.panamericana.com.co/botella-de-tinta-epson-cian-t544220-al-de-65-ml-559706/p?idsku=559706" TargetMode="External"/><Relationship Id="rId17" Type="http://schemas.openxmlformats.org/officeDocument/2006/relationships/hyperlink" Target="https://www.exito.com/botella-de-tinta-epson-544-magenta-100065010-mp/p" TargetMode="External"/><Relationship Id="rId25" Type="http://schemas.openxmlformats.org/officeDocument/2006/relationships/hyperlink" Target="https://www.suministrosrizzo.com/producto/cartucho-hp-original-82-c-m-y/" TargetMode="External"/><Relationship Id="rId2" Type="http://schemas.openxmlformats.org/officeDocument/2006/relationships/hyperlink" Target="https://www.hltecnologia.com/tienda/tintas-y-papel/bolsasycartuchos/cartucho-epson-negro-t-215/" TargetMode="External"/><Relationship Id="rId16" Type="http://schemas.openxmlformats.org/officeDocument/2006/relationships/hyperlink" Target="https://www.alkosto.com/tinta-epson-t544320-al-magenta/p/010343941991?fuente=google&amp;medio=cpc&amp;campaign=AK_COL_MAX_PEF_CPC_AON_COMP_TLP_Computadores-Brand-AON_PAC&amp;keyword=&amp;gclid=Cj0KCQjw8qmhBhClARIsANAtboedi6TC-bBLR9Kd7JfBjqD6I3sKgQNWGLuHYkPlHWuIEzx2fOexeiUaAgDQEALw_wcB" TargetMode="External"/><Relationship Id="rId20" Type="http://schemas.openxmlformats.org/officeDocument/2006/relationships/hyperlink" Target="https://articulo.mercadolibre.com.co/MCO-978467792-toner-laserjet-hp-cf281x-original-_JM?matt_tool=19390127&amp;utm_source=google_shopping&amp;utm_medium=organic" TargetMode="External"/><Relationship Id="rId29" Type="http://schemas.openxmlformats.org/officeDocument/2006/relationships/printerSettings" Target="../printerSettings/printerSettings3.bin"/><Relationship Id="rId1" Type="http://schemas.openxmlformats.org/officeDocument/2006/relationships/hyperlink" Target="https://www.ecolaserytintascolombia.com/producto/cartucho-hp-82-cyan-original-c4911a/?utm_source=Google%20Shopping&amp;utm_campaign=Ecolaser%20y%20Tintas%20de%20Colombia&amp;utm_medium=cpc&amp;utm_term=235730" TargetMode="External"/><Relationship Id="rId6" Type="http://schemas.openxmlformats.org/officeDocument/2006/relationships/hyperlink" Target="https://encarguelo.com/producto/B00O1A96RS/epson-t215-ink-standard-capacity-black-cartridge-t215120-s-for-select-epson-workforce-printers" TargetMode="External"/><Relationship Id="rId11" Type="http://schemas.openxmlformats.org/officeDocument/2006/relationships/hyperlink" Target="https://www.alkosto.com/tinta-epson-t544220-al-cian/p/010343941984?fuente=google&amp;medio=cpc&amp;campaign=AK_COL_MAX_PEF_CPC_EST_COMP_Epson_Nov22_EXP_NOV&amp;keyword=&amp;gclid=Cj0KCQjw8qmhBhClARIsANAtbodDJ24d_oYkQeXXvDOE2hv6fjUXUWO4MLiChfQve6clnrehfYQcUxIaAudTEALw_wcB" TargetMode="External"/><Relationship Id="rId24" Type="http://schemas.openxmlformats.org/officeDocument/2006/relationships/hyperlink" Target="https://articulo.mercadolibre.com.co/MCO-960522853-cartucho-de-toner-original-brother-tn730-_JM" TargetMode="External"/><Relationship Id="rId5" Type="http://schemas.openxmlformats.org/officeDocument/2006/relationships/hyperlink" Target="https://articulo.mercadolibre.com.co/MCO-604751766-cartucho-de-tinta-tricolor-de-capacidad-estandar-epson-t215-_JM" TargetMode="External"/><Relationship Id="rId15" Type="http://schemas.openxmlformats.org/officeDocument/2006/relationships/hyperlink" Target="https://www.panamericana.com.co/botella-de-tinta-epson-t544420-al-amarilla-559708/p" TargetMode="External"/><Relationship Id="rId23" Type="http://schemas.openxmlformats.org/officeDocument/2006/relationships/hyperlink" Target="https://articulo.mercadolibre.com.co/MCO-593056943-cartucho-de-toner-brother-tn730-toner-negro-de-recambio-re-_JM" TargetMode="External"/><Relationship Id="rId28" Type="http://schemas.openxmlformats.org/officeDocument/2006/relationships/hyperlink" Target="https://www.tradeinn.com/techinn/es/hp-cartucho-tinta-82/137457502/p?utm_source=google_products&amp;utm_medium=merchant&amp;id_producte=10248696&amp;country=co" TargetMode="External"/><Relationship Id="rId10" Type="http://schemas.openxmlformats.org/officeDocument/2006/relationships/hyperlink" Target="https://www.panamericana.com.co/botella-de-tinta-epson-negra-t544120-al-de-65-ml-559705/p?idsku=559705" TargetMode="External"/><Relationship Id="rId19" Type="http://schemas.openxmlformats.org/officeDocument/2006/relationships/hyperlink" Target="https://www.tradeinn.com/techinn/es/hp-toner-81x/137457340/p?utm_source=google_products&amp;utm_medium=merchant&amp;id_producte=10248477&amp;country=co" TargetMode="External"/><Relationship Id="rId4" Type="http://schemas.openxmlformats.org/officeDocument/2006/relationships/hyperlink" Target="https://articulo.mercadolibre.com.co/MCO-553335391-epson-t215-black-cartucho-de-tinta-estandar-_JM" TargetMode="External"/><Relationship Id="rId9" Type="http://schemas.openxmlformats.org/officeDocument/2006/relationships/hyperlink" Target="https://www.exito.com/botella-de-tinta-epson-544-negro-100130723-mp/p?idsku=100130723&amp;srsltid=AfAwrE6o2SUbIni7yzmAtQQSA1qodNX4zyURM2TJNVxhIvaPEezfQYfXA00" TargetMode="External"/><Relationship Id="rId14" Type="http://schemas.openxmlformats.org/officeDocument/2006/relationships/hyperlink" Target="https://www.exito.com/botella-de-tinta-epson-544-amarillo-100064996-mp/p" TargetMode="External"/><Relationship Id="rId22" Type="http://schemas.openxmlformats.org/officeDocument/2006/relationships/hyperlink" Target="https://articulo.mercadolibre.com.co/MCO-576848180-brother-tn730-toner-repuesto-alto-rendimiento-1200-paginas-_JM?matt_tool=19390127&amp;utm_source=google_shopping&amp;utm_medium=organic" TargetMode="External"/><Relationship Id="rId27" Type="http://schemas.openxmlformats.org/officeDocument/2006/relationships/hyperlink" Target="https://www.suministrosrizzo.com/producto/cartucho-hp-original-82-c-m-y/" TargetMode="External"/></Relationships>
</file>

<file path=xl/worksheets/_rels/sheet6.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3:N191"/>
  <sheetViews>
    <sheetView showGridLines="0" tabSelected="1" topLeftCell="A165" zoomScale="70" zoomScaleNormal="70" workbookViewId="0">
      <selection activeCell="C173" sqref="C173"/>
    </sheetView>
  </sheetViews>
  <sheetFormatPr baseColWidth="10" defaultColWidth="0" defaultRowHeight="15" customHeight="1" x14ac:dyDescent="0.25"/>
  <cols>
    <col min="1" max="1" width="6.5703125" customWidth="1"/>
    <col min="2" max="2" width="5" customWidth="1"/>
    <col min="3" max="3" width="23.28515625" customWidth="1"/>
    <col min="4" max="4" width="106.42578125" bestFit="1" customWidth="1"/>
    <col min="5" max="5" width="33.140625" customWidth="1"/>
    <col min="6" max="6" width="9.5703125" customWidth="1"/>
    <col min="7" max="7" width="9.140625" customWidth="1"/>
    <col min="8" max="8" width="18.28515625" customWidth="1"/>
    <col min="9" max="9" width="16.7109375" customWidth="1"/>
    <col min="10" max="10" width="24.42578125" style="50" customWidth="1"/>
    <col min="11" max="11" width="17.140625" customWidth="1"/>
    <col min="12" max="13" width="12.140625" customWidth="1"/>
    <col min="14" max="14" width="11.42578125" customWidth="1"/>
    <col min="15" max="16384" width="11.42578125" hidden="1"/>
  </cols>
  <sheetData>
    <row r="3" spans="2:13" ht="18.75" x14ac:dyDescent="0.3">
      <c r="B3" s="75" t="str">
        <f>CosteoIndividual!B2</f>
        <v>RESUMEN COTIZACIONES DE PRECIOS - Matriz de Calculo -FDLB-ES-C-076-2025</v>
      </c>
      <c r="C3" s="75"/>
      <c r="D3" s="75"/>
      <c r="E3" s="75"/>
      <c r="F3" s="75"/>
      <c r="G3" s="75"/>
      <c r="H3" s="75"/>
      <c r="I3" s="75"/>
      <c r="J3" s="75"/>
      <c r="K3" s="75"/>
      <c r="L3" s="75"/>
      <c r="M3" s="69"/>
    </row>
    <row r="5" spans="2:13" ht="45" x14ac:dyDescent="0.25">
      <c r="B5" s="2" t="s">
        <v>0</v>
      </c>
      <c r="C5" s="3" t="s">
        <v>1</v>
      </c>
      <c r="D5" s="3" t="s">
        <v>2</v>
      </c>
      <c r="E5" s="3" t="s">
        <v>3</v>
      </c>
      <c r="F5" s="3" t="s">
        <v>4</v>
      </c>
      <c r="G5" s="3" t="s">
        <v>5</v>
      </c>
      <c r="H5" s="4" t="s">
        <v>6</v>
      </c>
      <c r="I5" s="4" t="s">
        <v>7</v>
      </c>
      <c r="J5" s="5" t="s">
        <v>8</v>
      </c>
      <c r="K5" s="5" t="s">
        <v>9</v>
      </c>
      <c r="L5" s="5" t="s">
        <v>10</v>
      </c>
      <c r="M5" s="5" t="s">
        <v>11</v>
      </c>
    </row>
    <row r="6" spans="2:13" s="49" customFormat="1" ht="90" x14ac:dyDescent="0.25">
      <c r="B6" s="2">
        <v>1</v>
      </c>
      <c r="C6" s="73" t="s">
        <v>12</v>
      </c>
      <c r="D6" s="73" t="s">
        <v>13</v>
      </c>
      <c r="E6" s="73" t="s">
        <v>14</v>
      </c>
      <c r="F6" s="71" t="s">
        <v>15</v>
      </c>
      <c r="G6" s="72">
        <v>1</v>
      </c>
      <c r="H6" s="15">
        <f>CosteoIndividual!P6</f>
        <v>17621</v>
      </c>
      <c r="I6" s="15">
        <f>IFERROR(H6*G6,"")</f>
        <v>17621</v>
      </c>
      <c r="J6" s="51" t="str">
        <f>CosteoIndividual!R6</f>
        <v>Proceso SECOP II FDLB-ES-C-076-2025</v>
      </c>
      <c r="K6" s="48">
        <f>CosteoIndividual!S6</f>
        <v>93.144464334583944</v>
      </c>
      <c r="L6" s="13">
        <f>CosteoIndividual!T6</f>
        <v>5.2860868315851893E-3</v>
      </c>
      <c r="M6" s="13" t="str">
        <f>IF(L6="","",IF(L6&lt;0.15,"Promedio","Mediana"))</f>
        <v>Promedio</v>
      </c>
    </row>
    <row r="7" spans="2:13" s="49" customFormat="1" ht="90" x14ac:dyDescent="0.25">
      <c r="B7" s="2">
        <v>2</v>
      </c>
      <c r="C7" s="73" t="s">
        <v>16</v>
      </c>
      <c r="D7" s="73" t="s">
        <v>17</v>
      </c>
      <c r="E7" s="73" t="s">
        <v>14</v>
      </c>
      <c r="F7" s="71" t="s">
        <v>15</v>
      </c>
      <c r="G7" s="72">
        <v>1</v>
      </c>
      <c r="H7" s="15">
        <f>CosteoIndividual!P7</f>
        <v>24571</v>
      </c>
      <c r="I7" s="15">
        <f t="shared" ref="I7:I70" si="0">IFERROR(H7*G7,"")</f>
        <v>24571</v>
      </c>
      <c r="J7" s="51" t="str">
        <f>CosteoIndividual!R7</f>
        <v>Proceso SECOP II FDLB-ES-C-076-2025</v>
      </c>
      <c r="K7" s="48">
        <f>CosteoIndividual!S7</f>
        <v>130.02627750866429</v>
      </c>
      <c r="L7" s="13">
        <f>CosteoIndividual!T7</f>
        <v>5.2919028103370893E-3</v>
      </c>
      <c r="M7" s="13" t="str">
        <f t="shared" ref="M7:M70" si="1">IF(L7="","",IF(L7&lt;0.15,"Promedio","Mediana"))</f>
        <v>Promedio</v>
      </c>
    </row>
    <row r="8" spans="2:13" s="49" customFormat="1" ht="90" x14ac:dyDescent="0.25">
      <c r="B8" s="2">
        <v>3</v>
      </c>
      <c r="C8" s="73" t="s">
        <v>18</v>
      </c>
      <c r="D8" s="73" t="s">
        <v>19</v>
      </c>
      <c r="E8" s="73" t="s">
        <v>14</v>
      </c>
      <c r="F8" s="71" t="s">
        <v>15</v>
      </c>
      <c r="G8" s="72">
        <v>1</v>
      </c>
      <c r="H8" s="15">
        <f>CosteoIndividual!P8</f>
        <v>3652</v>
      </c>
      <c r="I8" s="15">
        <f t="shared" si="0"/>
        <v>3652</v>
      </c>
      <c r="J8" s="51" t="str">
        <f>CosteoIndividual!R8</f>
        <v>Proceso SECOP II FDLB-ES-C-076-2025</v>
      </c>
      <c r="K8" s="48">
        <f>CosteoIndividual!S8</f>
        <v>19.449000018916244</v>
      </c>
      <c r="L8" s="13">
        <f>CosteoIndividual!T8</f>
        <v>5.3252086459343881E-3</v>
      </c>
      <c r="M8" s="13" t="str">
        <f t="shared" si="1"/>
        <v>Promedio</v>
      </c>
    </row>
    <row r="9" spans="2:13" s="49" customFormat="1" ht="135" x14ac:dyDescent="0.25">
      <c r="B9" s="2">
        <v>4</v>
      </c>
      <c r="C9" s="73" t="s">
        <v>20</v>
      </c>
      <c r="D9" s="73" t="s">
        <v>21</v>
      </c>
      <c r="E9" s="73" t="s">
        <v>22</v>
      </c>
      <c r="F9" s="71" t="s">
        <v>15</v>
      </c>
      <c r="G9" s="72">
        <v>1</v>
      </c>
      <c r="H9" s="15">
        <f>CosteoIndividual!P9</f>
        <v>59005</v>
      </c>
      <c r="I9" s="15">
        <f t="shared" si="0"/>
        <v>59005</v>
      </c>
      <c r="J9" s="51" t="str">
        <f>CosteoIndividual!R9</f>
        <v>Proceso SECOP II FDLB-ES-C-076-2025</v>
      </c>
      <c r="K9" s="48">
        <f>CosteoIndividual!S9</f>
        <v>311.85575410985439</v>
      </c>
      <c r="L9" s="13">
        <f>CosteoIndividual!T9</f>
        <v>5.2852161300626314E-3</v>
      </c>
      <c r="M9" s="13" t="str">
        <f t="shared" si="1"/>
        <v>Promedio</v>
      </c>
    </row>
    <row r="10" spans="2:13" s="49" customFormat="1" ht="135" x14ac:dyDescent="0.25">
      <c r="B10" s="2">
        <v>5</v>
      </c>
      <c r="C10" s="73" t="s">
        <v>23</v>
      </c>
      <c r="D10" s="73" t="s">
        <v>24</v>
      </c>
      <c r="E10" s="73" t="s">
        <v>25</v>
      </c>
      <c r="F10" s="71" t="s">
        <v>15</v>
      </c>
      <c r="G10" s="72">
        <v>1</v>
      </c>
      <c r="H10" s="15">
        <f>CosteoIndividual!P10</f>
        <v>27438</v>
      </c>
      <c r="I10" s="15">
        <f t="shared" si="0"/>
        <v>27438</v>
      </c>
      <c r="J10" s="51" t="str">
        <f>CosteoIndividual!R10</f>
        <v>Proceso SECOP II FDLB-ES-C-076-2025</v>
      </c>
      <c r="K10" s="48">
        <f>CosteoIndividual!S10</f>
        <v>144.93392370493572</v>
      </c>
      <c r="L10" s="13">
        <f>CosteoIndividual!T10</f>
        <v>5.2822739627919942E-3</v>
      </c>
      <c r="M10" s="13" t="str">
        <f t="shared" si="1"/>
        <v>Promedio</v>
      </c>
    </row>
    <row r="11" spans="2:13" s="49" customFormat="1" ht="120" x14ac:dyDescent="0.25">
      <c r="B11" s="2">
        <v>6</v>
      </c>
      <c r="C11" s="73" t="s">
        <v>26</v>
      </c>
      <c r="D11" s="73" t="s">
        <v>27</v>
      </c>
      <c r="E11" s="73" t="s">
        <v>28</v>
      </c>
      <c r="F11" s="71" t="s">
        <v>15</v>
      </c>
      <c r="G11" s="72">
        <v>1</v>
      </c>
      <c r="H11" s="15">
        <f>CosteoIndividual!P11</f>
        <v>118297</v>
      </c>
      <c r="I11" s="15">
        <f t="shared" si="0"/>
        <v>118297</v>
      </c>
      <c r="J11" s="51" t="str">
        <f>CosteoIndividual!R11</f>
        <v>Proceso SECOP II FDLB-ES-C-076-2025</v>
      </c>
      <c r="K11" s="48">
        <f>CosteoIndividual!S11</f>
        <v>625.32303443422848</v>
      </c>
      <c r="L11" s="13">
        <f>CosteoIndividual!T11</f>
        <v>5.286057133183082E-3</v>
      </c>
      <c r="M11" s="13" t="str">
        <f t="shared" si="1"/>
        <v>Promedio</v>
      </c>
    </row>
    <row r="12" spans="2:13" s="49" customFormat="1" ht="120" x14ac:dyDescent="0.25">
      <c r="B12" s="2">
        <v>7</v>
      </c>
      <c r="C12" s="73" t="s">
        <v>29</v>
      </c>
      <c r="D12" s="73" t="s">
        <v>30</v>
      </c>
      <c r="E12" s="73" t="s">
        <v>28</v>
      </c>
      <c r="F12" s="71" t="s">
        <v>15</v>
      </c>
      <c r="G12" s="72">
        <v>1</v>
      </c>
      <c r="H12" s="15">
        <f>CosteoIndividual!P12</f>
        <v>1212544</v>
      </c>
      <c r="I12" s="15">
        <f t="shared" si="0"/>
        <v>1212544</v>
      </c>
      <c r="J12" s="51" t="str">
        <f>CosteoIndividual!R12</f>
        <v>Proceso SECOP II FDLB-ES-C-076-2025</v>
      </c>
      <c r="K12" s="48">
        <f>CosteoIndividual!S12</f>
        <v>6410.4979829523591</v>
      </c>
      <c r="L12" s="13">
        <f>CosteoIndividual!T12</f>
        <v>5.286814899439515E-3</v>
      </c>
      <c r="M12" s="13" t="str">
        <f t="shared" si="1"/>
        <v>Promedio</v>
      </c>
    </row>
    <row r="13" spans="2:13" s="49" customFormat="1" ht="120" x14ac:dyDescent="0.25">
      <c r="B13" s="2">
        <v>8</v>
      </c>
      <c r="C13" s="73" t="s">
        <v>31</v>
      </c>
      <c r="D13" s="73" t="s">
        <v>32</v>
      </c>
      <c r="E13" s="73" t="s">
        <v>28</v>
      </c>
      <c r="F13" s="71" t="s">
        <v>15</v>
      </c>
      <c r="G13" s="72">
        <v>1</v>
      </c>
      <c r="H13" s="15">
        <f>CosteoIndividual!P13</f>
        <v>135633</v>
      </c>
      <c r="I13" s="15">
        <f t="shared" si="0"/>
        <v>135633</v>
      </c>
      <c r="J13" s="51" t="str">
        <f>CosteoIndividual!R13</f>
        <v>Proceso SECOP II FDLB-ES-C-076-2025</v>
      </c>
      <c r="K13" s="48">
        <f>CosteoIndividual!S13</f>
        <v>717.02901818883504</v>
      </c>
      <c r="L13" s="13">
        <f>CosteoIndividual!T13</f>
        <v>5.2865508086533874E-3</v>
      </c>
      <c r="M13" s="13" t="str">
        <f t="shared" si="1"/>
        <v>Promedio</v>
      </c>
    </row>
    <row r="14" spans="2:13" s="49" customFormat="1" ht="120" x14ac:dyDescent="0.25">
      <c r="B14" s="2">
        <v>9</v>
      </c>
      <c r="C14" s="73" t="s">
        <v>33</v>
      </c>
      <c r="D14" s="73" t="s">
        <v>34</v>
      </c>
      <c r="E14" s="73" t="s">
        <v>28</v>
      </c>
      <c r="F14" s="71" t="s">
        <v>15</v>
      </c>
      <c r="G14" s="72">
        <v>1</v>
      </c>
      <c r="H14" s="15">
        <f>CosteoIndividual!P14</f>
        <v>1356326</v>
      </c>
      <c r="I14" s="15">
        <f t="shared" si="0"/>
        <v>1356326</v>
      </c>
      <c r="J14" s="51" t="str">
        <f>CosteoIndividual!R14</f>
        <v>Proceso SECOP II FDLB-ES-C-076-2025</v>
      </c>
      <c r="K14" s="48">
        <f>CosteoIndividual!S14</f>
        <v>7170.8560221099024</v>
      </c>
      <c r="L14" s="13">
        <f>CosteoIndividual!T14</f>
        <v>5.2869705931014701E-3</v>
      </c>
      <c r="M14" s="13" t="str">
        <f t="shared" si="1"/>
        <v>Promedio</v>
      </c>
    </row>
    <row r="15" spans="2:13" s="49" customFormat="1" ht="90" x14ac:dyDescent="0.25">
      <c r="B15" s="2">
        <v>10</v>
      </c>
      <c r="C15" s="73" t="s">
        <v>35</v>
      </c>
      <c r="D15" s="73" t="s">
        <v>36</v>
      </c>
      <c r="E15" s="73" t="s">
        <v>37</v>
      </c>
      <c r="F15" s="71" t="s">
        <v>15</v>
      </c>
      <c r="G15" s="72">
        <v>1</v>
      </c>
      <c r="H15" s="15">
        <f>CosteoIndividual!P15</f>
        <v>138991</v>
      </c>
      <c r="I15" s="15">
        <f t="shared" si="0"/>
        <v>138991</v>
      </c>
      <c r="J15" s="51" t="str">
        <f>CosteoIndividual!R15</f>
        <v>Proceso SECOP II FDLB-ES-C-076-2025</v>
      </c>
      <c r="K15" s="48">
        <f>CosteoIndividual!S15</f>
        <v>734.95128453609846</v>
      </c>
      <c r="L15" s="13">
        <f>CosteoIndividual!T15</f>
        <v>5.2877574470446718E-3</v>
      </c>
      <c r="M15" s="13" t="str">
        <f t="shared" si="1"/>
        <v>Promedio</v>
      </c>
    </row>
    <row r="16" spans="2:13" s="49" customFormat="1" ht="90" x14ac:dyDescent="0.25">
      <c r="B16" s="2">
        <v>11</v>
      </c>
      <c r="C16" s="73" t="s">
        <v>38</v>
      </c>
      <c r="D16" s="73" t="s">
        <v>39</v>
      </c>
      <c r="E16" s="73" t="s">
        <v>40</v>
      </c>
      <c r="F16" s="71" t="s">
        <v>15</v>
      </c>
      <c r="G16" s="72">
        <v>1</v>
      </c>
      <c r="H16" s="15">
        <f>CosteoIndividual!P16</f>
        <v>20411</v>
      </c>
      <c r="I16" s="15">
        <f t="shared" si="0"/>
        <v>20411</v>
      </c>
      <c r="J16" s="51" t="str">
        <f>CosteoIndividual!R16</f>
        <v>Proceso SECOP II FDLB-ES-C-076-2025</v>
      </c>
      <c r="K16" s="48">
        <f>CosteoIndividual!S16</f>
        <v>107.82193801147741</v>
      </c>
      <c r="L16" s="13">
        <f>CosteoIndividual!T16</f>
        <v>5.2825774905318444E-3</v>
      </c>
      <c r="M16" s="13" t="str">
        <f t="shared" si="1"/>
        <v>Promedio</v>
      </c>
    </row>
    <row r="17" spans="2:13" s="49" customFormat="1" ht="75" x14ac:dyDescent="0.25">
      <c r="B17" s="2">
        <v>12</v>
      </c>
      <c r="C17" s="73" t="s">
        <v>41</v>
      </c>
      <c r="D17" s="73" t="s">
        <v>42</v>
      </c>
      <c r="E17" s="73" t="s">
        <v>43</v>
      </c>
      <c r="F17" s="71" t="s">
        <v>15</v>
      </c>
      <c r="G17" s="72">
        <v>1</v>
      </c>
      <c r="H17" s="15">
        <f>CosteoIndividual!P17</f>
        <v>5799</v>
      </c>
      <c r="I17" s="15">
        <f t="shared" si="0"/>
        <v>5799</v>
      </c>
      <c r="J17" s="51" t="str">
        <f>CosteoIndividual!R17</f>
        <v>Proceso SECOP II FDLB-ES-C-076-2025</v>
      </c>
      <c r="K17" s="48">
        <f>CosteoIndividual!S17</f>
        <v>30.651733737793592</v>
      </c>
      <c r="L17" s="13">
        <f>CosteoIndividual!T17</f>
        <v>5.2853923643580445E-3</v>
      </c>
      <c r="M17" s="13" t="str">
        <f t="shared" si="1"/>
        <v>Promedio</v>
      </c>
    </row>
    <row r="18" spans="2:13" s="49" customFormat="1" ht="105" x14ac:dyDescent="0.25">
      <c r="B18" s="2">
        <v>13</v>
      </c>
      <c r="C18" s="73" t="s">
        <v>44</v>
      </c>
      <c r="D18" s="73" t="s">
        <v>45</v>
      </c>
      <c r="E18" s="73" t="s">
        <v>46</v>
      </c>
      <c r="F18" s="71" t="s">
        <v>15</v>
      </c>
      <c r="G18" s="72">
        <v>1</v>
      </c>
      <c r="H18" s="15">
        <f>CosteoIndividual!P18</f>
        <v>811646</v>
      </c>
      <c r="I18" s="15">
        <f t="shared" si="0"/>
        <v>811646</v>
      </c>
      <c r="J18" s="51" t="str">
        <f>CosteoIndividual!R18</f>
        <v>Proceso SECOP II FDLB-ES-C-076-2025</v>
      </c>
      <c r="K18" s="48">
        <f>CosteoIndividual!S18</f>
        <v>4291.1302101370093</v>
      </c>
      <c r="L18" s="13">
        <f>CosteoIndividual!T18</f>
        <v>5.2869456640141244E-3</v>
      </c>
      <c r="M18" s="13" t="str">
        <f t="shared" si="1"/>
        <v>Promedio</v>
      </c>
    </row>
    <row r="19" spans="2:13" s="49" customFormat="1" ht="37.5" customHeight="1" x14ac:dyDescent="0.25">
      <c r="B19" s="2">
        <v>14</v>
      </c>
      <c r="C19" s="73" t="s">
        <v>47</v>
      </c>
      <c r="D19" s="73" t="s">
        <v>48</v>
      </c>
      <c r="E19" s="73" t="s">
        <v>46</v>
      </c>
      <c r="F19" s="71" t="s">
        <v>15</v>
      </c>
      <c r="G19" s="72">
        <v>1</v>
      </c>
      <c r="H19" s="15">
        <f>CosteoIndividual!P19</f>
        <v>534300</v>
      </c>
      <c r="I19" s="15">
        <f t="shared" si="0"/>
        <v>534300</v>
      </c>
      <c r="J19" s="51" t="str">
        <f>CosteoIndividual!R19</f>
        <v>Proceso SECOP II FDLB-ES-C-076-2025</v>
      </c>
      <c r="K19" s="48">
        <f>CosteoIndividual!S19</f>
        <v>2824.9162665805807</v>
      </c>
      <c r="L19" s="13">
        <f>CosteoIndividual!T19</f>
        <v>5.2871369581389402E-3</v>
      </c>
      <c r="M19" s="13" t="str">
        <f t="shared" si="1"/>
        <v>Promedio</v>
      </c>
    </row>
    <row r="20" spans="2:13" s="49" customFormat="1" ht="30" x14ac:dyDescent="0.25">
      <c r="B20" s="2">
        <v>15</v>
      </c>
      <c r="C20" s="73" t="s">
        <v>49</v>
      </c>
      <c r="D20" s="73" t="s">
        <v>50</v>
      </c>
      <c r="E20" s="73" t="s">
        <v>51</v>
      </c>
      <c r="F20" s="71" t="s">
        <v>52</v>
      </c>
      <c r="G20" s="72">
        <v>1</v>
      </c>
      <c r="H20" s="15">
        <f>CosteoIndividual!P20</f>
        <v>144489</v>
      </c>
      <c r="I20" s="15">
        <f t="shared" si="0"/>
        <v>144489</v>
      </c>
      <c r="J20" s="51" t="str">
        <f>CosteoIndividual!R20</f>
        <v>Proceso SECOP II FDLB-ES-C-076-2025</v>
      </c>
      <c r="K20" s="48">
        <f>CosteoIndividual!S20</f>
        <v>763.95435123487675</v>
      </c>
      <c r="L20" s="13">
        <f>CosteoIndividual!T20</f>
        <v>5.287268931453243E-3</v>
      </c>
      <c r="M20" s="13" t="str">
        <f t="shared" si="1"/>
        <v>Promedio</v>
      </c>
    </row>
    <row r="21" spans="2:13" s="49" customFormat="1" ht="120" x14ac:dyDescent="0.25">
      <c r="B21" s="2">
        <v>16</v>
      </c>
      <c r="C21" s="73" t="s">
        <v>53</v>
      </c>
      <c r="D21" s="73" t="s">
        <v>54</v>
      </c>
      <c r="E21" s="73" t="s">
        <v>28</v>
      </c>
      <c r="F21" s="71" t="s">
        <v>15</v>
      </c>
      <c r="G21" s="72">
        <v>1</v>
      </c>
      <c r="H21" s="15">
        <f>CosteoIndividual!P21</f>
        <v>1182786</v>
      </c>
      <c r="I21" s="15">
        <f t="shared" si="0"/>
        <v>1182786</v>
      </c>
      <c r="J21" s="51" t="str">
        <f>CosteoIndividual!R21</f>
        <v>Proceso SECOP II FDLB-ES-C-076-2025</v>
      </c>
      <c r="K21" s="48">
        <f>CosteoIndividual!S21</f>
        <v>6253.3763061861773</v>
      </c>
      <c r="L21" s="13">
        <f>CosteoIndividual!T21</f>
        <v>5.2869892546821137E-3</v>
      </c>
      <c r="M21" s="13" t="str">
        <f t="shared" si="1"/>
        <v>Promedio</v>
      </c>
    </row>
    <row r="22" spans="2:13" s="49" customFormat="1" ht="60" x14ac:dyDescent="0.25">
      <c r="B22" s="2">
        <v>17</v>
      </c>
      <c r="C22" s="73" t="s">
        <v>55</v>
      </c>
      <c r="D22" s="73" t="s">
        <v>56</v>
      </c>
      <c r="E22" s="73" t="s">
        <v>57</v>
      </c>
      <c r="F22" s="71" t="s">
        <v>15</v>
      </c>
      <c r="G22" s="72">
        <v>1</v>
      </c>
      <c r="H22" s="15">
        <f>CosteoIndividual!P22</f>
        <v>21380</v>
      </c>
      <c r="I22" s="15">
        <f t="shared" si="0"/>
        <v>21380</v>
      </c>
      <c r="J22" s="51" t="str">
        <f>CosteoIndividual!R22</f>
        <v>Proceso SECOP II FDLB-ES-C-076-2025</v>
      </c>
      <c r="K22" s="48">
        <f>CosteoIndividual!S22</f>
        <v>113.03827811192025</v>
      </c>
      <c r="L22" s="13">
        <f>CosteoIndividual!T22</f>
        <v>5.2871099564354212E-3</v>
      </c>
      <c r="M22" s="13" t="str">
        <f t="shared" si="1"/>
        <v>Promedio</v>
      </c>
    </row>
    <row r="23" spans="2:13" s="49" customFormat="1" ht="60" x14ac:dyDescent="0.25">
      <c r="B23" s="2">
        <v>18</v>
      </c>
      <c r="C23" s="73" t="s">
        <v>58</v>
      </c>
      <c r="D23" s="73" t="s">
        <v>59</v>
      </c>
      <c r="E23" s="73" t="s">
        <v>57</v>
      </c>
      <c r="F23" s="71" t="s">
        <v>15</v>
      </c>
      <c r="G23" s="72">
        <v>1</v>
      </c>
      <c r="H23" s="15">
        <f>CosteoIndividual!P23</f>
        <v>42760</v>
      </c>
      <c r="I23" s="15">
        <f t="shared" si="0"/>
        <v>42760</v>
      </c>
      <c r="J23" s="51" t="str">
        <f>CosteoIndividual!R23</f>
        <v>Proceso SECOP II FDLB-ES-C-076-2025</v>
      </c>
      <c r="K23" s="48">
        <f>CosteoIndividual!S23</f>
        <v>226.0765562238405</v>
      </c>
      <c r="L23" s="13">
        <f>CosteoIndividual!T23</f>
        <v>5.2871099564354212E-3</v>
      </c>
      <c r="M23" s="13" t="str">
        <f t="shared" si="1"/>
        <v>Promedio</v>
      </c>
    </row>
    <row r="24" spans="2:13" s="49" customFormat="1" ht="30" x14ac:dyDescent="0.25">
      <c r="B24" s="2">
        <v>19</v>
      </c>
      <c r="C24" s="73" t="s">
        <v>60</v>
      </c>
      <c r="D24" s="73" t="s">
        <v>61</v>
      </c>
      <c r="E24" s="73" t="s">
        <v>62</v>
      </c>
      <c r="F24" s="71" t="s">
        <v>15</v>
      </c>
      <c r="G24" s="72">
        <v>1</v>
      </c>
      <c r="H24" s="15">
        <f>CosteoIndividual!P24</f>
        <v>44766</v>
      </c>
      <c r="I24" s="15">
        <f t="shared" si="0"/>
        <v>44766</v>
      </c>
      <c r="J24" s="51" t="str">
        <f>CosteoIndividual!R24</f>
        <v>Proceso SECOP II FDLB-ES-C-076-2025</v>
      </c>
      <c r="K24" s="48">
        <f>CosteoIndividual!S24</f>
        <v>236.75198922389166</v>
      </c>
      <c r="L24" s="13">
        <f>CosteoIndividual!T24</f>
        <v>5.2886429054175088E-3</v>
      </c>
      <c r="M24" s="13" t="str">
        <f t="shared" si="1"/>
        <v>Promedio</v>
      </c>
    </row>
    <row r="25" spans="2:13" s="49" customFormat="1" ht="105" x14ac:dyDescent="0.25">
      <c r="B25" s="2">
        <v>20</v>
      </c>
      <c r="C25" s="73" t="s">
        <v>63</v>
      </c>
      <c r="D25" s="73" t="s">
        <v>64</v>
      </c>
      <c r="E25" s="73" t="s">
        <v>65</v>
      </c>
      <c r="F25" s="71" t="s">
        <v>66</v>
      </c>
      <c r="G25" s="72">
        <v>1</v>
      </c>
      <c r="H25" s="15">
        <f>CosteoIndividual!P25</f>
        <v>34445</v>
      </c>
      <c r="I25" s="15">
        <f t="shared" si="0"/>
        <v>34445</v>
      </c>
      <c r="J25" s="51" t="str">
        <f>CosteoIndividual!R25</f>
        <v>Proceso SECOP II FDLB-ES-C-076-2025</v>
      </c>
      <c r="K25" s="48">
        <f>CosteoIndividual!S25</f>
        <v>182.07231451229089</v>
      </c>
      <c r="L25" s="13">
        <f>CosteoIndividual!T25</f>
        <v>5.2858897020617961E-3</v>
      </c>
      <c r="M25" s="13" t="str">
        <f t="shared" si="1"/>
        <v>Promedio</v>
      </c>
    </row>
    <row r="26" spans="2:13" s="49" customFormat="1" ht="90" x14ac:dyDescent="0.25">
      <c r="B26" s="2">
        <v>21</v>
      </c>
      <c r="C26" s="73" t="s">
        <v>67</v>
      </c>
      <c r="D26" s="73" t="s">
        <v>68</v>
      </c>
      <c r="E26" s="73" t="s">
        <v>69</v>
      </c>
      <c r="F26" s="71" t="s">
        <v>15</v>
      </c>
      <c r="G26" s="72">
        <v>1</v>
      </c>
      <c r="H26" s="15">
        <f>CosteoIndividual!P26</f>
        <v>14551</v>
      </c>
      <c r="I26" s="15">
        <f t="shared" si="0"/>
        <v>14551</v>
      </c>
      <c r="J26" s="51" t="str">
        <f>CosteoIndividual!R26</f>
        <v>Proceso SECOP II FDLB-ES-C-076-2025</v>
      </c>
      <c r="K26" s="48">
        <f>CosteoIndividual!S26</f>
        <v>76.819966796423515</v>
      </c>
      <c r="L26" s="13">
        <f>CosteoIndividual!T26</f>
        <v>5.2792608914732945E-3</v>
      </c>
      <c r="M26" s="13" t="str">
        <f t="shared" si="1"/>
        <v>Promedio</v>
      </c>
    </row>
    <row r="27" spans="2:13" s="49" customFormat="1" ht="75" x14ac:dyDescent="0.25">
      <c r="B27" s="2">
        <v>22</v>
      </c>
      <c r="C27" s="73" t="s">
        <v>70</v>
      </c>
      <c r="D27" s="73" t="s">
        <v>71</v>
      </c>
      <c r="E27" s="70"/>
      <c r="F27" s="71" t="s">
        <v>72</v>
      </c>
      <c r="G27" s="72">
        <v>1</v>
      </c>
      <c r="H27" s="15">
        <f>CosteoIndividual!P27</f>
        <v>25511</v>
      </c>
      <c r="I27" s="15">
        <f t="shared" si="0"/>
        <v>25511</v>
      </c>
      <c r="J27" s="51" t="str">
        <f>CosteoIndividual!R27</f>
        <v>Proceso SECOP II FDLB-ES-C-076-2025</v>
      </c>
      <c r="K27" s="48">
        <f>CosteoIndividual!S27</f>
        <v>134.77910241603905</v>
      </c>
      <c r="L27" s="13">
        <f>CosteoIndividual!T27</f>
        <v>5.2831553654991061E-3</v>
      </c>
      <c r="M27" s="13" t="str">
        <f t="shared" si="1"/>
        <v>Promedio</v>
      </c>
    </row>
    <row r="28" spans="2:13" s="49" customFormat="1" ht="45" x14ac:dyDescent="0.25">
      <c r="B28" s="2">
        <v>23</v>
      </c>
      <c r="C28" s="73" t="s">
        <v>73</v>
      </c>
      <c r="D28" s="73" t="s">
        <v>74</v>
      </c>
      <c r="E28" s="73" t="s">
        <v>75</v>
      </c>
      <c r="F28" s="71" t="s">
        <v>76</v>
      </c>
      <c r="G28" s="72">
        <v>1</v>
      </c>
      <c r="H28" s="15">
        <f>CosteoIndividual!P28</f>
        <v>356331</v>
      </c>
      <c r="I28" s="15">
        <f t="shared" si="0"/>
        <v>356331</v>
      </c>
      <c r="J28" s="51" t="str">
        <f>CosteoIndividual!R28</f>
        <v>Proceso SECOP II FDLB-ES-C-076-2025</v>
      </c>
      <c r="K28" s="48">
        <f>CosteoIndividual!S28</f>
        <v>1883.9308494667901</v>
      </c>
      <c r="L28" s="13">
        <f>CosteoIndividual!T28</f>
        <v>5.2870223249904839E-3</v>
      </c>
      <c r="M28" s="13" t="str">
        <f t="shared" si="1"/>
        <v>Promedio</v>
      </c>
    </row>
    <row r="29" spans="2:13" s="49" customFormat="1" ht="45" x14ac:dyDescent="0.25">
      <c r="B29" s="2">
        <v>24</v>
      </c>
      <c r="C29" s="73" t="s">
        <v>77</v>
      </c>
      <c r="D29" s="73" t="s">
        <v>78</v>
      </c>
      <c r="E29" s="73" t="s">
        <v>75</v>
      </c>
      <c r="F29" s="71" t="s">
        <v>76</v>
      </c>
      <c r="G29" s="72">
        <v>1</v>
      </c>
      <c r="H29" s="15">
        <f>CosteoIndividual!P29</f>
        <v>273188</v>
      </c>
      <c r="I29" s="15">
        <f t="shared" si="0"/>
        <v>273188</v>
      </c>
      <c r="J29" s="51" t="str">
        <f>CosteoIndividual!R29</f>
        <v>Proceso SECOP II FDLB-ES-C-076-2025</v>
      </c>
      <c r="K29" s="48">
        <f>CosteoIndividual!S29</f>
        <v>1444.2387655889979</v>
      </c>
      <c r="L29" s="13">
        <f>CosteoIndividual!T29</f>
        <v>5.286608689219663E-3</v>
      </c>
      <c r="M29" s="13" t="str">
        <f t="shared" si="1"/>
        <v>Promedio</v>
      </c>
    </row>
    <row r="30" spans="2:13" s="49" customFormat="1" ht="75" x14ac:dyDescent="0.25">
      <c r="B30" s="2">
        <v>25</v>
      </c>
      <c r="C30" s="73" t="s">
        <v>79</v>
      </c>
      <c r="D30" s="73" t="s">
        <v>80</v>
      </c>
      <c r="E30" s="73" t="s">
        <v>75</v>
      </c>
      <c r="F30" s="73" t="s">
        <v>76</v>
      </c>
      <c r="G30" s="72">
        <v>1</v>
      </c>
      <c r="H30" s="15">
        <f>CosteoIndividual!P30</f>
        <v>376129</v>
      </c>
      <c r="I30" s="15">
        <f t="shared" si="0"/>
        <v>376129</v>
      </c>
      <c r="J30" s="51" t="str">
        <f>CosteoIndividual!R30</f>
        <v>Proceso SECOP II FDLB-ES-C-076-2025</v>
      </c>
      <c r="K30" s="48">
        <f>CosteoIndividual!S30</f>
        <v>1988.495645819763</v>
      </c>
      <c r="L30" s="13">
        <f>CosteoIndividual!T30</f>
        <v>5.286736276962971E-3</v>
      </c>
      <c r="M30" s="13" t="str">
        <f t="shared" si="1"/>
        <v>Promedio</v>
      </c>
    </row>
    <row r="31" spans="2:13" s="49" customFormat="1" ht="75" x14ac:dyDescent="0.25">
      <c r="B31" s="2">
        <v>26</v>
      </c>
      <c r="C31" s="73" t="s">
        <v>81</v>
      </c>
      <c r="D31" s="73" t="s">
        <v>82</v>
      </c>
      <c r="E31" s="73" t="s">
        <v>75</v>
      </c>
      <c r="F31" s="71" t="s">
        <v>76</v>
      </c>
      <c r="G31" s="72">
        <v>1</v>
      </c>
      <c r="H31" s="15">
        <f>CosteoIndividual!P31</f>
        <v>282513</v>
      </c>
      <c r="I31" s="15">
        <f t="shared" si="0"/>
        <v>282513</v>
      </c>
      <c r="J31" s="51" t="str">
        <f>CosteoIndividual!R31</f>
        <v>Proceso SECOP II FDLB-ES-C-076-2025</v>
      </c>
      <c r="K31" s="48">
        <f>CosteoIndividual!S31</f>
        <v>1493.6352819657989</v>
      </c>
      <c r="L31" s="13">
        <f>CosteoIndividual!T31</f>
        <v>5.2869564287152965E-3</v>
      </c>
      <c r="M31" s="13" t="str">
        <f t="shared" si="1"/>
        <v>Promedio</v>
      </c>
    </row>
    <row r="32" spans="2:13" s="49" customFormat="1" ht="30" x14ac:dyDescent="0.25">
      <c r="B32" s="2">
        <v>27</v>
      </c>
      <c r="C32" s="73" t="s">
        <v>83</v>
      </c>
      <c r="D32" s="73" t="s">
        <v>84</v>
      </c>
      <c r="E32" s="73" t="s">
        <v>75</v>
      </c>
      <c r="F32" s="71" t="s">
        <v>85</v>
      </c>
      <c r="G32" s="72">
        <v>1</v>
      </c>
      <c r="H32" s="15">
        <f>CosteoIndividual!P32</f>
        <v>534498</v>
      </c>
      <c r="I32" s="15">
        <f t="shared" si="0"/>
        <v>534498</v>
      </c>
      <c r="J32" s="51" t="str">
        <f>CosteoIndividual!R32</f>
        <v>Proceso SECOP II FDLB-ES-C-076-2025</v>
      </c>
      <c r="K32" s="48">
        <f>CosteoIndividual!S32</f>
        <v>2825.7278740131846</v>
      </c>
      <c r="L32" s="13">
        <f>CosteoIndividual!T32</f>
        <v>5.2866964335089289E-3</v>
      </c>
      <c r="M32" s="13" t="str">
        <f t="shared" si="1"/>
        <v>Promedio</v>
      </c>
    </row>
    <row r="33" spans="2:13" s="49" customFormat="1" ht="150" x14ac:dyDescent="0.25">
      <c r="B33" s="2">
        <v>28</v>
      </c>
      <c r="C33" s="73" t="s">
        <v>86</v>
      </c>
      <c r="D33" s="73" t="s">
        <v>87</v>
      </c>
      <c r="E33" s="73" t="s">
        <v>88</v>
      </c>
      <c r="F33" s="71" t="s">
        <v>15</v>
      </c>
      <c r="G33" s="72">
        <v>1</v>
      </c>
      <c r="H33" s="15">
        <f>CosteoIndividual!P33</f>
        <v>1981826</v>
      </c>
      <c r="I33" s="15">
        <f t="shared" si="0"/>
        <v>1981826</v>
      </c>
      <c r="J33" s="51" t="str">
        <f>CosteoIndividual!R33</f>
        <v>Proceso SECOP II FDLB-ES-C-076-2025</v>
      </c>
      <c r="K33" s="48">
        <f>CosteoIndividual!S33</f>
        <v>10477.706319311537</v>
      </c>
      <c r="L33" s="13">
        <f>CosteoIndividual!T33</f>
        <v>5.2868946952902189E-3</v>
      </c>
      <c r="M33" s="13" t="str">
        <f t="shared" si="1"/>
        <v>Promedio</v>
      </c>
    </row>
    <row r="34" spans="2:13" s="49" customFormat="1" ht="150" x14ac:dyDescent="0.25">
      <c r="B34" s="2">
        <v>29</v>
      </c>
      <c r="C34" s="73" t="s">
        <v>89</v>
      </c>
      <c r="D34" s="73" t="s">
        <v>90</v>
      </c>
      <c r="E34" s="73" t="s">
        <v>91</v>
      </c>
      <c r="F34" s="71" t="s">
        <v>15</v>
      </c>
      <c r="G34" s="72">
        <v>1</v>
      </c>
      <c r="H34" s="15">
        <f>CosteoIndividual!P34</f>
        <v>2672496</v>
      </c>
      <c r="I34" s="15">
        <f t="shared" si="0"/>
        <v>2672496</v>
      </c>
      <c r="J34" s="51" t="str">
        <f>CosteoIndividual!R34</f>
        <v>Proceso SECOP II FDLB-ES-C-076-2025</v>
      </c>
      <c r="K34" s="48">
        <f>CosteoIndividual!S34</f>
        <v>14129.272707596527</v>
      </c>
      <c r="L34" s="13">
        <f>CosteoIndividual!T34</f>
        <v>5.286920707450328E-3</v>
      </c>
      <c r="M34" s="13" t="str">
        <f t="shared" si="1"/>
        <v>Promedio</v>
      </c>
    </row>
    <row r="35" spans="2:13" s="49" customFormat="1" ht="150" x14ac:dyDescent="0.25">
      <c r="B35" s="2">
        <v>30</v>
      </c>
      <c r="C35" s="73" t="s">
        <v>92</v>
      </c>
      <c r="D35" s="73" t="s">
        <v>93</v>
      </c>
      <c r="E35" s="73" t="s">
        <v>94</v>
      </c>
      <c r="F35" s="71" t="s">
        <v>15</v>
      </c>
      <c r="G35" s="72">
        <v>1</v>
      </c>
      <c r="H35" s="15">
        <f>CosteoIndividual!P35</f>
        <v>2850662</v>
      </c>
      <c r="I35" s="15">
        <f t="shared" si="0"/>
        <v>2850662</v>
      </c>
      <c r="J35" s="51" t="str">
        <f>CosteoIndividual!R35</f>
        <v>Proceso SECOP II FDLB-ES-C-076-2025</v>
      </c>
      <c r="K35" s="48">
        <f>CosteoIndividual!S35</f>
        <v>15071.06972781004</v>
      </c>
      <c r="L35" s="13">
        <f>CosteoIndividual!T35</f>
        <v>5.2868659525372799E-3</v>
      </c>
      <c r="M35" s="13" t="str">
        <f t="shared" si="1"/>
        <v>Promedio</v>
      </c>
    </row>
    <row r="36" spans="2:13" s="49" customFormat="1" ht="150" x14ac:dyDescent="0.25">
      <c r="B36" s="2">
        <v>31</v>
      </c>
      <c r="C36" s="73" t="s">
        <v>95</v>
      </c>
      <c r="D36" s="73" t="s">
        <v>96</v>
      </c>
      <c r="E36" s="73" t="s">
        <v>97</v>
      </c>
      <c r="F36" s="71" t="s">
        <v>15</v>
      </c>
      <c r="G36" s="72">
        <v>1</v>
      </c>
      <c r="H36" s="15">
        <f>CosteoIndividual!P36</f>
        <v>2001622</v>
      </c>
      <c r="I36" s="15">
        <f t="shared" si="0"/>
        <v>2001622</v>
      </c>
      <c r="J36" s="51" t="str">
        <f>CosteoIndividual!R36</f>
        <v>Proceso SECOP II FDLB-ES-C-076-2025</v>
      </c>
      <c r="K36" s="48">
        <f>CosteoIndividual!S36</f>
        <v>10582.324979828511</v>
      </c>
      <c r="L36" s="13">
        <f>CosteoIndividual!T36</f>
        <v>5.2868740188682321E-3</v>
      </c>
      <c r="M36" s="13" t="str">
        <f t="shared" si="1"/>
        <v>Promedio</v>
      </c>
    </row>
    <row r="37" spans="2:13" s="49" customFormat="1" ht="150" x14ac:dyDescent="0.25">
      <c r="B37" s="2">
        <v>32</v>
      </c>
      <c r="C37" s="73" t="s">
        <v>98</v>
      </c>
      <c r="D37" s="73" t="s">
        <v>99</v>
      </c>
      <c r="E37" s="73" t="s">
        <v>100</v>
      </c>
      <c r="F37" s="71" t="s">
        <v>15</v>
      </c>
      <c r="G37" s="72">
        <v>1</v>
      </c>
      <c r="H37" s="15">
        <f>CosteoIndividual!P37</f>
        <v>3206797</v>
      </c>
      <c r="I37" s="15">
        <f t="shared" si="0"/>
        <v>3206797</v>
      </c>
      <c r="J37" s="51" t="str">
        <f>CosteoIndividual!R37</f>
        <v>Proceso SECOP II FDLB-ES-C-076-2025</v>
      </c>
      <c r="K37" s="48">
        <f>CosteoIndividual!S37</f>
        <v>16954.135101078184</v>
      </c>
      <c r="L37" s="13">
        <f>CosteoIndividual!T37</f>
        <v>5.2869368780743466E-3</v>
      </c>
      <c r="M37" s="13" t="str">
        <f t="shared" si="1"/>
        <v>Promedio</v>
      </c>
    </row>
    <row r="38" spans="2:13" s="49" customFormat="1" ht="150" x14ac:dyDescent="0.25">
      <c r="B38" s="2">
        <v>33</v>
      </c>
      <c r="C38" s="73" t="s">
        <v>101</v>
      </c>
      <c r="D38" s="73" t="s">
        <v>102</v>
      </c>
      <c r="E38" s="73" t="s">
        <v>103</v>
      </c>
      <c r="F38" s="71" t="s">
        <v>15</v>
      </c>
      <c r="G38" s="72">
        <v>1</v>
      </c>
      <c r="H38" s="15">
        <f>CosteoIndividual!P38</f>
        <v>1428758</v>
      </c>
      <c r="I38" s="15">
        <f t="shared" si="0"/>
        <v>1428758</v>
      </c>
      <c r="J38" s="51" t="str">
        <f>CosteoIndividual!R38</f>
        <v>Proceso SECOP II FDLB-ES-C-076-2025</v>
      </c>
      <c r="K38" s="48">
        <f>CosteoIndividual!S38</f>
        <v>7553.5909106722138</v>
      </c>
      <c r="L38" s="13">
        <f>CosteoIndividual!T38</f>
        <v>5.286822135667185E-3</v>
      </c>
      <c r="M38" s="13" t="str">
        <f t="shared" si="1"/>
        <v>Promedio</v>
      </c>
    </row>
    <row r="39" spans="2:13" s="49" customFormat="1" ht="150" x14ac:dyDescent="0.25">
      <c r="B39" s="2">
        <v>34</v>
      </c>
      <c r="C39" s="73" t="s">
        <v>104</v>
      </c>
      <c r="D39" s="73" t="s">
        <v>105</v>
      </c>
      <c r="E39" s="73" t="s">
        <v>106</v>
      </c>
      <c r="F39" s="71" t="s">
        <v>15</v>
      </c>
      <c r="G39" s="72">
        <v>1</v>
      </c>
      <c r="H39" s="15">
        <f>CosteoIndividual!P39</f>
        <v>3370053</v>
      </c>
      <c r="I39" s="15">
        <f t="shared" si="0"/>
        <v>3370053</v>
      </c>
      <c r="J39" s="51" t="str">
        <f>CosteoIndividual!R39</f>
        <v>Proceso SECOP II FDLB-ES-C-076-2025</v>
      </c>
      <c r="K39" s="48">
        <f>CosteoIndividual!S39</f>
        <v>17817.05952080826</v>
      </c>
      <c r="L39" s="13">
        <f>CosteoIndividual!T39</f>
        <v>5.2868776486008663E-3</v>
      </c>
      <c r="M39" s="13" t="str">
        <f t="shared" si="1"/>
        <v>Promedio</v>
      </c>
    </row>
    <row r="40" spans="2:13" s="49" customFormat="1" ht="105" x14ac:dyDescent="0.25">
      <c r="B40" s="2">
        <v>35</v>
      </c>
      <c r="C40" s="73" t="s">
        <v>107</v>
      </c>
      <c r="D40" s="73" t="s">
        <v>108</v>
      </c>
      <c r="E40" s="73" t="s">
        <v>109</v>
      </c>
      <c r="F40" s="71" t="s">
        <v>15</v>
      </c>
      <c r="G40" s="72">
        <v>1</v>
      </c>
      <c r="H40" s="15">
        <f>CosteoIndividual!P40</f>
        <v>356333</v>
      </c>
      <c r="I40" s="15">
        <f t="shared" si="0"/>
        <v>356333</v>
      </c>
      <c r="J40" s="51" t="str">
        <f>CosteoIndividual!R40</f>
        <v>Proceso SECOP II FDLB-ES-C-076-2025</v>
      </c>
      <c r="K40" s="48">
        <f>CosteoIndividual!S40</f>
        <v>1883.8769830408282</v>
      </c>
      <c r="L40" s="13">
        <f>CosteoIndividual!T40</f>
        <v>5.2868436149114562E-3</v>
      </c>
      <c r="M40" s="13" t="str">
        <f t="shared" si="1"/>
        <v>Promedio</v>
      </c>
    </row>
    <row r="41" spans="2:13" s="49" customFormat="1" ht="105" x14ac:dyDescent="0.25">
      <c r="B41" s="2">
        <v>36</v>
      </c>
      <c r="C41" s="73" t="s">
        <v>110</v>
      </c>
      <c r="D41" s="73" t="s">
        <v>111</v>
      </c>
      <c r="E41" s="73" t="s">
        <v>112</v>
      </c>
      <c r="F41" s="71" t="s">
        <v>15</v>
      </c>
      <c r="G41" s="72">
        <v>1</v>
      </c>
      <c r="H41" s="15">
        <f>CosteoIndividual!P41</f>
        <v>448384</v>
      </c>
      <c r="I41" s="15">
        <f t="shared" si="0"/>
        <v>448384</v>
      </c>
      <c r="J41" s="51" t="str">
        <f>CosteoIndividual!R41</f>
        <v>Proceso SECOP II FDLB-ES-C-076-2025</v>
      </c>
      <c r="K41" s="48">
        <f>CosteoIndividual!S41</f>
        <v>2370.5740398396642</v>
      </c>
      <c r="L41" s="13">
        <f>CosteoIndividual!T41</f>
        <v>5.2869224188999957E-3</v>
      </c>
      <c r="M41" s="13" t="str">
        <f t="shared" si="1"/>
        <v>Promedio</v>
      </c>
    </row>
    <row r="42" spans="2:13" s="49" customFormat="1" ht="135" x14ac:dyDescent="0.25">
      <c r="B42" s="2">
        <v>37</v>
      </c>
      <c r="C42" s="73" t="s">
        <v>113</v>
      </c>
      <c r="D42" s="73" t="s">
        <v>114</v>
      </c>
      <c r="E42" s="73" t="s">
        <v>115</v>
      </c>
      <c r="F42" s="71" t="s">
        <v>15</v>
      </c>
      <c r="G42" s="72">
        <v>1</v>
      </c>
      <c r="H42" s="15">
        <f>CosteoIndividual!P42</f>
        <v>2849652</v>
      </c>
      <c r="I42" s="15">
        <f t="shared" si="0"/>
        <v>2849652</v>
      </c>
      <c r="J42" s="51" t="str">
        <f>CosteoIndividual!R42</f>
        <v>Proceso SECOP II FDLB-ES-C-076-2025</v>
      </c>
      <c r="K42" s="48">
        <f>CosteoIndividual!S42</f>
        <v>15065.677457718497</v>
      </c>
      <c r="L42" s="13">
        <f>CosteoIndividual!T42</f>
        <v>5.2868477829801233E-3</v>
      </c>
      <c r="M42" s="13" t="str">
        <f t="shared" si="1"/>
        <v>Promedio</v>
      </c>
    </row>
    <row r="43" spans="2:13" s="49" customFormat="1" ht="135" x14ac:dyDescent="0.25">
      <c r="B43" s="2">
        <v>38</v>
      </c>
      <c r="C43" s="73" t="s">
        <v>116</v>
      </c>
      <c r="D43" s="73" t="s">
        <v>117</v>
      </c>
      <c r="E43" s="73" t="s">
        <v>115</v>
      </c>
      <c r="F43" s="71" t="s">
        <v>15</v>
      </c>
      <c r="G43" s="72">
        <v>1</v>
      </c>
      <c r="H43" s="15">
        <f>CosteoIndividual!P43</f>
        <v>4275996</v>
      </c>
      <c r="I43" s="15">
        <f t="shared" si="0"/>
        <v>4275996</v>
      </c>
      <c r="J43" s="51" t="str">
        <f>CosteoIndividual!R43</f>
        <v>Proceso SECOP II FDLB-ES-C-076-2025</v>
      </c>
      <c r="K43" s="48">
        <f>CosteoIndividual!S43</f>
        <v>22606.80673615836</v>
      </c>
      <c r="L43" s="13">
        <f>CosteoIndividual!T43</f>
        <v>5.2869101963467727E-3</v>
      </c>
      <c r="M43" s="13" t="str">
        <f t="shared" si="1"/>
        <v>Promedio</v>
      </c>
    </row>
    <row r="44" spans="2:13" s="49" customFormat="1" ht="135" x14ac:dyDescent="0.25">
      <c r="B44" s="2">
        <v>39</v>
      </c>
      <c r="C44" s="73" t="s">
        <v>118</v>
      </c>
      <c r="D44" s="73" t="s">
        <v>119</v>
      </c>
      <c r="E44" s="73" t="s">
        <v>115</v>
      </c>
      <c r="F44" s="71" t="s">
        <v>15</v>
      </c>
      <c r="G44" s="72">
        <v>1</v>
      </c>
      <c r="H44" s="15">
        <f>CosteoIndividual!P44</f>
        <v>1424165</v>
      </c>
      <c r="I44" s="15">
        <f t="shared" si="0"/>
        <v>1424165</v>
      </c>
      <c r="J44" s="51" t="str">
        <f>CosteoIndividual!R44</f>
        <v>Proceso SECOP II FDLB-ES-C-076-2025</v>
      </c>
      <c r="K44" s="48">
        <f>CosteoIndividual!S44</f>
        <v>7529.4798689788304</v>
      </c>
      <c r="L44" s="13">
        <f>CosteoIndividual!T44</f>
        <v>5.2869436848431463E-3</v>
      </c>
      <c r="M44" s="13" t="str">
        <f t="shared" si="1"/>
        <v>Promedio</v>
      </c>
    </row>
    <row r="45" spans="2:13" s="49" customFormat="1" ht="135" x14ac:dyDescent="0.25">
      <c r="B45" s="2">
        <v>40</v>
      </c>
      <c r="C45" s="73" t="s">
        <v>120</v>
      </c>
      <c r="D45" s="73" t="s">
        <v>121</v>
      </c>
      <c r="E45" s="73" t="s">
        <v>122</v>
      </c>
      <c r="F45" s="71" t="s">
        <v>15</v>
      </c>
      <c r="G45" s="72">
        <v>1</v>
      </c>
      <c r="H45" s="15">
        <f>CosteoIndividual!P45</f>
        <v>142533</v>
      </c>
      <c r="I45" s="15">
        <f t="shared" si="0"/>
        <v>142533</v>
      </c>
      <c r="J45" s="51" t="str">
        <f>CosteoIndividual!R45</f>
        <v>Proceso SECOP II FDLB-ES-C-076-2025</v>
      </c>
      <c r="K45" s="48">
        <f>CosteoIndividual!S45</f>
        <v>753.49421312579318</v>
      </c>
      <c r="L45" s="13">
        <f>CosteoIndividual!T45</f>
        <v>5.2864441815443268E-3</v>
      </c>
      <c r="M45" s="13" t="str">
        <f t="shared" si="1"/>
        <v>Promedio</v>
      </c>
    </row>
    <row r="46" spans="2:13" s="49" customFormat="1" ht="135" x14ac:dyDescent="0.25">
      <c r="B46" s="2">
        <v>41</v>
      </c>
      <c r="C46" s="73" t="s">
        <v>123</v>
      </c>
      <c r="D46" s="73" t="s">
        <v>124</v>
      </c>
      <c r="E46" s="73" t="s">
        <v>122</v>
      </c>
      <c r="F46" s="71" t="s">
        <v>15</v>
      </c>
      <c r="G46" s="72">
        <v>1</v>
      </c>
      <c r="H46" s="15">
        <f>CosteoIndividual!P46</f>
        <v>172980</v>
      </c>
      <c r="I46" s="15">
        <f t="shared" si="0"/>
        <v>172980</v>
      </c>
      <c r="J46" s="51" t="str">
        <f>CosteoIndividual!R46</f>
        <v>Proceso SECOP II FDLB-ES-C-076-2025</v>
      </c>
      <c r="K46" s="48">
        <f>CosteoIndividual!S46</f>
        <v>914.40234720383046</v>
      </c>
      <c r="L46" s="13">
        <f>CosteoIndividual!T46</f>
        <v>5.2861670089382621E-3</v>
      </c>
      <c r="M46" s="13" t="str">
        <f t="shared" si="1"/>
        <v>Promedio</v>
      </c>
    </row>
    <row r="47" spans="2:13" s="49" customFormat="1" ht="135" x14ac:dyDescent="0.25">
      <c r="B47" s="2">
        <v>42</v>
      </c>
      <c r="C47" s="73" t="s">
        <v>125</v>
      </c>
      <c r="D47" s="73" t="s">
        <v>126</v>
      </c>
      <c r="E47" s="73" t="s">
        <v>122</v>
      </c>
      <c r="F47" s="71" t="s">
        <v>15</v>
      </c>
      <c r="G47" s="72">
        <v>1</v>
      </c>
      <c r="H47" s="15">
        <f>CosteoIndividual!P47</f>
        <v>251412</v>
      </c>
      <c r="I47" s="15">
        <f t="shared" si="0"/>
        <v>251412</v>
      </c>
      <c r="J47" s="51" t="str">
        <f>CosteoIndividual!R47</f>
        <v>Proceso SECOP II FDLB-ES-C-076-2025</v>
      </c>
      <c r="K47" s="48">
        <f>CosteoIndividual!S47</f>
        <v>1329.2943300847414</v>
      </c>
      <c r="L47" s="13">
        <f>CosteoIndividual!T47</f>
        <v>5.2873059017618518E-3</v>
      </c>
      <c r="M47" s="13" t="str">
        <f t="shared" si="1"/>
        <v>Promedio</v>
      </c>
    </row>
    <row r="48" spans="2:13" s="49" customFormat="1" ht="135" x14ac:dyDescent="0.25">
      <c r="B48" s="2">
        <v>43</v>
      </c>
      <c r="C48" s="73" t="s">
        <v>127</v>
      </c>
      <c r="D48" s="73" t="s">
        <v>128</v>
      </c>
      <c r="E48" s="73" t="s">
        <v>122</v>
      </c>
      <c r="F48" s="71" t="s">
        <v>15</v>
      </c>
      <c r="G48" s="72">
        <v>1</v>
      </c>
      <c r="H48" s="15">
        <f>CosteoIndividual!P48</f>
        <v>443583</v>
      </c>
      <c r="I48" s="15">
        <f t="shared" si="0"/>
        <v>443583</v>
      </c>
      <c r="J48" s="51" t="str">
        <f>CosteoIndividual!R48</f>
        <v>Proceso SECOP II FDLB-ES-C-076-2025</v>
      </c>
      <c r="K48" s="48">
        <f>CosteoIndividual!S48</f>
        <v>2345.1257524130779</v>
      </c>
      <c r="L48" s="13">
        <f>CosteoIndividual!T48</f>
        <v>5.286780259744675E-3</v>
      </c>
      <c r="M48" s="13" t="str">
        <f t="shared" si="1"/>
        <v>Promedio</v>
      </c>
    </row>
    <row r="49" spans="2:13" s="49" customFormat="1" ht="135" x14ac:dyDescent="0.25">
      <c r="B49" s="2">
        <v>44</v>
      </c>
      <c r="C49" s="73" t="s">
        <v>129</v>
      </c>
      <c r="D49" s="73" t="s">
        <v>130</v>
      </c>
      <c r="E49" s="73" t="s">
        <v>131</v>
      </c>
      <c r="F49" s="71" t="s">
        <v>15</v>
      </c>
      <c r="G49" s="72">
        <v>1</v>
      </c>
      <c r="H49" s="15">
        <f>CosteoIndividual!P49</f>
        <v>876006</v>
      </c>
      <c r="I49" s="15">
        <f t="shared" si="0"/>
        <v>876006</v>
      </c>
      <c r="J49" s="51" t="str">
        <f>CosteoIndividual!R49</f>
        <v>Proceso SECOP II FDLB-ES-C-076-2025</v>
      </c>
      <c r="K49" s="48">
        <f>CosteoIndividual!S49</f>
        <v>4631.2591043673419</v>
      </c>
      <c r="L49" s="13">
        <f>CosteoIndividual!T49</f>
        <v>5.2867916589579246E-3</v>
      </c>
      <c r="M49" s="13" t="str">
        <f t="shared" si="1"/>
        <v>Promedio</v>
      </c>
    </row>
    <row r="50" spans="2:13" s="49" customFormat="1" ht="135" x14ac:dyDescent="0.25">
      <c r="B50" s="2">
        <v>45</v>
      </c>
      <c r="C50" s="73" t="s">
        <v>132</v>
      </c>
      <c r="D50" s="73" t="s">
        <v>133</v>
      </c>
      <c r="E50" s="73" t="s">
        <v>134</v>
      </c>
      <c r="F50" s="71" t="s">
        <v>15</v>
      </c>
      <c r="G50" s="72">
        <v>1</v>
      </c>
      <c r="H50" s="15">
        <f>CosteoIndividual!P50</f>
        <v>8017493</v>
      </c>
      <c r="I50" s="15">
        <f t="shared" si="0"/>
        <v>8017493</v>
      </c>
      <c r="J50" s="51" t="str">
        <f>CosteoIndividual!R50</f>
        <v>Proceso SECOP II FDLB-ES-C-076-2025</v>
      </c>
      <c r="K50" s="48">
        <f>CosteoIndividual!S50</f>
        <v>42387.656526240775</v>
      </c>
      <c r="L50" s="13">
        <f>CosteoIndividual!T50</f>
        <v>5.286896879849276E-3</v>
      </c>
      <c r="M50" s="13" t="str">
        <f t="shared" si="1"/>
        <v>Promedio</v>
      </c>
    </row>
    <row r="51" spans="2:13" s="49" customFormat="1" ht="165" x14ac:dyDescent="0.25">
      <c r="B51" s="2">
        <v>46</v>
      </c>
      <c r="C51" s="73" t="s">
        <v>135</v>
      </c>
      <c r="D51" s="73" t="s">
        <v>136</v>
      </c>
      <c r="E51" s="73" t="s">
        <v>134</v>
      </c>
      <c r="F51" s="71" t="s">
        <v>15</v>
      </c>
      <c r="G51" s="72">
        <v>1</v>
      </c>
      <c r="H51" s="15">
        <f>CosteoIndividual!P51</f>
        <v>9642348</v>
      </c>
      <c r="I51" s="15">
        <f t="shared" si="0"/>
        <v>9642348</v>
      </c>
      <c r="J51" s="51" t="str">
        <f>CosteoIndividual!R51</f>
        <v>Proceso SECOP II FDLB-ES-C-076-2025</v>
      </c>
      <c r="K51" s="48">
        <f>CosteoIndividual!S51</f>
        <v>50978.134114750719</v>
      </c>
      <c r="L51" s="13">
        <f>CosteoIndividual!T51</f>
        <v>5.2869005307922467E-3</v>
      </c>
      <c r="M51" s="13" t="str">
        <f t="shared" si="1"/>
        <v>Promedio</v>
      </c>
    </row>
    <row r="52" spans="2:13" s="49" customFormat="1" ht="135" x14ac:dyDescent="0.25">
      <c r="B52" s="2">
        <v>47</v>
      </c>
      <c r="C52" s="73" t="s">
        <v>137</v>
      </c>
      <c r="D52" s="73" t="s">
        <v>138</v>
      </c>
      <c r="E52" s="73" t="s">
        <v>134</v>
      </c>
      <c r="F52" s="71" t="s">
        <v>15</v>
      </c>
      <c r="G52" s="72">
        <v>1</v>
      </c>
      <c r="H52" s="15">
        <f>CosteoIndividual!P52</f>
        <v>6235827</v>
      </c>
      <c r="I52" s="15">
        <f t="shared" si="0"/>
        <v>6235827</v>
      </c>
      <c r="J52" s="51" t="str">
        <f>CosteoIndividual!R52</f>
        <v>Proceso SECOP II FDLB-ES-C-076-2025</v>
      </c>
      <c r="K52" s="48">
        <f>CosteoIndividual!S52</f>
        <v>32968.271612957556</v>
      </c>
      <c r="L52" s="13">
        <f>CosteoIndividual!T52</f>
        <v>5.2869120987122046E-3</v>
      </c>
      <c r="M52" s="13" t="str">
        <f t="shared" si="1"/>
        <v>Promedio</v>
      </c>
    </row>
    <row r="53" spans="2:13" s="49" customFormat="1" ht="135" x14ac:dyDescent="0.25">
      <c r="B53" s="2">
        <v>48</v>
      </c>
      <c r="C53" s="73" t="s">
        <v>139</v>
      </c>
      <c r="D53" s="73" t="s">
        <v>140</v>
      </c>
      <c r="E53" s="73" t="s">
        <v>134</v>
      </c>
      <c r="F53" s="71" t="s">
        <v>15</v>
      </c>
      <c r="G53" s="72">
        <v>1</v>
      </c>
      <c r="H53" s="15">
        <f>CosteoIndividual!P53</f>
        <v>5344995</v>
      </c>
      <c r="I53" s="15">
        <f t="shared" si="0"/>
        <v>5344995</v>
      </c>
      <c r="J53" s="51" t="str">
        <f>CosteoIndividual!R53</f>
        <v>Proceso SECOP II FDLB-ES-C-076-2025</v>
      </c>
      <c r="K53" s="48">
        <f>CosteoIndividual!S53</f>
        <v>28258.437684160519</v>
      </c>
      <c r="L53" s="13">
        <f>CosteoIndividual!T53</f>
        <v>5.286896879849276E-3</v>
      </c>
      <c r="M53" s="13" t="str">
        <f t="shared" si="1"/>
        <v>Promedio</v>
      </c>
    </row>
    <row r="54" spans="2:13" s="49" customFormat="1" ht="135" x14ac:dyDescent="0.25">
      <c r="B54" s="2">
        <v>49</v>
      </c>
      <c r="C54" s="73" t="s">
        <v>141</v>
      </c>
      <c r="D54" s="73" t="s">
        <v>142</v>
      </c>
      <c r="E54" s="73" t="s">
        <v>134</v>
      </c>
      <c r="F54" s="71" t="s">
        <v>15</v>
      </c>
      <c r="G54" s="72">
        <v>1</v>
      </c>
      <c r="H54" s="15">
        <f>CosteoIndividual!P54</f>
        <v>3563330</v>
      </c>
      <c r="I54" s="15">
        <f t="shared" si="0"/>
        <v>3563330</v>
      </c>
      <c r="J54" s="51" t="str">
        <f>CosteoIndividual!R54</f>
        <v>Proceso SECOP II FDLB-ES-C-076-2025</v>
      </c>
      <c r="K54" s="48">
        <f>CosteoIndividual!S54</f>
        <v>18839.052771197399</v>
      </c>
      <c r="L54" s="13">
        <f>CosteoIndividual!T54</f>
        <v>5.2869235129495889E-3</v>
      </c>
      <c r="M54" s="13" t="str">
        <f t="shared" si="1"/>
        <v>Promedio</v>
      </c>
    </row>
    <row r="55" spans="2:13" s="49" customFormat="1" ht="135" x14ac:dyDescent="0.25">
      <c r="B55" s="2">
        <v>50</v>
      </c>
      <c r="C55" s="73" t="s">
        <v>143</v>
      </c>
      <c r="D55" s="73" t="s">
        <v>144</v>
      </c>
      <c r="E55" s="73" t="s">
        <v>134</v>
      </c>
      <c r="F55" s="71" t="s">
        <v>15</v>
      </c>
      <c r="G55" s="72">
        <v>1</v>
      </c>
      <c r="H55" s="15">
        <f>CosteoIndividual!P55</f>
        <v>2850664</v>
      </c>
      <c r="I55" s="15">
        <f t="shared" si="0"/>
        <v>2850664</v>
      </c>
      <c r="J55" s="51" t="str">
        <f>CosteoIndividual!R55</f>
        <v>Proceso SECOP II FDLB-ES-C-076-2025</v>
      </c>
      <c r="K55" s="48">
        <f>CosteoIndividual!S55</f>
        <v>15071.298806796343</v>
      </c>
      <c r="L55" s="13">
        <f>CosteoIndividual!T55</f>
        <v>5.2869434880510047E-3</v>
      </c>
      <c r="M55" s="13" t="str">
        <f t="shared" si="1"/>
        <v>Promedio</v>
      </c>
    </row>
    <row r="56" spans="2:13" s="49" customFormat="1" ht="135" x14ac:dyDescent="0.25">
      <c r="B56" s="2">
        <v>51</v>
      </c>
      <c r="C56" s="73" t="s">
        <v>145</v>
      </c>
      <c r="D56" s="73" t="s">
        <v>146</v>
      </c>
      <c r="E56" s="73" t="s">
        <v>134</v>
      </c>
      <c r="F56" s="71" t="s">
        <v>15</v>
      </c>
      <c r="G56" s="72">
        <v>1</v>
      </c>
      <c r="H56" s="15">
        <f>CosteoIndividual!P56</f>
        <v>890832</v>
      </c>
      <c r="I56" s="15">
        <f t="shared" si="0"/>
        <v>890832</v>
      </c>
      <c r="J56" s="51" t="str">
        <f>CosteoIndividual!R56</f>
        <v>Proceso SECOP II FDLB-ES-C-076-2025</v>
      </c>
      <c r="K56" s="48">
        <f>CosteoIndividual!S56</f>
        <v>4709.8339313576707</v>
      </c>
      <c r="L56" s="13">
        <f>CosteoIndividual!T56</f>
        <v>5.2870034147755917E-3</v>
      </c>
      <c r="M56" s="13" t="str">
        <f t="shared" si="1"/>
        <v>Promedio</v>
      </c>
    </row>
    <row r="57" spans="2:13" s="49" customFormat="1" ht="30" x14ac:dyDescent="0.25">
      <c r="B57" s="2">
        <v>52</v>
      </c>
      <c r="C57" s="73" t="s">
        <v>147</v>
      </c>
      <c r="D57" s="73" t="s">
        <v>148</v>
      </c>
      <c r="E57" s="73" t="s">
        <v>75</v>
      </c>
      <c r="F57" s="71" t="s">
        <v>15</v>
      </c>
      <c r="G57" s="72">
        <v>1</v>
      </c>
      <c r="H57" s="15">
        <f>CosteoIndividual!P57</f>
        <v>17817</v>
      </c>
      <c r="I57" s="15">
        <f t="shared" si="0"/>
        <v>17817</v>
      </c>
      <c r="J57" s="51" t="str">
        <f>CosteoIndividual!R57</f>
        <v>Proceso SECOP II FDLB-ES-C-076-2025</v>
      </c>
      <c r="K57" s="48">
        <f>CosteoIndividual!S57</f>
        <v>94.293040599958019</v>
      </c>
      <c r="L57" s="13">
        <f>CosteoIndividual!T57</f>
        <v>5.2924456159967187E-3</v>
      </c>
      <c r="M57" s="13" t="str">
        <f t="shared" si="1"/>
        <v>Promedio</v>
      </c>
    </row>
    <row r="58" spans="2:13" s="49" customFormat="1" ht="90" x14ac:dyDescent="0.25">
      <c r="B58" s="2">
        <v>53</v>
      </c>
      <c r="C58" s="73" t="s">
        <v>149</v>
      </c>
      <c r="D58" s="73" t="s">
        <v>150</v>
      </c>
      <c r="E58" s="73" t="s">
        <v>14</v>
      </c>
      <c r="F58" s="71" t="s">
        <v>15</v>
      </c>
      <c r="G58" s="72">
        <v>1</v>
      </c>
      <c r="H58" s="15">
        <f>CosteoIndividual!P58</f>
        <v>10690</v>
      </c>
      <c r="I58" s="15">
        <f t="shared" si="0"/>
        <v>10690</v>
      </c>
      <c r="J58" s="51" t="str">
        <f>CosteoIndividual!R58</f>
        <v>Proceso SECOP II FDLB-ES-C-076-2025</v>
      </c>
      <c r="K58" s="48">
        <f>CosteoIndividual!S58</f>
        <v>56.519139055960125</v>
      </c>
      <c r="L58" s="13">
        <f>CosteoIndividual!T58</f>
        <v>5.2871099564354212E-3</v>
      </c>
      <c r="M58" s="13" t="str">
        <f t="shared" si="1"/>
        <v>Promedio</v>
      </c>
    </row>
    <row r="59" spans="2:13" s="49" customFormat="1" ht="135" x14ac:dyDescent="0.25">
      <c r="B59" s="2">
        <v>54</v>
      </c>
      <c r="C59" s="73" t="s">
        <v>151</v>
      </c>
      <c r="D59" s="73" t="s">
        <v>152</v>
      </c>
      <c r="E59" s="73" t="s">
        <v>153</v>
      </c>
      <c r="F59" s="71" t="s">
        <v>15</v>
      </c>
      <c r="G59" s="72">
        <v>1</v>
      </c>
      <c r="H59" s="15">
        <f>CosteoIndividual!P59</f>
        <v>2048915</v>
      </c>
      <c r="I59" s="15">
        <f t="shared" si="0"/>
        <v>2048915</v>
      </c>
      <c r="J59" s="51" t="str">
        <f>CosteoIndividual!R59</f>
        <v>Proceso SECOP II FDLB-ES-C-076-2025</v>
      </c>
      <c r="K59" s="48">
        <f>CosteoIndividual!S59</f>
        <v>10832.36338673209</v>
      </c>
      <c r="L59" s="13">
        <f>CosteoIndividual!T59</f>
        <v>5.2868783527234313E-3</v>
      </c>
      <c r="M59" s="13" t="str">
        <f t="shared" si="1"/>
        <v>Promedio</v>
      </c>
    </row>
    <row r="60" spans="2:13" s="49" customFormat="1" ht="135" x14ac:dyDescent="0.25">
      <c r="B60" s="2">
        <v>55</v>
      </c>
      <c r="C60" s="73" t="s">
        <v>154</v>
      </c>
      <c r="D60" s="73" t="s">
        <v>155</v>
      </c>
      <c r="E60" s="73" t="s">
        <v>153</v>
      </c>
      <c r="F60" s="71" t="s">
        <v>15</v>
      </c>
      <c r="G60" s="72">
        <v>1</v>
      </c>
      <c r="H60" s="15">
        <f>CosteoIndividual!P60</f>
        <v>1603498</v>
      </c>
      <c r="I60" s="15">
        <f t="shared" si="0"/>
        <v>1603498</v>
      </c>
      <c r="J60" s="51" t="str">
        <f>CosteoIndividual!R60</f>
        <v>Proceso SECOP II FDLB-ES-C-076-2025</v>
      </c>
      <c r="K60" s="48">
        <f>CosteoIndividual!S60</f>
        <v>8477.587894451688</v>
      </c>
      <c r="L60" s="13">
        <f>CosteoIndividual!T60</f>
        <v>5.2869323907431716E-3</v>
      </c>
      <c r="M60" s="13" t="str">
        <f t="shared" si="1"/>
        <v>Promedio</v>
      </c>
    </row>
    <row r="61" spans="2:13" s="49" customFormat="1" ht="135" x14ac:dyDescent="0.25">
      <c r="B61" s="2">
        <v>56</v>
      </c>
      <c r="C61" s="73" t="s">
        <v>156</v>
      </c>
      <c r="D61" s="73" t="s">
        <v>157</v>
      </c>
      <c r="E61" s="73" t="s">
        <v>153</v>
      </c>
      <c r="F61" s="71" t="s">
        <v>15</v>
      </c>
      <c r="G61" s="72">
        <v>1</v>
      </c>
      <c r="H61" s="15">
        <f>CosteoIndividual!P61</f>
        <v>1247165</v>
      </c>
      <c r="I61" s="15">
        <f t="shared" si="0"/>
        <v>1247165</v>
      </c>
      <c r="J61" s="51" t="str">
        <f>CosteoIndividual!R61</f>
        <v>Proceso SECOP II FDLB-ES-C-076-2025</v>
      </c>
      <c r="K61" s="48">
        <f>CosteoIndividual!S61</f>
        <v>6593.7109124778272</v>
      </c>
      <c r="L61" s="13">
        <f>CosteoIndividual!T61</f>
        <v>5.2869577561254219E-3</v>
      </c>
      <c r="M61" s="13" t="str">
        <f t="shared" si="1"/>
        <v>Promedio</v>
      </c>
    </row>
    <row r="62" spans="2:13" s="49" customFormat="1" ht="135" x14ac:dyDescent="0.25">
      <c r="B62" s="2">
        <v>57</v>
      </c>
      <c r="C62" s="73" t="s">
        <v>158</v>
      </c>
      <c r="D62" s="73" t="s">
        <v>159</v>
      </c>
      <c r="E62" s="73" t="s">
        <v>160</v>
      </c>
      <c r="F62" s="71" t="s">
        <v>15</v>
      </c>
      <c r="G62" s="72">
        <v>1</v>
      </c>
      <c r="H62" s="15">
        <f>CosteoIndividual!P62</f>
        <v>62358</v>
      </c>
      <c r="I62" s="15">
        <f t="shared" si="0"/>
        <v>62358</v>
      </c>
      <c r="J62" s="51" t="str">
        <f>CosteoIndividual!R62</f>
        <v>Proceso SECOP II FDLB-ES-C-076-2025</v>
      </c>
      <c r="K62" s="48">
        <f>CosteoIndividual!S62</f>
        <v>329.60069422075088</v>
      </c>
      <c r="L62" s="13">
        <f>CosteoIndividual!T62</f>
        <v>5.2855885718882216E-3</v>
      </c>
      <c r="M62" s="13" t="str">
        <f t="shared" si="1"/>
        <v>Promedio</v>
      </c>
    </row>
    <row r="63" spans="2:13" s="49" customFormat="1" ht="135" x14ac:dyDescent="0.25">
      <c r="B63" s="2">
        <v>58</v>
      </c>
      <c r="C63" s="73" t="s">
        <v>161</v>
      </c>
      <c r="D63" s="73" t="s">
        <v>162</v>
      </c>
      <c r="E63" s="73" t="s">
        <v>160</v>
      </c>
      <c r="F63" s="71" t="s">
        <v>15</v>
      </c>
      <c r="G63" s="72">
        <v>1</v>
      </c>
      <c r="H63" s="15">
        <f>CosteoIndividual!P63</f>
        <v>71266</v>
      </c>
      <c r="I63" s="15">
        <f t="shared" si="0"/>
        <v>71266</v>
      </c>
      <c r="J63" s="51" t="str">
        <f>CosteoIndividual!R63</f>
        <v>Proceso SECOP II FDLB-ES-C-076-2025</v>
      </c>
      <c r="K63" s="48">
        <f>CosteoIndividual!S63</f>
        <v>376.88862399759188</v>
      </c>
      <c r="L63" s="13">
        <f>CosteoIndividual!T63</f>
        <v>5.2884422951735635E-3</v>
      </c>
      <c r="M63" s="13" t="str">
        <f t="shared" si="1"/>
        <v>Promedio</v>
      </c>
    </row>
    <row r="64" spans="2:13" s="49" customFormat="1" ht="30" x14ac:dyDescent="0.25">
      <c r="B64" s="2">
        <v>59</v>
      </c>
      <c r="C64" s="73" t="s">
        <v>163</v>
      </c>
      <c r="D64" s="73" t="s">
        <v>164</v>
      </c>
      <c r="E64" s="70"/>
      <c r="F64" s="71" t="s">
        <v>15</v>
      </c>
      <c r="G64" s="72">
        <v>1</v>
      </c>
      <c r="H64" s="15">
        <f>CosteoIndividual!P64</f>
        <v>534499</v>
      </c>
      <c r="I64" s="15">
        <f t="shared" si="0"/>
        <v>534499</v>
      </c>
      <c r="J64" s="51" t="str">
        <f>CosteoIndividual!R64</f>
        <v>Proceso SECOP II FDLB-ES-C-076-2025</v>
      </c>
      <c r="K64" s="48">
        <f>CosteoIndividual!S64</f>
        <v>2825.956952798017</v>
      </c>
      <c r="L64" s="13">
        <f>CosteoIndividual!T64</f>
        <v>5.287109956435442E-3</v>
      </c>
      <c r="M64" s="13" t="str">
        <f t="shared" si="1"/>
        <v>Promedio</v>
      </c>
    </row>
    <row r="65" spans="2:13" s="49" customFormat="1" ht="135" x14ac:dyDescent="0.25">
      <c r="B65" s="2">
        <v>60</v>
      </c>
      <c r="C65" s="73" t="s">
        <v>165</v>
      </c>
      <c r="D65" s="73" t="s">
        <v>166</v>
      </c>
      <c r="E65" s="73" t="s">
        <v>167</v>
      </c>
      <c r="F65" s="71" t="s">
        <v>15</v>
      </c>
      <c r="G65" s="72">
        <v>1</v>
      </c>
      <c r="H65" s="15">
        <f>CosteoIndividual!P65</f>
        <v>1781665</v>
      </c>
      <c r="I65" s="15">
        <f t="shared" si="0"/>
        <v>1781665</v>
      </c>
      <c r="J65" s="51" t="str">
        <f>CosteoIndividual!R65</f>
        <v>Proceso SECOP II FDLB-ES-C-076-2025</v>
      </c>
      <c r="K65" s="48">
        <f>CosteoIndividual!S65</f>
        <v>9419.3849152041075</v>
      </c>
      <c r="L65" s="13">
        <f>CosteoIndividual!T65</f>
        <v>5.2868436149114371E-3</v>
      </c>
      <c r="M65" s="13" t="str">
        <f t="shared" si="1"/>
        <v>Promedio</v>
      </c>
    </row>
    <row r="66" spans="2:13" s="49" customFormat="1" ht="135" x14ac:dyDescent="0.25">
      <c r="B66" s="2">
        <v>61</v>
      </c>
      <c r="C66" s="73" t="s">
        <v>168</v>
      </c>
      <c r="D66" s="73" t="s">
        <v>169</v>
      </c>
      <c r="E66" s="73" t="s">
        <v>167</v>
      </c>
      <c r="F66" s="71" t="s">
        <v>15</v>
      </c>
      <c r="G66" s="72">
        <v>1</v>
      </c>
      <c r="H66" s="15">
        <f>CosteoIndividual!P66</f>
        <v>3563330</v>
      </c>
      <c r="I66" s="15">
        <f t="shared" si="0"/>
        <v>3563330</v>
      </c>
      <c r="J66" s="51" t="str">
        <f>CosteoIndividual!R66</f>
        <v>Proceso SECOP II FDLB-ES-C-076-2025</v>
      </c>
      <c r="K66" s="48">
        <f>CosteoIndividual!S66</f>
        <v>18839.052771197399</v>
      </c>
      <c r="L66" s="13">
        <f>CosteoIndividual!T66</f>
        <v>5.2869235129495889E-3</v>
      </c>
      <c r="M66" s="13" t="str">
        <f t="shared" si="1"/>
        <v>Promedio</v>
      </c>
    </row>
    <row r="67" spans="2:13" s="49" customFormat="1" ht="135" x14ac:dyDescent="0.25">
      <c r="B67" s="2">
        <v>62</v>
      </c>
      <c r="C67" s="73" t="s">
        <v>170</v>
      </c>
      <c r="D67" s="73" t="s">
        <v>171</v>
      </c>
      <c r="E67" s="73" t="s">
        <v>167</v>
      </c>
      <c r="F67" s="71" t="s">
        <v>15</v>
      </c>
      <c r="G67" s="72">
        <v>1</v>
      </c>
      <c r="H67" s="15">
        <f>CosteoIndividual!P67</f>
        <v>3563330</v>
      </c>
      <c r="I67" s="15">
        <f t="shared" si="0"/>
        <v>3563330</v>
      </c>
      <c r="J67" s="51" t="str">
        <f>CosteoIndividual!R67</f>
        <v>Proceso SECOP II FDLB-ES-C-076-2025</v>
      </c>
      <c r="K67" s="48">
        <f>CosteoIndividual!S67</f>
        <v>18839.052771197399</v>
      </c>
      <c r="L67" s="13">
        <f>CosteoIndividual!T67</f>
        <v>5.2869235129495889E-3</v>
      </c>
      <c r="M67" s="13" t="str">
        <f t="shared" si="1"/>
        <v>Promedio</v>
      </c>
    </row>
    <row r="68" spans="2:13" s="49" customFormat="1" ht="135" x14ac:dyDescent="0.25">
      <c r="B68" s="2">
        <v>63</v>
      </c>
      <c r="C68" s="73" t="s">
        <v>172</v>
      </c>
      <c r="D68" s="73" t="s">
        <v>173</v>
      </c>
      <c r="E68" s="73" t="s">
        <v>174</v>
      </c>
      <c r="F68" s="71" t="s">
        <v>15</v>
      </c>
      <c r="G68" s="72">
        <v>1</v>
      </c>
      <c r="H68" s="15">
        <f>CosteoIndividual!P68</f>
        <v>26725</v>
      </c>
      <c r="I68" s="15">
        <f t="shared" si="0"/>
        <v>26725</v>
      </c>
      <c r="J68" s="51" t="str">
        <f>CosteoIndividual!R68</f>
        <v>Proceso SECOP II FDLB-ES-C-076-2025</v>
      </c>
      <c r="K68" s="48">
        <f>CosteoIndividual!S68</f>
        <v>141.29784763990213</v>
      </c>
      <c r="L68" s="13">
        <f>CosteoIndividual!T68</f>
        <v>5.2871099564354889E-3</v>
      </c>
      <c r="M68" s="13" t="str">
        <f t="shared" si="1"/>
        <v>Promedio</v>
      </c>
    </row>
    <row r="69" spans="2:13" s="49" customFormat="1" ht="135" x14ac:dyDescent="0.25">
      <c r="B69" s="2">
        <v>64</v>
      </c>
      <c r="C69" s="73" t="s">
        <v>175</v>
      </c>
      <c r="D69" s="73" t="s">
        <v>176</v>
      </c>
      <c r="E69" s="73" t="s">
        <v>174</v>
      </c>
      <c r="F69" s="71" t="s">
        <v>15</v>
      </c>
      <c r="G69" s="72">
        <v>1</v>
      </c>
      <c r="H69" s="15">
        <f>CosteoIndividual!P69</f>
        <v>35633</v>
      </c>
      <c r="I69" s="15">
        <f t="shared" si="0"/>
        <v>35633</v>
      </c>
      <c r="J69" s="51" t="str">
        <f>CosteoIndividual!R69</f>
        <v>Proceso SECOP II FDLB-ES-C-076-2025</v>
      </c>
      <c r="K69" s="48">
        <f>CosteoIndividual!S69</f>
        <v>188.30287861242169</v>
      </c>
      <c r="L69" s="13">
        <f>CosteoIndividual!T69</f>
        <v>5.2844484359555752E-3</v>
      </c>
      <c r="M69" s="13" t="str">
        <f t="shared" si="1"/>
        <v>Promedio</v>
      </c>
    </row>
    <row r="70" spans="2:13" s="49" customFormat="1" ht="135" x14ac:dyDescent="0.25">
      <c r="B70" s="2">
        <v>65</v>
      </c>
      <c r="C70" s="73" t="s">
        <v>177</v>
      </c>
      <c r="D70" s="73" t="s">
        <v>178</v>
      </c>
      <c r="E70" s="73" t="s">
        <v>179</v>
      </c>
      <c r="F70" s="71" t="s">
        <v>15</v>
      </c>
      <c r="G70" s="72">
        <v>1</v>
      </c>
      <c r="H70" s="15">
        <f>CosteoIndividual!P70</f>
        <v>445416</v>
      </c>
      <c r="I70" s="15">
        <f t="shared" si="0"/>
        <v>445416</v>
      </c>
      <c r="J70" s="51" t="str">
        <f>CosteoIndividual!R70</f>
        <v>Proceso SECOP II FDLB-ES-C-076-2025</v>
      </c>
      <c r="K70" s="48">
        <f>CosteoIndividual!S70</f>
        <v>2354.7754986455693</v>
      </c>
      <c r="L70" s="13">
        <f>CosteoIndividual!T70</f>
        <v>5.2866838301993619E-3</v>
      </c>
      <c r="M70" s="13" t="str">
        <f t="shared" si="1"/>
        <v>Promedio</v>
      </c>
    </row>
    <row r="71" spans="2:13" s="49" customFormat="1" ht="135" x14ac:dyDescent="0.25">
      <c r="B71" s="2">
        <v>66</v>
      </c>
      <c r="C71" s="73" t="s">
        <v>180</v>
      </c>
      <c r="D71" s="73" t="s">
        <v>181</v>
      </c>
      <c r="E71" s="73" t="s">
        <v>179</v>
      </c>
      <c r="F71" s="71" t="s">
        <v>15</v>
      </c>
      <c r="G71" s="72">
        <v>1</v>
      </c>
      <c r="H71" s="15">
        <f>CosteoIndividual!P71</f>
        <v>1425332</v>
      </c>
      <c r="I71" s="15">
        <f t="shared" ref="I71:I134" si="2">IFERROR(H71*G71,"")</f>
        <v>1425332</v>
      </c>
      <c r="J71" s="51" t="str">
        <f>CosteoIndividual!R71</f>
        <v>Proceso SECOP II FDLB-ES-C-076-2025</v>
      </c>
      <c r="K71" s="48">
        <f>CosteoIndividual!S71</f>
        <v>7535.5079321633129</v>
      </c>
      <c r="L71" s="13">
        <f>CosteoIndividual!T71</f>
        <v>5.2868436149114562E-3</v>
      </c>
      <c r="M71" s="13" t="str">
        <f t="shared" ref="M71:M134" si="3">IF(L71="","",IF(L71&lt;0.15,"Promedio","Mediana"))</f>
        <v>Promedio</v>
      </c>
    </row>
    <row r="72" spans="2:13" s="49" customFormat="1" ht="135" x14ac:dyDescent="0.25">
      <c r="B72" s="2">
        <v>67</v>
      </c>
      <c r="C72" s="73" t="s">
        <v>182</v>
      </c>
      <c r="D72" s="73" t="s">
        <v>183</v>
      </c>
      <c r="E72" s="73" t="s">
        <v>179</v>
      </c>
      <c r="F72" s="71" t="s">
        <v>15</v>
      </c>
      <c r="G72" s="72">
        <v>1</v>
      </c>
      <c r="H72" s="15">
        <f>CosteoIndividual!P72</f>
        <v>1959831</v>
      </c>
      <c r="I72" s="15">
        <f t="shared" si="2"/>
        <v>1959831</v>
      </c>
      <c r="J72" s="51" t="str">
        <f>CosteoIndividual!R72</f>
        <v>Proceso SECOP II FDLB-ES-C-076-2025</v>
      </c>
      <c r="K72" s="48">
        <f>CosteoIndividual!S72</f>
        <v>10361.464876813412</v>
      </c>
      <c r="L72" s="13">
        <f>CosteoIndividual!T72</f>
        <v>5.2869162493349763E-3</v>
      </c>
      <c r="M72" s="13" t="str">
        <f t="shared" si="3"/>
        <v>Promedio</v>
      </c>
    </row>
    <row r="73" spans="2:13" s="49" customFormat="1" ht="135" x14ac:dyDescent="0.25">
      <c r="B73" s="2">
        <v>68</v>
      </c>
      <c r="C73" s="73" t="s">
        <v>184</v>
      </c>
      <c r="D73" s="73" t="s">
        <v>185</v>
      </c>
      <c r="E73" s="73" t="s">
        <v>179</v>
      </c>
      <c r="F73" s="71" t="s">
        <v>15</v>
      </c>
      <c r="G73" s="72">
        <v>1</v>
      </c>
      <c r="H73" s="15">
        <f>CosteoIndividual!P73</f>
        <v>2494331</v>
      </c>
      <c r="I73" s="15">
        <f t="shared" si="2"/>
        <v>2494331</v>
      </c>
      <c r="J73" s="51" t="str">
        <f>CosteoIndividual!R73</f>
        <v>Proceso SECOP II FDLB-ES-C-076-2025</v>
      </c>
      <c r="K73" s="48">
        <f>CosteoIndividual!S73</f>
        <v>13187.138881285566</v>
      </c>
      <c r="L73" s="13">
        <f>CosteoIndividual!T73</f>
        <v>5.2868436149113643E-3</v>
      </c>
      <c r="M73" s="13" t="str">
        <f t="shared" si="3"/>
        <v>Promedio</v>
      </c>
    </row>
    <row r="74" spans="2:13" s="49" customFormat="1" ht="150" x14ac:dyDescent="0.25">
      <c r="B74" s="2">
        <v>69</v>
      </c>
      <c r="C74" s="73" t="s">
        <v>186</v>
      </c>
      <c r="D74" s="73" t="s">
        <v>187</v>
      </c>
      <c r="E74" s="73" t="s">
        <v>188</v>
      </c>
      <c r="F74" s="71" t="s">
        <v>15</v>
      </c>
      <c r="G74" s="72">
        <v>1</v>
      </c>
      <c r="H74" s="15">
        <f>CosteoIndividual!P74</f>
        <v>890832</v>
      </c>
      <c r="I74" s="15">
        <f t="shared" si="2"/>
        <v>890832</v>
      </c>
      <c r="J74" s="51" t="str">
        <f>CosteoIndividual!R74</f>
        <v>Proceso SECOP II FDLB-ES-C-076-2025</v>
      </c>
      <c r="K74" s="48">
        <f>CosteoIndividual!S74</f>
        <v>4709.8339313576707</v>
      </c>
      <c r="L74" s="13">
        <f>CosteoIndividual!T74</f>
        <v>5.2870034147755917E-3</v>
      </c>
      <c r="M74" s="13" t="str">
        <f t="shared" si="3"/>
        <v>Promedio</v>
      </c>
    </row>
    <row r="75" spans="2:13" s="49" customFormat="1" ht="150" x14ac:dyDescent="0.25">
      <c r="B75" s="2">
        <v>70</v>
      </c>
      <c r="C75" s="73" t="s">
        <v>189</v>
      </c>
      <c r="D75" s="73" t="s">
        <v>190</v>
      </c>
      <c r="E75" s="73" t="s">
        <v>188</v>
      </c>
      <c r="F75" s="71" t="s">
        <v>15</v>
      </c>
      <c r="G75" s="72">
        <v>1</v>
      </c>
      <c r="H75" s="15">
        <f>CosteoIndividual!P75</f>
        <v>1068999</v>
      </c>
      <c r="I75" s="15">
        <f t="shared" si="2"/>
        <v>1068999</v>
      </c>
      <c r="J75" s="51" t="str">
        <f>CosteoIndividual!R75</f>
        <v>Proceso SECOP II FDLB-ES-C-076-2025</v>
      </c>
      <c r="K75" s="48">
        <f>CosteoIndividual!S75</f>
        <v>5651.6309491223838</v>
      </c>
      <c r="L75" s="13">
        <f>CosteoIndividual!T75</f>
        <v>5.2868436149113617E-3</v>
      </c>
      <c r="M75" s="13" t="str">
        <f t="shared" si="3"/>
        <v>Promedio</v>
      </c>
    </row>
    <row r="76" spans="2:13" s="49" customFormat="1" ht="150" x14ac:dyDescent="0.25">
      <c r="B76" s="2">
        <v>71</v>
      </c>
      <c r="C76" s="73" t="s">
        <v>191</v>
      </c>
      <c r="D76" s="73" t="s">
        <v>192</v>
      </c>
      <c r="E76" s="73" t="s">
        <v>188</v>
      </c>
      <c r="F76" s="71" t="s">
        <v>15</v>
      </c>
      <c r="G76" s="72">
        <v>1</v>
      </c>
      <c r="H76" s="15">
        <f>CosteoIndividual!P76</f>
        <v>1247165</v>
      </c>
      <c r="I76" s="15">
        <f t="shared" si="2"/>
        <v>1247165</v>
      </c>
      <c r="J76" s="51" t="str">
        <f>CosteoIndividual!R76</f>
        <v>Proceso SECOP II FDLB-ES-C-076-2025</v>
      </c>
      <c r="K76" s="48">
        <f>CosteoIndividual!S76</f>
        <v>6593.7109124778272</v>
      </c>
      <c r="L76" s="13">
        <f>CosteoIndividual!T76</f>
        <v>5.2869577561254219E-3</v>
      </c>
      <c r="M76" s="13" t="str">
        <f t="shared" si="3"/>
        <v>Promedio</v>
      </c>
    </row>
    <row r="77" spans="2:13" s="49" customFormat="1" ht="150" x14ac:dyDescent="0.25">
      <c r="B77" s="2">
        <v>72</v>
      </c>
      <c r="C77" s="73" t="s">
        <v>193</v>
      </c>
      <c r="D77" s="73" t="s">
        <v>194</v>
      </c>
      <c r="E77" s="73" t="s">
        <v>188</v>
      </c>
      <c r="F77" s="71" t="s">
        <v>15</v>
      </c>
      <c r="G77" s="72">
        <v>1</v>
      </c>
      <c r="H77" s="15">
        <f>CosteoIndividual!P77</f>
        <v>1425332</v>
      </c>
      <c r="I77" s="15">
        <f t="shared" si="2"/>
        <v>1425332</v>
      </c>
      <c r="J77" s="51" t="str">
        <f>CosteoIndividual!R77</f>
        <v>Proceso SECOP II FDLB-ES-C-076-2025</v>
      </c>
      <c r="K77" s="48">
        <f>CosteoIndividual!S77</f>
        <v>7535.5079321633129</v>
      </c>
      <c r="L77" s="13">
        <f>CosteoIndividual!T77</f>
        <v>5.2868436149114562E-3</v>
      </c>
      <c r="M77" s="13" t="str">
        <f t="shared" si="3"/>
        <v>Promedio</v>
      </c>
    </row>
    <row r="78" spans="2:13" s="49" customFormat="1" ht="150" x14ac:dyDescent="0.25">
      <c r="B78" s="2">
        <v>73</v>
      </c>
      <c r="C78" s="73" t="s">
        <v>195</v>
      </c>
      <c r="D78" s="73" t="s">
        <v>196</v>
      </c>
      <c r="E78" s="73" t="s">
        <v>188</v>
      </c>
      <c r="F78" s="71" t="s">
        <v>15</v>
      </c>
      <c r="G78" s="72">
        <v>1</v>
      </c>
      <c r="H78" s="15">
        <f>CosteoIndividual!P78</f>
        <v>2137998</v>
      </c>
      <c r="I78" s="15">
        <f t="shared" si="2"/>
        <v>2137998</v>
      </c>
      <c r="J78" s="51" t="str">
        <f>CosteoIndividual!R78</f>
        <v>Proceso SECOP II FDLB-ES-C-076-2025</v>
      </c>
      <c r="K78" s="48">
        <f>CosteoIndividual!S78</f>
        <v>11303.261898244768</v>
      </c>
      <c r="L78" s="13">
        <f>CosteoIndividual!T78</f>
        <v>5.2868436149113617E-3</v>
      </c>
      <c r="M78" s="13" t="str">
        <f t="shared" si="3"/>
        <v>Promedio</v>
      </c>
    </row>
    <row r="79" spans="2:13" s="49" customFormat="1" ht="150" x14ac:dyDescent="0.25">
      <c r="B79" s="2">
        <v>74</v>
      </c>
      <c r="C79" s="73" t="s">
        <v>197</v>
      </c>
      <c r="D79" s="73" t="s">
        <v>198</v>
      </c>
      <c r="E79" s="73" t="s">
        <v>188</v>
      </c>
      <c r="F79" s="71" t="s">
        <v>15</v>
      </c>
      <c r="G79" s="72">
        <v>1</v>
      </c>
      <c r="H79" s="15">
        <f>CosteoIndividual!P79</f>
        <v>2494331</v>
      </c>
      <c r="I79" s="15">
        <f t="shared" si="2"/>
        <v>2494331</v>
      </c>
      <c r="J79" s="51" t="str">
        <f>CosteoIndividual!R79</f>
        <v>Proceso SECOP II FDLB-ES-C-076-2025</v>
      </c>
      <c r="K79" s="48">
        <f>CosteoIndividual!S79</f>
        <v>13187.138881285566</v>
      </c>
      <c r="L79" s="13">
        <f>CosteoIndividual!T79</f>
        <v>5.2868436149113643E-3</v>
      </c>
      <c r="M79" s="13" t="str">
        <f t="shared" si="3"/>
        <v>Promedio</v>
      </c>
    </row>
    <row r="80" spans="2:13" s="49" customFormat="1" ht="42.75" customHeight="1" x14ac:dyDescent="0.25">
      <c r="B80" s="2">
        <v>75</v>
      </c>
      <c r="C80" s="73" t="s">
        <v>199</v>
      </c>
      <c r="D80" s="73" t="s">
        <v>200</v>
      </c>
      <c r="E80" s="70"/>
      <c r="F80" s="71" t="s">
        <v>15</v>
      </c>
      <c r="G80" s="72">
        <v>1</v>
      </c>
      <c r="H80" s="15">
        <f>CosteoIndividual!P80</f>
        <v>885487</v>
      </c>
      <c r="I80" s="15">
        <f t="shared" si="2"/>
        <v>885487</v>
      </c>
      <c r="J80" s="51" t="str">
        <f>CosteoIndividual!R80</f>
        <v>Proceso SECOP II FDLB-ES-C-076-2025</v>
      </c>
      <c r="K80" s="48">
        <f>CosteoIndividual!S80</f>
        <v>4681.5743618477227</v>
      </c>
      <c r="L80" s="13">
        <f>CosteoIndividual!T80</f>
        <v>5.2870027716874265E-3</v>
      </c>
      <c r="M80" s="13" t="str">
        <f t="shared" si="3"/>
        <v>Promedio</v>
      </c>
    </row>
    <row r="81" spans="2:13" s="49" customFormat="1" ht="75.75" customHeight="1" x14ac:dyDescent="0.25">
      <c r="B81" s="2">
        <v>76</v>
      </c>
      <c r="C81" s="73" t="s">
        <v>201</v>
      </c>
      <c r="D81" s="73" t="s">
        <v>202</v>
      </c>
      <c r="E81" s="70"/>
      <c r="F81" s="71" t="s">
        <v>15</v>
      </c>
      <c r="G81" s="72">
        <v>1</v>
      </c>
      <c r="H81" s="15">
        <f>CosteoIndividual!P81</f>
        <v>654046</v>
      </c>
      <c r="I81" s="15">
        <f t="shared" si="2"/>
        <v>654046</v>
      </c>
      <c r="J81" s="51" t="str">
        <f>CosteoIndividual!R81</f>
        <v>Proceso SECOP II FDLB-ES-C-076-2025</v>
      </c>
      <c r="K81" s="48">
        <f>CosteoIndividual!S81</f>
        <v>3457.8446718129367</v>
      </c>
      <c r="L81" s="13">
        <f>CosteoIndividual!T81</f>
        <v>5.2868548583629186E-3</v>
      </c>
      <c r="M81" s="13" t="str">
        <f t="shared" si="3"/>
        <v>Promedio</v>
      </c>
    </row>
    <row r="82" spans="2:13" s="49" customFormat="1" ht="30" x14ac:dyDescent="0.25">
      <c r="B82" s="2">
        <v>77</v>
      </c>
      <c r="C82" s="73" t="s">
        <v>203</v>
      </c>
      <c r="D82" s="73" t="s">
        <v>204</v>
      </c>
      <c r="E82" s="73" t="s">
        <v>75</v>
      </c>
      <c r="F82" s="71" t="s">
        <v>15</v>
      </c>
      <c r="G82" s="72">
        <v>1</v>
      </c>
      <c r="H82" s="15">
        <f>CosteoIndividual!P82</f>
        <v>654046</v>
      </c>
      <c r="I82" s="15">
        <f t="shared" si="2"/>
        <v>654046</v>
      </c>
      <c r="J82" s="51" t="str">
        <f>CosteoIndividual!R82</f>
        <v>Proceso SECOP II FDLB-ES-C-076-2025</v>
      </c>
      <c r="K82" s="48">
        <f>CosteoIndividual!S82</f>
        <v>3457.8446718129367</v>
      </c>
      <c r="L82" s="13">
        <f>CosteoIndividual!T82</f>
        <v>5.2868548583629186E-3</v>
      </c>
      <c r="M82" s="13" t="str">
        <f t="shared" si="3"/>
        <v>Promedio</v>
      </c>
    </row>
    <row r="83" spans="2:13" s="49" customFormat="1" ht="150" x14ac:dyDescent="0.25">
      <c r="B83" s="2">
        <v>78</v>
      </c>
      <c r="C83" s="73" t="s">
        <v>205</v>
      </c>
      <c r="D83" s="73" t="s">
        <v>206</v>
      </c>
      <c r="E83" s="73" t="s">
        <v>207</v>
      </c>
      <c r="F83" s="71" t="s">
        <v>15</v>
      </c>
      <c r="G83" s="72">
        <v>1</v>
      </c>
      <c r="H83" s="15">
        <f>CosteoIndividual!P83</f>
        <v>627123</v>
      </c>
      <c r="I83" s="15">
        <f t="shared" si="2"/>
        <v>627123</v>
      </c>
      <c r="J83" s="51" t="str">
        <f>CosteoIndividual!R83</f>
        <v>Proceso SECOP II FDLB-ES-C-076-2025</v>
      </c>
      <c r="K83" s="48">
        <f>CosteoIndividual!S83</f>
        <v>3315.4522741814599</v>
      </c>
      <c r="L83" s="13">
        <f>CosteoIndividual!T83</f>
        <v>5.2867653723612769E-3</v>
      </c>
      <c r="M83" s="13" t="str">
        <f t="shared" si="3"/>
        <v>Promedio</v>
      </c>
    </row>
    <row r="84" spans="2:13" s="49" customFormat="1" ht="150" x14ac:dyDescent="0.25">
      <c r="B84" s="2">
        <v>79</v>
      </c>
      <c r="C84" s="73" t="s">
        <v>208</v>
      </c>
      <c r="D84" s="73" t="s">
        <v>209</v>
      </c>
      <c r="E84" s="73" t="s">
        <v>207</v>
      </c>
      <c r="F84" s="71" t="s">
        <v>15</v>
      </c>
      <c r="G84" s="72">
        <v>1</v>
      </c>
      <c r="H84" s="15">
        <f>CosteoIndividual!P84</f>
        <v>627123</v>
      </c>
      <c r="I84" s="15">
        <f t="shared" si="2"/>
        <v>627123</v>
      </c>
      <c r="J84" s="51" t="str">
        <f>CosteoIndividual!R84</f>
        <v>Proceso SECOP II FDLB-ES-C-076-2025</v>
      </c>
      <c r="K84" s="48">
        <f>CosteoIndividual!S84</f>
        <v>3315.4522741814599</v>
      </c>
      <c r="L84" s="13">
        <f>CosteoIndividual!T84</f>
        <v>5.2867653723612769E-3</v>
      </c>
      <c r="M84" s="13" t="str">
        <f t="shared" si="3"/>
        <v>Promedio</v>
      </c>
    </row>
    <row r="85" spans="2:13" s="49" customFormat="1" ht="150" x14ac:dyDescent="0.25">
      <c r="B85" s="2">
        <v>80</v>
      </c>
      <c r="C85" s="73" t="s">
        <v>210</v>
      </c>
      <c r="D85" s="73" t="s">
        <v>211</v>
      </c>
      <c r="E85" s="73" t="s">
        <v>207</v>
      </c>
      <c r="F85" s="71" t="s">
        <v>15</v>
      </c>
      <c r="G85" s="72">
        <v>1</v>
      </c>
      <c r="H85" s="15">
        <f>CosteoIndividual!P85</f>
        <v>851802</v>
      </c>
      <c r="I85" s="15">
        <f t="shared" si="2"/>
        <v>851802</v>
      </c>
      <c r="J85" s="51" t="str">
        <f>CosteoIndividual!R85</f>
        <v>Proceso SECOP II FDLB-ES-C-076-2025</v>
      </c>
      <c r="K85" s="48">
        <f>CosteoIndividual!S85</f>
        <v>4503.4351244741338</v>
      </c>
      <c r="L85" s="13">
        <f>CosteoIndividual!T85</f>
        <v>5.2869536314719126E-3</v>
      </c>
      <c r="M85" s="13" t="str">
        <f t="shared" si="3"/>
        <v>Promedio</v>
      </c>
    </row>
    <row r="86" spans="2:13" s="49" customFormat="1" ht="150" x14ac:dyDescent="0.25">
      <c r="B86" s="2">
        <v>81</v>
      </c>
      <c r="C86" s="73" t="s">
        <v>212</v>
      </c>
      <c r="D86" s="73" t="s">
        <v>213</v>
      </c>
      <c r="E86" s="73" t="s">
        <v>207</v>
      </c>
      <c r="F86" s="71" t="s">
        <v>15</v>
      </c>
      <c r="G86" s="72">
        <v>1</v>
      </c>
      <c r="H86" s="15">
        <f>CosteoIndividual!P86</f>
        <v>1011963</v>
      </c>
      <c r="I86" s="15">
        <f t="shared" si="2"/>
        <v>1011963</v>
      </c>
      <c r="J86" s="51" t="str">
        <f>CosteoIndividual!R86</f>
        <v>Proceso SECOP II FDLB-ES-C-076-2025</v>
      </c>
      <c r="K86" s="48">
        <f>CosteoIndividual!S86</f>
        <v>5350.1412718284582</v>
      </c>
      <c r="L86" s="13">
        <f>CosteoIndividual!T86</f>
        <v>5.2868964060731752E-3</v>
      </c>
      <c r="M86" s="13" t="str">
        <f t="shared" si="3"/>
        <v>Promedio</v>
      </c>
    </row>
    <row r="87" spans="2:13" s="49" customFormat="1" ht="150" x14ac:dyDescent="0.25">
      <c r="B87" s="2">
        <v>82</v>
      </c>
      <c r="C87" s="73" t="s">
        <v>214</v>
      </c>
      <c r="D87" s="73" t="s">
        <v>215</v>
      </c>
      <c r="E87" s="73" t="s">
        <v>216</v>
      </c>
      <c r="F87" s="71" t="s">
        <v>15</v>
      </c>
      <c r="G87" s="72">
        <v>1</v>
      </c>
      <c r="H87" s="15">
        <f>CosteoIndividual!P87</f>
        <v>1188369</v>
      </c>
      <c r="I87" s="15">
        <f t="shared" si="2"/>
        <v>1188369</v>
      </c>
      <c r="J87" s="51" t="str">
        <f>CosteoIndividual!R87</f>
        <v>Proceso SECOP II FDLB-ES-C-076-2025</v>
      </c>
      <c r="K87" s="48">
        <f>CosteoIndividual!S87</f>
        <v>6282.909516176197</v>
      </c>
      <c r="L87" s="13">
        <f>CosteoIndividual!T87</f>
        <v>5.2870038139353828E-3</v>
      </c>
      <c r="M87" s="13" t="str">
        <f t="shared" si="3"/>
        <v>Promedio</v>
      </c>
    </row>
    <row r="88" spans="2:13" s="49" customFormat="1" ht="210" x14ac:dyDescent="0.25">
      <c r="B88" s="2">
        <v>83</v>
      </c>
      <c r="C88" s="73" t="s">
        <v>217</v>
      </c>
      <c r="D88" s="73" t="s">
        <v>218</v>
      </c>
      <c r="E88" s="73" t="s">
        <v>219</v>
      </c>
      <c r="F88" s="71" t="s">
        <v>15</v>
      </c>
      <c r="G88" s="72">
        <v>1</v>
      </c>
      <c r="H88" s="15">
        <f>CosteoIndividual!P88</f>
        <v>2159157</v>
      </c>
      <c r="I88" s="15">
        <f t="shared" si="2"/>
        <v>2159157</v>
      </c>
      <c r="J88" s="51" t="str">
        <f>CosteoIndividual!R88</f>
        <v>Proceso SECOP II FDLB-ES-C-076-2025</v>
      </c>
      <c r="K88" s="48">
        <f>CosteoIndividual!S88</f>
        <v>11415.339982248695</v>
      </c>
      <c r="L88" s="13">
        <f>CosteoIndividual!T88</f>
        <v>5.2869430974064706E-3</v>
      </c>
      <c r="M88" s="13" t="str">
        <f t="shared" si="3"/>
        <v>Promedio</v>
      </c>
    </row>
    <row r="89" spans="2:13" s="49" customFormat="1" ht="390" x14ac:dyDescent="0.25">
      <c r="B89" s="2">
        <v>84</v>
      </c>
      <c r="C89" s="73" t="s">
        <v>220</v>
      </c>
      <c r="D89" s="73" t="s">
        <v>221</v>
      </c>
      <c r="E89" s="73" t="s">
        <v>222</v>
      </c>
      <c r="F89" s="71" t="s">
        <v>15</v>
      </c>
      <c r="G89" s="72">
        <v>1</v>
      </c>
      <c r="H89" s="15">
        <f>CosteoIndividual!P89</f>
        <v>3384152</v>
      </c>
      <c r="I89" s="15">
        <f t="shared" si="2"/>
        <v>3384152</v>
      </c>
      <c r="J89" s="51" t="str">
        <f>CosteoIndividual!R89</f>
        <v>Proceso SECOP II FDLB-ES-C-076-2025</v>
      </c>
      <c r="K89" s="48">
        <f>CosteoIndividual!S89</f>
        <v>17891.634401375773</v>
      </c>
      <c r="L89" s="13">
        <f>CosteoIndividual!T89</f>
        <v>5.2868891884559803E-3</v>
      </c>
      <c r="M89" s="13" t="str">
        <f t="shared" si="3"/>
        <v>Promedio</v>
      </c>
    </row>
    <row r="90" spans="2:13" s="49" customFormat="1" ht="390" x14ac:dyDescent="0.25">
      <c r="B90" s="2">
        <v>85</v>
      </c>
      <c r="C90" s="73" t="s">
        <v>223</v>
      </c>
      <c r="D90" s="73" t="s">
        <v>224</v>
      </c>
      <c r="E90" s="73" t="s">
        <v>225</v>
      </c>
      <c r="F90" s="71" t="s">
        <v>15</v>
      </c>
      <c r="G90" s="72">
        <v>1</v>
      </c>
      <c r="H90" s="15">
        <f>CosteoIndividual!P90</f>
        <v>4237754</v>
      </c>
      <c r="I90" s="15">
        <f t="shared" si="2"/>
        <v>4237754</v>
      </c>
      <c r="J90" s="51" t="str">
        <f>CosteoIndividual!R90</f>
        <v>Proceso SECOP II FDLB-ES-C-076-2025</v>
      </c>
      <c r="K90" s="48">
        <f>CosteoIndividual!S90</f>
        <v>22404.557066134665</v>
      </c>
      <c r="L90" s="13">
        <f>CosteoIndividual!T90</f>
        <v>5.28689370307865E-3</v>
      </c>
      <c r="M90" s="13" t="str">
        <f t="shared" si="3"/>
        <v>Promedio</v>
      </c>
    </row>
    <row r="91" spans="2:13" s="49" customFormat="1" ht="405" x14ac:dyDescent="0.25">
      <c r="B91" s="2">
        <v>86</v>
      </c>
      <c r="C91" s="73" t="s">
        <v>226</v>
      </c>
      <c r="D91" s="73" t="s">
        <v>227</v>
      </c>
      <c r="E91" s="73" t="s">
        <v>225</v>
      </c>
      <c r="F91" s="71" t="s">
        <v>15</v>
      </c>
      <c r="G91" s="72">
        <v>1</v>
      </c>
      <c r="H91" s="15">
        <f>CosteoIndividual!P91</f>
        <v>7401715</v>
      </c>
      <c r="I91" s="15">
        <f t="shared" si="2"/>
        <v>7401715</v>
      </c>
      <c r="J91" s="51" t="str">
        <f>CosteoIndividual!R91</f>
        <v>Proceso SECOP II FDLB-ES-C-076-2025</v>
      </c>
      <c r="K91" s="48">
        <f>CosteoIndividual!S91</f>
        <v>39132.10237765358</v>
      </c>
      <c r="L91" s="13">
        <f>CosteoIndividual!T91</f>
        <v>5.2868964506337024E-3</v>
      </c>
      <c r="M91" s="13" t="str">
        <f t="shared" si="3"/>
        <v>Promedio</v>
      </c>
    </row>
    <row r="92" spans="2:13" s="49" customFormat="1" ht="150" x14ac:dyDescent="0.25">
      <c r="B92" s="2">
        <v>87</v>
      </c>
      <c r="C92" s="73" t="s">
        <v>228</v>
      </c>
      <c r="D92" s="73" t="s">
        <v>229</v>
      </c>
      <c r="E92" s="73" t="s">
        <v>230</v>
      </c>
      <c r="F92" s="71" t="s">
        <v>15</v>
      </c>
      <c r="G92" s="72">
        <v>1</v>
      </c>
      <c r="H92" s="15">
        <f>CosteoIndividual!P92</f>
        <v>3380786</v>
      </c>
      <c r="I92" s="15">
        <f t="shared" si="2"/>
        <v>3380786</v>
      </c>
      <c r="J92" s="51" t="str">
        <f>CosteoIndividual!R92</f>
        <v>Proceso SECOP II FDLB-ES-C-076-2025</v>
      </c>
      <c r="K92" s="48">
        <f>CosteoIndividual!S92</f>
        <v>17873.983557108131</v>
      </c>
      <c r="L92" s="13">
        <f>CosteoIndividual!T92</f>
        <v>5.286931608764609E-3</v>
      </c>
      <c r="M92" s="13" t="str">
        <f t="shared" si="3"/>
        <v>Promedio</v>
      </c>
    </row>
    <row r="93" spans="2:13" s="49" customFormat="1" ht="150" x14ac:dyDescent="0.25">
      <c r="B93" s="2">
        <v>88</v>
      </c>
      <c r="C93" s="73" t="s">
        <v>231</v>
      </c>
      <c r="D93" s="73" t="s">
        <v>232</v>
      </c>
      <c r="E93" s="73" t="s">
        <v>230</v>
      </c>
      <c r="F93" s="71" t="s">
        <v>15</v>
      </c>
      <c r="G93" s="72">
        <v>1</v>
      </c>
      <c r="H93" s="15">
        <f>CosteoIndividual!P93</f>
        <v>1738484</v>
      </c>
      <c r="I93" s="15">
        <f t="shared" si="2"/>
        <v>1738484</v>
      </c>
      <c r="J93" s="51" t="str">
        <f>CosteoIndividual!R93</f>
        <v>Proceso SECOP II FDLB-ES-C-076-2025</v>
      </c>
      <c r="K93" s="48">
        <f>CosteoIndividual!S93</f>
        <v>9191.3074789490984</v>
      </c>
      <c r="L93" s="13">
        <f>CosteoIndividual!T93</f>
        <v>5.2869656115989575E-3</v>
      </c>
      <c r="M93" s="13" t="str">
        <f t="shared" si="3"/>
        <v>Promedio</v>
      </c>
    </row>
    <row r="94" spans="2:13" s="49" customFormat="1" ht="150" x14ac:dyDescent="0.25">
      <c r="B94" s="2">
        <v>89</v>
      </c>
      <c r="C94" s="73" t="s">
        <v>233</v>
      </c>
      <c r="D94" s="73" t="s">
        <v>234</v>
      </c>
      <c r="E94" s="73" t="s">
        <v>230</v>
      </c>
      <c r="F94" s="71" t="s">
        <v>15</v>
      </c>
      <c r="G94" s="72">
        <v>1</v>
      </c>
      <c r="H94" s="15">
        <f>CosteoIndividual!P94</f>
        <v>1244372</v>
      </c>
      <c r="I94" s="15">
        <f t="shared" si="2"/>
        <v>1244372</v>
      </c>
      <c r="J94" s="51" t="str">
        <f>CosteoIndividual!R94</f>
        <v>Proceso SECOP II FDLB-ES-C-076-2025</v>
      </c>
      <c r="K94" s="48">
        <f>CosteoIndividual!S94</f>
        <v>6578.8583340486839</v>
      </c>
      <c r="L94" s="13">
        <f>CosteoIndividual!T94</f>
        <v>5.2868909104610961E-3</v>
      </c>
      <c r="M94" s="13" t="str">
        <f t="shared" si="3"/>
        <v>Promedio</v>
      </c>
    </row>
    <row r="95" spans="2:13" s="49" customFormat="1" ht="150" x14ac:dyDescent="0.25">
      <c r="B95" s="2">
        <v>90</v>
      </c>
      <c r="C95" s="73" t="s">
        <v>235</v>
      </c>
      <c r="D95" s="73" t="s">
        <v>236</v>
      </c>
      <c r="E95" s="73" t="s">
        <v>230</v>
      </c>
      <c r="F95" s="71" t="s">
        <v>15</v>
      </c>
      <c r="G95" s="72">
        <v>1</v>
      </c>
      <c r="H95" s="15">
        <f>CosteoIndividual!P95</f>
        <v>913378</v>
      </c>
      <c r="I95" s="15">
        <f t="shared" si="2"/>
        <v>913378</v>
      </c>
      <c r="J95" s="51" t="str">
        <f>CosteoIndividual!R95</f>
        <v>Proceso SECOP II FDLB-ES-C-076-2025</v>
      </c>
      <c r="K95" s="48">
        <f>CosteoIndividual!S95</f>
        <v>4828.9541343110777</v>
      </c>
      <c r="L95" s="13">
        <f>CosteoIndividual!T95</f>
        <v>5.2869193868367971E-3</v>
      </c>
      <c r="M95" s="13" t="str">
        <f t="shared" si="3"/>
        <v>Promedio</v>
      </c>
    </row>
    <row r="96" spans="2:13" s="49" customFormat="1" ht="150" x14ac:dyDescent="0.25">
      <c r="B96" s="2">
        <v>91</v>
      </c>
      <c r="C96" s="73" t="s">
        <v>237</v>
      </c>
      <c r="D96" s="73" t="s">
        <v>238</v>
      </c>
      <c r="E96" s="73" t="s">
        <v>230</v>
      </c>
      <c r="F96" s="71" t="s">
        <v>15</v>
      </c>
      <c r="G96" s="72">
        <v>1</v>
      </c>
      <c r="H96" s="15">
        <f>CosteoIndividual!P96</f>
        <v>889512</v>
      </c>
      <c r="I96" s="15">
        <f t="shared" si="2"/>
        <v>889512</v>
      </c>
      <c r="J96" s="51" t="str">
        <f>CosteoIndividual!R96</f>
        <v>Proceso SECOP II FDLB-ES-C-076-2025</v>
      </c>
      <c r="K96" s="48">
        <f>CosteoIndividual!S96</f>
        <v>4702.7794008269948</v>
      </c>
      <c r="L96" s="13">
        <f>CosteoIndividual!T96</f>
        <v>5.2869190752883382E-3</v>
      </c>
      <c r="M96" s="13" t="str">
        <f t="shared" si="3"/>
        <v>Promedio</v>
      </c>
    </row>
    <row r="97" spans="2:13" s="49" customFormat="1" ht="60" x14ac:dyDescent="0.25">
      <c r="B97" s="2">
        <v>92</v>
      </c>
      <c r="C97" s="73" t="s">
        <v>239</v>
      </c>
      <c r="D97" s="73" t="s">
        <v>240</v>
      </c>
      <c r="E97" s="70"/>
      <c r="F97" s="71" t="s">
        <v>15</v>
      </c>
      <c r="G97" s="72">
        <v>1</v>
      </c>
      <c r="H97" s="15">
        <f>CosteoIndividual!P97</f>
        <v>8886329</v>
      </c>
      <c r="I97" s="15">
        <f t="shared" si="2"/>
        <v>8886329</v>
      </c>
      <c r="J97" s="51" t="str">
        <f>CosteoIndividual!R97</f>
        <v>Proceso SECOP II FDLB-ES-C-076-2025</v>
      </c>
      <c r="K97" s="48">
        <f>CosteoIndividual!S97</f>
        <v>46981.019934170683</v>
      </c>
      <c r="L97" s="13">
        <f>CosteoIndividual!T97</f>
        <v>5.2868874457535414E-3</v>
      </c>
      <c r="M97" s="13" t="str">
        <f t="shared" si="3"/>
        <v>Promedio</v>
      </c>
    </row>
    <row r="98" spans="2:13" s="49" customFormat="1" ht="135" x14ac:dyDescent="0.25">
      <c r="B98" s="2">
        <v>93</v>
      </c>
      <c r="C98" s="73" t="s">
        <v>241</v>
      </c>
      <c r="D98" s="73" t="s">
        <v>242</v>
      </c>
      <c r="E98" s="73" t="s">
        <v>243</v>
      </c>
      <c r="F98" s="71" t="s">
        <v>15</v>
      </c>
      <c r="G98" s="72">
        <v>1</v>
      </c>
      <c r="H98" s="15">
        <f>CosteoIndividual!P98</f>
        <v>637813</v>
      </c>
      <c r="I98" s="15">
        <f t="shared" si="2"/>
        <v>637813</v>
      </c>
      <c r="J98" s="51" t="str">
        <f>CosteoIndividual!R98</f>
        <v>Proceso SECOP II FDLB-ES-C-076-2025</v>
      </c>
      <c r="K98" s="48">
        <f>CosteoIndividual!S98</f>
        <v>3371.9714128686951</v>
      </c>
      <c r="L98" s="13">
        <f>CosteoIndividual!T98</f>
        <v>5.2867711471426783E-3</v>
      </c>
      <c r="M98" s="13" t="str">
        <f t="shared" si="3"/>
        <v>Promedio</v>
      </c>
    </row>
    <row r="99" spans="2:13" s="49" customFormat="1" ht="135" x14ac:dyDescent="0.25">
      <c r="B99" s="2">
        <v>94</v>
      </c>
      <c r="C99" s="73" t="s">
        <v>244</v>
      </c>
      <c r="D99" s="73" t="s">
        <v>245</v>
      </c>
      <c r="E99" s="73" t="s">
        <v>243</v>
      </c>
      <c r="F99" s="71" t="s">
        <v>15</v>
      </c>
      <c r="G99" s="72">
        <v>1</v>
      </c>
      <c r="H99" s="15">
        <f>CosteoIndividual!P99</f>
        <v>742931</v>
      </c>
      <c r="I99" s="15">
        <f t="shared" si="2"/>
        <v>742931</v>
      </c>
      <c r="J99" s="51" t="str">
        <f>CosteoIndividual!R99</f>
        <v>Proceso SECOP II FDLB-ES-C-076-2025</v>
      </c>
      <c r="K99" s="48">
        <f>CosteoIndividual!S99</f>
        <v>3927.9315781463233</v>
      </c>
      <c r="L99" s="13">
        <f>CosteoIndividual!T99</f>
        <v>5.2870745684466302E-3</v>
      </c>
      <c r="M99" s="13" t="str">
        <f t="shared" si="3"/>
        <v>Promedio</v>
      </c>
    </row>
    <row r="100" spans="2:13" s="49" customFormat="1" ht="135" x14ac:dyDescent="0.25">
      <c r="B100" s="2">
        <v>95</v>
      </c>
      <c r="C100" s="73" t="s">
        <v>246</v>
      </c>
      <c r="D100" s="73" t="s">
        <v>247</v>
      </c>
      <c r="E100" s="73" t="s">
        <v>243</v>
      </c>
      <c r="F100" s="71" t="s">
        <v>15</v>
      </c>
      <c r="G100" s="72">
        <v>1</v>
      </c>
      <c r="H100" s="15">
        <f>CosteoIndividual!P100</f>
        <v>885464</v>
      </c>
      <c r="I100" s="15">
        <f t="shared" si="2"/>
        <v>885464</v>
      </c>
      <c r="J100" s="51" t="str">
        <f>CosteoIndividual!R100</f>
        <v>Proceso SECOP II FDLB-ES-C-076-2025</v>
      </c>
      <c r="K100" s="48">
        <f>CosteoIndividual!S100</f>
        <v>4681.425777225586</v>
      </c>
      <c r="L100" s="13">
        <f>CosteoIndividual!T100</f>
        <v>5.2869730791373498E-3</v>
      </c>
      <c r="M100" s="13" t="str">
        <f t="shared" si="3"/>
        <v>Promedio</v>
      </c>
    </row>
    <row r="101" spans="2:13" s="49" customFormat="1" ht="135" x14ac:dyDescent="0.25">
      <c r="B101" s="2">
        <v>96</v>
      </c>
      <c r="C101" s="73" t="s">
        <v>248</v>
      </c>
      <c r="D101" s="73" t="s">
        <v>249</v>
      </c>
      <c r="E101" s="73" t="s">
        <v>250</v>
      </c>
      <c r="F101" s="71" t="s">
        <v>15</v>
      </c>
      <c r="G101" s="72">
        <v>1</v>
      </c>
      <c r="H101" s="15">
        <f>CosteoIndividual!P101</f>
        <v>972766</v>
      </c>
      <c r="I101" s="15">
        <f t="shared" si="2"/>
        <v>972766</v>
      </c>
      <c r="J101" s="51" t="str">
        <f>CosteoIndividual!R101</f>
        <v>Proceso SECOP II FDLB-ES-C-076-2025</v>
      </c>
      <c r="K101" s="48">
        <f>CosteoIndividual!S101</f>
        <v>5142.8101180745571</v>
      </c>
      <c r="L101" s="13">
        <f>CosteoIndividual!T101</f>
        <v>5.28679024649542E-3</v>
      </c>
      <c r="M101" s="13" t="str">
        <f t="shared" si="3"/>
        <v>Promedio</v>
      </c>
    </row>
    <row r="102" spans="2:13" s="49" customFormat="1" ht="60" x14ac:dyDescent="0.25">
      <c r="B102" s="2">
        <v>97</v>
      </c>
      <c r="C102" s="73" t="s">
        <v>251</v>
      </c>
      <c r="D102" s="73" t="s">
        <v>252</v>
      </c>
      <c r="E102" s="73" t="s">
        <v>75</v>
      </c>
      <c r="F102" s="71" t="s">
        <v>15</v>
      </c>
      <c r="G102" s="72">
        <v>1</v>
      </c>
      <c r="H102" s="15">
        <f>CosteoIndividual!P102</f>
        <v>1401752</v>
      </c>
      <c r="I102" s="15">
        <f t="shared" si="2"/>
        <v>1401752</v>
      </c>
      <c r="J102" s="51" t="str">
        <f>CosteoIndividual!R102</f>
        <v>Proceso SECOP II FDLB-ES-C-076-2025</v>
      </c>
      <c r="K102" s="48">
        <f>CosteoIndividual!S102</f>
        <v>7410.9007357622577</v>
      </c>
      <c r="L102" s="13">
        <f>CosteoIndividual!T102</f>
        <v>5.2868855099677276E-3</v>
      </c>
      <c r="M102" s="13" t="str">
        <f t="shared" si="3"/>
        <v>Promedio</v>
      </c>
    </row>
    <row r="103" spans="2:13" s="49" customFormat="1" ht="135" x14ac:dyDescent="0.25">
      <c r="B103" s="2">
        <v>98</v>
      </c>
      <c r="C103" s="73" t="s">
        <v>253</v>
      </c>
      <c r="D103" s="73" t="s">
        <v>254</v>
      </c>
      <c r="E103" s="73" t="s">
        <v>255</v>
      </c>
      <c r="F103" s="71" t="s">
        <v>15</v>
      </c>
      <c r="G103" s="72">
        <v>1</v>
      </c>
      <c r="H103" s="15">
        <f>CosteoIndividual!P103</f>
        <v>1581502</v>
      </c>
      <c r="I103" s="15">
        <f t="shared" si="2"/>
        <v>1581502</v>
      </c>
      <c r="J103" s="51" t="str">
        <f>CosteoIndividual!R103</f>
        <v>Proceso SECOP II FDLB-ES-C-076-2025</v>
      </c>
      <c r="K103" s="48">
        <f>CosteoIndividual!S103</f>
        <v>8361.1173759513094</v>
      </c>
      <c r="L103" s="13">
        <f>CosteoIndividual!T103</f>
        <v>5.2868198691137765E-3</v>
      </c>
      <c r="M103" s="13" t="str">
        <f t="shared" si="3"/>
        <v>Promedio</v>
      </c>
    </row>
    <row r="104" spans="2:13" s="49" customFormat="1" ht="135" x14ac:dyDescent="0.25">
      <c r="B104" s="2">
        <v>99</v>
      </c>
      <c r="C104" s="73" t="s">
        <v>256</v>
      </c>
      <c r="D104" s="73" t="s">
        <v>257</v>
      </c>
      <c r="E104" s="73" t="s">
        <v>255</v>
      </c>
      <c r="F104" s="71" t="s">
        <v>15</v>
      </c>
      <c r="G104" s="72">
        <v>1</v>
      </c>
      <c r="H104" s="15">
        <f>CosteoIndividual!P104</f>
        <v>2294168</v>
      </c>
      <c r="I104" s="15">
        <f t="shared" si="2"/>
        <v>2294168</v>
      </c>
      <c r="J104" s="51" t="str">
        <f>CosteoIndividual!R104</f>
        <v>Proceso SECOP II FDLB-ES-C-076-2025</v>
      </c>
      <c r="K104" s="48">
        <f>CosteoIndividual!S104</f>
        <v>12129.154283704436</v>
      </c>
      <c r="L104" s="13">
        <f>CosteoIndividual!T104</f>
        <v>5.2869513445664524E-3</v>
      </c>
      <c r="M104" s="13" t="str">
        <f t="shared" si="3"/>
        <v>Promedio</v>
      </c>
    </row>
    <row r="105" spans="2:13" s="49" customFormat="1" ht="135" x14ac:dyDescent="0.25">
      <c r="B105" s="2">
        <v>100</v>
      </c>
      <c r="C105" s="73" t="s">
        <v>258</v>
      </c>
      <c r="D105" s="73" t="s">
        <v>259</v>
      </c>
      <c r="E105" s="73" t="s">
        <v>255</v>
      </c>
      <c r="F105" s="71" t="s">
        <v>15</v>
      </c>
      <c r="G105" s="72">
        <v>1</v>
      </c>
      <c r="H105" s="15">
        <f>CosteoIndividual!P105</f>
        <v>3738548</v>
      </c>
      <c r="I105" s="15">
        <f t="shared" si="2"/>
        <v>3738548</v>
      </c>
      <c r="J105" s="51" t="str">
        <f>CosteoIndividual!R105</f>
        <v>Proceso SECOP II FDLB-ES-C-076-2025</v>
      </c>
      <c r="K105" s="48">
        <f>CosteoIndividual!S105</f>
        <v>19765.307556573887</v>
      </c>
      <c r="L105" s="13">
        <f>CosteoIndividual!T105</f>
        <v>5.2868943002618912E-3</v>
      </c>
      <c r="M105" s="13" t="str">
        <f t="shared" si="3"/>
        <v>Promedio</v>
      </c>
    </row>
    <row r="106" spans="2:13" s="49" customFormat="1" ht="135" x14ac:dyDescent="0.25">
      <c r="B106" s="2">
        <v>101</v>
      </c>
      <c r="C106" s="73" t="s">
        <v>260</v>
      </c>
      <c r="D106" s="73" t="s">
        <v>261</v>
      </c>
      <c r="E106" s="73" t="s">
        <v>255</v>
      </c>
      <c r="F106" s="71" t="s">
        <v>15</v>
      </c>
      <c r="G106" s="72">
        <v>1</v>
      </c>
      <c r="H106" s="15">
        <f>CosteoIndividual!P106</f>
        <v>6256436</v>
      </c>
      <c r="I106" s="15">
        <f t="shared" si="2"/>
        <v>6256436</v>
      </c>
      <c r="J106" s="51" t="str">
        <f>CosteoIndividual!R106</f>
        <v>Proceso SECOP II FDLB-ES-C-076-2025</v>
      </c>
      <c r="K106" s="48">
        <f>CosteoIndividual!S106</f>
        <v>33077.187990990482</v>
      </c>
      <c r="L106" s="13">
        <f>CosteoIndividual!T106</f>
        <v>5.2869058182812532E-3</v>
      </c>
      <c r="M106" s="13" t="str">
        <f t="shared" si="3"/>
        <v>Promedio</v>
      </c>
    </row>
    <row r="107" spans="2:13" s="49" customFormat="1" ht="135" x14ac:dyDescent="0.25">
      <c r="B107" s="2">
        <v>102</v>
      </c>
      <c r="C107" s="73" t="s">
        <v>262</v>
      </c>
      <c r="D107" s="73" t="s">
        <v>263</v>
      </c>
      <c r="E107" s="73" t="s">
        <v>255</v>
      </c>
      <c r="F107" s="71" t="s">
        <v>15</v>
      </c>
      <c r="G107" s="72">
        <v>1</v>
      </c>
      <c r="H107" s="15">
        <f>CosteoIndividual!P107</f>
        <v>8532568</v>
      </c>
      <c r="I107" s="15">
        <f t="shared" si="2"/>
        <v>8532568</v>
      </c>
      <c r="J107" s="51" t="str">
        <f>CosteoIndividual!R107</f>
        <v>Proceso SECOP II FDLB-ES-C-076-2025</v>
      </c>
      <c r="K107" s="48">
        <f>CosteoIndividual!S107</f>
        <v>45110.752391962575</v>
      </c>
      <c r="L107" s="13">
        <f>CosteoIndividual!T107</f>
        <v>5.2868901885985966E-3</v>
      </c>
      <c r="M107" s="13" t="str">
        <f t="shared" si="3"/>
        <v>Promedio</v>
      </c>
    </row>
    <row r="108" spans="2:13" s="49" customFormat="1" ht="135" x14ac:dyDescent="0.25">
      <c r="B108" s="2">
        <v>103</v>
      </c>
      <c r="C108" s="73" t="s">
        <v>264</v>
      </c>
      <c r="D108" s="73" t="s">
        <v>265</v>
      </c>
      <c r="E108" s="73" t="s">
        <v>266</v>
      </c>
      <c r="F108" s="71" t="s">
        <v>15</v>
      </c>
      <c r="G108" s="72">
        <v>1</v>
      </c>
      <c r="H108" s="15">
        <f>CosteoIndividual!P108</f>
        <v>2293178</v>
      </c>
      <c r="I108" s="15">
        <f t="shared" si="2"/>
        <v>2293178</v>
      </c>
      <c r="J108" s="51" t="str">
        <f>CosteoIndividual!R108</f>
        <v>Proceso SECOP II FDLB-ES-C-076-2025</v>
      </c>
      <c r="K108" s="48">
        <f>CosteoIndividual!S108</f>
        <v>12123.73538112246</v>
      </c>
      <c r="L108" s="13">
        <f>CosteoIndividual!T108</f>
        <v>5.2868716517762895E-3</v>
      </c>
      <c r="M108" s="13" t="str">
        <f t="shared" si="3"/>
        <v>Promedio</v>
      </c>
    </row>
    <row r="109" spans="2:13" s="49" customFormat="1" ht="60" x14ac:dyDescent="0.25">
      <c r="B109" s="2">
        <v>104</v>
      </c>
      <c r="C109" s="73" t="s">
        <v>267</v>
      </c>
      <c r="D109" s="73" t="s">
        <v>268</v>
      </c>
      <c r="E109" s="73" t="s">
        <v>75</v>
      </c>
      <c r="F109" s="71" t="s">
        <v>15</v>
      </c>
      <c r="G109" s="72">
        <v>1</v>
      </c>
      <c r="H109" s="15">
        <f>CosteoIndividual!P109</f>
        <v>356133</v>
      </c>
      <c r="I109" s="15">
        <f t="shared" si="2"/>
        <v>356133</v>
      </c>
      <c r="J109" s="51" t="str">
        <f>CosteoIndividual!R109</f>
        <v>Proceso SECOP II FDLB-ES-C-076-2025</v>
      </c>
      <c r="K109" s="48">
        <f>CosteoIndividual!S109</f>
        <v>1882.8362946133909</v>
      </c>
      <c r="L109" s="13">
        <f>CosteoIndividual!T109</f>
        <v>5.2868839695664627E-3</v>
      </c>
      <c r="M109" s="13" t="str">
        <f t="shared" si="3"/>
        <v>Promedio</v>
      </c>
    </row>
    <row r="110" spans="2:13" s="49" customFormat="1" ht="45" x14ac:dyDescent="0.25">
      <c r="B110" s="2">
        <v>105</v>
      </c>
      <c r="C110" s="73" t="s">
        <v>269</v>
      </c>
      <c r="D110" s="73" t="s">
        <v>270</v>
      </c>
      <c r="E110" s="73" t="s">
        <v>271</v>
      </c>
      <c r="F110" s="71" t="s">
        <v>15</v>
      </c>
      <c r="G110" s="72">
        <v>1</v>
      </c>
      <c r="H110" s="15">
        <f>CosteoIndividual!P110</f>
        <v>169830</v>
      </c>
      <c r="I110" s="15">
        <f t="shared" si="2"/>
        <v>169830</v>
      </c>
      <c r="J110" s="51" t="str">
        <f>CosteoIndividual!R110</f>
        <v>Proceso SECOP II FDLB-ES-C-076-2025</v>
      </c>
      <c r="K110" s="48">
        <f>CosteoIndividual!S110</f>
        <v>897.87326314060772</v>
      </c>
      <c r="L110" s="13">
        <f>CosteoIndividual!T110</f>
        <v>5.2868914505159537E-3</v>
      </c>
      <c r="M110" s="13" t="str">
        <f t="shared" si="3"/>
        <v>Promedio</v>
      </c>
    </row>
    <row r="111" spans="2:13" s="49" customFormat="1" ht="45" x14ac:dyDescent="0.25">
      <c r="B111" s="2">
        <v>106</v>
      </c>
      <c r="C111" s="73" t="s">
        <v>272</v>
      </c>
      <c r="D111" s="73" t="s">
        <v>273</v>
      </c>
      <c r="E111" s="73" t="s">
        <v>274</v>
      </c>
      <c r="F111" s="71" t="s">
        <v>15</v>
      </c>
      <c r="G111" s="72">
        <v>1</v>
      </c>
      <c r="H111" s="15">
        <f>CosteoIndividual!P111</f>
        <v>509490</v>
      </c>
      <c r="I111" s="15">
        <f t="shared" si="2"/>
        <v>509490</v>
      </c>
      <c r="J111" s="51" t="str">
        <f>CosteoIndividual!R111</f>
        <v>Proceso SECOP II FDLB-ES-C-076-2025</v>
      </c>
      <c r="K111" s="48">
        <f>CosteoIndividual!S111</f>
        <v>2693.6197894216011</v>
      </c>
      <c r="L111" s="13">
        <f>CosteoIndividual!T111</f>
        <v>5.2868914505155226E-3</v>
      </c>
      <c r="M111" s="13" t="str">
        <f t="shared" si="3"/>
        <v>Promedio</v>
      </c>
    </row>
    <row r="112" spans="2:13" s="49" customFormat="1" ht="45" x14ac:dyDescent="0.25">
      <c r="B112" s="2">
        <v>107</v>
      </c>
      <c r="C112" s="73" t="s">
        <v>275</v>
      </c>
      <c r="D112" s="73" t="s">
        <v>276</v>
      </c>
      <c r="E112" s="73" t="s">
        <v>274</v>
      </c>
      <c r="F112" s="71" t="s">
        <v>15</v>
      </c>
      <c r="G112" s="72">
        <v>1</v>
      </c>
      <c r="H112" s="15">
        <f>CosteoIndividual!P112</f>
        <v>550831</v>
      </c>
      <c r="I112" s="15">
        <f t="shared" si="2"/>
        <v>550831</v>
      </c>
      <c r="J112" s="51" t="str">
        <f>CosteoIndividual!R112</f>
        <v>Proceso SECOP II FDLB-ES-C-076-2025</v>
      </c>
      <c r="K112" s="48">
        <f>CosteoIndividual!S112</f>
        <v>2912.1779259265513</v>
      </c>
      <c r="L112" s="13">
        <f>CosteoIndividual!T112</f>
        <v>5.2868814799434454E-3</v>
      </c>
      <c r="M112" s="13" t="str">
        <f t="shared" si="3"/>
        <v>Promedio</v>
      </c>
    </row>
    <row r="113" spans="2:13" s="49" customFormat="1" ht="135" x14ac:dyDescent="0.25">
      <c r="B113" s="2">
        <v>108</v>
      </c>
      <c r="C113" s="73" t="s">
        <v>277</v>
      </c>
      <c r="D113" s="73" t="s">
        <v>278</v>
      </c>
      <c r="E113" s="70"/>
      <c r="F113" s="71" t="s">
        <v>15</v>
      </c>
      <c r="G113" s="72">
        <v>1</v>
      </c>
      <c r="H113" s="15">
        <f>CosteoIndividual!P113</f>
        <v>2013747</v>
      </c>
      <c r="I113" s="15">
        <f t="shared" si="2"/>
        <v>2013747</v>
      </c>
      <c r="J113" s="51" t="str">
        <f>CosteoIndividual!R113</f>
        <v>Proceso SECOP II FDLB-ES-C-076-2025</v>
      </c>
      <c r="K113" s="48">
        <f>CosteoIndividual!S113</f>
        <v>10646.588896760184</v>
      </c>
      <c r="L113" s="13">
        <f>CosteoIndividual!T113</f>
        <v>5.2869546626098255E-3</v>
      </c>
      <c r="M113" s="13" t="str">
        <f t="shared" si="3"/>
        <v>Promedio</v>
      </c>
    </row>
    <row r="114" spans="2:13" s="49" customFormat="1" ht="90" x14ac:dyDescent="0.25">
      <c r="B114" s="2">
        <v>109</v>
      </c>
      <c r="C114" s="73" t="s">
        <v>279</v>
      </c>
      <c r="D114" s="73" t="s">
        <v>280</v>
      </c>
      <c r="E114" s="70"/>
      <c r="F114" s="71" t="s">
        <v>15</v>
      </c>
      <c r="G114" s="72">
        <v>1</v>
      </c>
      <c r="H114" s="15">
        <f>CosteoIndividual!P114</f>
        <v>21021</v>
      </c>
      <c r="I114" s="15">
        <f t="shared" si="2"/>
        <v>21021</v>
      </c>
      <c r="J114" s="51" t="str">
        <f>CosteoIndividual!R114</f>
        <v>Proceso SECOP II FDLB-ES-C-076-2025</v>
      </c>
      <c r="K114" s="48">
        <f>CosteoIndividual!S114</f>
        <v>111.06720836431866</v>
      </c>
      <c r="L114" s="13">
        <f>CosteoIndividual!T114</f>
        <v>5.2836985124195051E-3</v>
      </c>
      <c r="M114" s="13" t="str">
        <f t="shared" si="3"/>
        <v>Promedio</v>
      </c>
    </row>
    <row r="115" spans="2:13" s="49" customFormat="1" ht="45" x14ac:dyDescent="0.25">
      <c r="B115" s="2">
        <v>110</v>
      </c>
      <c r="C115" s="73" t="s">
        <v>281</v>
      </c>
      <c r="D115" s="73" t="s">
        <v>282</v>
      </c>
      <c r="E115" s="73" t="s">
        <v>283</v>
      </c>
      <c r="F115" s="71" t="s">
        <v>15</v>
      </c>
      <c r="G115" s="72">
        <v>1</v>
      </c>
      <c r="H115" s="15">
        <f>CosteoIndividual!P115</f>
        <v>2282</v>
      </c>
      <c r="I115" s="15">
        <f t="shared" si="2"/>
        <v>2282</v>
      </c>
      <c r="J115" s="51" t="str">
        <f>CosteoIndividual!R115</f>
        <v>Proceso SECOP II FDLB-ES-C-076-2025</v>
      </c>
      <c r="K115" s="48">
        <f>CosteoIndividual!S115</f>
        <v>11.984868391882289</v>
      </c>
      <c r="L115" s="13">
        <f>CosteoIndividual!T115</f>
        <v>5.2527394572932512E-3</v>
      </c>
      <c r="M115" s="13" t="str">
        <f t="shared" si="3"/>
        <v>Promedio</v>
      </c>
    </row>
    <row r="116" spans="2:13" s="49" customFormat="1" ht="45" x14ac:dyDescent="0.25">
      <c r="B116" s="2">
        <v>111</v>
      </c>
      <c r="C116" s="73" t="s">
        <v>284</v>
      </c>
      <c r="D116" s="73" t="s">
        <v>285</v>
      </c>
      <c r="E116" s="73" t="s">
        <v>286</v>
      </c>
      <c r="F116" s="71" t="s">
        <v>15</v>
      </c>
      <c r="G116" s="72">
        <v>1</v>
      </c>
      <c r="H116" s="15">
        <f>CosteoIndividual!P116</f>
        <v>41322</v>
      </c>
      <c r="I116" s="15">
        <f t="shared" si="2"/>
        <v>41322</v>
      </c>
      <c r="J116" s="51" t="str">
        <f>CosteoIndividual!R116</f>
        <v>Proceso SECOP II FDLB-ES-C-076-2025</v>
      </c>
      <c r="K116" s="48">
        <f>CosteoIndividual!S116</f>
        <v>218.49975654021222</v>
      </c>
      <c r="L116" s="13">
        <f>CosteoIndividual!T116</f>
        <v>5.2877713745105226E-3</v>
      </c>
      <c r="M116" s="13" t="str">
        <f t="shared" si="3"/>
        <v>Promedio</v>
      </c>
    </row>
    <row r="117" spans="2:13" s="49" customFormat="1" ht="45" x14ac:dyDescent="0.25">
      <c r="B117" s="2">
        <v>112</v>
      </c>
      <c r="C117" s="73" t="s">
        <v>287</v>
      </c>
      <c r="D117" s="73" t="s">
        <v>288</v>
      </c>
      <c r="E117" s="73" t="s">
        <v>286</v>
      </c>
      <c r="F117" s="71" t="s">
        <v>15</v>
      </c>
      <c r="G117" s="72">
        <v>1</v>
      </c>
      <c r="H117" s="15">
        <f>CosteoIndividual!P117</f>
        <v>46510</v>
      </c>
      <c r="I117" s="15">
        <f t="shared" si="2"/>
        <v>46510</v>
      </c>
      <c r="J117" s="51" t="str">
        <f>CosteoIndividual!R117</f>
        <v>Proceso SECOP II FDLB-ES-C-076-2025</v>
      </c>
      <c r="K117" s="48">
        <f>CosteoIndividual!S117</f>
        <v>246.03001454232813</v>
      </c>
      <c r="L117" s="13">
        <f>CosteoIndividual!T117</f>
        <v>5.2897777875118802E-3</v>
      </c>
      <c r="M117" s="13" t="str">
        <f t="shared" si="3"/>
        <v>Promedio</v>
      </c>
    </row>
    <row r="118" spans="2:13" s="49" customFormat="1" ht="30" x14ac:dyDescent="0.25">
      <c r="B118" s="2">
        <v>113</v>
      </c>
      <c r="C118" s="73" t="s">
        <v>289</v>
      </c>
      <c r="D118" s="73" t="s">
        <v>290</v>
      </c>
      <c r="E118" s="73" t="s">
        <v>286</v>
      </c>
      <c r="F118" s="71" t="s">
        <v>15</v>
      </c>
      <c r="G118" s="72">
        <v>1</v>
      </c>
      <c r="H118" s="15">
        <f>CosteoIndividual!P118</f>
        <v>6997</v>
      </c>
      <c r="I118" s="15">
        <f t="shared" si="2"/>
        <v>6997</v>
      </c>
      <c r="J118" s="51" t="str">
        <f>CosteoIndividual!R118</f>
        <v>Proceso SECOP II FDLB-ES-C-076-2025</v>
      </c>
      <c r="K118" s="48">
        <f>CosteoIndividual!S118</f>
        <v>36.909053357750409</v>
      </c>
      <c r="L118" s="13">
        <f>CosteoIndividual!T118</f>
        <v>5.2751788064562309E-3</v>
      </c>
      <c r="M118" s="13" t="str">
        <f t="shared" si="3"/>
        <v>Promedio</v>
      </c>
    </row>
    <row r="119" spans="2:13" s="49" customFormat="1" ht="30" x14ac:dyDescent="0.25">
      <c r="B119" s="2">
        <v>114</v>
      </c>
      <c r="C119" s="73" t="s">
        <v>291</v>
      </c>
      <c r="D119" s="73" t="s">
        <v>292</v>
      </c>
      <c r="E119" s="73" t="s">
        <v>283</v>
      </c>
      <c r="F119" s="71" t="s">
        <v>15</v>
      </c>
      <c r="G119" s="72">
        <v>1</v>
      </c>
      <c r="H119" s="15">
        <f>CosteoIndividual!P119</f>
        <v>9361</v>
      </c>
      <c r="I119" s="15">
        <f t="shared" si="2"/>
        <v>9361</v>
      </c>
      <c r="J119" s="51" t="str">
        <f>CosteoIndividual!R119</f>
        <v>Proceso SECOP II FDLB-ES-C-076-2025</v>
      </c>
      <c r="K119" s="48">
        <f>CosteoIndividual!S119</f>
        <v>49.391063877423683</v>
      </c>
      <c r="L119" s="13">
        <f>CosteoIndividual!T119</f>
        <v>5.2763867767401107E-3</v>
      </c>
      <c r="M119" s="13" t="str">
        <f t="shared" si="3"/>
        <v>Promedio</v>
      </c>
    </row>
    <row r="120" spans="2:13" s="49" customFormat="1" ht="45" x14ac:dyDescent="0.25">
      <c r="B120" s="2">
        <v>115</v>
      </c>
      <c r="C120" s="73" t="s">
        <v>293</v>
      </c>
      <c r="D120" s="73" t="s">
        <v>294</v>
      </c>
      <c r="E120" s="73" t="s">
        <v>286</v>
      </c>
      <c r="F120" s="71" t="s">
        <v>15</v>
      </c>
      <c r="G120" s="72">
        <v>1</v>
      </c>
      <c r="H120" s="15">
        <f>CosteoIndividual!P120</f>
        <v>10400</v>
      </c>
      <c r="I120" s="15">
        <f t="shared" si="2"/>
        <v>10400</v>
      </c>
      <c r="J120" s="51" t="str">
        <f>CosteoIndividual!R120</f>
        <v>Proceso SECOP II FDLB-ES-C-076-2025</v>
      </c>
      <c r="K120" s="48">
        <f>CosteoIndividual!S120</f>
        <v>55.058447264876342</v>
      </c>
      <c r="L120" s="13">
        <f>CosteoIndividual!T120</f>
        <v>5.2939355289621194E-3</v>
      </c>
      <c r="M120" s="13" t="str">
        <f t="shared" si="3"/>
        <v>Promedio</v>
      </c>
    </row>
    <row r="121" spans="2:13" s="49" customFormat="1" ht="45" x14ac:dyDescent="0.25">
      <c r="B121" s="2">
        <v>116</v>
      </c>
      <c r="C121" s="73" t="s">
        <v>295</v>
      </c>
      <c r="D121" s="73" t="s">
        <v>296</v>
      </c>
      <c r="E121" s="73" t="s">
        <v>283</v>
      </c>
      <c r="F121" s="71" t="s">
        <v>15</v>
      </c>
      <c r="G121" s="72">
        <v>1</v>
      </c>
      <c r="H121" s="15">
        <f>CosteoIndividual!P121</f>
        <v>39197</v>
      </c>
      <c r="I121" s="15">
        <f t="shared" si="2"/>
        <v>39197</v>
      </c>
      <c r="J121" s="51" t="str">
        <f>CosteoIndividual!R121</f>
        <v>Proceso SECOP II FDLB-ES-C-076-2025</v>
      </c>
      <c r="K121" s="48">
        <f>CosteoIndividual!S121</f>
        <v>207.33123735971128</v>
      </c>
      <c r="L121" s="13">
        <f>CosteoIndividual!T121</f>
        <v>5.2895331724907672E-3</v>
      </c>
      <c r="M121" s="13" t="str">
        <f t="shared" si="3"/>
        <v>Promedio</v>
      </c>
    </row>
    <row r="122" spans="2:13" s="49" customFormat="1" ht="45" x14ac:dyDescent="0.25">
      <c r="B122" s="2">
        <v>117</v>
      </c>
      <c r="C122" s="73" t="s">
        <v>297</v>
      </c>
      <c r="D122" s="73" t="s">
        <v>298</v>
      </c>
      <c r="E122" s="73" t="s">
        <v>286</v>
      </c>
      <c r="F122" s="71" t="s">
        <v>15</v>
      </c>
      <c r="G122" s="72">
        <v>1</v>
      </c>
      <c r="H122" s="15">
        <f>CosteoIndividual!P122</f>
        <v>2137998</v>
      </c>
      <c r="I122" s="15">
        <f t="shared" si="2"/>
        <v>2137998</v>
      </c>
      <c r="J122" s="51" t="str">
        <f>CosteoIndividual!R122</f>
        <v>Proceso SECOP II FDLB-ES-C-076-2025</v>
      </c>
      <c r="K122" s="48">
        <f>CosteoIndividual!S122</f>
        <v>11303.261898244768</v>
      </c>
      <c r="L122" s="13">
        <f>CosteoIndividual!T122</f>
        <v>5.2868436149113617E-3</v>
      </c>
      <c r="M122" s="13" t="str">
        <f t="shared" si="3"/>
        <v>Promedio</v>
      </c>
    </row>
    <row r="123" spans="2:13" s="49" customFormat="1" ht="30" x14ac:dyDescent="0.25">
      <c r="B123" s="2">
        <v>118</v>
      </c>
      <c r="C123" s="73" t="s">
        <v>299</v>
      </c>
      <c r="D123" s="73" t="s">
        <v>300</v>
      </c>
      <c r="E123" s="73" t="s">
        <v>286</v>
      </c>
      <c r="F123" s="71" t="s">
        <v>15</v>
      </c>
      <c r="G123" s="72">
        <v>1</v>
      </c>
      <c r="H123" s="15">
        <f>CosteoIndividual!P123</f>
        <v>3385</v>
      </c>
      <c r="I123" s="15">
        <f t="shared" si="2"/>
        <v>3385</v>
      </c>
      <c r="J123" s="51" t="str">
        <f>CosteoIndividual!R123</f>
        <v>Proceso SECOP II FDLB-ES-C-076-2025</v>
      </c>
      <c r="K123" s="48">
        <f>CosteoIndividual!S123</f>
        <v>17.907167854104387</v>
      </c>
      <c r="L123" s="13">
        <f>CosteoIndividual!T123</f>
        <v>5.289916103169384E-3</v>
      </c>
      <c r="M123" s="13" t="str">
        <f t="shared" si="3"/>
        <v>Promedio</v>
      </c>
    </row>
    <row r="124" spans="2:13" s="49" customFormat="1" ht="75" x14ac:dyDescent="0.25">
      <c r="B124" s="2">
        <v>119</v>
      </c>
      <c r="C124" s="73" t="s">
        <v>301</v>
      </c>
      <c r="D124" s="73" t="s">
        <v>302</v>
      </c>
      <c r="E124" s="73" t="s">
        <v>283</v>
      </c>
      <c r="F124" s="71" t="s">
        <v>15</v>
      </c>
      <c r="G124" s="72">
        <v>1</v>
      </c>
      <c r="H124" s="15">
        <f>CosteoIndividual!P124</f>
        <v>169258</v>
      </c>
      <c r="I124" s="15">
        <f t="shared" si="2"/>
        <v>169258</v>
      </c>
      <c r="J124" s="51" t="str">
        <f>CosteoIndividual!R124</f>
        <v>Proceso SECOP II FDLB-ES-C-076-2025</v>
      </c>
      <c r="K124" s="48">
        <f>CosteoIndividual!S124</f>
        <v>894.79205781706935</v>
      </c>
      <c r="L124" s="13">
        <f>CosteoIndividual!T124</f>
        <v>5.2865492864056837E-3</v>
      </c>
      <c r="M124" s="13" t="str">
        <f t="shared" si="3"/>
        <v>Promedio</v>
      </c>
    </row>
    <row r="125" spans="2:13" s="49" customFormat="1" ht="60" x14ac:dyDescent="0.25">
      <c r="B125" s="2">
        <v>120</v>
      </c>
      <c r="C125" s="73" t="s">
        <v>303</v>
      </c>
      <c r="D125" s="73" t="s">
        <v>304</v>
      </c>
      <c r="E125" s="73" t="s">
        <v>283</v>
      </c>
      <c r="F125" s="71" t="s">
        <v>15</v>
      </c>
      <c r="G125" s="72">
        <v>1</v>
      </c>
      <c r="H125" s="15">
        <f>CosteoIndividual!P125</f>
        <v>5167</v>
      </c>
      <c r="I125" s="15">
        <f t="shared" si="2"/>
        <v>5167</v>
      </c>
      <c r="J125" s="51" t="str">
        <f>CosteoIndividual!R125</f>
        <v>Proceso SECOP II FDLB-ES-C-076-2025</v>
      </c>
      <c r="K125" s="48">
        <f>CosteoIndividual!S125</f>
        <v>27.421963639117145</v>
      </c>
      <c r="L125" s="13">
        <f>CosteoIndividual!T125</f>
        <v>5.3074374114621794E-3</v>
      </c>
      <c r="M125" s="13" t="str">
        <f t="shared" si="3"/>
        <v>Promedio</v>
      </c>
    </row>
    <row r="126" spans="2:13" s="49" customFormat="1" ht="30" x14ac:dyDescent="0.25">
      <c r="B126" s="2">
        <v>121</v>
      </c>
      <c r="C126" s="73" t="s">
        <v>305</v>
      </c>
      <c r="D126" s="73" t="s">
        <v>306</v>
      </c>
      <c r="E126" s="73" t="s">
        <v>286</v>
      </c>
      <c r="F126" s="71" t="s">
        <v>15</v>
      </c>
      <c r="G126" s="72">
        <v>1</v>
      </c>
      <c r="H126" s="15">
        <f>CosteoIndividual!P126</f>
        <v>32070</v>
      </c>
      <c r="I126" s="15">
        <f t="shared" si="2"/>
        <v>32070</v>
      </c>
      <c r="J126" s="51" t="str">
        <f>CosteoIndividual!R126</f>
        <v>Proceso SECOP II FDLB-ES-C-076-2025</v>
      </c>
      <c r="K126" s="48">
        <f>CosteoIndividual!S126</f>
        <v>169.55741716788089</v>
      </c>
      <c r="L126" s="13">
        <f>CosteoIndividual!T126</f>
        <v>5.2871099564354368E-3</v>
      </c>
      <c r="M126" s="13" t="str">
        <f t="shared" si="3"/>
        <v>Promedio</v>
      </c>
    </row>
    <row r="127" spans="2:13" s="49" customFormat="1" ht="45" x14ac:dyDescent="0.25">
      <c r="B127" s="2">
        <v>122</v>
      </c>
      <c r="C127" s="73" t="s">
        <v>307</v>
      </c>
      <c r="D127" s="73" t="s">
        <v>308</v>
      </c>
      <c r="E127" s="73" t="s">
        <v>286</v>
      </c>
      <c r="F127" s="71" t="s">
        <v>15</v>
      </c>
      <c r="G127" s="72">
        <v>1</v>
      </c>
      <c r="H127" s="15">
        <f>CosteoIndividual!P127</f>
        <v>28507</v>
      </c>
      <c r="I127" s="15">
        <f t="shared" si="2"/>
        <v>28507</v>
      </c>
      <c r="J127" s="51" t="str">
        <f>CosteoIndividual!R127</f>
        <v>Proceso SECOP II FDLB-ES-C-076-2025</v>
      </c>
      <c r="K127" s="48">
        <f>CosteoIndividual!S127</f>
        <v>150.8121237358578</v>
      </c>
      <c r="L127" s="13">
        <f>CosteoIndividual!T127</f>
        <v>5.2904427742038792E-3</v>
      </c>
      <c r="M127" s="13" t="str">
        <f t="shared" si="3"/>
        <v>Promedio</v>
      </c>
    </row>
    <row r="128" spans="2:13" s="49" customFormat="1" ht="30" x14ac:dyDescent="0.25">
      <c r="B128" s="2">
        <v>123</v>
      </c>
      <c r="C128" s="73" t="s">
        <v>309</v>
      </c>
      <c r="D128" s="73" t="s">
        <v>310</v>
      </c>
      <c r="E128" s="73" t="s">
        <v>286</v>
      </c>
      <c r="F128" s="71" t="s">
        <v>15</v>
      </c>
      <c r="G128" s="72">
        <v>1</v>
      </c>
      <c r="H128" s="15">
        <f>CosteoIndividual!P128</f>
        <v>15144</v>
      </c>
      <c r="I128" s="15">
        <f t="shared" si="2"/>
        <v>15144</v>
      </c>
      <c r="J128" s="51" t="str">
        <f>CosteoIndividual!R128</f>
        <v>Proceso SECOP II FDLB-ES-C-076-2025</v>
      </c>
      <c r="K128" s="48">
        <f>CosteoIndividual!S128</f>
        <v>80.021661138952794</v>
      </c>
      <c r="L128" s="13">
        <f>CosteoIndividual!T128</f>
        <v>5.2839791931883788E-3</v>
      </c>
      <c r="M128" s="13" t="str">
        <f t="shared" si="3"/>
        <v>Promedio</v>
      </c>
    </row>
    <row r="129" spans="2:13" s="49" customFormat="1" ht="30" x14ac:dyDescent="0.25">
      <c r="B129" s="2">
        <v>124</v>
      </c>
      <c r="C129" s="73" t="s">
        <v>311</v>
      </c>
      <c r="D129" s="73" t="s">
        <v>312</v>
      </c>
      <c r="E129" s="73" t="s">
        <v>286</v>
      </c>
      <c r="F129" s="71" t="s">
        <v>15</v>
      </c>
      <c r="G129" s="72">
        <v>1</v>
      </c>
      <c r="H129" s="15">
        <f>CosteoIndividual!P129</f>
        <v>4989</v>
      </c>
      <c r="I129" s="15">
        <f t="shared" si="2"/>
        <v>4989</v>
      </c>
      <c r="J129" s="51" t="str">
        <f>CosteoIndividual!R129</f>
        <v>Proceso SECOP II FDLB-ES-C-076-2025</v>
      </c>
      <c r="K129" s="48">
        <f>CosteoIndividual!S129</f>
        <v>26.300479570448903</v>
      </c>
      <c r="L129" s="13">
        <f>CosteoIndividual!T129</f>
        <v>5.2719581397295857E-3</v>
      </c>
      <c r="M129" s="13" t="str">
        <f t="shared" si="3"/>
        <v>Promedio</v>
      </c>
    </row>
    <row r="130" spans="2:13" s="49" customFormat="1" ht="30" x14ac:dyDescent="0.25">
      <c r="B130" s="2">
        <v>125</v>
      </c>
      <c r="C130" s="73" t="s">
        <v>313</v>
      </c>
      <c r="D130" s="73" t="s">
        <v>314</v>
      </c>
      <c r="E130" s="73" t="s">
        <v>286</v>
      </c>
      <c r="F130" s="71" t="s">
        <v>15</v>
      </c>
      <c r="G130" s="72">
        <v>1</v>
      </c>
      <c r="H130" s="15">
        <f>CosteoIndividual!P130</f>
        <v>3741</v>
      </c>
      <c r="I130" s="15">
        <f t="shared" si="2"/>
        <v>3741</v>
      </c>
      <c r="J130" s="51" t="str">
        <f>CosteoIndividual!R130</f>
        <v>Proceso SECOP II FDLB-ES-C-076-2025</v>
      </c>
      <c r="K130" s="48">
        <f>CosteoIndividual!S130</f>
        <v>19.867165978210036</v>
      </c>
      <c r="L130" s="13">
        <f>CosteoIndividual!T130</f>
        <v>5.3100949675594636E-3</v>
      </c>
      <c r="M130" s="13" t="str">
        <f t="shared" si="3"/>
        <v>Promedio</v>
      </c>
    </row>
    <row r="131" spans="2:13" s="49" customFormat="1" ht="30" x14ac:dyDescent="0.25">
      <c r="B131" s="2">
        <v>126</v>
      </c>
      <c r="C131" s="73" t="s">
        <v>315</v>
      </c>
      <c r="D131" s="73" t="s">
        <v>316</v>
      </c>
      <c r="E131" s="73" t="s">
        <v>283</v>
      </c>
      <c r="F131" s="71" t="s">
        <v>15</v>
      </c>
      <c r="G131" s="72">
        <v>1</v>
      </c>
      <c r="H131" s="15">
        <f>CosteoIndividual!P131</f>
        <v>24053</v>
      </c>
      <c r="I131" s="15">
        <f t="shared" si="2"/>
        <v>24053</v>
      </c>
      <c r="J131" s="51" t="str">
        <f>CosteoIndividual!R131</f>
        <v>Proceso SECOP II FDLB-ES-C-076-2025</v>
      </c>
      <c r="K131" s="48">
        <f>CosteoIndividual!S131</f>
        <v>127.02682265189883</v>
      </c>
      <c r="L131" s="13">
        <f>CosteoIndividual!T131</f>
        <v>5.2812011905640239E-3</v>
      </c>
      <c r="M131" s="13" t="str">
        <f t="shared" si="3"/>
        <v>Promedio</v>
      </c>
    </row>
    <row r="132" spans="2:13" s="49" customFormat="1" ht="45" x14ac:dyDescent="0.25">
      <c r="B132" s="2">
        <v>127</v>
      </c>
      <c r="C132" s="73" t="s">
        <v>317</v>
      </c>
      <c r="D132" s="73" t="s">
        <v>318</v>
      </c>
      <c r="E132" s="73" t="s">
        <v>319</v>
      </c>
      <c r="F132" s="71" t="s">
        <v>15</v>
      </c>
      <c r="G132" s="72">
        <v>1</v>
      </c>
      <c r="H132" s="15">
        <f>CosteoIndividual!P132</f>
        <v>235180</v>
      </c>
      <c r="I132" s="15">
        <f t="shared" si="2"/>
        <v>235180</v>
      </c>
      <c r="J132" s="51" t="str">
        <f>CosteoIndividual!R132</f>
        <v>Proceso SECOP II FDLB-ES-C-076-2025</v>
      </c>
      <c r="K132" s="48">
        <f>CosteoIndividual!S132</f>
        <v>1243.4210592311406</v>
      </c>
      <c r="L132" s="13">
        <f>CosteoIndividual!T132</f>
        <v>5.2871099564354967E-3</v>
      </c>
      <c r="M132" s="13" t="str">
        <f t="shared" si="3"/>
        <v>Promedio</v>
      </c>
    </row>
    <row r="133" spans="2:13" s="49" customFormat="1" ht="45" x14ac:dyDescent="0.25">
      <c r="B133" s="2">
        <v>128</v>
      </c>
      <c r="C133" s="73" t="s">
        <v>320</v>
      </c>
      <c r="D133" s="73" t="s">
        <v>321</v>
      </c>
      <c r="E133" s="73" t="s">
        <v>322</v>
      </c>
      <c r="F133" s="71" t="s">
        <v>15</v>
      </c>
      <c r="G133" s="72">
        <v>1</v>
      </c>
      <c r="H133" s="15">
        <f>CosteoIndividual!P133</f>
        <v>890832</v>
      </c>
      <c r="I133" s="15">
        <f t="shared" si="2"/>
        <v>890832</v>
      </c>
      <c r="J133" s="51" t="str">
        <f>CosteoIndividual!R133</f>
        <v>Proceso SECOP II FDLB-ES-C-076-2025</v>
      </c>
      <c r="K133" s="48">
        <f>CosteoIndividual!S133</f>
        <v>4709.8339313576707</v>
      </c>
      <c r="L133" s="13">
        <f>CosteoIndividual!T133</f>
        <v>5.2870034147755917E-3</v>
      </c>
      <c r="M133" s="13" t="str">
        <f t="shared" si="3"/>
        <v>Promedio</v>
      </c>
    </row>
    <row r="134" spans="2:13" s="49" customFormat="1" ht="90" x14ac:dyDescent="0.25">
      <c r="B134" s="2">
        <v>129</v>
      </c>
      <c r="C134" s="73" t="s">
        <v>323</v>
      </c>
      <c r="D134" s="73" t="s">
        <v>324</v>
      </c>
      <c r="E134" s="73" t="s">
        <v>283</v>
      </c>
      <c r="F134" s="71" t="s">
        <v>15</v>
      </c>
      <c r="G134" s="72">
        <v>1</v>
      </c>
      <c r="H134" s="15">
        <f>CosteoIndividual!P134</f>
        <v>3296080</v>
      </c>
      <c r="I134" s="15">
        <f t="shared" si="2"/>
        <v>3296080</v>
      </c>
      <c r="J134" s="51" t="str">
        <f>CosteoIndividual!R134</f>
        <v>Proceso SECOP II FDLB-ES-C-076-2025</v>
      </c>
      <c r="K134" s="48">
        <f>CosteoIndividual!S134</f>
        <v>17426.074297765521</v>
      </c>
      <c r="L134" s="13">
        <f>CosteoIndividual!T134</f>
        <v>5.2869083968139627E-3</v>
      </c>
      <c r="M134" s="13" t="str">
        <f t="shared" si="3"/>
        <v>Promedio</v>
      </c>
    </row>
    <row r="135" spans="2:13" s="49" customFormat="1" ht="90" x14ac:dyDescent="0.25">
      <c r="B135" s="2">
        <v>130</v>
      </c>
      <c r="C135" s="73" t="s">
        <v>325</v>
      </c>
      <c r="D135" s="73" t="s">
        <v>326</v>
      </c>
      <c r="E135" s="73" t="s">
        <v>283</v>
      </c>
      <c r="F135" s="71" t="s">
        <v>15</v>
      </c>
      <c r="G135" s="72">
        <v>1</v>
      </c>
      <c r="H135" s="15">
        <f>CosteoIndividual!P135</f>
        <v>4365079</v>
      </c>
      <c r="I135" s="15">
        <f t="shared" ref="I135:I172" si="4">IFERROR(H135*G135,"")</f>
        <v>4365079</v>
      </c>
      <c r="J135" s="51" t="str">
        <f>CosteoIndividual!R135</f>
        <v>Proceso SECOP II FDLB-ES-C-076-2025</v>
      </c>
      <c r="K135" s="48">
        <f>CosteoIndividual!S135</f>
        <v>23077.705245886937</v>
      </c>
      <c r="L135" s="13">
        <f>CosteoIndividual!T135</f>
        <v>5.2868925316280025E-3</v>
      </c>
      <c r="M135" s="13" t="str">
        <f t="shared" ref="M135:M172" si="5">IF(L135="","",IF(L135&lt;0.15,"Promedio","Mediana"))</f>
        <v>Promedio</v>
      </c>
    </row>
    <row r="136" spans="2:13" s="49" customFormat="1" ht="30" x14ac:dyDescent="0.25">
      <c r="B136" s="2">
        <v>131</v>
      </c>
      <c r="C136" s="73" t="s">
        <v>327</v>
      </c>
      <c r="D136" s="73" t="s">
        <v>328</v>
      </c>
      <c r="E136" s="73" t="s">
        <v>286</v>
      </c>
      <c r="F136" s="71" t="s">
        <v>15</v>
      </c>
      <c r="G136" s="72">
        <v>1</v>
      </c>
      <c r="H136" s="15">
        <f>CosteoIndividual!P136</f>
        <v>15857</v>
      </c>
      <c r="I136" s="15">
        <f t="shared" si="4"/>
        <v>15857</v>
      </c>
      <c r="J136" s="51" t="str">
        <f>CosteoIndividual!R136</f>
        <v>Proceso SECOP II FDLB-ES-C-076-2025</v>
      </c>
      <c r="K136" s="48">
        <f>CosteoIndividual!S136</f>
        <v>83.940684670886696</v>
      </c>
      <c r="L136" s="13">
        <f>CosteoIndividual!T136</f>
        <v>5.2937070409336418E-3</v>
      </c>
      <c r="M136" s="13" t="str">
        <f t="shared" si="5"/>
        <v>Promedio</v>
      </c>
    </row>
    <row r="137" spans="2:13" s="49" customFormat="1" ht="30" x14ac:dyDescent="0.25">
      <c r="B137" s="2">
        <v>132</v>
      </c>
      <c r="C137" s="73" t="s">
        <v>329</v>
      </c>
      <c r="D137" s="73" t="s">
        <v>330</v>
      </c>
      <c r="E137" s="73" t="s">
        <v>286</v>
      </c>
      <c r="F137" s="71" t="s">
        <v>15</v>
      </c>
      <c r="G137" s="72">
        <v>1</v>
      </c>
      <c r="H137" s="15">
        <f>CosteoIndividual!P137</f>
        <v>11581</v>
      </c>
      <c r="I137" s="15">
        <f t="shared" si="4"/>
        <v>11581</v>
      </c>
      <c r="J137" s="51" t="str">
        <f>CosteoIndividual!R137</f>
        <v>Proceso SECOP II FDLB-ES-C-076-2025</v>
      </c>
      <c r="K137" s="48">
        <f>CosteoIndividual!S137</f>
        <v>61.276287860284164</v>
      </c>
      <c r="L137" s="13">
        <f>CosteoIndividual!T137</f>
        <v>5.2912128184975631E-3</v>
      </c>
      <c r="M137" s="13" t="str">
        <f t="shared" si="5"/>
        <v>Promedio</v>
      </c>
    </row>
    <row r="138" spans="2:13" s="49" customFormat="1" ht="30" x14ac:dyDescent="0.25">
      <c r="B138" s="2">
        <v>133</v>
      </c>
      <c r="C138" s="73" t="s">
        <v>331</v>
      </c>
      <c r="D138" s="73" t="s">
        <v>332</v>
      </c>
      <c r="E138" s="73" t="s">
        <v>283</v>
      </c>
      <c r="F138" s="71" t="s">
        <v>15</v>
      </c>
      <c r="G138" s="72">
        <v>1</v>
      </c>
      <c r="H138" s="15">
        <f>CosteoIndividual!P138</f>
        <v>25834</v>
      </c>
      <c r="I138" s="15">
        <f t="shared" si="4"/>
        <v>25834</v>
      </c>
      <c r="J138" s="51" t="str">
        <f>CosteoIndividual!R138</f>
        <v>Proceso SECOP II FDLB-ES-C-076-2025</v>
      </c>
      <c r="K138" s="48">
        <f>CosteoIndividual!S138</f>
        <v>136.54078199985651</v>
      </c>
      <c r="L138" s="13">
        <f>CosteoIndividual!T138</f>
        <v>5.2852739743412726E-3</v>
      </c>
      <c r="M138" s="13" t="str">
        <f t="shared" si="5"/>
        <v>Promedio</v>
      </c>
    </row>
    <row r="139" spans="2:13" s="49" customFormat="1" ht="60" x14ac:dyDescent="0.25">
      <c r="B139" s="2">
        <v>134</v>
      </c>
      <c r="C139" s="73" t="s">
        <v>333</v>
      </c>
      <c r="D139" s="73" t="s">
        <v>334</v>
      </c>
      <c r="E139" s="73" t="s">
        <v>286</v>
      </c>
      <c r="F139" s="71" t="s">
        <v>15</v>
      </c>
      <c r="G139" s="72">
        <v>1</v>
      </c>
      <c r="H139" s="15">
        <f>CosteoIndividual!P139</f>
        <v>105118</v>
      </c>
      <c r="I139" s="15">
        <f t="shared" si="4"/>
        <v>105118</v>
      </c>
      <c r="J139" s="51" t="str">
        <f>CosteoIndividual!R139</f>
        <v>Proceso SECOP II FDLB-ES-C-076-2025</v>
      </c>
      <c r="K139" s="48">
        <f>CosteoIndividual!S139</f>
        <v>555.67723307728545</v>
      </c>
      <c r="L139" s="13">
        <f>CosteoIndividual!T139</f>
        <v>5.2862072743077209E-3</v>
      </c>
      <c r="M139" s="13" t="str">
        <f t="shared" si="5"/>
        <v>Promedio</v>
      </c>
    </row>
    <row r="140" spans="2:13" s="49" customFormat="1" ht="30" x14ac:dyDescent="0.25">
      <c r="B140" s="2">
        <v>135</v>
      </c>
      <c r="C140" s="73" t="s">
        <v>335</v>
      </c>
      <c r="D140" s="73" t="s">
        <v>336</v>
      </c>
      <c r="E140" s="73" t="s">
        <v>286</v>
      </c>
      <c r="F140" s="71" t="s">
        <v>15</v>
      </c>
      <c r="G140" s="72">
        <v>1</v>
      </c>
      <c r="H140" s="15">
        <f>CosteoIndividual!P140</f>
        <v>13363</v>
      </c>
      <c r="I140" s="15">
        <f t="shared" si="4"/>
        <v>13363</v>
      </c>
      <c r="J140" s="51" t="str">
        <f>CosteoIndividual!R140</f>
        <v>Proceso SECOP II FDLB-ES-C-076-2025</v>
      </c>
      <c r="K140" s="48">
        <f>CosteoIndividual!S140</f>
        <v>70.507883367523135</v>
      </c>
      <c r="L140" s="13">
        <f>CosteoIndividual!T140</f>
        <v>5.2764891868213627E-3</v>
      </c>
      <c r="M140" s="13" t="str">
        <f t="shared" si="5"/>
        <v>Promedio</v>
      </c>
    </row>
    <row r="141" spans="2:13" s="49" customFormat="1" ht="30" x14ac:dyDescent="0.25">
      <c r="B141" s="2">
        <v>136</v>
      </c>
      <c r="C141" s="73" t="s">
        <v>337</v>
      </c>
      <c r="D141" s="73" t="s">
        <v>338</v>
      </c>
      <c r="E141" s="73" t="s">
        <v>286</v>
      </c>
      <c r="F141" s="71" t="s">
        <v>15</v>
      </c>
      <c r="G141" s="72">
        <v>1</v>
      </c>
      <c r="H141" s="15">
        <f>CosteoIndividual!P141</f>
        <v>14788</v>
      </c>
      <c r="I141" s="15">
        <f t="shared" si="4"/>
        <v>14788</v>
      </c>
      <c r="J141" s="51" t="str">
        <f>CosteoIndividual!R141</f>
        <v>Proceso SECOP II FDLB-ES-C-076-2025</v>
      </c>
      <c r="K141" s="48">
        <f>CosteoIndividual!S141</f>
        <v>78.06248944850158</v>
      </c>
      <c r="L141" s="13">
        <f>CosteoIndividual!T141</f>
        <v>5.2787867482880727E-3</v>
      </c>
      <c r="M141" s="13" t="str">
        <f t="shared" si="5"/>
        <v>Promedio</v>
      </c>
    </row>
    <row r="142" spans="2:13" s="49" customFormat="1" ht="30" x14ac:dyDescent="0.25">
      <c r="B142" s="2">
        <v>137</v>
      </c>
      <c r="C142" s="73" t="s">
        <v>339</v>
      </c>
      <c r="D142" s="73" t="s">
        <v>340</v>
      </c>
      <c r="E142" s="73" t="s">
        <v>286</v>
      </c>
      <c r="F142" s="71" t="s">
        <v>15</v>
      </c>
      <c r="G142" s="72">
        <v>1</v>
      </c>
      <c r="H142" s="15">
        <f>CosteoIndividual!P142</f>
        <v>28507</v>
      </c>
      <c r="I142" s="15">
        <f t="shared" si="4"/>
        <v>28507</v>
      </c>
      <c r="J142" s="51" t="str">
        <f>CosteoIndividual!R142</f>
        <v>Proceso SECOP II FDLB-ES-C-076-2025</v>
      </c>
      <c r="K142" s="48">
        <f>CosteoIndividual!S142</f>
        <v>150.8121237358578</v>
      </c>
      <c r="L142" s="13">
        <f>CosteoIndividual!T142</f>
        <v>5.2904427742038792E-3</v>
      </c>
      <c r="M142" s="13" t="str">
        <f t="shared" si="5"/>
        <v>Promedio</v>
      </c>
    </row>
    <row r="143" spans="2:13" s="49" customFormat="1" ht="45" x14ac:dyDescent="0.25">
      <c r="B143" s="2">
        <v>138</v>
      </c>
      <c r="C143" s="73" t="s">
        <v>341</v>
      </c>
      <c r="D143" s="73" t="s">
        <v>342</v>
      </c>
      <c r="E143" s="73" t="s">
        <v>283</v>
      </c>
      <c r="F143" s="71" t="s">
        <v>15</v>
      </c>
      <c r="G143" s="72">
        <v>1</v>
      </c>
      <c r="H143" s="15">
        <f>CosteoIndividual!P143</f>
        <v>247652</v>
      </c>
      <c r="I143" s="15">
        <f t="shared" si="4"/>
        <v>247652</v>
      </c>
      <c r="J143" s="51" t="str">
        <f>CosteoIndividual!R143</f>
        <v>Proceso SECOP II FDLB-ES-C-076-2025</v>
      </c>
      <c r="K143" s="48">
        <f>CosteoIndividual!S143</f>
        <v>1309.1714451986618</v>
      </c>
      <c r="L143" s="13">
        <f>CosteoIndividual!T143</f>
        <v>5.2863436197245917E-3</v>
      </c>
      <c r="M143" s="13" t="str">
        <f t="shared" si="5"/>
        <v>Promedio</v>
      </c>
    </row>
    <row r="144" spans="2:13" s="49" customFormat="1" ht="30" x14ac:dyDescent="0.25">
      <c r="B144" s="2">
        <v>139</v>
      </c>
      <c r="C144" s="73" t="s">
        <v>343</v>
      </c>
      <c r="D144" s="73" t="s">
        <v>344</v>
      </c>
      <c r="E144" s="73" t="s">
        <v>286</v>
      </c>
      <c r="F144" s="71" t="s">
        <v>15</v>
      </c>
      <c r="G144" s="72">
        <v>1</v>
      </c>
      <c r="H144" s="15">
        <f>CosteoIndividual!P144</f>
        <v>11581</v>
      </c>
      <c r="I144" s="15">
        <f t="shared" si="4"/>
        <v>11581</v>
      </c>
      <c r="J144" s="51" t="str">
        <f>CosteoIndividual!R144</f>
        <v>Proceso SECOP II FDLB-ES-C-076-2025</v>
      </c>
      <c r="K144" s="48">
        <f>CosteoIndividual!S144</f>
        <v>61.276287860284164</v>
      </c>
      <c r="L144" s="13">
        <f>CosteoIndividual!T144</f>
        <v>5.2912128184975631E-3</v>
      </c>
      <c r="M144" s="13" t="str">
        <f t="shared" si="5"/>
        <v>Promedio</v>
      </c>
    </row>
    <row r="145" spans="2:13" s="49" customFormat="1" ht="30" x14ac:dyDescent="0.25">
      <c r="B145" s="2">
        <v>140</v>
      </c>
      <c r="C145" s="73" t="s">
        <v>345</v>
      </c>
      <c r="D145" s="73" t="s">
        <v>346</v>
      </c>
      <c r="E145" s="73" t="s">
        <v>283</v>
      </c>
      <c r="F145" s="71" t="s">
        <v>15</v>
      </c>
      <c r="G145" s="72">
        <v>1</v>
      </c>
      <c r="H145" s="15">
        <f>CosteoIndividual!P145</f>
        <v>74830</v>
      </c>
      <c r="I145" s="15">
        <f t="shared" si="4"/>
        <v>74830</v>
      </c>
      <c r="J145" s="51" t="str">
        <f>CosteoIndividual!R145</f>
        <v>Proceso SECOP II FDLB-ES-C-076-2025</v>
      </c>
      <c r="K145" s="48">
        <f>CosteoIndividual!S145</f>
        <v>395.63397339172769</v>
      </c>
      <c r="L145" s="13">
        <f>CosteoIndividual!T145</f>
        <v>5.2871099564355114E-3</v>
      </c>
      <c r="M145" s="13" t="str">
        <f t="shared" si="5"/>
        <v>Promedio</v>
      </c>
    </row>
    <row r="146" spans="2:13" s="49" customFormat="1" ht="30" x14ac:dyDescent="0.25">
      <c r="B146" s="2">
        <v>141</v>
      </c>
      <c r="C146" s="73" t="s">
        <v>347</v>
      </c>
      <c r="D146" s="73" t="s">
        <v>348</v>
      </c>
      <c r="E146" s="73" t="s">
        <v>283</v>
      </c>
      <c r="F146" s="71" t="s">
        <v>15</v>
      </c>
      <c r="G146" s="72">
        <v>1</v>
      </c>
      <c r="H146" s="15">
        <f>CosteoIndividual!P146</f>
        <v>85520</v>
      </c>
      <c r="I146" s="15">
        <f t="shared" si="4"/>
        <v>85520</v>
      </c>
      <c r="J146" s="51" t="str">
        <f>CosteoIndividual!R146</f>
        <v>Proceso SECOP II FDLB-ES-C-076-2025</v>
      </c>
      <c r="K146" s="48">
        <f>CosteoIndividual!S146</f>
        <v>452.153112447681</v>
      </c>
      <c r="L146" s="13">
        <f>CosteoIndividual!T146</f>
        <v>5.2871099564354212E-3</v>
      </c>
      <c r="M146" s="13" t="str">
        <f t="shared" si="5"/>
        <v>Promedio</v>
      </c>
    </row>
    <row r="147" spans="2:13" s="49" customFormat="1" ht="30" x14ac:dyDescent="0.25">
      <c r="B147" s="2">
        <v>142</v>
      </c>
      <c r="C147" s="73" t="s">
        <v>349</v>
      </c>
      <c r="D147" s="73" t="s">
        <v>350</v>
      </c>
      <c r="E147" s="73" t="s">
        <v>286</v>
      </c>
      <c r="F147" s="71" t="s">
        <v>15</v>
      </c>
      <c r="G147" s="72">
        <v>1</v>
      </c>
      <c r="H147" s="15">
        <f>CosteoIndividual!P147</f>
        <v>677</v>
      </c>
      <c r="I147" s="15">
        <f t="shared" si="4"/>
        <v>677</v>
      </c>
      <c r="J147" s="51" t="str">
        <f>CosteoIndividual!R147</f>
        <v>Proceso SECOP II FDLB-ES-C-076-2025</v>
      </c>
      <c r="K147" s="48">
        <f>CosteoIndividual!S147</f>
        <v>3.5814335708209164</v>
      </c>
      <c r="L147" s="13">
        <f>CosteoIndividual!T147</f>
        <v>5.2899161031694413E-3</v>
      </c>
      <c r="M147" s="13" t="str">
        <f t="shared" si="5"/>
        <v>Promedio</v>
      </c>
    </row>
    <row r="148" spans="2:13" s="49" customFormat="1" ht="30" x14ac:dyDescent="0.25">
      <c r="B148" s="2">
        <v>143</v>
      </c>
      <c r="C148" s="73" t="s">
        <v>351</v>
      </c>
      <c r="D148" s="73" t="s">
        <v>352</v>
      </c>
      <c r="E148" s="73" t="s">
        <v>286</v>
      </c>
      <c r="F148" s="71" t="s">
        <v>15</v>
      </c>
      <c r="G148" s="72">
        <v>1</v>
      </c>
      <c r="H148" s="15">
        <f>CosteoIndividual!P148</f>
        <v>624</v>
      </c>
      <c r="I148" s="15">
        <f t="shared" si="4"/>
        <v>624</v>
      </c>
      <c r="J148" s="51" t="str">
        <f>CosteoIndividual!R148</f>
        <v>Proceso SECOP II FDLB-ES-C-076-2025</v>
      </c>
      <c r="K148" s="48">
        <f>CosteoIndividual!S148</f>
        <v>3.2199310105741801</v>
      </c>
      <c r="L148" s="13">
        <f>CosteoIndividual!T148</f>
        <v>5.1628178946667765E-3</v>
      </c>
      <c r="M148" s="13" t="str">
        <f t="shared" si="5"/>
        <v>Promedio</v>
      </c>
    </row>
    <row r="149" spans="2:13" s="49" customFormat="1" ht="45" x14ac:dyDescent="0.25">
      <c r="B149" s="2">
        <v>144</v>
      </c>
      <c r="C149" s="73" t="s">
        <v>353</v>
      </c>
      <c r="D149" s="73" t="s">
        <v>354</v>
      </c>
      <c r="E149" s="73" t="s">
        <v>283</v>
      </c>
      <c r="F149" s="71" t="s">
        <v>15</v>
      </c>
      <c r="G149" s="72">
        <v>1</v>
      </c>
      <c r="H149" s="15">
        <f>CosteoIndividual!P149</f>
        <v>49886</v>
      </c>
      <c r="I149" s="15">
        <f t="shared" si="4"/>
        <v>49886</v>
      </c>
      <c r="J149" s="51" t="str">
        <f>CosteoIndividual!R149</f>
        <v>Proceso SECOP II FDLB-ES-C-076-2025</v>
      </c>
      <c r="K149" s="48">
        <f>CosteoIndividual!S149</f>
        <v>263.85036187913397</v>
      </c>
      <c r="L149" s="13">
        <f>CosteoIndividual!T149</f>
        <v>5.2890136193587149E-3</v>
      </c>
      <c r="M149" s="13" t="str">
        <f t="shared" si="5"/>
        <v>Promedio</v>
      </c>
    </row>
    <row r="150" spans="2:13" s="49" customFormat="1" ht="30" x14ac:dyDescent="0.25">
      <c r="B150" s="2">
        <v>145</v>
      </c>
      <c r="C150" s="73" t="s">
        <v>355</v>
      </c>
      <c r="D150" s="73" t="s">
        <v>356</v>
      </c>
      <c r="E150" s="73" t="s">
        <v>286</v>
      </c>
      <c r="F150" s="71" t="s">
        <v>15</v>
      </c>
      <c r="G150" s="72">
        <v>1</v>
      </c>
      <c r="H150" s="15">
        <f>CosteoIndividual!P150</f>
        <v>42760</v>
      </c>
      <c r="I150" s="15">
        <f t="shared" si="4"/>
        <v>42760</v>
      </c>
      <c r="J150" s="51" t="str">
        <f>CosteoIndividual!R150</f>
        <v>Proceso SECOP II FDLB-ES-C-076-2025</v>
      </c>
      <c r="K150" s="48">
        <f>CosteoIndividual!S150</f>
        <v>226.0765562238405</v>
      </c>
      <c r="L150" s="13">
        <f>CosteoIndividual!T150</f>
        <v>5.2871099564354212E-3</v>
      </c>
      <c r="M150" s="13" t="str">
        <f t="shared" si="5"/>
        <v>Promedio</v>
      </c>
    </row>
    <row r="151" spans="2:13" s="49" customFormat="1" ht="45" x14ac:dyDescent="0.25">
      <c r="B151" s="2">
        <v>146</v>
      </c>
      <c r="C151" s="73" t="s">
        <v>357</v>
      </c>
      <c r="D151" s="73" t="s">
        <v>358</v>
      </c>
      <c r="E151" s="73" t="s">
        <v>286</v>
      </c>
      <c r="F151" s="71" t="s">
        <v>15</v>
      </c>
      <c r="G151" s="72">
        <v>1</v>
      </c>
      <c r="H151" s="15">
        <f>CosteoIndividual!P151</f>
        <v>42760</v>
      </c>
      <c r="I151" s="15">
        <f t="shared" si="4"/>
        <v>42760</v>
      </c>
      <c r="J151" s="51" t="str">
        <f>CosteoIndividual!R151</f>
        <v>Proceso SECOP II FDLB-ES-C-076-2025</v>
      </c>
      <c r="K151" s="48">
        <f>CosteoIndividual!S151</f>
        <v>226.0765562238405</v>
      </c>
      <c r="L151" s="13">
        <f>CosteoIndividual!T151</f>
        <v>5.2871099564354212E-3</v>
      </c>
      <c r="M151" s="13" t="str">
        <f t="shared" si="5"/>
        <v>Promedio</v>
      </c>
    </row>
    <row r="152" spans="2:13" s="49" customFormat="1" ht="30" x14ac:dyDescent="0.25">
      <c r="B152" s="2">
        <v>147</v>
      </c>
      <c r="C152" s="73" t="s">
        <v>359</v>
      </c>
      <c r="D152" s="73" t="s">
        <v>360</v>
      </c>
      <c r="E152" s="73" t="s">
        <v>286</v>
      </c>
      <c r="F152" s="71" t="s">
        <v>15</v>
      </c>
      <c r="G152" s="72">
        <v>1</v>
      </c>
      <c r="H152" s="15">
        <f>CosteoIndividual!P152</f>
        <v>80175</v>
      </c>
      <c r="I152" s="15">
        <f t="shared" si="4"/>
        <v>80175</v>
      </c>
      <c r="J152" s="51" t="str">
        <f>CosteoIndividual!R152</f>
        <v>Proceso SECOP II FDLB-ES-C-076-2025</v>
      </c>
      <c r="K152" s="48">
        <f>CosteoIndividual!S152</f>
        <v>423.89354291970432</v>
      </c>
      <c r="L152" s="13">
        <f>CosteoIndividual!T152</f>
        <v>5.2871099564354637E-3</v>
      </c>
      <c r="M152" s="13" t="str">
        <f t="shared" si="5"/>
        <v>Promedio</v>
      </c>
    </row>
    <row r="153" spans="2:13" s="49" customFormat="1" ht="30" x14ac:dyDescent="0.25">
      <c r="B153" s="2">
        <v>148</v>
      </c>
      <c r="C153" s="73" t="s">
        <v>361</v>
      </c>
      <c r="D153" s="73" t="s">
        <v>362</v>
      </c>
      <c r="E153" s="73" t="s">
        <v>286</v>
      </c>
      <c r="F153" s="71" t="s">
        <v>15</v>
      </c>
      <c r="G153" s="72">
        <v>1</v>
      </c>
      <c r="H153" s="15">
        <f>CosteoIndividual!P153</f>
        <v>339</v>
      </c>
      <c r="I153" s="15">
        <f t="shared" si="4"/>
        <v>339</v>
      </c>
      <c r="J153" s="51" t="str">
        <f>CosteoIndividual!R153</f>
        <v>Proceso SECOP II FDLB-ES-C-076-2025</v>
      </c>
      <c r="K153" s="48">
        <f>CosteoIndividual!S153</f>
        <v>1.6680590351124929</v>
      </c>
      <c r="L153" s="13">
        <f>CosteoIndividual!T153</f>
        <v>4.9251507275618178E-3</v>
      </c>
      <c r="M153" s="13" t="str">
        <f t="shared" si="5"/>
        <v>Promedio</v>
      </c>
    </row>
    <row r="154" spans="2:13" s="49" customFormat="1" ht="30" x14ac:dyDescent="0.25">
      <c r="B154" s="2">
        <v>149</v>
      </c>
      <c r="C154" s="73" t="s">
        <v>363</v>
      </c>
      <c r="D154" s="73" t="s">
        <v>364</v>
      </c>
      <c r="E154" s="73" t="s">
        <v>286</v>
      </c>
      <c r="F154" s="71" t="s">
        <v>15</v>
      </c>
      <c r="G154" s="72">
        <v>1</v>
      </c>
      <c r="H154" s="15">
        <f>CosteoIndividual!P154</f>
        <v>15144</v>
      </c>
      <c r="I154" s="15">
        <f t="shared" si="4"/>
        <v>15144</v>
      </c>
      <c r="J154" s="51" t="str">
        <f>CosteoIndividual!R154</f>
        <v>Proceso SECOP II FDLB-ES-C-076-2025</v>
      </c>
      <c r="K154" s="48">
        <f>CosteoIndividual!S154</f>
        <v>80.021661138952794</v>
      </c>
      <c r="L154" s="13">
        <f>CosteoIndividual!T154</f>
        <v>5.2839791931883788E-3</v>
      </c>
      <c r="M154" s="13" t="str">
        <f t="shared" si="5"/>
        <v>Promedio</v>
      </c>
    </row>
    <row r="155" spans="2:13" s="49" customFormat="1" ht="75" x14ac:dyDescent="0.25">
      <c r="B155" s="2">
        <v>150</v>
      </c>
      <c r="C155" s="73" t="s">
        <v>365</v>
      </c>
      <c r="D155" s="73" t="s">
        <v>366</v>
      </c>
      <c r="E155" s="73" t="s">
        <v>283</v>
      </c>
      <c r="F155" s="71" t="s">
        <v>15</v>
      </c>
      <c r="G155" s="72">
        <v>1</v>
      </c>
      <c r="H155" s="15">
        <f>CosteoIndividual!P155</f>
        <v>4275996</v>
      </c>
      <c r="I155" s="15">
        <f t="shared" si="4"/>
        <v>4275996</v>
      </c>
      <c r="J155" s="51" t="str">
        <f>CosteoIndividual!R155</f>
        <v>Proceso SECOP II FDLB-ES-C-076-2025</v>
      </c>
      <c r="K155" s="48">
        <f>CosteoIndividual!S155</f>
        <v>22606.80673615836</v>
      </c>
      <c r="L155" s="13">
        <f>CosteoIndividual!T155</f>
        <v>5.2869101963467727E-3</v>
      </c>
      <c r="M155" s="13" t="str">
        <f t="shared" si="5"/>
        <v>Promedio</v>
      </c>
    </row>
    <row r="156" spans="2:13" s="49" customFormat="1" ht="45" x14ac:dyDescent="0.25">
      <c r="B156" s="2">
        <v>151</v>
      </c>
      <c r="C156" s="73" t="s">
        <v>367</v>
      </c>
      <c r="D156" s="73" t="s">
        <v>368</v>
      </c>
      <c r="E156" s="73" t="s">
        <v>283</v>
      </c>
      <c r="F156" s="71" t="s">
        <v>15</v>
      </c>
      <c r="G156" s="72">
        <v>1</v>
      </c>
      <c r="H156" s="15">
        <f>CosteoIndividual!P156</f>
        <v>67703</v>
      </c>
      <c r="I156" s="15">
        <f t="shared" si="4"/>
        <v>67703</v>
      </c>
      <c r="J156" s="51" t="str">
        <f>CosteoIndividual!R156</f>
        <v>Proceso SECOP II FDLB-ES-C-076-2025</v>
      </c>
      <c r="K156" s="48">
        <f>CosteoIndividual!S156</f>
        <v>357.86026037778441</v>
      </c>
      <c r="L156" s="13">
        <f>CosteoIndividual!T156</f>
        <v>5.2857086312075212E-3</v>
      </c>
      <c r="M156" s="13" t="str">
        <f t="shared" si="5"/>
        <v>Promedio</v>
      </c>
    </row>
    <row r="157" spans="2:13" s="49" customFormat="1" ht="30" x14ac:dyDescent="0.25">
      <c r="B157" s="2">
        <v>152</v>
      </c>
      <c r="C157" s="73" t="s">
        <v>369</v>
      </c>
      <c r="D157" s="73" t="s">
        <v>370</v>
      </c>
      <c r="E157" s="73" t="s">
        <v>286</v>
      </c>
      <c r="F157" s="71" t="s">
        <v>15</v>
      </c>
      <c r="G157" s="72">
        <v>1</v>
      </c>
      <c r="H157" s="15">
        <f>CosteoIndividual!P157</f>
        <v>49886</v>
      </c>
      <c r="I157" s="15">
        <f t="shared" si="4"/>
        <v>49886</v>
      </c>
      <c r="J157" s="51" t="str">
        <f>CosteoIndividual!R157</f>
        <v>Proceso SECOP II FDLB-ES-C-076-2025</v>
      </c>
      <c r="K157" s="48">
        <f>CosteoIndividual!S157</f>
        <v>263.85036187913397</v>
      </c>
      <c r="L157" s="13">
        <f>CosteoIndividual!T157</f>
        <v>5.2890136193587149E-3</v>
      </c>
      <c r="M157" s="13" t="str">
        <f t="shared" si="5"/>
        <v>Promedio</v>
      </c>
    </row>
    <row r="158" spans="2:13" s="49" customFormat="1" ht="30" x14ac:dyDescent="0.25">
      <c r="B158" s="2">
        <v>153</v>
      </c>
      <c r="C158" s="73" t="s">
        <v>371</v>
      </c>
      <c r="D158" s="73" t="s">
        <v>372</v>
      </c>
      <c r="E158" s="73" t="s">
        <v>286</v>
      </c>
      <c r="F158" s="71" t="s">
        <v>15</v>
      </c>
      <c r="G158" s="72">
        <v>1</v>
      </c>
      <c r="H158" s="15">
        <f>CosteoIndividual!P158</f>
        <v>21380</v>
      </c>
      <c r="I158" s="15">
        <f t="shared" si="4"/>
        <v>21380</v>
      </c>
      <c r="J158" s="51" t="str">
        <f>CosteoIndividual!R158</f>
        <v>Proceso SECOP II FDLB-ES-C-076-2025</v>
      </c>
      <c r="K158" s="48">
        <f>CosteoIndividual!S158</f>
        <v>113.03827811192025</v>
      </c>
      <c r="L158" s="13">
        <f>CosteoIndividual!T158</f>
        <v>5.2871099564354212E-3</v>
      </c>
      <c r="M158" s="13" t="str">
        <f t="shared" si="5"/>
        <v>Promedio</v>
      </c>
    </row>
    <row r="159" spans="2:13" s="49" customFormat="1" ht="30" x14ac:dyDescent="0.25">
      <c r="B159" s="2">
        <v>154</v>
      </c>
      <c r="C159" s="73" t="s">
        <v>373</v>
      </c>
      <c r="D159" s="73" t="s">
        <v>374</v>
      </c>
      <c r="E159" s="73" t="s">
        <v>286</v>
      </c>
      <c r="F159" s="71" t="s">
        <v>15</v>
      </c>
      <c r="G159" s="72">
        <v>1</v>
      </c>
      <c r="H159" s="15">
        <f>CosteoIndividual!P159</f>
        <v>285</v>
      </c>
      <c r="I159" s="15">
        <f t="shared" si="4"/>
        <v>285</v>
      </c>
      <c r="J159" s="51" t="str">
        <f>CosteoIndividual!R159</f>
        <v>Proceso SECOP II FDLB-ES-C-076-2025</v>
      </c>
      <c r="K159" s="48">
        <f>CosteoIndividual!S159</f>
        <v>1.5712180073587572</v>
      </c>
      <c r="L159" s="13">
        <f>CosteoIndividual!T159</f>
        <v>5.5131380910748776E-3</v>
      </c>
      <c r="M159" s="13" t="str">
        <f t="shared" si="5"/>
        <v>Promedio</v>
      </c>
    </row>
    <row r="160" spans="2:13" s="49" customFormat="1" ht="30" x14ac:dyDescent="0.25">
      <c r="B160" s="2">
        <v>155</v>
      </c>
      <c r="C160" s="73" t="s">
        <v>375</v>
      </c>
      <c r="D160" s="73" t="s">
        <v>376</v>
      </c>
      <c r="E160" s="73" t="s">
        <v>286</v>
      </c>
      <c r="F160" s="71" t="s">
        <v>15</v>
      </c>
      <c r="G160" s="72">
        <v>1</v>
      </c>
      <c r="H160" s="15">
        <f>CosteoIndividual!P160</f>
        <v>6236</v>
      </c>
      <c r="I160" s="15">
        <f t="shared" si="4"/>
        <v>6236</v>
      </c>
      <c r="J160" s="51" t="str">
        <f>CosteoIndividual!R160</f>
        <v>Proceso SECOP II FDLB-ES-C-076-2025</v>
      </c>
      <c r="K160" s="48">
        <f>CosteoIndividual!S160</f>
        <v>33.016767464571508</v>
      </c>
      <c r="L160" s="13">
        <f>CosteoIndividual!T160</f>
        <v>5.2947374678405561E-3</v>
      </c>
      <c r="M160" s="13" t="str">
        <f t="shared" si="5"/>
        <v>Promedio</v>
      </c>
    </row>
    <row r="161" spans="2:13" s="49" customFormat="1" ht="45" x14ac:dyDescent="0.25">
      <c r="B161" s="2">
        <v>156</v>
      </c>
      <c r="C161" s="73" t="s">
        <v>377</v>
      </c>
      <c r="D161" s="73" t="s">
        <v>378</v>
      </c>
      <c r="E161" s="73" t="s">
        <v>379</v>
      </c>
      <c r="F161" s="71" t="s">
        <v>15</v>
      </c>
      <c r="G161" s="72">
        <v>1</v>
      </c>
      <c r="H161" s="15">
        <f>CosteoIndividual!P161</f>
        <v>285067</v>
      </c>
      <c r="I161" s="15">
        <f t="shared" si="4"/>
        <v>285067</v>
      </c>
      <c r="J161" s="51" t="str">
        <f>CosteoIndividual!R161</f>
        <v>Proceso SECOP II FDLB-ES-C-076-2025</v>
      </c>
      <c r="K161" s="48">
        <f>CosteoIndividual!S161</f>
        <v>1506.9884262515864</v>
      </c>
      <c r="L161" s="13">
        <f>CosteoIndividual!T161</f>
        <v>5.2864441815443268E-3</v>
      </c>
      <c r="M161" s="13" t="str">
        <f t="shared" si="5"/>
        <v>Promedio</v>
      </c>
    </row>
    <row r="162" spans="2:13" s="49" customFormat="1" ht="30" x14ac:dyDescent="0.25">
      <c r="B162" s="2">
        <v>157</v>
      </c>
      <c r="C162" s="73" t="s">
        <v>380</v>
      </c>
      <c r="D162" s="73" t="s">
        <v>381</v>
      </c>
      <c r="E162" s="73" t="s">
        <v>286</v>
      </c>
      <c r="F162" s="71" t="s">
        <v>15</v>
      </c>
      <c r="G162" s="72">
        <v>1</v>
      </c>
      <c r="H162" s="15">
        <f>CosteoIndividual!P162</f>
        <v>24053</v>
      </c>
      <c r="I162" s="15">
        <f t="shared" si="4"/>
        <v>24053</v>
      </c>
      <c r="J162" s="51" t="str">
        <f>CosteoIndividual!R162</f>
        <v>Proceso SECOP II FDLB-ES-C-076-2025</v>
      </c>
      <c r="K162" s="48">
        <f>CosteoIndividual!S162</f>
        <v>127.02682265189883</v>
      </c>
      <c r="L162" s="13">
        <f>CosteoIndividual!T162</f>
        <v>5.2812011905640239E-3</v>
      </c>
      <c r="M162" s="13" t="str">
        <f t="shared" si="5"/>
        <v>Promedio</v>
      </c>
    </row>
    <row r="163" spans="2:13" s="49" customFormat="1" ht="45" x14ac:dyDescent="0.25">
      <c r="B163" s="2">
        <v>158</v>
      </c>
      <c r="C163" s="73" t="s">
        <v>382</v>
      </c>
      <c r="D163" s="73" t="s">
        <v>383</v>
      </c>
      <c r="E163" s="73" t="s">
        <v>286</v>
      </c>
      <c r="F163" s="71" t="s">
        <v>15</v>
      </c>
      <c r="G163" s="72">
        <v>1</v>
      </c>
      <c r="H163" s="15">
        <f>CosteoIndividual!P163</f>
        <v>25834</v>
      </c>
      <c r="I163" s="15">
        <f t="shared" si="4"/>
        <v>25834</v>
      </c>
      <c r="J163" s="51" t="str">
        <f>CosteoIndividual!R163</f>
        <v>Proceso SECOP II FDLB-ES-C-076-2025</v>
      </c>
      <c r="K163" s="48">
        <f>CosteoIndividual!S163</f>
        <v>136.54078199985651</v>
      </c>
      <c r="L163" s="13">
        <f>CosteoIndividual!T163</f>
        <v>5.2852739743412726E-3</v>
      </c>
      <c r="M163" s="13" t="str">
        <f t="shared" si="5"/>
        <v>Promedio</v>
      </c>
    </row>
    <row r="164" spans="2:13" s="49" customFormat="1" ht="30" x14ac:dyDescent="0.25">
      <c r="B164" s="2">
        <v>159</v>
      </c>
      <c r="C164" s="73" t="s">
        <v>384</v>
      </c>
      <c r="D164" s="73" t="s">
        <v>385</v>
      </c>
      <c r="E164" s="73" t="s">
        <v>286</v>
      </c>
      <c r="F164" s="71" t="s">
        <v>15</v>
      </c>
      <c r="G164" s="72">
        <v>1</v>
      </c>
      <c r="H164" s="15">
        <f>CosteoIndividual!P164</f>
        <v>2316</v>
      </c>
      <c r="I164" s="15">
        <f t="shared" si="4"/>
        <v>2316</v>
      </c>
      <c r="J164" s="51" t="str">
        <f>CosteoIndividual!R164</f>
        <v>Proceso SECOP II FDLB-ES-C-076-2025</v>
      </c>
      <c r="K164" s="48">
        <f>CosteoIndividual!S164</f>
        <v>12.312401819418101</v>
      </c>
      <c r="L164" s="13">
        <f>CosteoIndividual!T164</f>
        <v>5.3160378857423354E-3</v>
      </c>
      <c r="M164" s="13" t="str">
        <f t="shared" si="5"/>
        <v>Promedio</v>
      </c>
    </row>
    <row r="165" spans="2:13" s="49" customFormat="1" ht="30" x14ac:dyDescent="0.25">
      <c r="B165" s="2">
        <v>160</v>
      </c>
      <c r="C165" s="73" t="s">
        <v>386</v>
      </c>
      <c r="D165" s="73" t="s">
        <v>387</v>
      </c>
      <c r="E165" s="73" t="s">
        <v>283</v>
      </c>
      <c r="F165" s="71" t="s">
        <v>15</v>
      </c>
      <c r="G165" s="72">
        <v>1</v>
      </c>
      <c r="H165" s="15">
        <f>CosteoIndividual!P165</f>
        <v>147878</v>
      </c>
      <c r="I165" s="15">
        <f t="shared" si="4"/>
        <v>147878</v>
      </c>
      <c r="J165" s="51" t="str">
        <f>CosteoIndividual!R165</f>
        <v>Proceso SECOP II FDLB-ES-C-076-2025</v>
      </c>
      <c r="K165" s="48">
        <f>CosteoIndividual!S165</f>
        <v>781.7537819787749</v>
      </c>
      <c r="L165" s="13">
        <f>CosteoIndividual!T165</f>
        <v>5.2864682411143827E-3</v>
      </c>
      <c r="M165" s="13" t="str">
        <f t="shared" si="5"/>
        <v>Promedio</v>
      </c>
    </row>
    <row r="166" spans="2:13" s="49" customFormat="1" ht="45" x14ac:dyDescent="0.25">
      <c r="B166" s="2">
        <v>161</v>
      </c>
      <c r="C166" s="73" t="s">
        <v>388</v>
      </c>
      <c r="D166" s="73" t="s">
        <v>389</v>
      </c>
      <c r="E166" s="73" t="s">
        <v>283</v>
      </c>
      <c r="F166" s="71" t="s">
        <v>15</v>
      </c>
      <c r="G166" s="72">
        <v>1</v>
      </c>
      <c r="H166" s="15">
        <f>CosteoIndividual!P166</f>
        <v>145322</v>
      </c>
      <c r="I166" s="15">
        <f t="shared" si="4"/>
        <v>145322</v>
      </c>
      <c r="J166" s="51" t="str">
        <f>CosteoIndividual!R166</f>
        <v>Proceso SECOP II FDLB-ES-C-076-2025</v>
      </c>
      <c r="K166" s="48">
        <f>CosteoIndividual!S166</f>
        <v>768.22544513570767</v>
      </c>
      <c r="L166" s="13">
        <f>CosteoIndividual!T166</f>
        <v>5.2863818742685141E-3</v>
      </c>
      <c r="M166" s="13" t="str">
        <f t="shared" si="5"/>
        <v>Promedio</v>
      </c>
    </row>
    <row r="167" spans="2:13" s="49" customFormat="1" ht="30" x14ac:dyDescent="0.25">
      <c r="B167" s="2">
        <v>162</v>
      </c>
      <c r="C167" s="73" t="s">
        <v>390</v>
      </c>
      <c r="D167" s="73" t="s">
        <v>391</v>
      </c>
      <c r="E167" s="73"/>
      <c r="F167" s="71" t="s">
        <v>392</v>
      </c>
      <c r="G167" s="72">
        <v>1</v>
      </c>
      <c r="H167" s="15">
        <f>CosteoIndividual!P167</f>
        <v>2672498</v>
      </c>
      <c r="I167" s="15">
        <f t="shared" si="4"/>
        <v>2672498</v>
      </c>
      <c r="J167" s="51" t="str">
        <f>CosteoIndividual!R167</f>
        <v>Proceso SECOP II FDLB-ES-C-076-2025</v>
      </c>
      <c r="K167" s="48">
        <f>CosteoIndividual!S167</f>
        <v>14129.218842080259</v>
      </c>
      <c r="L167" s="13">
        <f>CosteoIndividual!T167</f>
        <v>5.286896879849276E-3</v>
      </c>
      <c r="M167" s="13" t="str">
        <f t="shared" si="5"/>
        <v>Promedio</v>
      </c>
    </row>
    <row r="168" spans="2:13" s="49" customFormat="1" ht="60" x14ac:dyDescent="0.25">
      <c r="B168" s="2">
        <v>163</v>
      </c>
      <c r="C168" s="73" t="s">
        <v>393</v>
      </c>
      <c r="D168" s="73" t="s">
        <v>394</v>
      </c>
      <c r="E168" s="73" t="s">
        <v>69</v>
      </c>
      <c r="F168" s="71" t="s">
        <v>15</v>
      </c>
      <c r="G168" s="72">
        <v>1</v>
      </c>
      <c r="H168" s="15">
        <f>CosteoIndividual!P168</f>
        <v>16993</v>
      </c>
      <c r="I168" s="15">
        <f t="shared" si="4"/>
        <v>16993</v>
      </c>
      <c r="J168" s="51" t="str">
        <f>CosteoIndividual!R168</f>
        <v>Proceso SECOP II FDLB-ES-C-076-2025</v>
      </c>
      <c r="K168" s="48">
        <f>CosteoIndividual!S168</f>
        <v>89.820279801819552</v>
      </c>
      <c r="L168" s="13">
        <f>CosteoIndividual!T168</f>
        <v>5.2857862816886193E-3</v>
      </c>
      <c r="M168" s="13" t="str">
        <f t="shared" si="5"/>
        <v>Promedio</v>
      </c>
    </row>
    <row r="169" spans="2:13" s="49" customFormat="1" ht="60" x14ac:dyDescent="0.25">
      <c r="B169" s="2">
        <v>164</v>
      </c>
      <c r="C169" s="73" t="s">
        <v>395</v>
      </c>
      <c r="D169" s="73" t="s">
        <v>396</v>
      </c>
      <c r="E169" s="73" t="s">
        <v>69</v>
      </c>
      <c r="F169" s="71" t="s">
        <v>15</v>
      </c>
      <c r="G169" s="72">
        <v>1</v>
      </c>
      <c r="H169" s="15">
        <f>CosteoIndividual!P169</f>
        <v>17785</v>
      </c>
      <c r="I169" s="15">
        <f t="shared" si="4"/>
        <v>17785</v>
      </c>
      <c r="J169" s="51" t="str">
        <f>CosteoIndividual!R169</f>
        <v>Proceso SECOP II FDLB-ES-C-076-2025</v>
      </c>
      <c r="K169" s="48">
        <f>CosteoIndividual!S169</f>
        <v>93.994046328906194</v>
      </c>
      <c r="L169" s="13">
        <f>CosteoIndividual!T169</f>
        <v>5.2849796721231961E-3</v>
      </c>
      <c r="M169" s="13" t="str">
        <f t="shared" si="5"/>
        <v>Promedio</v>
      </c>
    </row>
    <row r="170" spans="2:13" s="49" customFormat="1" ht="30" x14ac:dyDescent="0.25">
      <c r="B170" s="2">
        <v>165</v>
      </c>
      <c r="C170" s="73" t="s">
        <v>397</v>
      </c>
      <c r="D170" s="73" t="s">
        <v>398</v>
      </c>
      <c r="E170" s="73" t="s">
        <v>399</v>
      </c>
      <c r="F170" s="71" t="s">
        <v>15</v>
      </c>
      <c r="G170" s="72">
        <v>1</v>
      </c>
      <c r="H170" s="15">
        <f>CosteoIndividual!P170</f>
        <v>549620</v>
      </c>
      <c r="I170" s="15">
        <f t="shared" si="4"/>
        <v>549620</v>
      </c>
      <c r="J170" s="51" t="str">
        <f>CosteoIndividual!R170</f>
        <v>Proceso SECOP II FDLB-ES-C-076-2025</v>
      </c>
      <c r="K170" s="48">
        <f>CosteoIndividual!S170</f>
        <v>2905.8848911271248</v>
      </c>
      <c r="L170" s="13">
        <f>CosteoIndividual!T170</f>
        <v>5.2870839805913283E-3</v>
      </c>
      <c r="M170" s="13" t="str">
        <f t="shared" si="5"/>
        <v>Promedio</v>
      </c>
    </row>
    <row r="171" spans="2:13" s="49" customFormat="1" ht="30" x14ac:dyDescent="0.25">
      <c r="B171" s="2">
        <v>166</v>
      </c>
      <c r="C171" s="73" t="s">
        <v>400</v>
      </c>
      <c r="D171" s="73" t="s">
        <v>401</v>
      </c>
      <c r="E171" s="73" t="s">
        <v>402</v>
      </c>
      <c r="F171" s="71" t="s">
        <v>15</v>
      </c>
      <c r="G171" s="72">
        <v>1</v>
      </c>
      <c r="H171" s="15">
        <f>CosteoIndividual!P171</f>
        <v>682056</v>
      </c>
      <c r="I171" s="15">
        <f t="shared" si="4"/>
        <v>682056</v>
      </c>
      <c r="J171" s="51" t="str">
        <f>CosteoIndividual!R171</f>
        <v>Proceso SECOP II FDLB-ES-C-076-2025</v>
      </c>
      <c r="K171" s="48">
        <f>CosteoIndividual!S171</f>
        <v>3606.0274399049085</v>
      </c>
      <c r="L171" s="13">
        <f>CosteoIndividual!T171</f>
        <v>5.2869982826196978E-3</v>
      </c>
      <c r="M171" s="13" t="str">
        <f t="shared" si="5"/>
        <v>Promedio</v>
      </c>
    </row>
    <row r="172" spans="2:13" s="49" customFormat="1" ht="30" x14ac:dyDescent="0.25">
      <c r="B172" s="2">
        <v>167</v>
      </c>
      <c r="C172" s="73" t="s">
        <v>403</v>
      </c>
      <c r="D172" s="73" t="s">
        <v>404</v>
      </c>
      <c r="E172" s="73" t="s">
        <v>405</v>
      </c>
      <c r="F172" s="71" t="s">
        <v>15</v>
      </c>
      <c r="G172" s="72">
        <v>1</v>
      </c>
      <c r="H172" s="15">
        <f>CosteoIndividual!P172</f>
        <v>673644</v>
      </c>
      <c r="I172" s="15">
        <f t="shared" si="4"/>
        <v>673644</v>
      </c>
      <c r="J172" s="51" t="str">
        <f>CosteoIndividual!R172</f>
        <v>Proceso SECOP II FDLB-ES-C-076-2025</v>
      </c>
      <c r="K172" s="48">
        <f>CosteoIndividual!S172</f>
        <v>3561.368784598119</v>
      </c>
      <c r="L172" s="13">
        <f>CosteoIndividual!T172</f>
        <v>5.2867214099261888E-3</v>
      </c>
      <c r="M172" s="13" t="str">
        <f t="shared" si="5"/>
        <v>Promedio</v>
      </c>
    </row>
    <row r="173" spans="2:13" s="49" customFormat="1" ht="45" x14ac:dyDescent="0.25">
      <c r="B173" s="2">
        <v>167</v>
      </c>
      <c r="C173" s="73" t="s">
        <v>617</v>
      </c>
      <c r="D173" s="73" t="s">
        <v>617</v>
      </c>
      <c r="E173" s="73" t="s">
        <v>75</v>
      </c>
      <c r="F173" s="71" t="s">
        <v>15</v>
      </c>
      <c r="G173" s="72">
        <v>1</v>
      </c>
      <c r="H173" s="15" t="s">
        <v>618</v>
      </c>
      <c r="I173" s="15" t="s">
        <v>618</v>
      </c>
      <c r="J173" s="51">
        <f>CosteoIndividual!R173</f>
        <v>0</v>
      </c>
      <c r="K173" s="48">
        <f>CosteoIndividual!S173</f>
        <v>0</v>
      </c>
      <c r="L173" s="13">
        <f>CosteoIndividual!T173</f>
        <v>0</v>
      </c>
      <c r="M173" s="13" t="str">
        <f t="shared" ref="M173" si="6">IF(L173="","",IF(L173&lt;0.15,"Promedio","Mediana"))</f>
        <v>Promedio</v>
      </c>
    </row>
    <row r="174" spans="2:13" x14ac:dyDescent="0.25">
      <c r="H174" s="14">
        <f>SUM(H6:H172)</f>
        <v>198847662</v>
      </c>
      <c r="I174" s="14">
        <f>SUM(I6:I172)</f>
        <v>198847662</v>
      </c>
      <c r="K174" s="10"/>
      <c r="L174" s="11"/>
      <c r="M174" s="11"/>
    </row>
    <row r="175" spans="2:13" x14ac:dyDescent="0.25">
      <c r="H175" s="10"/>
      <c r="I175" s="10"/>
      <c r="K175" s="10"/>
      <c r="L175" s="11"/>
      <c r="M175" s="11"/>
    </row>
    <row r="176" spans="2:13" ht="15" customHeight="1" x14ac:dyDescent="0.25">
      <c r="H176" s="10"/>
      <c r="I176" s="10"/>
      <c r="K176" s="10"/>
      <c r="L176" s="11"/>
      <c r="M176" s="11"/>
    </row>
    <row r="177" spans="3:13" ht="15" customHeight="1" thickBot="1" x14ac:dyDescent="0.3"/>
    <row r="178" spans="3:13" ht="15" customHeight="1" x14ac:dyDescent="0.25">
      <c r="I178" s="76" t="s">
        <v>406</v>
      </c>
      <c r="J178" s="79" t="s">
        <v>407</v>
      </c>
      <c r="K178" s="80"/>
      <c r="L178" s="81"/>
      <c r="M178" s="6"/>
    </row>
    <row r="179" spans="3:13" ht="15" customHeight="1" x14ac:dyDescent="0.25">
      <c r="I179" s="77"/>
      <c r="J179" s="82" t="s">
        <v>408</v>
      </c>
      <c r="K179" s="83"/>
      <c r="L179" s="84"/>
      <c r="M179" s="6"/>
    </row>
    <row r="180" spans="3:13" ht="15" customHeight="1" thickBot="1" x14ac:dyDescent="0.3">
      <c r="C180" s="9"/>
      <c r="I180" s="78"/>
      <c r="J180" s="85" t="s">
        <v>409</v>
      </c>
      <c r="K180" s="86"/>
      <c r="L180" s="87"/>
      <c r="M180" s="6"/>
    </row>
    <row r="181" spans="3:13" ht="15" customHeight="1" x14ac:dyDescent="0.25">
      <c r="C181" s="9"/>
      <c r="K181" s="6"/>
      <c r="L181" s="6"/>
      <c r="M181" s="6"/>
    </row>
    <row r="182" spans="3:13" ht="15" customHeight="1" x14ac:dyDescent="0.25">
      <c r="C182" s="9"/>
    </row>
    <row r="183" spans="3:13" ht="15" customHeight="1" x14ac:dyDescent="0.25">
      <c r="C183" s="9"/>
    </row>
    <row r="184" spans="3:13" ht="15" customHeight="1" x14ac:dyDescent="0.25">
      <c r="C184" s="8"/>
    </row>
    <row r="185" spans="3:13" ht="15" customHeight="1" x14ac:dyDescent="0.25">
      <c r="C185" s="8"/>
    </row>
    <row r="186" spans="3:13" x14ac:dyDescent="0.25">
      <c r="C186" s="8"/>
    </row>
    <row r="187" spans="3:13" ht="15" customHeight="1" x14ac:dyDescent="0.25">
      <c r="C187" s="8"/>
    </row>
    <row r="188" spans="3:13" ht="15" customHeight="1" x14ac:dyDescent="0.25">
      <c r="C188" s="8"/>
    </row>
    <row r="189" spans="3:13" ht="15" customHeight="1" x14ac:dyDescent="0.25">
      <c r="C189" s="8"/>
    </row>
    <row r="190" spans="3:13" ht="15" customHeight="1" x14ac:dyDescent="0.25">
      <c r="C190" s="8"/>
    </row>
    <row r="191" spans="3:13" ht="15" customHeight="1" x14ac:dyDescent="0.25">
      <c r="C191" s="8"/>
    </row>
  </sheetData>
  <autoFilter ref="A5:N174"/>
  <mergeCells count="5">
    <mergeCell ref="B3:L3"/>
    <mergeCell ref="I178:I180"/>
    <mergeCell ref="J178:L178"/>
    <mergeCell ref="J179:L179"/>
    <mergeCell ref="J180:L180"/>
  </mergeCells>
  <conditionalFormatting sqref="L6:L172 L174:M176">
    <cfRule type="cellIs" dxfId="5" priority="3" operator="greaterThan">
      <formula>0.15</formula>
    </cfRule>
  </conditionalFormatting>
  <conditionalFormatting sqref="L173">
    <cfRule type="cellIs" dxfId="0" priority="1" operator="greaterThan">
      <formula>0.15</formula>
    </cfRule>
  </conditionalFormatting>
  <hyperlinks>
    <hyperlink ref="J180" r:id="rId1"/>
  </hyperlinks>
  <pageMargins left="0.7" right="0.7" top="0.75" bottom="0.75" header="0.3" footer="0.3"/>
  <pageSetup paperSize="9" scale="50" fitToHeight="0" orientation="landscape" r:id="rId2"/>
  <drawing r:id="rId3"/>
  <legacyDrawing r:id="rId4"/>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2:AM205"/>
  <sheetViews>
    <sheetView showGridLines="0" topLeftCell="H161" zoomScale="55" zoomScaleNormal="55" workbookViewId="0">
      <selection activeCell="Q173" sqref="Q173"/>
    </sheetView>
  </sheetViews>
  <sheetFormatPr baseColWidth="10" defaultColWidth="11.42578125" defaultRowHeight="15" x14ac:dyDescent="0.25"/>
  <cols>
    <col min="1" max="1" width="7.5703125" customWidth="1"/>
    <col min="2" max="2" width="6.7109375" bestFit="1" customWidth="1"/>
    <col min="3" max="3" width="23.28515625" customWidth="1"/>
    <col min="4" max="4" width="107.28515625" customWidth="1"/>
    <col min="5" max="6" width="24.28515625" style="6" customWidth="1"/>
    <col min="7" max="7" width="14.42578125" customWidth="1"/>
    <col min="8" max="8" width="11.42578125" customWidth="1"/>
    <col min="9" max="9" width="21.28515625" customWidth="1"/>
    <col min="10" max="12" width="23.140625" customWidth="1"/>
    <col min="13" max="13" width="23.140625" style="107" customWidth="1"/>
    <col min="14" max="15" width="23.140625" customWidth="1"/>
    <col min="16" max="16" width="26.42578125" customWidth="1"/>
    <col min="17" max="17" width="17.5703125" customWidth="1"/>
    <col min="18" max="18" width="41" customWidth="1"/>
    <col min="19" max="19" width="17.42578125" customWidth="1"/>
    <col min="20" max="20" width="12.5703125" customWidth="1"/>
    <col min="21" max="21" width="11.42578125" customWidth="1"/>
    <col min="22" max="22" width="18.5703125" customWidth="1"/>
  </cols>
  <sheetData>
    <row r="2" spans="2:22" ht="18.75" x14ac:dyDescent="0.25">
      <c r="B2" s="88" t="s">
        <v>410</v>
      </c>
      <c r="C2" s="88"/>
      <c r="D2" s="88"/>
      <c r="E2" s="88"/>
      <c r="F2" s="88"/>
      <c r="G2" s="88"/>
      <c r="H2" s="88"/>
      <c r="I2" s="88"/>
      <c r="J2" s="88"/>
      <c r="K2" s="88"/>
      <c r="L2" s="88"/>
      <c r="M2" s="88"/>
      <c r="N2" s="88"/>
      <c r="O2" s="88"/>
      <c r="P2" s="88"/>
      <c r="Q2" s="88"/>
      <c r="R2" s="88"/>
      <c r="S2" s="88"/>
      <c r="T2" s="88"/>
    </row>
    <row r="3" spans="2:22" ht="18.75" x14ac:dyDescent="0.3">
      <c r="B3" s="52"/>
      <c r="C3" s="52"/>
      <c r="D3" s="52"/>
      <c r="E3" s="52"/>
      <c r="F3" s="52"/>
      <c r="G3" s="52"/>
      <c r="H3" s="52"/>
      <c r="I3" s="89" t="s">
        <v>411</v>
      </c>
      <c r="J3" s="89"/>
      <c r="K3" s="89"/>
      <c r="L3" s="92" t="s">
        <v>616</v>
      </c>
      <c r="M3" s="93"/>
      <c r="N3" s="93"/>
      <c r="O3" s="94"/>
      <c r="P3" s="90"/>
      <c r="Q3" s="52" t="s">
        <v>412</v>
      </c>
      <c r="R3" s="52"/>
      <c r="S3" s="52"/>
      <c r="T3" s="52"/>
      <c r="U3" s="52"/>
    </row>
    <row r="4" spans="2:22" ht="33.75" x14ac:dyDescent="0.25">
      <c r="I4" s="68" t="s">
        <v>413</v>
      </c>
      <c r="J4" s="68" t="s">
        <v>414</v>
      </c>
      <c r="K4" s="68" t="s">
        <v>415</v>
      </c>
      <c r="L4" s="91" t="s">
        <v>612</v>
      </c>
      <c r="M4" s="103" t="s">
        <v>613</v>
      </c>
      <c r="N4" s="91" t="s">
        <v>614</v>
      </c>
      <c r="O4" s="91" t="s">
        <v>615</v>
      </c>
    </row>
    <row r="5" spans="2:22" s="61" customFormat="1" ht="110.25" x14ac:dyDescent="0.25">
      <c r="B5" s="55" t="s">
        <v>0</v>
      </c>
      <c r="C5" s="56" t="s">
        <v>1</v>
      </c>
      <c r="D5" s="56" t="s">
        <v>416</v>
      </c>
      <c r="E5" s="57" t="s">
        <v>417</v>
      </c>
      <c r="F5" s="56" t="s">
        <v>418</v>
      </c>
      <c r="G5" s="56" t="s">
        <v>419</v>
      </c>
      <c r="H5" s="56" t="s">
        <v>420</v>
      </c>
      <c r="I5" s="58" t="s">
        <v>421</v>
      </c>
      <c r="J5" s="58" t="s">
        <v>422</v>
      </c>
      <c r="K5" s="58" t="s">
        <v>423</v>
      </c>
      <c r="L5" s="58" t="s">
        <v>421</v>
      </c>
      <c r="M5" s="104" t="s">
        <v>422</v>
      </c>
      <c r="N5" s="58" t="s">
        <v>423</v>
      </c>
      <c r="O5" s="58" t="s">
        <v>423</v>
      </c>
      <c r="P5" s="59" t="s">
        <v>6</v>
      </c>
      <c r="Q5" s="59" t="s">
        <v>7</v>
      </c>
      <c r="R5" s="60" t="s">
        <v>8</v>
      </c>
      <c r="S5" s="60" t="s">
        <v>9</v>
      </c>
      <c r="T5" s="60" t="s">
        <v>10</v>
      </c>
      <c r="V5" s="60" t="s">
        <v>424</v>
      </c>
    </row>
    <row r="6" spans="2:22" ht="120" x14ac:dyDescent="0.25">
      <c r="B6" s="2">
        <v>1</v>
      </c>
      <c r="C6" s="73" t="s">
        <v>12</v>
      </c>
      <c r="D6" s="73" t="s">
        <v>13</v>
      </c>
      <c r="E6" s="73" t="s">
        <v>14</v>
      </c>
      <c r="F6" s="74" t="s">
        <v>15</v>
      </c>
      <c r="G6" s="72">
        <v>1</v>
      </c>
      <c r="H6" s="47">
        <v>1</v>
      </c>
      <c r="I6" s="53">
        <v>17568</v>
      </c>
      <c r="J6" s="67">
        <v>17728.230354580799</v>
      </c>
      <c r="K6" s="67">
        <v>17565.820895522385</v>
      </c>
      <c r="L6" s="67"/>
      <c r="M6" s="105"/>
      <c r="N6" s="67"/>
      <c r="O6" s="67"/>
      <c r="P6" s="64">
        <f>IFERROR(IF(T6&gt;(0.15),ROUND(MEDIAN(I6:O6),0),ROUND(AVERAGE(I6:O6),0)),"")</f>
        <v>17621</v>
      </c>
      <c r="Q6" s="54">
        <f>IFERROR(P6*H6,"")</f>
        <v>17621</v>
      </c>
      <c r="R6" s="54" t="s">
        <v>425</v>
      </c>
      <c r="S6" s="64">
        <f>IFERROR(STDEV(I6:O6),"")</f>
        <v>93.144464334583944</v>
      </c>
      <c r="T6" s="65">
        <f>IFERROR(S6/AVERAGE(I6:O6),"")</f>
        <v>5.2860868315851893E-3</v>
      </c>
      <c r="U6" s="66"/>
      <c r="V6" s="63">
        <f>COUNTIF(I6:O6,"&gt;0")</f>
        <v>3</v>
      </c>
    </row>
    <row r="7" spans="2:22" ht="120" x14ac:dyDescent="0.25">
      <c r="B7" s="2">
        <v>2</v>
      </c>
      <c r="C7" s="73" t="s">
        <v>16</v>
      </c>
      <c r="D7" s="73" t="s">
        <v>17</v>
      </c>
      <c r="E7" s="73" t="s">
        <v>14</v>
      </c>
      <c r="F7" s="71" t="s">
        <v>15</v>
      </c>
      <c r="G7" s="72">
        <v>1</v>
      </c>
      <c r="H7" s="47">
        <v>1</v>
      </c>
      <c r="I7" s="53">
        <v>24497</v>
      </c>
      <c r="J7" s="67">
        <v>24720.932742166198</v>
      </c>
      <c r="K7" s="67">
        <v>24494.46268656716</v>
      </c>
      <c r="L7" s="67"/>
      <c r="M7" s="105"/>
      <c r="N7" s="67"/>
      <c r="O7" s="67"/>
      <c r="P7" s="64">
        <f>IFERROR(IF(T7&gt;(0.15),ROUND(MEDIAN(I7:O7),0),ROUND(AVERAGE(I7:O7),0)),"")</f>
        <v>24571</v>
      </c>
      <c r="Q7" s="54">
        <f t="shared" ref="Q7:Q70" si="0">IFERROR(P7*H7,"")</f>
        <v>24571</v>
      </c>
      <c r="R7" s="54" t="s">
        <v>425</v>
      </c>
      <c r="S7" s="64">
        <f t="shared" ref="S7:S70" si="1">IFERROR(STDEV(I7:O7),"")</f>
        <v>130.02627750866429</v>
      </c>
      <c r="T7" s="65">
        <f>IFERROR(S7/AVERAGE(I7:O7),"")</f>
        <v>5.2919028103370893E-3</v>
      </c>
      <c r="U7" s="66"/>
      <c r="V7" s="63">
        <f>COUNTIF(I7:O7,"&gt;0")</f>
        <v>3</v>
      </c>
    </row>
    <row r="8" spans="2:22" ht="120" x14ac:dyDescent="0.25">
      <c r="B8" s="2">
        <v>3</v>
      </c>
      <c r="C8" s="73" t="s">
        <v>18</v>
      </c>
      <c r="D8" s="73" t="s">
        <v>19</v>
      </c>
      <c r="E8" s="73" t="s">
        <v>14</v>
      </c>
      <c r="F8" s="71" t="s">
        <v>15</v>
      </c>
      <c r="G8" s="72">
        <v>1</v>
      </c>
      <c r="H8" s="47">
        <v>1</v>
      </c>
      <c r="I8" s="53">
        <v>3641</v>
      </c>
      <c r="J8" s="67">
        <v>3674.7090219303</v>
      </c>
      <c r="K8" s="67">
        <v>3641.0447761194027</v>
      </c>
      <c r="L8" s="67"/>
      <c r="M8" s="105"/>
      <c r="N8" s="67"/>
      <c r="O8" s="67"/>
      <c r="P8" s="64">
        <f>IFERROR(IF(T8&gt;(0.15),ROUND(MEDIAN(I8:O8),0),ROUND(AVERAGE(I8:O8),0)),"")</f>
        <v>3652</v>
      </c>
      <c r="Q8" s="54">
        <f t="shared" si="0"/>
        <v>3652</v>
      </c>
      <c r="R8" s="54" t="s">
        <v>425</v>
      </c>
      <c r="S8" s="64">
        <f t="shared" si="1"/>
        <v>19.449000018916244</v>
      </c>
      <c r="T8" s="65">
        <f t="shared" ref="T8:T71" si="2">IFERROR(S8/AVERAGE(I8:O8),"")</f>
        <v>5.3252086459343881E-3</v>
      </c>
      <c r="U8" s="66"/>
      <c r="V8" s="63">
        <f t="shared" ref="V8:V71" si="3">COUNTIF(I8:O8,"&gt;0")</f>
        <v>3</v>
      </c>
    </row>
    <row r="9" spans="2:22" ht="180" x14ac:dyDescent="0.25">
      <c r="B9" s="2">
        <v>4</v>
      </c>
      <c r="C9" s="73" t="s">
        <v>20</v>
      </c>
      <c r="D9" s="73" t="s">
        <v>21</v>
      </c>
      <c r="E9" s="73" t="s">
        <v>22</v>
      </c>
      <c r="F9" s="71" t="s">
        <v>15</v>
      </c>
      <c r="G9" s="72">
        <v>1</v>
      </c>
      <c r="H9" s="47">
        <v>1</v>
      </c>
      <c r="I9" s="53">
        <v>58829</v>
      </c>
      <c r="J9" s="67">
        <v>59365.372384530499</v>
      </c>
      <c r="K9" s="67">
        <v>58821.522388059697</v>
      </c>
      <c r="L9" s="67"/>
      <c r="M9" s="105"/>
      <c r="N9" s="67"/>
      <c r="O9" s="67"/>
      <c r="P9" s="64">
        <f>IFERROR(IF(T9&gt;(0.15),ROUND(MEDIAN(I9:O9),0),ROUND(AVERAGE(I9:O9),0)),"")</f>
        <v>59005</v>
      </c>
      <c r="Q9" s="54">
        <f t="shared" si="0"/>
        <v>59005</v>
      </c>
      <c r="R9" s="54" t="s">
        <v>425</v>
      </c>
      <c r="S9" s="64">
        <f t="shared" si="1"/>
        <v>311.85575410985439</v>
      </c>
      <c r="T9" s="65">
        <f t="shared" si="2"/>
        <v>5.2852161300626314E-3</v>
      </c>
      <c r="U9" s="66"/>
      <c r="V9" s="63">
        <f t="shared" si="3"/>
        <v>3</v>
      </c>
    </row>
    <row r="10" spans="2:22" ht="180" x14ac:dyDescent="0.25">
      <c r="B10" s="2">
        <v>5</v>
      </c>
      <c r="C10" s="73" t="s">
        <v>23</v>
      </c>
      <c r="D10" s="73" t="s">
        <v>24</v>
      </c>
      <c r="E10" s="73" t="s">
        <v>25</v>
      </c>
      <c r="F10" s="71" t="s">
        <v>15</v>
      </c>
      <c r="G10" s="72">
        <v>1</v>
      </c>
      <c r="H10" s="47">
        <v>1</v>
      </c>
      <c r="I10" s="53">
        <v>27356</v>
      </c>
      <c r="J10" s="67">
        <v>27605.1311891349</v>
      </c>
      <c r="K10" s="67">
        <v>27352.238805970144</v>
      </c>
      <c r="L10" s="67"/>
      <c r="M10" s="105"/>
      <c r="N10" s="67"/>
      <c r="O10" s="67"/>
      <c r="P10" s="64">
        <f>IFERROR(IF(T10&gt;(0.15),ROUND(MEDIAN(I10:O10),0),ROUND(AVERAGE(I10:O10),0)),"")</f>
        <v>27438</v>
      </c>
      <c r="Q10" s="54">
        <f t="shared" si="0"/>
        <v>27438</v>
      </c>
      <c r="R10" s="54" t="s">
        <v>425</v>
      </c>
      <c r="S10" s="64">
        <f t="shared" si="1"/>
        <v>144.93392370493572</v>
      </c>
      <c r="T10" s="65">
        <f t="shared" si="2"/>
        <v>5.2822739627919942E-3</v>
      </c>
      <c r="U10" s="66"/>
      <c r="V10" s="63">
        <f t="shared" si="3"/>
        <v>3</v>
      </c>
    </row>
    <row r="11" spans="2:22" ht="150" x14ac:dyDescent="0.25">
      <c r="B11" s="2">
        <v>6</v>
      </c>
      <c r="C11" s="73" t="s">
        <v>26</v>
      </c>
      <c r="D11" s="73" t="s">
        <v>27</v>
      </c>
      <c r="E11" s="73" t="s">
        <v>28</v>
      </c>
      <c r="F11" s="71" t="s">
        <v>15</v>
      </c>
      <c r="G11" s="72">
        <v>1</v>
      </c>
      <c r="H11" s="47">
        <v>1</v>
      </c>
      <c r="I11" s="53">
        <v>117943</v>
      </c>
      <c r="J11" s="67">
        <v>119018.69614296239</v>
      </c>
      <c r="K11" s="67">
        <v>117928.35820895522</v>
      </c>
      <c r="L11" s="67"/>
      <c r="M11" s="105"/>
      <c r="N11" s="67"/>
      <c r="O11" s="67"/>
      <c r="P11" s="64">
        <f>IFERROR(IF(T11&gt;(0.15),ROUND(MEDIAN(I11:O11),0),ROUND(AVERAGE(I11:O11),0)),"")</f>
        <v>118297</v>
      </c>
      <c r="Q11" s="54">
        <f t="shared" si="0"/>
        <v>118297</v>
      </c>
      <c r="R11" s="54" t="s">
        <v>425</v>
      </c>
      <c r="S11" s="64">
        <f t="shared" si="1"/>
        <v>625.32303443422848</v>
      </c>
      <c r="T11" s="65">
        <f t="shared" si="2"/>
        <v>5.286057133183082E-3</v>
      </c>
      <c r="U11" s="66"/>
      <c r="V11" s="63">
        <f t="shared" si="3"/>
        <v>3</v>
      </c>
    </row>
    <row r="12" spans="2:22" ht="150" x14ac:dyDescent="0.25">
      <c r="B12" s="2">
        <v>7</v>
      </c>
      <c r="C12" s="73" t="s">
        <v>29</v>
      </c>
      <c r="D12" s="73" t="s">
        <v>30</v>
      </c>
      <c r="E12" s="73" t="s">
        <v>28</v>
      </c>
      <c r="F12" s="71" t="s">
        <v>15</v>
      </c>
      <c r="G12" s="72">
        <v>1</v>
      </c>
      <c r="H12" s="47">
        <v>1</v>
      </c>
      <c r="I12" s="53">
        <v>1208917</v>
      </c>
      <c r="J12" s="67">
        <v>1219946.1544762542</v>
      </c>
      <c r="K12" s="67">
        <v>1208770.1492537314</v>
      </c>
      <c r="L12" s="67"/>
      <c r="M12" s="105"/>
      <c r="N12" s="67"/>
      <c r="O12" s="67"/>
      <c r="P12" s="64">
        <f t="shared" ref="P12:P75" si="4">IFERROR(IF(T12&gt;(0.15),ROUND(MEDIAN(I12:O12),0),ROUND(AVERAGE(I12:O12),0)),"")</f>
        <v>1212544</v>
      </c>
      <c r="Q12" s="54">
        <f t="shared" si="0"/>
        <v>1212544</v>
      </c>
      <c r="R12" s="54" t="s">
        <v>425</v>
      </c>
      <c r="S12" s="64">
        <f t="shared" si="1"/>
        <v>6410.4979829523591</v>
      </c>
      <c r="T12" s="65">
        <f t="shared" si="2"/>
        <v>5.286814899439515E-3</v>
      </c>
      <c r="U12" s="66"/>
      <c r="V12" s="63">
        <f t="shared" si="3"/>
        <v>3</v>
      </c>
    </row>
    <row r="13" spans="2:22" ht="150" x14ac:dyDescent="0.25">
      <c r="B13" s="2">
        <v>8</v>
      </c>
      <c r="C13" s="73" t="s">
        <v>31</v>
      </c>
      <c r="D13" s="73" t="s">
        <v>32</v>
      </c>
      <c r="E13" s="73" t="s">
        <v>28</v>
      </c>
      <c r="F13" s="71" t="s">
        <v>15</v>
      </c>
      <c r="G13" s="72">
        <v>1</v>
      </c>
      <c r="H13" s="47">
        <v>1</v>
      </c>
      <c r="I13" s="53">
        <v>135227</v>
      </c>
      <c r="J13" s="67">
        <v>136460.57184082299</v>
      </c>
      <c r="K13" s="67">
        <v>135210.44776119402</v>
      </c>
      <c r="L13" s="67"/>
      <c r="M13" s="105"/>
      <c r="N13" s="67"/>
      <c r="O13" s="67"/>
      <c r="P13" s="64">
        <f t="shared" si="4"/>
        <v>135633</v>
      </c>
      <c r="Q13" s="54">
        <f t="shared" si="0"/>
        <v>135633</v>
      </c>
      <c r="R13" s="54" t="s">
        <v>425</v>
      </c>
      <c r="S13" s="64">
        <f t="shared" si="1"/>
        <v>717.02901818883504</v>
      </c>
      <c r="T13" s="65">
        <f t="shared" si="2"/>
        <v>5.2865508086533874E-3</v>
      </c>
      <c r="U13" s="66"/>
      <c r="V13" s="63">
        <f t="shared" si="3"/>
        <v>3</v>
      </c>
    </row>
    <row r="14" spans="2:22" ht="150" x14ac:dyDescent="0.25">
      <c r="B14" s="2">
        <v>9</v>
      </c>
      <c r="C14" s="73" t="s">
        <v>33</v>
      </c>
      <c r="D14" s="73" t="s">
        <v>34</v>
      </c>
      <c r="E14" s="73" t="s">
        <v>28</v>
      </c>
      <c r="F14" s="71" t="s">
        <v>15</v>
      </c>
      <c r="G14" s="72">
        <v>1</v>
      </c>
      <c r="H14" s="47">
        <v>1</v>
      </c>
      <c r="I14" s="53">
        <v>1352268</v>
      </c>
      <c r="J14" s="67">
        <v>1364605.7184082295</v>
      </c>
      <c r="K14" s="67">
        <v>1352104.4776119399</v>
      </c>
      <c r="L14" s="67"/>
      <c r="M14" s="105"/>
      <c r="N14" s="67"/>
      <c r="O14" s="67"/>
      <c r="P14" s="64">
        <f t="shared" si="4"/>
        <v>1356326</v>
      </c>
      <c r="Q14" s="54">
        <f t="shared" si="0"/>
        <v>1356326</v>
      </c>
      <c r="R14" s="54" t="s">
        <v>425</v>
      </c>
      <c r="S14" s="64">
        <f t="shared" si="1"/>
        <v>7170.8560221099024</v>
      </c>
      <c r="T14" s="65">
        <f t="shared" si="2"/>
        <v>5.2869705931014701E-3</v>
      </c>
      <c r="U14" s="66"/>
      <c r="V14" s="63">
        <f t="shared" si="3"/>
        <v>3</v>
      </c>
    </row>
    <row r="15" spans="2:22" ht="105" x14ac:dyDescent="0.25">
      <c r="B15" s="2">
        <v>10</v>
      </c>
      <c r="C15" s="73" t="s">
        <v>35</v>
      </c>
      <c r="D15" s="73" t="s">
        <v>36</v>
      </c>
      <c r="E15" s="73" t="s">
        <v>37</v>
      </c>
      <c r="F15" s="71" t="s">
        <v>15</v>
      </c>
      <c r="G15" s="72">
        <v>1</v>
      </c>
      <c r="H15" s="47">
        <v>1</v>
      </c>
      <c r="I15" s="53">
        <v>138575</v>
      </c>
      <c r="J15" s="67">
        <v>139839.70742381777</v>
      </c>
      <c r="K15" s="67">
        <v>138558.62686567163</v>
      </c>
      <c r="L15" s="67"/>
      <c r="M15" s="105"/>
      <c r="N15" s="67"/>
      <c r="O15" s="67"/>
      <c r="P15" s="64">
        <f t="shared" si="4"/>
        <v>138991</v>
      </c>
      <c r="Q15" s="54">
        <f t="shared" si="0"/>
        <v>138991</v>
      </c>
      <c r="R15" s="54" t="s">
        <v>425</v>
      </c>
      <c r="S15" s="64">
        <f t="shared" si="1"/>
        <v>734.95128453609846</v>
      </c>
      <c r="T15" s="65">
        <f t="shared" si="2"/>
        <v>5.2877574470446718E-3</v>
      </c>
      <c r="U15" s="66"/>
      <c r="V15" s="63">
        <f t="shared" si="3"/>
        <v>3</v>
      </c>
    </row>
    <row r="16" spans="2:22" ht="90" x14ac:dyDescent="0.25">
      <c r="B16" s="2">
        <v>11</v>
      </c>
      <c r="C16" s="73" t="s">
        <v>38</v>
      </c>
      <c r="D16" s="73" t="s">
        <v>39</v>
      </c>
      <c r="E16" s="73" t="s">
        <v>40</v>
      </c>
      <c r="F16" s="71" t="s">
        <v>15</v>
      </c>
      <c r="G16" s="72">
        <v>1</v>
      </c>
      <c r="H16" s="47">
        <v>1</v>
      </c>
      <c r="I16" s="53">
        <v>20350</v>
      </c>
      <c r="J16" s="67">
        <v>20535.349539138289</v>
      </c>
      <c r="K16" s="67">
        <v>20347.223880597012</v>
      </c>
      <c r="L16" s="67"/>
      <c r="M16" s="105"/>
      <c r="N16" s="67"/>
      <c r="O16" s="67"/>
      <c r="P16" s="64">
        <f t="shared" si="4"/>
        <v>20411</v>
      </c>
      <c r="Q16" s="54">
        <f t="shared" si="0"/>
        <v>20411</v>
      </c>
      <c r="R16" s="54" t="s">
        <v>425</v>
      </c>
      <c r="S16" s="64">
        <f t="shared" si="1"/>
        <v>107.82193801147741</v>
      </c>
      <c r="T16" s="65">
        <f t="shared" si="2"/>
        <v>5.2825774905318444E-3</v>
      </c>
      <c r="U16" s="66"/>
      <c r="V16" s="63">
        <f t="shared" si="3"/>
        <v>3</v>
      </c>
    </row>
    <row r="17" spans="2:22" ht="105" x14ac:dyDescent="0.25">
      <c r="B17" s="2">
        <v>12</v>
      </c>
      <c r="C17" s="73" t="s">
        <v>41</v>
      </c>
      <c r="D17" s="73" t="s">
        <v>42</v>
      </c>
      <c r="E17" s="73" t="s">
        <v>43</v>
      </c>
      <c r="F17" s="71" t="s">
        <v>15</v>
      </c>
      <c r="G17" s="72">
        <v>1</v>
      </c>
      <c r="H17" s="47">
        <v>1</v>
      </c>
      <c r="I17" s="53">
        <v>5782</v>
      </c>
      <c r="J17" s="67">
        <v>5834.7209104307904</v>
      </c>
      <c r="K17" s="67">
        <v>5781.2686567164174</v>
      </c>
      <c r="L17" s="67"/>
      <c r="M17" s="105"/>
      <c r="N17" s="67"/>
      <c r="O17" s="67"/>
      <c r="P17" s="64">
        <f t="shared" si="4"/>
        <v>5799</v>
      </c>
      <c r="Q17" s="54">
        <f t="shared" si="0"/>
        <v>5799</v>
      </c>
      <c r="R17" s="54" t="s">
        <v>425</v>
      </c>
      <c r="S17" s="64">
        <f t="shared" si="1"/>
        <v>30.651733737793592</v>
      </c>
      <c r="T17" s="65">
        <f t="shared" si="2"/>
        <v>5.2853923643580445E-3</v>
      </c>
      <c r="U17" s="66"/>
      <c r="V17" s="63">
        <f t="shared" si="3"/>
        <v>3</v>
      </c>
    </row>
    <row r="18" spans="2:22" ht="105" x14ac:dyDescent="0.25">
      <c r="B18" s="2">
        <v>13</v>
      </c>
      <c r="C18" s="73" t="s">
        <v>44</v>
      </c>
      <c r="D18" s="73" t="s">
        <v>45</v>
      </c>
      <c r="E18" s="73" t="s">
        <v>46</v>
      </c>
      <c r="F18" s="71" t="s">
        <v>15</v>
      </c>
      <c r="G18" s="72">
        <v>1</v>
      </c>
      <c r="H18" s="47">
        <v>1</v>
      </c>
      <c r="I18" s="53">
        <v>809218</v>
      </c>
      <c r="J18" s="67">
        <v>816601.00901729602</v>
      </c>
      <c r="K18" s="67">
        <v>809120.07462686556</v>
      </c>
      <c r="L18" s="67"/>
      <c r="M18" s="105"/>
      <c r="N18" s="67"/>
      <c r="O18" s="67"/>
      <c r="P18" s="64">
        <f t="shared" si="4"/>
        <v>811646</v>
      </c>
      <c r="Q18" s="54">
        <f t="shared" si="0"/>
        <v>811646</v>
      </c>
      <c r="R18" s="54" t="s">
        <v>425</v>
      </c>
      <c r="S18" s="64">
        <f t="shared" si="1"/>
        <v>4291.1302101370093</v>
      </c>
      <c r="T18" s="65">
        <f t="shared" si="2"/>
        <v>5.2869456640141244E-3</v>
      </c>
      <c r="U18" s="66"/>
      <c r="V18" s="63">
        <f t="shared" si="3"/>
        <v>3</v>
      </c>
    </row>
    <row r="19" spans="2:22" ht="30" x14ac:dyDescent="0.25">
      <c r="B19" s="2">
        <v>14</v>
      </c>
      <c r="C19" s="73" t="s">
        <v>47</v>
      </c>
      <c r="D19" s="73" t="s">
        <v>48</v>
      </c>
      <c r="E19" s="73"/>
      <c r="F19" s="71" t="s">
        <v>15</v>
      </c>
      <c r="G19" s="72">
        <v>1</v>
      </c>
      <c r="H19" s="47">
        <v>1</v>
      </c>
      <c r="I19" s="53">
        <v>532701</v>
      </c>
      <c r="J19" s="67">
        <v>537561.53130177222</v>
      </c>
      <c r="K19" s="67">
        <v>532636.89552238793</v>
      </c>
      <c r="L19" s="67"/>
      <c r="M19" s="105"/>
      <c r="N19" s="67"/>
      <c r="O19" s="67"/>
      <c r="P19" s="64">
        <f t="shared" si="4"/>
        <v>534300</v>
      </c>
      <c r="Q19" s="54">
        <f t="shared" si="0"/>
        <v>534300</v>
      </c>
      <c r="R19" s="54" t="s">
        <v>425</v>
      </c>
      <c r="S19" s="64">
        <f t="shared" si="1"/>
        <v>2824.9162665805807</v>
      </c>
      <c r="T19" s="65">
        <f t="shared" si="2"/>
        <v>5.2871369581389402E-3</v>
      </c>
      <c r="U19" s="66"/>
      <c r="V19" s="63">
        <f t="shared" si="3"/>
        <v>3</v>
      </c>
    </row>
    <row r="20" spans="2:22" ht="30" x14ac:dyDescent="0.25">
      <c r="B20" s="2">
        <v>15</v>
      </c>
      <c r="C20" s="73" t="s">
        <v>49</v>
      </c>
      <c r="D20" s="73" t="s">
        <v>50</v>
      </c>
      <c r="E20" s="73" t="s">
        <v>51</v>
      </c>
      <c r="F20" s="71" t="s">
        <v>52</v>
      </c>
      <c r="G20" s="72">
        <v>1</v>
      </c>
      <c r="H20" s="47">
        <v>1</v>
      </c>
      <c r="I20" s="53">
        <v>144057</v>
      </c>
      <c r="J20" s="67">
        <v>145371.48890756257</v>
      </c>
      <c r="K20" s="67">
        <v>144039.73134328355</v>
      </c>
      <c r="L20" s="67"/>
      <c r="M20" s="105"/>
      <c r="N20" s="67"/>
      <c r="O20" s="67"/>
      <c r="P20" s="64">
        <f t="shared" si="4"/>
        <v>144489</v>
      </c>
      <c r="Q20" s="54">
        <f t="shared" si="0"/>
        <v>144489</v>
      </c>
      <c r="R20" s="54" t="s">
        <v>425</v>
      </c>
      <c r="S20" s="64">
        <f t="shared" si="1"/>
        <v>763.95435123487675</v>
      </c>
      <c r="T20" s="65">
        <f t="shared" si="2"/>
        <v>5.287268931453243E-3</v>
      </c>
      <c r="U20" s="66"/>
      <c r="V20" s="63">
        <f t="shared" si="3"/>
        <v>3</v>
      </c>
    </row>
    <row r="21" spans="2:22" ht="150" x14ac:dyDescent="0.25">
      <c r="B21" s="2">
        <v>16</v>
      </c>
      <c r="C21" s="73" t="s">
        <v>53</v>
      </c>
      <c r="D21" s="73" t="s">
        <v>54</v>
      </c>
      <c r="E21" s="73" t="s">
        <v>28</v>
      </c>
      <c r="F21" s="71" t="s">
        <v>15</v>
      </c>
      <c r="G21" s="72">
        <v>1</v>
      </c>
      <c r="H21" s="47">
        <v>1</v>
      </c>
      <c r="I21" s="53">
        <v>1179247</v>
      </c>
      <c r="J21" s="67">
        <v>1190006.2009940296</v>
      </c>
      <c r="K21" s="67">
        <v>1179104.4776119401</v>
      </c>
      <c r="L21" s="67"/>
      <c r="M21" s="105"/>
      <c r="N21" s="67"/>
      <c r="O21" s="67"/>
      <c r="P21" s="64">
        <f t="shared" si="4"/>
        <v>1182786</v>
      </c>
      <c r="Q21" s="54">
        <f t="shared" si="0"/>
        <v>1182786</v>
      </c>
      <c r="R21" s="54" t="s">
        <v>425</v>
      </c>
      <c r="S21" s="64">
        <f t="shared" si="1"/>
        <v>6253.3763061861773</v>
      </c>
      <c r="T21" s="65">
        <f t="shared" si="2"/>
        <v>5.2869892546821137E-3</v>
      </c>
      <c r="U21" s="66"/>
      <c r="V21" s="63">
        <f t="shared" si="3"/>
        <v>3</v>
      </c>
    </row>
    <row r="22" spans="2:22" ht="75" x14ac:dyDescent="0.25">
      <c r="B22" s="2">
        <v>17</v>
      </c>
      <c r="C22" s="73" t="s">
        <v>55</v>
      </c>
      <c r="D22" s="73" t="s">
        <v>56</v>
      </c>
      <c r="E22" s="73" t="s">
        <v>57</v>
      </c>
      <c r="F22" s="71" t="s">
        <v>15</v>
      </c>
      <c r="G22" s="72">
        <v>1</v>
      </c>
      <c r="H22" s="47">
        <v>1</v>
      </c>
      <c r="I22" s="53">
        <v>21316</v>
      </c>
      <c r="J22" s="67">
        <v>21510.491835689547</v>
      </c>
      <c r="K22" s="67">
        <v>21313.432835820891</v>
      </c>
      <c r="L22" s="67"/>
      <c r="M22" s="105"/>
      <c r="N22" s="67"/>
      <c r="O22" s="67"/>
      <c r="P22" s="64">
        <f t="shared" si="4"/>
        <v>21380</v>
      </c>
      <c r="Q22" s="54">
        <f t="shared" si="0"/>
        <v>21380</v>
      </c>
      <c r="R22" s="54" t="s">
        <v>425</v>
      </c>
      <c r="S22" s="64">
        <f t="shared" si="1"/>
        <v>113.03827811192025</v>
      </c>
      <c r="T22" s="65">
        <f t="shared" si="2"/>
        <v>5.2871099564354212E-3</v>
      </c>
      <c r="U22" s="66"/>
      <c r="V22" s="63">
        <f t="shared" si="3"/>
        <v>3</v>
      </c>
    </row>
    <row r="23" spans="2:22" ht="75" x14ac:dyDescent="0.25">
      <c r="B23" s="2">
        <v>18</v>
      </c>
      <c r="C23" s="73" t="s">
        <v>58</v>
      </c>
      <c r="D23" s="73" t="s">
        <v>59</v>
      </c>
      <c r="E23" s="73" t="s">
        <v>57</v>
      </c>
      <c r="F23" s="71" t="s">
        <v>15</v>
      </c>
      <c r="G23" s="72">
        <v>1</v>
      </c>
      <c r="H23" s="47">
        <v>1</v>
      </c>
      <c r="I23" s="53">
        <v>42632</v>
      </c>
      <c r="J23" s="67">
        <v>43020.983671379094</v>
      </c>
      <c r="K23" s="67">
        <v>42626.865671641783</v>
      </c>
      <c r="L23" s="67"/>
      <c r="M23" s="105"/>
      <c r="N23" s="67"/>
      <c r="O23" s="67"/>
      <c r="P23" s="64">
        <f t="shared" si="4"/>
        <v>42760</v>
      </c>
      <c r="Q23" s="54">
        <f t="shared" si="0"/>
        <v>42760</v>
      </c>
      <c r="R23" s="54" t="s">
        <v>425</v>
      </c>
      <c r="S23" s="64">
        <f t="shared" si="1"/>
        <v>226.0765562238405</v>
      </c>
      <c r="T23" s="65">
        <f t="shared" si="2"/>
        <v>5.2871099564354212E-3</v>
      </c>
      <c r="U23" s="66"/>
      <c r="V23" s="63">
        <f t="shared" si="3"/>
        <v>3</v>
      </c>
    </row>
    <row r="24" spans="2:22" ht="30" x14ac:dyDescent="0.25">
      <c r="B24" s="2">
        <v>19</v>
      </c>
      <c r="C24" s="73" t="s">
        <v>60</v>
      </c>
      <c r="D24" s="73" t="s">
        <v>61</v>
      </c>
      <c r="E24" s="73" t="s">
        <v>62</v>
      </c>
      <c r="F24" s="71" t="s">
        <v>15</v>
      </c>
      <c r="G24" s="72">
        <v>1</v>
      </c>
      <c r="H24" s="47">
        <v>1</v>
      </c>
      <c r="I24" s="53">
        <v>44632</v>
      </c>
      <c r="J24" s="67">
        <v>45039.475202179106</v>
      </c>
      <c r="K24" s="67">
        <v>44626.86567164179</v>
      </c>
      <c r="L24" s="67"/>
      <c r="M24" s="105"/>
      <c r="N24" s="67"/>
      <c r="O24" s="67"/>
      <c r="P24" s="64">
        <f t="shared" si="4"/>
        <v>44766</v>
      </c>
      <c r="Q24" s="54">
        <f t="shared" si="0"/>
        <v>44766</v>
      </c>
      <c r="R24" s="54" t="s">
        <v>425</v>
      </c>
      <c r="S24" s="64">
        <f t="shared" si="1"/>
        <v>236.75198922389166</v>
      </c>
      <c r="T24" s="65">
        <f t="shared" si="2"/>
        <v>5.2886429054175088E-3</v>
      </c>
      <c r="U24" s="66"/>
      <c r="V24" s="63">
        <f t="shared" si="3"/>
        <v>3</v>
      </c>
    </row>
    <row r="25" spans="2:22" ht="150" x14ac:dyDescent="0.25">
      <c r="B25" s="2">
        <v>20</v>
      </c>
      <c r="C25" s="73" t="s">
        <v>63</v>
      </c>
      <c r="D25" s="73" t="s">
        <v>64</v>
      </c>
      <c r="E25" s="73" t="s">
        <v>65</v>
      </c>
      <c r="F25" s="71" t="s">
        <v>66</v>
      </c>
      <c r="G25" s="72">
        <v>1</v>
      </c>
      <c r="H25" s="47">
        <v>1</v>
      </c>
      <c r="I25" s="53">
        <v>34342</v>
      </c>
      <c r="J25" s="67">
        <v>34655.194888282174</v>
      </c>
      <c r="K25" s="67">
        <v>34337.716417910444</v>
      </c>
      <c r="L25" s="67"/>
      <c r="M25" s="105"/>
      <c r="N25" s="67"/>
      <c r="O25" s="67"/>
      <c r="P25" s="64">
        <f t="shared" si="4"/>
        <v>34445</v>
      </c>
      <c r="Q25" s="54">
        <f t="shared" si="0"/>
        <v>34445</v>
      </c>
      <c r="R25" s="54" t="s">
        <v>425</v>
      </c>
      <c r="S25" s="64">
        <f t="shared" si="1"/>
        <v>182.07231451229089</v>
      </c>
      <c r="T25" s="65">
        <f t="shared" si="2"/>
        <v>5.2858897020617961E-3</v>
      </c>
      <c r="U25" s="66"/>
      <c r="V25" s="63">
        <f t="shared" si="3"/>
        <v>3</v>
      </c>
    </row>
    <row r="26" spans="2:22" ht="90" x14ac:dyDescent="0.25">
      <c r="B26" s="2">
        <v>21</v>
      </c>
      <c r="C26" s="73" t="s">
        <v>67</v>
      </c>
      <c r="D26" s="73" t="s">
        <v>68</v>
      </c>
      <c r="E26" s="73" t="s">
        <v>69</v>
      </c>
      <c r="F26" s="71" t="s">
        <v>15</v>
      </c>
      <c r="G26" s="72">
        <v>1</v>
      </c>
      <c r="H26" s="47">
        <v>1</v>
      </c>
      <c r="I26" s="53">
        <v>14508</v>
      </c>
      <c r="J26" s="67">
        <v>14639.968439196073</v>
      </c>
      <c r="K26" s="67">
        <v>14505.850746268658</v>
      </c>
      <c r="L26" s="67"/>
      <c r="M26" s="105"/>
      <c r="N26" s="67"/>
      <c r="O26" s="67"/>
      <c r="P26" s="64">
        <f t="shared" si="4"/>
        <v>14551</v>
      </c>
      <c r="Q26" s="54">
        <f t="shared" si="0"/>
        <v>14551</v>
      </c>
      <c r="R26" s="54" t="s">
        <v>425</v>
      </c>
      <c r="S26" s="64">
        <f t="shared" si="1"/>
        <v>76.819966796423515</v>
      </c>
      <c r="T26" s="65">
        <f t="shared" si="2"/>
        <v>5.2792608914732945E-3</v>
      </c>
      <c r="U26" s="66"/>
      <c r="V26" s="63">
        <f t="shared" si="3"/>
        <v>3</v>
      </c>
    </row>
    <row r="27" spans="2:22" ht="75" x14ac:dyDescent="0.25">
      <c r="B27" s="2">
        <v>22</v>
      </c>
      <c r="C27" s="73" t="s">
        <v>70</v>
      </c>
      <c r="D27" s="73" t="s">
        <v>71</v>
      </c>
      <c r="E27" s="73"/>
      <c r="F27" s="71" t="s">
        <v>72</v>
      </c>
      <c r="G27" s="72">
        <v>1</v>
      </c>
      <c r="H27" s="47">
        <v>1</v>
      </c>
      <c r="I27" s="53">
        <v>25435</v>
      </c>
      <c r="J27" s="67">
        <v>25666.716531303078</v>
      </c>
      <c r="K27" s="67">
        <v>25431.582089552237</v>
      </c>
      <c r="L27" s="67"/>
      <c r="M27" s="105"/>
      <c r="N27" s="67"/>
      <c r="O27" s="67"/>
      <c r="P27" s="64">
        <f t="shared" si="4"/>
        <v>25511</v>
      </c>
      <c r="Q27" s="54">
        <f t="shared" si="0"/>
        <v>25511</v>
      </c>
      <c r="R27" s="54" t="s">
        <v>425</v>
      </c>
      <c r="S27" s="64">
        <f t="shared" si="1"/>
        <v>134.77910241603905</v>
      </c>
      <c r="T27" s="65">
        <f t="shared" si="2"/>
        <v>5.2831553654991061E-3</v>
      </c>
      <c r="U27" s="66"/>
      <c r="V27" s="63">
        <f t="shared" si="3"/>
        <v>3</v>
      </c>
    </row>
    <row r="28" spans="2:22" ht="45" x14ac:dyDescent="0.25">
      <c r="B28" s="2">
        <v>23</v>
      </c>
      <c r="C28" s="73" t="s">
        <v>73</v>
      </c>
      <c r="D28" s="73" t="s">
        <v>74</v>
      </c>
      <c r="E28" s="73" t="s">
        <v>75</v>
      </c>
      <c r="F28" s="71" t="s">
        <v>76</v>
      </c>
      <c r="G28" s="72">
        <v>1</v>
      </c>
      <c r="H28" s="47">
        <v>1</v>
      </c>
      <c r="I28" s="53">
        <v>355265</v>
      </c>
      <c r="J28" s="67">
        <v>358506.40472050617</v>
      </c>
      <c r="K28" s="67">
        <v>355222.10447761189</v>
      </c>
      <c r="L28" s="67"/>
      <c r="M28" s="105"/>
      <c r="N28" s="67"/>
      <c r="O28" s="67"/>
      <c r="P28" s="64">
        <f t="shared" si="4"/>
        <v>356331</v>
      </c>
      <c r="Q28" s="54">
        <f t="shared" si="0"/>
        <v>356331</v>
      </c>
      <c r="R28" s="54" t="s">
        <v>425</v>
      </c>
      <c r="S28" s="64">
        <f t="shared" si="1"/>
        <v>1883.9308494667901</v>
      </c>
      <c r="T28" s="65">
        <f t="shared" si="2"/>
        <v>5.2870223249904839E-3</v>
      </c>
      <c r="U28" s="66"/>
      <c r="V28" s="63">
        <f t="shared" si="3"/>
        <v>3</v>
      </c>
    </row>
    <row r="29" spans="2:22" ht="45" x14ac:dyDescent="0.25">
      <c r="B29" s="2">
        <v>24</v>
      </c>
      <c r="C29" s="73" t="s">
        <v>77</v>
      </c>
      <c r="D29" s="73" t="s">
        <v>78</v>
      </c>
      <c r="E29" s="73" t="s">
        <v>75</v>
      </c>
      <c r="F29" s="71" t="s">
        <v>76</v>
      </c>
      <c r="G29" s="72">
        <v>1</v>
      </c>
      <c r="H29" s="47">
        <v>1</v>
      </c>
      <c r="I29" s="53">
        <v>272371</v>
      </c>
      <c r="J29" s="67">
        <v>274855.68705348216</v>
      </c>
      <c r="K29" s="67">
        <v>272337.71641791041</v>
      </c>
      <c r="L29" s="67"/>
      <c r="M29" s="105"/>
      <c r="N29" s="67"/>
      <c r="O29" s="67"/>
      <c r="P29" s="64">
        <f t="shared" si="4"/>
        <v>273188</v>
      </c>
      <c r="Q29" s="54">
        <f t="shared" si="0"/>
        <v>273188</v>
      </c>
      <c r="R29" s="54" t="s">
        <v>425</v>
      </c>
      <c r="S29" s="64">
        <f t="shared" si="1"/>
        <v>1444.2387655889979</v>
      </c>
      <c r="T29" s="65">
        <f t="shared" si="2"/>
        <v>5.286608689219663E-3</v>
      </c>
      <c r="U29" s="66"/>
      <c r="V29" s="63">
        <f t="shared" si="3"/>
        <v>3</v>
      </c>
    </row>
    <row r="30" spans="2:22" ht="75" x14ac:dyDescent="0.25">
      <c r="B30" s="2">
        <v>25</v>
      </c>
      <c r="C30" s="73" t="s">
        <v>79</v>
      </c>
      <c r="D30" s="73" t="s">
        <v>80</v>
      </c>
      <c r="E30" s="73" t="s">
        <v>75</v>
      </c>
      <c r="F30" s="71" t="s">
        <v>76</v>
      </c>
      <c r="G30" s="72">
        <v>1</v>
      </c>
      <c r="H30" s="47">
        <v>1</v>
      </c>
      <c r="I30" s="53">
        <v>375004</v>
      </c>
      <c r="J30" s="67">
        <v>378425.12016035471</v>
      </c>
      <c r="K30" s="67">
        <v>374958.34328358207</v>
      </c>
      <c r="L30" s="67"/>
      <c r="M30" s="105"/>
      <c r="N30" s="67"/>
      <c r="O30" s="67"/>
      <c r="P30" s="64">
        <f t="shared" si="4"/>
        <v>376129</v>
      </c>
      <c r="Q30" s="54">
        <f t="shared" si="0"/>
        <v>376129</v>
      </c>
      <c r="R30" s="54" t="s">
        <v>425</v>
      </c>
      <c r="S30" s="64">
        <f t="shared" si="1"/>
        <v>1988.495645819763</v>
      </c>
      <c r="T30" s="65">
        <f t="shared" si="2"/>
        <v>5.286736276962971E-3</v>
      </c>
      <c r="U30" s="66"/>
      <c r="V30" s="63">
        <f t="shared" si="3"/>
        <v>3</v>
      </c>
    </row>
    <row r="31" spans="2:22" ht="75" x14ac:dyDescent="0.25">
      <c r="B31" s="2">
        <v>26</v>
      </c>
      <c r="C31" s="73" t="s">
        <v>81</v>
      </c>
      <c r="D31" s="73" t="s">
        <v>82</v>
      </c>
      <c r="E31" s="73" t="s">
        <v>75</v>
      </c>
      <c r="F31" s="71" t="s">
        <v>76</v>
      </c>
      <c r="G31" s="72">
        <v>1</v>
      </c>
      <c r="H31" s="47">
        <v>1</v>
      </c>
      <c r="I31" s="53">
        <v>281668</v>
      </c>
      <c r="J31" s="67">
        <v>284237.84657581541</v>
      </c>
      <c r="K31" s="67">
        <v>281633.92537313432</v>
      </c>
      <c r="L31" s="67"/>
      <c r="M31" s="105"/>
      <c r="N31" s="67"/>
      <c r="O31" s="67"/>
      <c r="P31" s="64">
        <f t="shared" si="4"/>
        <v>282513</v>
      </c>
      <c r="Q31" s="54">
        <f t="shared" si="0"/>
        <v>282513</v>
      </c>
      <c r="R31" s="54" t="s">
        <v>425</v>
      </c>
      <c r="S31" s="64">
        <f t="shared" si="1"/>
        <v>1493.6352819657989</v>
      </c>
      <c r="T31" s="65">
        <f t="shared" si="2"/>
        <v>5.2869564287152965E-3</v>
      </c>
      <c r="U31" s="66"/>
      <c r="V31" s="63">
        <f t="shared" si="3"/>
        <v>3</v>
      </c>
    </row>
    <row r="32" spans="2:22" ht="30" x14ac:dyDescent="0.25">
      <c r="B32" s="2">
        <v>27</v>
      </c>
      <c r="C32" s="73" t="s">
        <v>83</v>
      </c>
      <c r="D32" s="73" t="s">
        <v>84</v>
      </c>
      <c r="E32" s="73" t="s">
        <v>75</v>
      </c>
      <c r="F32" s="71" t="s">
        <v>85</v>
      </c>
      <c r="G32" s="72">
        <v>1</v>
      </c>
      <c r="H32" s="47">
        <v>1</v>
      </c>
      <c r="I32" s="53">
        <v>532899</v>
      </c>
      <c r="J32" s="67">
        <v>537760.50335125241</v>
      </c>
      <c r="K32" s="67">
        <v>532834.04477611929</v>
      </c>
      <c r="L32" s="67"/>
      <c r="M32" s="105"/>
      <c r="N32" s="67"/>
      <c r="O32" s="67"/>
      <c r="P32" s="64">
        <f t="shared" si="4"/>
        <v>534498</v>
      </c>
      <c r="Q32" s="54">
        <f t="shared" si="0"/>
        <v>534498</v>
      </c>
      <c r="R32" s="54" t="s">
        <v>425</v>
      </c>
      <c r="S32" s="64">
        <f t="shared" si="1"/>
        <v>2825.7278740131846</v>
      </c>
      <c r="T32" s="65">
        <f t="shared" si="2"/>
        <v>5.2866964335089289E-3</v>
      </c>
      <c r="U32" s="66"/>
      <c r="V32" s="63">
        <f t="shared" si="3"/>
        <v>3</v>
      </c>
    </row>
    <row r="33" spans="2:22" ht="210" x14ac:dyDescent="0.25">
      <c r="B33" s="2">
        <v>28</v>
      </c>
      <c r="C33" s="73" t="s">
        <v>86</v>
      </c>
      <c r="D33" s="73" t="s">
        <v>87</v>
      </c>
      <c r="E33" s="73" t="s">
        <v>88</v>
      </c>
      <c r="F33" s="71" t="s">
        <v>15</v>
      </c>
      <c r="G33" s="72">
        <v>1</v>
      </c>
      <c r="H33" s="47">
        <v>1</v>
      </c>
      <c r="I33" s="53">
        <v>1975897</v>
      </c>
      <c r="J33" s="67">
        <v>1993924.0034141741</v>
      </c>
      <c r="K33" s="67">
        <v>1975657.5373134324</v>
      </c>
      <c r="L33" s="67"/>
      <c r="M33" s="105"/>
      <c r="N33" s="67"/>
      <c r="O33" s="67"/>
      <c r="P33" s="64">
        <f t="shared" si="4"/>
        <v>1981826</v>
      </c>
      <c r="Q33" s="54">
        <f t="shared" si="0"/>
        <v>1981826</v>
      </c>
      <c r="R33" s="54" t="s">
        <v>425</v>
      </c>
      <c r="S33" s="64">
        <f t="shared" si="1"/>
        <v>10477.706319311537</v>
      </c>
      <c r="T33" s="65">
        <f t="shared" si="2"/>
        <v>5.2868946952902189E-3</v>
      </c>
      <c r="U33" s="66"/>
      <c r="V33" s="63">
        <f t="shared" si="3"/>
        <v>3</v>
      </c>
    </row>
    <row r="34" spans="2:22" ht="210" x14ac:dyDescent="0.25">
      <c r="B34" s="2">
        <v>29</v>
      </c>
      <c r="C34" s="73" t="s">
        <v>89</v>
      </c>
      <c r="D34" s="73" t="s">
        <v>90</v>
      </c>
      <c r="E34" s="73" t="s">
        <v>91</v>
      </c>
      <c r="F34" s="71" t="s">
        <v>15</v>
      </c>
      <c r="G34" s="72">
        <v>1</v>
      </c>
      <c r="H34" s="47">
        <v>1</v>
      </c>
      <c r="I34" s="53">
        <v>2664500</v>
      </c>
      <c r="J34" s="67">
        <v>2688809.6869202075</v>
      </c>
      <c r="K34" s="67">
        <v>2664177.3283582088</v>
      </c>
      <c r="L34" s="67"/>
      <c r="M34" s="105"/>
      <c r="N34" s="67"/>
      <c r="O34" s="67"/>
      <c r="P34" s="64">
        <f t="shared" si="4"/>
        <v>2672496</v>
      </c>
      <c r="Q34" s="54">
        <f t="shared" si="0"/>
        <v>2672496</v>
      </c>
      <c r="R34" s="54" t="s">
        <v>425</v>
      </c>
      <c r="S34" s="64">
        <f t="shared" si="1"/>
        <v>14129.272707596527</v>
      </c>
      <c r="T34" s="65">
        <f t="shared" si="2"/>
        <v>5.286920707450328E-3</v>
      </c>
      <c r="U34" s="66"/>
      <c r="V34" s="63">
        <f t="shared" si="3"/>
        <v>3</v>
      </c>
    </row>
    <row r="35" spans="2:22" ht="195" x14ac:dyDescent="0.25">
      <c r="B35" s="2">
        <v>30</v>
      </c>
      <c r="C35" s="73" t="s">
        <v>92</v>
      </c>
      <c r="D35" s="73" t="s">
        <v>93</v>
      </c>
      <c r="E35" s="73" t="s">
        <v>94</v>
      </c>
      <c r="F35" s="71" t="s">
        <v>15</v>
      </c>
      <c r="G35" s="72">
        <v>1</v>
      </c>
      <c r="H35" s="47">
        <v>1</v>
      </c>
      <c r="I35" s="53">
        <v>2842134</v>
      </c>
      <c r="J35" s="67">
        <v>2868063.7855509538</v>
      </c>
      <c r="K35" s="67">
        <v>2841789.2686567162</v>
      </c>
      <c r="L35" s="67"/>
      <c r="M35" s="105"/>
      <c r="N35" s="67"/>
      <c r="O35" s="67"/>
      <c r="P35" s="64">
        <f t="shared" si="4"/>
        <v>2850662</v>
      </c>
      <c r="Q35" s="54">
        <f t="shared" si="0"/>
        <v>2850662</v>
      </c>
      <c r="R35" s="54" t="s">
        <v>425</v>
      </c>
      <c r="S35" s="64">
        <f t="shared" si="1"/>
        <v>15071.06972781004</v>
      </c>
      <c r="T35" s="65">
        <f t="shared" si="2"/>
        <v>5.2868659525372799E-3</v>
      </c>
      <c r="U35" s="66"/>
      <c r="V35" s="63">
        <f t="shared" si="3"/>
        <v>3</v>
      </c>
    </row>
    <row r="36" spans="2:22" ht="210" x14ac:dyDescent="0.25">
      <c r="B36" s="2">
        <v>31</v>
      </c>
      <c r="C36" s="73" t="s">
        <v>95</v>
      </c>
      <c r="D36" s="73" t="s">
        <v>96</v>
      </c>
      <c r="E36" s="73" t="s">
        <v>97</v>
      </c>
      <c r="F36" s="71" t="s">
        <v>15</v>
      </c>
      <c r="G36" s="72">
        <v>1</v>
      </c>
      <c r="H36" s="47">
        <v>1</v>
      </c>
      <c r="I36" s="53">
        <v>1995634</v>
      </c>
      <c r="J36" s="67">
        <v>2013840.9263130368</v>
      </c>
      <c r="K36" s="67">
        <v>1995392</v>
      </c>
      <c r="L36" s="67"/>
      <c r="M36" s="105"/>
      <c r="N36" s="67"/>
      <c r="O36" s="67"/>
      <c r="P36" s="64">
        <f t="shared" si="4"/>
        <v>2001622</v>
      </c>
      <c r="Q36" s="54">
        <f t="shared" si="0"/>
        <v>2001622</v>
      </c>
      <c r="R36" s="54" t="s">
        <v>425</v>
      </c>
      <c r="S36" s="64">
        <f t="shared" si="1"/>
        <v>10582.324979828511</v>
      </c>
      <c r="T36" s="65">
        <f t="shared" si="2"/>
        <v>5.2868740188682321E-3</v>
      </c>
      <c r="U36" s="66"/>
      <c r="V36" s="63">
        <f t="shared" si="3"/>
        <v>3</v>
      </c>
    </row>
    <row r="37" spans="2:22" ht="195" x14ac:dyDescent="0.25">
      <c r="B37" s="2">
        <v>32</v>
      </c>
      <c r="C37" s="73" t="s">
        <v>98</v>
      </c>
      <c r="D37" s="73" t="s">
        <v>99</v>
      </c>
      <c r="E37" s="73" t="s">
        <v>100</v>
      </c>
      <c r="F37" s="71" t="s">
        <v>15</v>
      </c>
      <c r="G37" s="72">
        <v>1</v>
      </c>
      <c r="H37" s="47">
        <v>1</v>
      </c>
      <c r="I37" s="53">
        <v>3197203</v>
      </c>
      <c r="J37" s="67">
        <v>3226373.0107629662</v>
      </c>
      <c r="K37" s="67">
        <v>3196816</v>
      </c>
      <c r="L37" s="67"/>
      <c r="M37" s="105"/>
      <c r="N37" s="67"/>
      <c r="O37" s="67"/>
      <c r="P37" s="64">
        <f t="shared" si="4"/>
        <v>3206797</v>
      </c>
      <c r="Q37" s="54">
        <f t="shared" si="0"/>
        <v>3206797</v>
      </c>
      <c r="R37" s="54" t="s">
        <v>425</v>
      </c>
      <c r="S37" s="64">
        <f t="shared" si="1"/>
        <v>16954.135101078184</v>
      </c>
      <c r="T37" s="65">
        <f t="shared" si="2"/>
        <v>5.2869368780743466E-3</v>
      </c>
      <c r="U37" s="66"/>
      <c r="V37" s="63">
        <f t="shared" si="3"/>
        <v>3</v>
      </c>
    </row>
    <row r="38" spans="2:22" ht="210" x14ac:dyDescent="0.25">
      <c r="B38" s="2">
        <v>33</v>
      </c>
      <c r="C38" s="73" t="s">
        <v>101</v>
      </c>
      <c r="D38" s="73" t="s">
        <v>102</v>
      </c>
      <c r="E38" s="73" t="s">
        <v>103</v>
      </c>
      <c r="F38" s="71" t="s">
        <v>15</v>
      </c>
      <c r="G38" s="72">
        <v>1</v>
      </c>
      <c r="H38" s="47">
        <v>1</v>
      </c>
      <c r="I38" s="53">
        <v>1424484</v>
      </c>
      <c r="J38" s="67">
        <v>1437479.8453626393</v>
      </c>
      <c r="K38" s="67">
        <v>1424311</v>
      </c>
      <c r="L38" s="67"/>
      <c r="M38" s="105"/>
      <c r="N38" s="67"/>
      <c r="O38" s="67"/>
      <c r="P38" s="64">
        <f t="shared" si="4"/>
        <v>1428758</v>
      </c>
      <c r="Q38" s="54">
        <f t="shared" si="0"/>
        <v>1428758</v>
      </c>
      <c r="R38" s="54" t="s">
        <v>425</v>
      </c>
      <c r="S38" s="64">
        <f t="shared" si="1"/>
        <v>7553.5909106722138</v>
      </c>
      <c r="T38" s="65">
        <f t="shared" si="2"/>
        <v>5.286822135667185E-3</v>
      </c>
      <c r="U38" s="66"/>
      <c r="V38" s="63">
        <f t="shared" si="3"/>
        <v>3</v>
      </c>
    </row>
    <row r="39" spans="2:22" ht="210" x14ac:dyDescent="0.25">
      <c r="B39" s="2">
        <v>34</v>
      </c>
      <c r="C39" s="73" t="s">
        <v>104</v>
      </c>
      <c r="D39" s="73" t="s">
        <v>105</v>
      </c>
      <c r="E39" s="73" t="s">
        <v>106</v>
      </c>
      <c r="F39" s="71" t="s">
        <v>15</v>
      </c>
      <c r="G39" s="72">
        <v>1</v>
      </c>
      <c r="H39" s="47">
        <v>1</v>
      </c>
      <c r="I39" s="53">
        <v>3359971</v>
      </c>
      <c r="J39" s="67">
        <v>3390625.333879305</v>
      </c>
      <c r="K39" s="67">
        <v>3359563.597014925</v>
      </c>
      <c r="L39" s="67"/>
      <c r="M39" s="105"/>
      <c r="N39" s="67"/>
      <c r="O39" s="67"/>
      <c r="P39" s="64">
        <f t="shared" si="4"/>
        <v>3370053</v>
      </c>
      <c r="Q39" s="54">
        <f t="shared" si="0"/>
        <v>3370053</v>
      </c>
      <c r="R39" s="54" t="s">
        <v>425</v>
      </c>
      <c r="S39" s="64">
        <f t="shared" si="1"/>
        <v>17817.05952080826</v>
      </c>
      <c r="T39" s="65">
        <f t="shared" si="2"/>
        <v>5.2868776486008663E-3</v>
      </c>
      <c r="U39" s="66"/>
      <c r="V39" s="63">
        <f t="shared" si="3"/>
        <v>3</v>
      </c>
    </row>
    <row r="40" spans="2:22" ht="135" x14ac:dyDescent="0.25">
      <c r="B40" s="2">
        <v>35</v>
      </c>
      <c r="C40" s="73" t="s">
        <v>107</v>
      </c>
      <c r="D40" s="73" t="s">
        <v>108</v>
      </c>
      <c r="E40" s="73" t="s">
        <v>109</v>
      </c>
      <c r="F40" s="71" t="s">
        <v>15</v>
      </c>
      <c r="G40" s="72">
        <v>1</v>
      </c>
      <c r="H40" s="47">
        <v>1</v>
      </c>
      <c r="I40" s="53">
        <v>355267</v>
      </c>
      <c r="J40" s="67">
        <v>358508.19726149255</v>
      </c>
      <c r="K40" s="67">
        <v>355223.88059701491</v>
      </c>
      <c r="L40" s="67"/>
      <c r="M40" s="105"/>
      <c r="N40" s="67"/>
      <c r="O40" s="67"/>
      <c r="P40" s="64">
        <f t="shared" si="4"/>
        <v>356333</v>
      </c>
      <c r="Q40" s="54">
        <f t="shared" si="0"/>
        <v>356333</v>
      </c>
      <c r="R40" s="54" t="s">
        <v>425</v>
      </c>
      <c r="S40" s="64">
        <f t="shared" si="1"/>
        <v>1883.8769830408282</v>
      </c>
      <c r="T40" s="65">
        <f t="shared" si="2"/>
        <v>5.2868436149114562E-3</v>
      </c>
      <c r="U40" s="66"/>
      <c r="V40" s="63">
        <f t="shared" si="3"/>
        <v>3</v>
      </c>
    </row>
    <row r="41" spans="2:22" ht="135" x14ac:dyDescent="0.25">
      <c r="B41" s="2">
        <v>36</v>
      </c>
      <c r="C41" s="73" t="s">
        <v>110</v>
      </c>
      <c r="D41" s="73" t="s">
        <v>111</v>
      </c>
      <c r="E41" s="73" t="s">
        <v>112</v>
      </c>
      <c r="F41" s="71" t="s">
        <v>15</v>
      </c>
      <c r="G41" s="72">
        <v>1</v>
      </c>
      <c r="H41" s="47">
        <v>1</v>
      </c>
      <c r="I41" s="53">
        <v>447043</v>
      </c>
      <c r="J41" s="67">
        <v>451121.61986005388</v>
      </c>
      <c r="K41" s="67">
        <v>446988.86567164178</v>
      </c>
      <c r="L41" s="67"/>
      <c r="M41" s="105"/>
      <c r="N41" s="67"/>
      <c r="O41" s="67"/>
      <c r="P41" s="64">
        <f t="shared" si="4"/>
        <v>448384</v>
      </c>
      <c r="Q41" s="54">
        <f t="shared" si="0"/>
        <v>448384</v>
      </c>
      <c r="R41" s="54" t="s">
        <v>425</v>
      </c>
      <c r="S41" s="64">
        <f t="shared" si="1"/>
        <v>2370.5740398396642</v>
      </c>
      <c r="T41" s="65">
        <f t="shared" si="2"/>
        <v>5.2869224188999957E-3</v>
      </c>
      <c r="U41" s="66"/>
      <c r="V41" s="63">
        <f t="shared" si="3"/>
        <v>3</v>
      </c>
    </row>
    <row r="42" spans="2:22" ht="195" x14ac:dyDescent="0.25">
      <c r="B42" s="2">
        <v>37</v>
      </c>
      <c r="C42" s="73" t="s">
        <v>113</v>
      </c>
      <c r="D42" s="73" t="s">
        <v>114</v>
      </c>
      <c r="E42" s="73" t="s">
        <v>115</v>
      </c>
      <c r="F42" s="71" t="s">
        <v>15</v>
      </c>
      <c r="G42" s="72">
        <v>1</v>
      </c>
      <c r="H42" s="47">
        <v>1</v>
      </c>
      <c r="I42" s="53">
        <v>2841127</v>
      </c>
      <c r="J42" s="67">
        <v>2867047.4148117173</v>
      </c>
      <c r="K42" s="67">
        <v>2840782.2089552237</v>
      </c>
      <c r="L42" s="67"/>
      <c r="M42" s="105"/>
      <c r="N42" s="67"/>
      <c r="O42" s="67"/>
      <c r="P42" s="64">
        <f t="shared" si="4"/>
        <v>2849652</v>
      </c>
      <c r="Q42" s="54">
        <f t="shared" si="0"/>
        <v>2849652</v>
      </c>
      <c r="R42" s="54" t="s">
        <v>425</v>
      </c>
      <c r="S42" s="64">
        <f t="shared" si="1"/>
        <v>15065.677457718497</v>
      </c>
      <c r="T42" s="65">
        <f t="shared" si="2"/>
        <v>5.2868477829801233E-3</v>
      </c>
      <c r="U42" s="66"/>
      <c r="V42" s="63">
        <f t="shared" si="3"/>
        <v>3</v>
      </c>
    </row>
    <row r="43" spans="2:22" ht="195" x14ac:dyDescent="0.25">
      <c r="B43" s="2">
        <v>38</v>
      </c>
      <c r="C43" s="73" t="s">
        <v>116</v>
      </c>
      <c r="D43" s="73" t="s">
        <v>117</v>
      </c>
      <c r="E43" s="73" t="s">
        <v>115</v>
      </c>
      <c r="F43" s="71" t="s">
        <v>15</v>
      </c>
      <c r="G43" s="72">
        <v>1</v>
      </c>
      <c r="H43" s="47">
        <v>1</v>
      </c>
      <c r="I43" s="53">
        <v>4263203</v>
      </c>
      <c r="J43" s="67">
        <v>4302098.3671379099</v>
      </c>
      <c r="K43" s="67">
        <v>4262686.5671641789</v>
      </c>
      <c r="L43" s="67"/>
      <c r="M43" s="105"/>
      <c r="N43" s="67"/>
      <c r="O43" s="67"/>
      <c r="P43" s="64">
        <f t="shared" si="4"/>
        <v>4275996</v>
      </c>
      <c r="Q43" s="54">
        <f t="shared" si="0"/>
        <v>4275996</v>
      </c>
      <c r="R43" s="54" t="s">
        <v>425</v>
      </c>
      <c r="S43" s="64">
        <f t="shared" si="1"/>
        <v>22606.80673615836</v>
      </c>
      <c r="T43" s="65">
        <f t="shared" si="2"/>
        <v>5.2869101963467727E-3</v>
      </c>
      <c r="U43" s="66"/>
      <c r="V43" s="63">
        <f t="shared" si="3"/>
        <v>3</v>
      </c>
    </row>
    <row r="44" spans="2:22" ht="195" x14ac:dyDescent="0.25">
      <c r="B44" s="2">
        <v>39</v>
      </c>
      <c r="C44" s="73" t="s">
        <v>118</v>
      </c>
      <c r="D44" s="73" t="s">
        <v>119</v>
      </c>
      <c r="E44" s="73" t="s">
        <v>115</v>
      </c>
      <c r="F44" s="71" t="s">
        <v>15</v>
      </c>
      <c r="G44" s="72">
        <v>1</v>
      </c>
      <c r="H44" s="47">
        <v>1</v>
      </c>
      <c r="I44" s="53">
        <v>1419904</v>
      </c>
      <c r="J44" s="67">
        <v>1432858.6746999386</v>
      </c>
      <c r="K44" s="67">
        <v>1419732.1641791044</v>
      </c>
      <c r="L44" s="67"/>
      <c r="M44" s="105"/>
      <c r="N44" s="67"/>
      <c r="O44" s="67"/>
      <c r="P44" s="64">
        <f t="shared" si="4"/>
        <v>1424165</v>
      </c>
      <c r="Q44" s="54">
        <f t="shared" si="0"/>
        <v>1424165</v>
      </c>
      <c r="R44" s="54" t="s">
        <v>425</v>
      </c>
      <c r="S44" s="64">
        <f t="shared" si="1"/>
        <v>7529.4798689788304</v>
      </c>
      <c r="T44" s="65">
        <f t="shared" si="2"/>
        <v>5.2869436848431463E-3</v>
      </c>
      <c r="U44" s="66"/>
      <c r="V44" s="63">
        <f t="shared" si="3"/>
        <v>3</v>
      </c>
    </row>
    <row r="45" spans="2:22" ht="195" x14ac:dyDescent="0.25">
      <c r="B45" s="2">
        <v>40</v>
      </c>
      <c r="C45" s="73" t="s">
        <v>120</v>
      </c>
      <c r="D45" s="73" t="s">
        <v>121</v>
      </c>
      <c r="E45" s="73" t="s">
        <v>122</v>
      </c>
      <c r="F45" s="71" t="s">
        <v>15</v>
      </c>
      <c r="G45" s="72">
        <v>1</v>
      </c>
      <c r="H45" s="47">
        <v>1</v>
      </c>
      <c r="I45" s="53">
        <v>142107</v>
      </c>
      <c r="J45" s="67">
        <v>143403.27890459701</v>
      </c>
      <c r="K45" s="67">
        <v>142089.55223880598</v>
      </c>
      <c r="L45" s="67"/>
      <c r="M45" s="105"/>
      <c r="N45" s="67"/>
      <c r="O45" s="67"/>
      <c r="P45" s="64">
        <f t="shared" si="4"/>
        <v>142533</v>
      </c>
      <c r="Q45" s="54">
        <f t="shared" si="0"/>
        <v>142533</v>
      </c>
      <c r="R45" s="54" t="s">
        <v>425</v>
      </c>
      <c r="S45" s="64">
        <f t="shared" si="1"/>
        <v>753.49421312579318</v>
      </c>
      <c r="T45" s="65">
        <f t="shared" si="2"/>
        <v>5.2864441815443268E-3</v>
      </c>
      <c r="U45" s="66"/>
      <c r="V45" s="63">
        <f t="shared" si="3"/>
        <v>3</v>
      </c>
    </row>
    <row r="46" spans="2:22" ht="195" x14ac:dyDescent="0.25">
      <c r="B46" s="2">
        <v>41</v>
      </c>
      <c r="C46" s="73" t="s">
        <v>123</v>
      </c>
      <c r="D46" s="73" t="s">
        <v>124</v>
      </c>
      <c r="E46" s="73" t="s">
        <v>122</v>
      </c>
      <c r="F46" s="71" t="s">
        <v>15</v>
      </c>
      <c r="G46" s="72">
        <v>1</v>
      </c>
      <c r="H46" s="47">
        <v>1</v>
      </c>
      <c r="I46" s="53">
        <v>172463</v>
      </c>
      <c r="J46" s="67">
        <v>174036.01181960522</v>
      </c>
      <c r="K46" s="67">
        <v>172441.6567164179</v>
      </c>
      <c r="L46" s="67"/>
      <c r="M46" s="105"/>
      <c r="N46" s="67"/>
      <c r="O46" s="67"/>
      <c r="P46" s="64">
        <f t="shared" si="4"/>
        <v>172980</v>
      </c>
      <c r="Q46" s="54">
        <f t="shared" si="0"/>
        <v>172980</v>
      </c>
      <c r="R46" s="54" t="s">
        <v>425</v>
      </c>
      <c r="S46" s="64">
        <f t="shared" si="1"/>
        <v>914.40234720383046</v>
      </c>
      <c r="T46" s="65">
        <f t="shared" si="2"/>
        <v>5.2861670089382621E-3</v>
      </c>
      <c r="U46" s="66"/>
      <c r="V46" s="63">
        <f t="shared" si="3"/>
        <v>3</v>
      </c>
    </row>
    <row r="47" spans="2:22" ht="195" x14ac:dyDescent="0.25">
      <c r="B47" s="2">
        <v>42</v>
      </c>
      <c r="C47" s="73" t="s">
        <v>125</v>
      </c>
      <c r="D47" s="73" t="s">
        <v>126</v>
      </c>
      <c r="E47" s="73" t="s">
        <v>122</v>
      </c>
      <c r="F47" s="71" t="s">
        <v>15</v>
      </c>
      <c r="G47" s="72">
        <v>1</v>
      </c>
      <c r="H47" s="47">
        <v>1</v>
      </c>
      <c r="I47" s="53">
        <v>250660</v>
      </c>
      <c r="J47" s="67">
        <v>252947.25111883233</v>
      </c>
      <c r="K47" s="67">
        <v>250629.98507462683</v>
      </c>
      <c r="L47" s="67"/>
      <c r="M47" s="105"/>
      <c r="N47" s="67"/>
      <c r="O47" s="67"/>
      <c r="P47" s="64">
        <f t="shared" si="4"/>
        <v>251412</v>
      </c>
      <c r="Q47" s="54">
        <f t="shared" si="0"/>
        <v>251412</v>
      </c>
      <c r="R47" s="54" t="s">
        <v>425</v>
      </c>
      <c r="S47" s="64">
        <f t="shared" si="1"/>
        <v>1329.2943300847414</v>
      </c>
      <c r="T47" s="65">
        <f t="shared" si="2"/>
        <v>5.2873059017618518E-3</v>
      </c>
      <c r="U47" s="66"/>
      <c r="V47" s="63">
        <f t="shared" si="3"/>
        <v>3</v>
      </c>
    </row>
    <row r="48" spans="2:22" ht="195" x14ac:dyDescent="0.25">
      <c r="B48" s="2">
        <v>43</v>
      </c>
      <c r="C48" s="73" t="s">
        <v>127</v>
      </c>
      <c r="D48" s="73" t="s">
        <v>128</v>
      </c>
      <c r="E48" s="73" t="s">
        <v>122</v>
      </c>
      <c r="F48" s="71" t="s">
        <v>15</v>
      </c>
      <c r="G48" s="72">
        <v>1</v>
      </c>
      <c r="H48" s="47">
        <v>1</v>
      </c>
      <c r="I48" s="53">
        <v>442256</v>
      </c>
      <c r="J48" s="67">
        <v>446290.72190195526</v>
      </c>
      <c r="K48" s="67">
        <v>442202.22388059698</v>
      </c>
      <c r="L48" s="67"/>
      <c r="M48" s="105"/>
      <c r="N48" s="67"/>
      <c r="O48" s="67"/>
      <c r="P48" s="64">
        <f t="shared" si="4"/>
        <v>443583</v>
      </c>
      <c r="Q48" s="54">
        <f t="shared" si="0"/>
        <v>443583</v>
      </c>
      <c r="R48" s="54" t="s">
        <v>425</v>
      </c>
      <c r="S48" s="64">
        <f t="shared" si="1"/>
        <v>2345.1257524130779</v>
      </c>
      <c r="T48" s="65">
        <f t="shared" si="2"/>
        <v>5.286780259744675E-3</v>
      </c>
      <c r="U48" s="66"/>
      <c r="V48" s="63">
        <f t="shared" si="3"/>
        <v>3</v>
      </c>
    </row>
    <row r="49" spans="2:22" ht="195" x14ac:dyDescent="0.25">
      <c r="B49" s="2">
        <v>44</v>
      </c>
      <c r="C49" s="73" t="s">
        <v>129</v>
      </c>
      <c r="D49" s="73" t="s">
        <v>130</v>
      </c>
      <c r="E49" s="73" t="s">
        <v>131</v>
      </c>
      <c r="F49" s="71" t="s">
        <v>15</v>
      </c>
      <c r="G49" s="72">
        <v>1</v>
      </c>
      <c r="H49" s="47">
        <v>1</v>
      </c>
      <c r="I49" s="53">
        <v>873385</v>
      </c>
      <c r="J49" s="67">
        <v>881352.96706568066</v>
      </c>
      <c r="K49" s="67">
        <v>873278.8358208955</v>
      </c>
      <c r="L49" s="67"/>
      <c r="M49" s="105"/>
      <c r="N49" s="67"/>
      <c r="O49" s="67"/>
      <c r="P49" s="64">
        <f t="shared" si="4"/>
        <v>876006</v>
      </c>
      <c r="Q49" s="54">
        <f t="shared" si="0"/>
        <v>876006</v>
      </c>
      <c r="R49" s="54" t="s">
        <v>425</v>
      </c>
      <c r="S49" s="64">
        <f t="shared" si="1"/>
        <v>4631.2591043673419</v>
      </c>
      <c r="T49" s="65">
        <f t="shared" si="2"/>
        <v>5.2867916589579246E-3</v>
      </c>
      <c r="U49" s="66"/>
      <c r="V49" s="63">
        <f t="shared" si="3"/>
        <v>3</v>
      </c>
    </row>
    <row r="50" spans="2:22" ht="195" x14ac:dyDescent="0.25">
      <c r="B50" s="2">
        <v>45</v>
      </c>
      <c r="C50" s="73" t="s">
        <v>132</v>
      </c>
      <c r="D50" s="73" t="s">
        <v>133</v>
      </c>
      <c r="E50" s="73" t="s">
        <v>134</v>
      </c>
      <c r="F50" s="71" t="s">
        <v>15</v>
      </c>
      <c r="G50" s="72">
        <v>1</v>
      </c>
      <c r="H50" s="47">
        <v>1</v>
      </c>
      <c r="I50" s="53">
        <v>7993506</v>
      </c>
      <c r="J50" s="67">
        <v>8066434.4383835811</v>
      </c>
      <c r="K50" s="67">
        <v>7992537.313432835</v>
      </c>
      <c r="L50" s="67"/>
      <c r="M50" s="105"/>
      <c r="N50" s="67"/>
      <c r="O50" s="67"/>
      <c r="P50" s="64">
        <f t="shared" si="4"/>
        <v>8017493</v>
      </c>
      <c r="Q50" s="54">
        <f t="shared" si="0"/>
        <v>8017493</v>
      </c>
      <c r="R50" s="54" t="s">
        <v>425</v>
      </c>
      <c r="S50" s="64">
        <f t="shared" si="1"/>
        <v>42387.656526240775</v>
      </c>
      <c r="T50" s="65">
        <f t="shared" si="2"/>
        <v>5.286896879849276E-3</v>
      </c>
      <c r="U50" s="66"/>
      <c r="V50" s="63">
        <f t="shared" si="3"/>
        <v>3</v>
      </c>
    </row>
    <row r="51" spans="2:22" ht="195" x14ac:dyDescent="0.25">
      <c r="B51" s="2">
        <v>46</v>
      </c>
      <c r="C51" s="73" t="s">
        <v>135</v>
      </c>
      <c r="D51" s="73" t="s">
        <v>136</v>
      </c>
      <c r="E51" s="73" t="s">
        <v>134</v>
      </c>
      <c r="F51" s="71" t="s">
        <v>15</v>
      </c>
      <c r="G51" s="72">
        <v>1</v>
      </c>
      <c r="H51" s="47">
        <v>1</v>
      </c>
      <c r="I51" s="53">
        <v>9613500</v>
      </c>
      <c r="J51" s="67">
        <v>9701208.5148631651</v>
      </c>
      <c r="K51" s="67">
        <v>9612335.1194029842</v>
      </c>
      <c r="L51" s="67"/>
      <c r="M51" s="105"/>
      <c r="N51" s="67"/>
      <c r="O51" s="67"/>
      <c r="P51" s="64">
        <f t="shared" si="4"/>
        <v>9642348</v>
      </c>
      <c r="Q51" s="54">
        <f t="shared" si="0"/>
        <v>9642348</v>
      </c>
      <c r="R51" s="54" t="s">
        <v>425</v>
      </c>
      <c r="S51" s="64">
        <f t="shared" si="1"/>
        <v>50978.134114750719</v>
      </c>
      <c r="T51" s="65">
        <f t="shared" si="2"/>
        <v>5.2869005307922467E-3</v>
      </c>
      <c r="U51" s="66"/>
      <c r="V51" s="63">
        <f t="shared" si="3"/>
        <v>3</v>
      </c>
    </row>
    <row r="52" spans="2:22" ht="195" x14ac:dyDescent="0.25">
      <c r="B52" s="2">
        <v>47</v>
      </c>
      <c r="C52" s="73" t="s">
        <v>137</v>
      </c>
      <c r="D52" s="73" t="s">
        <v>138</v>
      </c>
      <c r="E52" s="73" t="s">
        <v>134</v>
      </c>
      <c r="F52" s="71" t="s">
        <v>15</v>
      </c>
      <c r="G52" s="72">
        <v>1</v>
      </c>
      <c r="H52" s="47">
        <v>1</v>
      </c>
      <c r="I52" s="53">
        <v>6217171</v>
      </c>
      <c r="J52" s="67">
        <v>6273893.4520761194</v>
      </c>
      <c r="K52" s="67">
        <v>6216417.9104477614</v>
      </c>
      <c r="L52" s="67"/>
      <c r="M52" s="105"/>
      <c r="N52" s="67"/>
      <c r="O52" s="67"/>
      <c r="P52" s="64">
        <f t="shared" si="4"/>
        <v>6235827</v>
      </c>
      <c r="Q52" s="54">
        <f t="shared" si="0"/>
        <v>6235827</v>
      </c>
      <c r="R52" s="54" t="s">
        <v>425</v>
      </c>
      <c r="S52" s="64">
        <f t="shared" si="1"/>
        <v>32968.271612957556</v>
      </c>
      <c r="T52" s="65">
        <f t="shared" si="2"/>
        <v>5.2869120987122046E-3</v>
      </c>
      <c r="U52" s="66"/>
      <c r="V52" s="63">
        <f t="shared" si="3"/>
        <v>3</v>
      </c>
    </row>
    <row r="53" spans="2:22" ht="195" x14ac:dyDescent="0.25">
      <c r="B53" s="2">
        <v>48</v>
      </c>
      <c r="C53" s="73" t="s">
        <v>139</v>
      </c>
      <c r="D53" s="73" t="s">
        <v>140</v>
      </c>
      <c r="E53" s="73" t="s">
        <v>134</v>
      </c>
      <c r="F53" s="71" t="s">
        <v>15</v>
      </c>
      <c r="G53" s="72">
        <v>1</v>
      </c>
      <c r="H53" s="47">
        <v>1</v>
      </c>
      <c r="I53" s="53">
        <v>5329004</v>
      </c>
      <c r="J53" s="67">
        <v>5377622.9589223871</v>
      </c>
      <c r="K53" s="67">
        <v>5328358.2089552227</v>
      </c>
      <c r="L53" s="67"/>
      <c r="M53" s="105"/>
      <c r="N53" s="67"/>
      <c r="O53" s="67"/>
      <c r="P53" s="64">
        <f t="shared" si="4"/>
        <v>5344995</v>
      </c>
      <c r="Q53" s="54">
        <f t="shared" si="0"/>
        <v>5344995</v>
      </c>
      <c r="R53" s="54" t="s">
        <v>425</v>
      </c>
      <c r="S53" s="64">
        <f t="shared" si="1"/>
        <v>28258.437684160519</v>
      </c>
      <c r="T53" s="65">
        <f t="shared" si="2"/>
        <v>5.286896879849276E-3</v>
      </c>
      <c r="U53" s="66"/>
      <c r="V53" s="63">
        <f t="shared" si="3"/>
        <v>3</v>
      </c>
    </row>
    <row r="54" spans="2:22" ht="195" x14ac:dyDescent="0.25">
      <c r="B54" s="2">
        <v>49</v>
      </c>
      <c r="C54" s="73" t="s">
        <v>141</v>
      </c>
      <c r="D54" s="73" t="s">
        <v>142</v>
      </c>
      <c r="E54" s="73" t="s">
        <v>134</v>
      </c>
      <c r="F54" s="71" t="s">
        <v>15</v>
      </c>
      <c r="G54" s="72">
        <v>1</v>
      </c>
      <c r="H54" s="47">
        <v>1</v>
      </c>
      <c r="I54" s="53">
        <v>3552669</v>
      </c>
      <c r="J54" s="67">
        <v>3585081.9726149254</v>
      </c>
      <c r="K54" s="67">
        <v>3552238.8059701491</v>
      </c>
      <c r="L54" s="67"/>
      <c r="M54" s="105"/>
      <c r="N54" s="67"/>
      <c r="O54" s="67"/>
      <c r="P54" s="64">
        <f t="shared" si="4"/>
        <v>3563330</v>
      </c>
      <c r="Q54" s="54">
        <f t="shared" si="0"/>
        <v>3563330</v>
      </c>
      <c r="R54" s="54" t="s">
        <v>425</v>
      </c>
      <c r="S54" s="64">
        <f t="shared" si="1"/>
        <v>18839.052771197399</v>
      </c>
      <c r="T54" s="65">
        <f t="shared" si="2"/>
        <v>5.2869235129495889E-3</v>
      </c>
      <c r="U54" s="66"/>
      <c r="V54" s="63">
        <f t="shared" si="3"/>
        <v>3</v>
      </c>
    </row>
    <row r="55" spans="2:22" ht="195" x14ac:dyDescent="0.25">
      <c r="B55" s="2">
        <v>50</v>
      </c>
      <c r="C55" s="73" t="s">
        <v>143</v>
      </c>
      <c r="D55" s="73" t="s">
        <v>144</v>
      </c>
      <c r="E55" s="73" t="s">
        <v>134</v>
      </c>
      <c r="F55" s="71" t="s">
        <v>15</v>
      </c>
      <c r="G55" s="72">
        <v>1</v>
      </c>
      <c r="H55" s="47">
        <v>1</v>
      </c>
      <c r="I55" s="53">
        <v>2842135</v>
      </c>
      <c r="J55" s="67">
        <v>2868065.5780919404</v>
      </c>
      <c r="K55" s="67">
        <v>2841791.0447761193</v>
      </c>
      <c r="L55" s="67"/>
      <c r="M55" s="105"/>
      <c r="N55" s="67"/>
      <c r="O55" s="67"/>
      <c r="P55" s="64">
        <f t="shared" si="4"/>
        <v>2850664</v>
      </c>
      <c r="Q55" s="54">
        <f t="shared" si="0"/>
        <v>2850664</v>
      </c>
      <c r="R55" s="54" t="s">
        <v>425</v>
      </c>
      <c r="S55" s="64">
        <f t="shared" si="1"/>
        <v>15071.298806796343</v>
      </c>
      <c r="T55" s="65">
        <f t="shared" si="2"/>
        <v>5.2869434880510047E-3</v>
      </c>
      <c r="U55" s="66"/>
      <c r="V55" s="63">
        <f t="shared" si="3"/>
        <v>3</v>
      </c>
    </row>
    <row r="56" spans="2:22" ht="195" x14ac:dyDescent="0.25">
      <c r="B56" s="2">
        <v>51</v>
      </c>
      <c r="C56" s="73" t="s">
        <v>145</v>
      </c>
      <c r="D56" s="73" t="s">
        <v>146</v>
      </c>
      <c r="E56" s="73" t="s">
        <v>134</v>
      </c>
      <c r="F56" s="71" t="s">
        <v>15</v>
      </c>
      <c r="G56" s="72">
        <v>1</v>
      </c>
      <c r="H56" s="47">
        <v>1</v>
      </c>
      <c r="I56" s="53">
        <v>888167</v>
      </c>
      <c r="J56" s="67">
        <v>896270.49315373134</v>
      </c>
      <c r="K56" s="67">
        <v>888059.70149253728</v>
      </c>
      <c r="L56" s="67"/>
      <c r="M56" s="105"/>
      <c r="N56" s="67"/>
      <c r="O56" s="67"/>
      <c r="P56" s="64">
        <f t="shared" si="4"/>
        <v>890832</v>
      </c>
      <c r="Q56" s="54">
        <f t="shared" si="0"/>
        <v>890832</v>
      </c>
      <c r="R56" s="54" t="s">
        <v>425</v>
      </c>
      <c r="S56" s="64">
        <f t="shared" si="1"/>
        <v>4709.8339313576707</v>
      </c>
      <c r="T56" s="65">
        <f t="shared" si="2"/>
        <v>5.2870034147755917E-3</v>
      </c>
      <c r="U56" s="66"/>
      <c r="V56" s="63">
        <f t="shared" si="3"/>
        <v>3</v>
      </c>
    </row>
    <row r="57" spans="2:22" ht="30" x14ac:dyDescent="0.25">
      <c r="B57" s="2">
        <v>52</v>
      </c>
      <c r="C57" s="73" t="s">
        <v>147</v>
      </c>
      <c r="D57" s="73" t="s">
        <v>148</v>
      </c>
      <c r="E57" s="73" t="s">
        <v>75</v>
      </c>
      <c r="F57" s="71" t="s">
        <v>15</v>
      </c>
      <c r="G57" s="72">
        <v>1</v>
      </c>
      <c r="H57" s="47">
        <v>1</v>
      </c>
      <c r="I57" s="53">
        <v>17763</v>
      </c>
      <c r="J57" s="67">
        <v>17925.409863074627</v>
      </c>
      <c r="K57" s="67">
        <v>17761.194029850747</v>
      </c>
      <c r="L57" s="67"/>
      <c r="M57" s="105"/>
      <c r="N57" s="67"/>
      <c r="O57" s="67"/>
      <c r="P57" s="64">
        <f t="shared" si="4"/>
        <v>17817</v>
      </c>
      <c r="Q57" s="54">
        <f t="shared" si="0"/>
        <v>17817</v>
      </c>
      <c r="R57" s="54" t="s">
        <v>425</v>
      </c>
      <c r="S57" s="64">
        <f t="shared" si="1"/>
        <v>94.293040599958019</v>
      </c>
      <c r="T57" s="65">
        <f t="shared" si="2"/>
        <v>5.2924456159967187E-3</v>
      </c>
      <c r="U57" s="66"/>
      <c r="V57" s="63">
        <f t="shared" si="3"/>
        <v>3</v>
      </c>
    </row>
    <row r="58" spans="2:22" ht="120" x14ac:dyDescent="0.25">
      <c r="B58" s="2">
        <v>53</v>
      </c>
      <c r="C58" s="73" t="s">
        <v>149</v>
      </c>
      <c r="D58" s="73" t="s">
        <v>150</v>
      </c>
      <c r="E58" s="73" t="s">
        <v>14</v>
      </c>
      <c r="F58" s="71" t="s">
        <v>15</v>
      </c>
      <c r="G58" s="72">
        <v>1</v>
      </c>
      <c r="H58" s="47">
        <v>1</v>
      </c>
      <c r="I58" s="53">
        <v>10658</v>
      </c>
      <c r="J58" s="67">
        <v>10755.245917844773</v>
      </c>
      <c r="K58" s="67">
        <v>10656.716417910446</v>
      </c>
      <c r="L58" s="67"/>
      <c r="M58" s="105"/>
      <c r="N58" s="67"/>
      <c r="O58" s="67"/>
      <c r="P58" s="64">
        <f t="shared" si="4"/>
        <v>10690</v>
      </c>
      <c r="Q58" s="54">
        <f t="shared" si="0"/>
        <v>10690</v>
      </c>
      <c r="R58" s="54" t="s">
        <v>425</v>
      </c>
      <c r="S58" s="64">
        <f t="shared" si="1"/>
        <v>56.519139055960125</v>
      </c>
      <c r="T58" s="65">
        <f t="shared" si="2"/>
        <v>5.2871099564354212E-3</v>
      </c>
      <c r="U58" s="66"/>
      <c r="V58" s="63">
        <f t="shared" si="3"/>
        <v>3</v>
      </c>
    </row>
    <row r="59" spans="2:22" ht="180" x14ac:dyDescent="0.25">
      <c r="B59" s="2">
        <v>54</v>
      </c>
      <c r="C59" s="73" t="s">
        <v>151</v>
      </c>
      <c r="D59" s="73" t="s">
        <v>152</v>
      </c>
      <c r="E59" s="73" t="s">
        <v>153</v>
      </c>
      <c r="F59" s="71" t="s">
        <v>15</v>
      </c>
      <c r="G59" s="72">
        <v>1</v>
      </c>
      <c r="H59" s="47">
        <v>1</v>
      </c>
      <c r="I59" s="53">
        <v>2042785</v>
      </c>
      <c r="J59" s="67">
        <v>2061422.134253582</v>
      </c>
      <c r="K59" s="67">
        <v>2042537.3134328357</v>
      </c>
      <c r="L59" s="67"/>
      <c r="M59" s="105"/>
      <c r="N59" s="67"/>
      <c r="O59" s="67"/>
      <c r="P59" s="64">
        <f t="shared" si="4"/>
        <v>2048915</v>
      </c>
      <c r="Q59" s="54">
        <f t="shared" si="0"/>
        <v>2048915</v>
      </c>
      <c r="R59" s="54" t="s">
        <v>425</v>
      </c>
      <c r="S59" s="64">
        <f t="shared" si="1"/>
        <v>10832.36338673209</v>
      </c>
      <c r="T59" s="65">
        <f t="shared" si="2"/>
        <v>5.2868783527234313E-3</v>
      </c>
      <c r="U59" s="66"/>
      <c r="V59" s="63">
        <f t="shared" si="3"/>
        <v>3</v>
      </c>
    </row>
    <row r="60" spans="2:22" ht="180" x14ac:dyDescent="0.25">
      <c r="B60" s="2">
        <v>55</v>
      </c>
      <c r="C60" s="73" t="s">
        <v>154</v>
      </c>
      <c r="D60" s="73" t="s">
        <v>155</v>
      </c>
      <c r="E60" s="73" t="s">
        <v>153</v>
      </c>
      <c r="F60" s="71" t="s">
        <v>15</v>
      </c>
      <c r="G60" s="72">
        <v>1</v>
      </c>
      <c r="H60" s="47">
        <v>1</v>
      </c>
      <c r="I60" s="53">
        <v>1598701</v>
      </c>
      <c r="J60" s="67">
        <v>1613286.8876767163</v>
      </c>
      <c r="K60" s="67">
        <v>1598507.4626865671</v>
      </c>
      <c r="L60" s="67"/>
      <c r="M60" s="105"/>
      <c r="N60" s="67"/>
      <c r="O60" s="67"/>
      <c r="P60" s="64">
        <f t="shared" si="4"/>
        <v>1603498</v>
      </c>
      <c r="Q60" s="54">
        <f t="shared" si="0"/>
        <v>1603498</v>
      </c>
      <c r="R60" s="54" t="s">
        <v>425</v>
      </c>
      <c r="S60" s="64">
        <f t="shared" si="1"/>
        <v>8477.587894451688</v>
      </c>
      <c r="T60" s="65">
        <f t="shared" si="2"/>
        <v>5.2869323907431716E-3</v>
      </c>
      <c r="U60" s="66"/>
      <c r="V60" s="63">
        <f t="shared" si="3"/>
        <v>3</v>
      </c>
    </row>
    <row r="61" spans="2:22" ht="180" x14ac:dyDescent="0.25">
      <c r="B61" s="2">
        <v>56</v>
      </c>
      <c r="C61" s="73" t="s">
        <v>156</v>
      </c>
      <c r="D61" s="73" t="s">
        <v>157</v>
      </c>
      <c r="E61" s="73" t="s">
        <v>153</v>
      </c>
      <c r="F61" s="71" t="s">
        <v>15</v>
      </c>
      <c r="G61" s="72">
        <v>1</v>
      </c>
      <c r="H61" s="47">
        <v>1</v>
      </c>
      <c r="I61" s="53">
        <v>1243434</v>
      </c>
      <c r="J61" s="67">
        <v>1254778.6904152236</v>
      </c>
      <c r="K61" s="67">
        <v>1243283.582089552</v>
      </c>
      <c r="L61" s="67"/>
      <c r="M61" s="105"/>
      <c r="N61" s="67"/>
      <c r="O61" s="67"/>
      <c r="P61" s="64">
        <f t="shared" si="4"/>
        <v>1247165</v>
      </c>
      <c r="Q61" s="54">
        <f t="shared" si="0"/>
        <v>1247165</v>
      </c>
      <c r="R61" s="54" t="s">
        <v>425</v>
      </c>
      <c r="S61" s="64">
        <f t="shared" si="1"/>
        <v>6593.7109124778272</v>
      </c>
      <c r="T61" s="65">
        <f t="shared" si="2"/>
        <v>5.2869577561254219E-3</v>
      </c>
      <c r="U61" s="66"/>
      <c r="V61" s="63">
        <f t="shared" si="3"/>
        <v>3</v>
      </c>
    </row>
    <row r="62" spans="2:22" ht="195" x14ac:dyDescent="0.25">
      <c r="B62" s="2">
        <v>57</v>
      </c>
      <c r="C62" s="73" t="s">
        <v>158</v>
      </c>
      <c r="D62" s="73" t="s">
        <v>159</v>
      </c>
      <c r="E62" s="73" t="s">
        <v>160</v>
      </c>
      <c r="F62" s="71" t="s">
        <v>15</v>
      </c>
      <c r="G62" s="72">
        <v>1</v>
      </c>
      <c r="H62" s="47">
        <v>1</v>
      </c>
      <c r="I62" s="53">
        <v>62172</v>
      </c>
      <c r="J62" s="67">
        <v>62738.934520761191</v>
      </c>
      <c r="K62" s="67">
        <v>62164.179104477611</v>
      </c>
      <c r="L62" s="67"/>
      <c r="M62" s="105"/>
      <c r="N62" s="67"/>
      <c r="O62" s="67"/>
      <c r="P62" s="64">
        <f t="shared" si="4"/>
        <v>62358</v>
      </c>
      <c r="Q62" s="54">
        <f t="shared" si="0"/>
        <v>62358</v>
      </c>
      <c r="R62" s="54" t="s">
        <v>425</v>
      </c>
      <c r="S62" s="64">
        <f t="shared" si="1"/>
        <v>329.60069422075088</v>
      </c>
      <c r="T62" s="65">
        <f t="shared" si="2"/>
        <v>5.2855885718882216E-3</v>
      </c>
      <c r="U62" s="66"/>
      <c r="V62" s="63">
        <f t="shared" si="3"/>
        <v>3</v>
      </c>
    </row>
    <row r="63" spans="2:22" ht="195" x14ac:dyDescent="0.25">
      <c r="B63" s="2">
        <v>58</v>
      </c>
      <c r="C63" s="73" t="s">
        <v>161</v>
      </c>
      <c r="D63" s="73" t="s">
        <v>162</v>
      </c>
      <c r="E63" s="73" t="s">
        <v>160</v>
      </c>
      <c r="F63" s="71" t="s">
        <v>15</v>
      </c>
      <c r="G63" s="72">
        <v>1</v>
      </c>
      <c r="H63" s="47">
        <v>1</v>
      </c>
      <c r="I63" s="53">
        <v>71053</v>
      </c>
      <c r="J63" s="67">
        <v>71701.639452298507</v>
      </c>
      <c r="K63" s="67">
        <v>71044.776119402988</v>
      </c>
      <c r="L63" s="67"/>
      <c r="M63" s="105"/>
      <c r="N63" s="67"/>
      <c r="O63" s="67"/>
      <c r="P63" s="64">
        <f t="shared" si="4"/>
        <v>71266</v>
      </c>
      <c r="Q63" s="54">
        <f t="shared" si="0"/>
        <v>71266</v>
      </c>
      <c r="R63" s="54" t="s">
        <v>425</v>
      </c>
      <c r="S63" s="64">
        <f t="shared" si="1"/>
        <v>376.88862399759188</v>
      </c>
      <c r="T63" s="65">
        <f t="shared" si="2"/>
        <v>5.2884422951735635E-3</v>
      </c>
      <c r="U63" s="66"/>
      <c r="V63" s="63">
        <f t="shared" si="3"/>
        <v>3</v>
      </c>
    </row>
    <row r="64" spans="2:22" ht="30" x14ac:dyDescent="0.25">
      <c r="B64" s="2">
        <v>59</v>
      </c>
      <c r="C64" s="73" t="s">
        <v>163</v>
      </c>
      <c r="D64" s="73" t="s">
        <v>164</v>
      </c>
      <c r="E64" s="73"/>
      <c r="F64" s="71" t="s">
        <v>15</v>
      </c>
      <c r="G64" s="72">
        <v>1</v>
      </c>
      <c r="H64" s="47">
        <v>1</v>
      </c>
      <c r="I64" s="53">
        <v>532900</v>
      </c>
      <c r="J64" s="67">
        <v>537762.29589223873</v>
      </c>
      <c r="K64" s="67">
        <v>532835.82089552237</v>
      </c>
      <c r="L64" s="67"/>
      <c r="M64" s="105"/>
      <c r="N64" s="67"/>
      <c r="O64" s="67"/>
      <c r="P64" s="64">
        <f t="shared" si="4"/>
        <v>534499</v>
      </c>
      <c r="Q64" s="54">
        <f t="shared" si="0"/>
        <v>534499</v>
      </c>
      <c r="R64" s="54" t="s">
        <v>425</v>
      </c>
      <c r="S64" s="64">
        <f t="shared" si="1"/>
        <v>2825.956952798017</v>
      </c>
      <c r="T64" s="65">
        <f t="shared" si="2"/>
        <v>5.287109956435442E-3</v>
      </c>
      <c r="U64" s="66"/>
      <c r="V64" s="63">
        <f t="shared" si="3"/>
        <v>3</v>
      </c>
    </row>
    <row r="65" spans="2:22" ht="180" x14ac:dyDescent="0.25">
      <c r="B65" s="2">
        <v>60</v>
      </c>
      <c r="C65" s="73" t="s">
        <v>165</v>
      </c>
      <c r="D65" s="73" t="s">
        <v>166</v>
      </c>
      <c r="E65" s="73" t="s">
        <v>167</v>
      </c>
      <c r="F65" s="71" t="s">
        <v>15</v>
      </c>
      <c r="G65" s="72">
        <v>1</v>
      </c>
      <c r="H65" s="47">
        <v>1</v>
      </c>
      <c r="I65" s="53">
        <v>1776335</v>
      </c>
      <c r="J65" s="67">
        <v>1792540.9863074627</v>
      </c>
      <c r="K65" s="67">
        <v>1776119.4029850746</v>
      </c>
      <c r="L65" s="67"/>
      <c r="M65" s="105"/>
      <c r="N65" s="67"/>
      <c r="O65" s="67"/>
      <c r="P65" s="64">
        <f t="shared" si="4"/>
        <v>1781665</v>
      </c>
      <c r="Q65" s="54">
        <f t="shared" si="0"/>
        <v>1781665</v>
      </c>
      <c r="R65" s="54" t="s">
        <v>425</v>
      </c>
      <c r="S65" s="64">
        <f t="shared" si="1"/>
        <v>9419.3849152041075</v>
      </c>
      <c r="T65" s="65">
        <f t="shared" si="2"/>
        <v>5.2868436149114371E-3</v>
      </c>
      <c r="U65" s="66"/>
      <c r="V65" s="63">
        <f t="shared" si="3"/>
        <v>3</v>
      </c>
    </row>
    <row r="66" spans="2:22" ht="180" x14ac:dyDescent="0.25">
      <c r="B66" s="2">
        <v>61</v>
      </c>
      <c r="C66" s="73" t="s">
        <v>168</v>
      </c>
      <c r="D66" s="73" t="s">
        <v>169</v>
      </c>
      <c r="E66" s="73" t="s">
        <v>167</v>
      </c>
      <c r="F66" s="71" t="s">
        <v>15</v>
      </c>
      <c r="G66" s="72">
        <v>1</v>
      </c>
      <c r="H66" s="47">
        <v>1</v>
      </c>
      <c r="I66" s="53">
        <v>3552669</v>
      </c>
      <c r="J66" s="67">
        <v>3585081.9726149254</v>
      </c>
      <c r="K66" s="67">
        <v>3552238.8059701491</v>
      </c>
      <c r="L66" s="67"/>
      <c r="M66" s="105"/>
      <c r="N66" s="67"/>
      <c r="O66" s="67"/>
      <c r="P66" s="64">
        <f t="shared" si="4"/>
        <v>3563330</v>
      </c>
      <c r="Q66" s="54">
        <f t="shared" si="0"/>
        <v>3563330</v>
      </c>
      <c r="R66" s="54" t="s">
        <v>425</v>
      </c>
      <c r="S66" s="64">
        <f t="shared" si="1"/>
        <v>18839.052771197399</v>
      </c>
      <c r="T66" s="65">
        <f t="shared" si="2"/>
        <v>5.2869235129495889E-3</v>
      </c>
      <c r="U66" s="66"/>
      <c r="V66" s="63">
        <f t="shared" si="3"/>
        <v>3</v>
      </c>
    </row>
    <row r="67" spans="2:22" ht="180" x14ac:dyDescent="0.25">
      <c r="B67" s="2">
        <v>62</v>
      </c>
      <c r="C67" s="73" t="s">
        <v>170</v>
      </c>
      <c r="D67" s="73" t="s">
        <v>171</v>
      </c>
      <c r="E67" s="73" t="s">
        <v>167</v>
      </c>
      <c r="F67" s="71" t="s">
        <v>15</v>
      </c>
      <c r="G67" s="72">
        <v>1</v>
      </c>
      <c r="H67" s="47">
        <v>1</v>
      </c>
      <c r="I67" s="53">
        <v>3552669</v>
      </c>
      <c r="J67" s="67">
        <v>3585081.9726149254</v>
      </c>
      <c r="K67" s="67">
        <v>3552238.8059701491</v>
      </c>
      <c r="L67" s="67"/>
      <c r="M67" s="105"/>
      <c r="N67" s="67"/>
      <c r="O67" s="67"/>
      <c r="P67" s="64">
        <f t="shared" si="4"/>
        <v>3563330</v>
      </c>
      <c r="Q67" s="54">
        <f t="shared" si="0"/>
        <v>3563330</v>
      </c>
      <c r="R67" s="54" t="s">
        <v>425</v>
      </c>
      <c r="S67" s="64">
        <f t="shared" si="1"/>
        <v>18839.052771197399</v>
      </c>
      <c r="T67" s="65">
        <f t="shared" si="2"/>
        <v>5.2869235129495889E-3</v>
      </c>
      <c r="U67" s="66"/>
      <c r="V67" s="63">
        <f t="shared" si="3"/>
        <v>3</v>
      </c>
    </row>
    <row r="68" spans="2:22" ht="180" x14ac:dyDescent="0.25">
      <c r="B68" s="2">
        <v>63</v>
      </c>
      <c r="C68" s="73" t="s">
        <v>172</v>
      </c>
      <c r="D68" s="73" t="s">
        <v>173</v>
      </c>
      <c r="E68" s="73" t="s">
        <v>174</v>
      </c>
      <c r="F68" s="71" t="s">
        <v>15</v>
      </c>
      <c r="G68" s="72">
        <v>1</v>
      </c>
      <c r="H68" s="47">
        <v>1</v>
      </c>
      <c r="I68" s="53">
        <v>26645</v>
      </c>
      <c r="J68" s="67">
        <v>26888.114794611938</v>
      </c>
      <c r="K68" s="67">
        <v>26641.791044776117</v>
      </c>
      <c r="L68" s="67"/>
      <c r="M68" s="105"/>
      <c r="N68" s="67"/>
      <c r="O68" s="67"/>
      <c r="P68" s="64">
        <f t="shared" si="4"/>
        <v>26725</v>
      </c>
      <c r="Q68" s="54">
        <f t="shared" si="0"/>
        <v>26725</v>
      </c>
      <c r="R68" s="54" t="s">
        <v>425</v>
      </c>
      <c r="S68" s="64">
        <f t="shared" si="1"/>
        <v>141.29784763990213</v>
      </c>
      <c r="T68" s="65">
        <f t="shared" si="2"/>
        <v>5.2871099564354889E-3</v>
      </c>
      <c r="U68" s="66"/>
      <c r="V68" s="63">
        <f t="shared" si="3"/>
        <v>3</v>
      </c>
    </row>
    <row r="69" spans="2:22" ht="180" x14ac:dyDescent="0.25">
      <c r="B69" s="2">
        <v>64</v>
      </c>
      <c r="C69" s="73" t="s">
        <v>175</v>
      </c>
      <c r="D69" s="73" t="s">
        <v>176</v>
      </c>
      <c r="E69" s="73" t="s">
        <v>174</v>
      </c>
      <c r="F69" s="71" t="s">
        <v>15</v>
      </c>
      <c r="G69" s="72">
        <v>1</v>
      </c>
      <c r="H69" s="47">
        <v>1</v>
      </c>
      <c r="I69" s="53">
        <v>35527</v>
      </c>
      <c r="J69" s="67">
        <v>35850.819726149253</v>
      </c>
      <c r="K69" s="67">
        <v>35522.388059701494</v>
      </c>
      <c r="L69" s="67"/>
      <c r="M69" s="105"/>
      <c r="N69" s="67"/>
      <c r="O69" s="67"/>
      <c r="P69" s="64">
        <f t="shared" si="4"/>
        <v>35633</v>
      </c>
      <c r="Q69" s="54">
        <f t="shared" si="0"/>
        <v>35633</v>
      </c>
      <c r="R69" s="54" t="s">
        <v>425</v>
      </c>
      <c r="S69" s="64">
        <f t="shared" si="1"/>
        <v>188.30287861242169</v>
      </c>
      <c r="T69" s="65">
        <f t="shared" si="2"/>
        <v>5.2844484359555752E-3</v>
      </c>
      <c r="U69" s="66"/>
      <c r="V69" s="63">
        <f t="shared" si="3"/>
        <v>3</v>
      </c>
    </row>
    <row r="70" spans="2:22" ht="180" x14ac:dyDescent="0.25">
      <c r="B70" s="2">
        <v>65</v>
      </c>
      <c r="C70" s="73" t="s">
        <v>177</v>
      </c>
      <c r="D70" s="73" t="s">
        <v>178</v>
      </c>
      <c r="E70" s="73" t="s">
        <v>179</v>
      </c>
      <c r="F70" s="71" t="s">
        <v>15</v>
      </c>
      <c r="G70" s="72">
        <v>1</v>
      </c>
      <c r="H70" s="47">
        <v>1</v>
      </c>
      <c r="I70" s="53">
        <v>444084</v>
      </c>
      <c r="J70" s="67">
        <v>448135.24657686567</v>
      </c>
      <c r="K70" s="67">
        <v>444029.85074626864</v>
      </c>
      <c r="L70" s="67"/>
      <c r="M70" s="105"/>
      <c r="N70" s="67"/>
      <c r="O70" s="67"/>
      <c r="P70" s="64">
        <f t="shared" si="4"/>
        <v>445416</v>
      </c>
      <c r="Q70" s="54">
        <f t="shared" si="0"/>
        <v>445416</v>
      </c>
      <c r="R70" s="54" t="s">
        <v>425</v>
      </c>
      <c r="S70" s="64">
        <f t="shared" si="1"/>
        <v>2354.7754986455693</v>
      </c>
      <c r="T70" s="65">
        <f t="shared" si="2"/>
        <v>5.2866838301993619E-3</v>
      </c>
      <c r="U70" s="66"/>
      <c r="V70" s="63">
        <f t="shared" si="3"/>
        <v>3</v>
      </c>
    </row>
    <row r="71" spans="2:22" ht="180" x14ac:dyDescent="0.25">
      <c r="B71" s="2">
        <v>66</v>
      </c>
      <c r="C71" s="73" t="s">
        <v>180</v>
      </c>
      <c r="D71" s="73" t="s">
        <v>181</v>
      </c>
      <c r="E71" s="73" t="s">
        <v>179</v>
      </c>
      <c r="F71" s="71" t="s">
        <v>15</v>
      </c>
      <c r="G71" s="72">
        <v>1</v>
      </c>
      <c r="H71" s="47">
        <v>1</v>
      </c>
      <c r="I71" s="53">
        <v>1421068</v>
      </c>
      <c r="J71" s="67">
        <v>1434032.7890459702</v>
      </c>
      <c r="K71" s="67">
        <v>1420895.5223880596</v>
      </c>
      <c r="L71" s="67"/>
      <c r="M71" s="105"/>
      <c r="N71" s="67"/>
      <c r="O71" s="67"/>
      <c r="P71" s="64">
        <f t="shared" si="4"/>
        <v>1425332</v>
      </c>
      <c r="Q71" s="54">
        <f t="shared" ref="Q71:Q134" si="5">IFERROR(P71*H71,"")</f>
        <v>1425332</v>
      </c>
      <c r="R71" s="54" t="s">
        <v>425</v>
      </c>
      <c r="S71" s="64">
        <f t="shared" ref="S71:S134" si="6">IFERROR(STDEV(I71:O71),"")</f>
        <v>7535.5079321633129</v>
      </c>
      <c r="T71" s="65">
        <f t="shared" si="2"/>
        <v>5.2868436149114562E-3</v>
      </c>
      <c r="U71" s="66"/>
      <c r="V71" s="63">
        <f t="shared" si="3"/>
        <v>3</v>
      </c>
    </row>
    <row r="72" spans="2:22" ht="180" x14ac:dyDescent="0.25">
      <c r="B72" s="2">
        <v>67</v>
      </c>
      <c r="C72" s="73" t="s">
        <v>182</v>
      </c>
      <c r="D72" s="73" t="s">
        <v>183</v>
      </c>
      <c r="E72" s="73" t="s">
        <v>179</v>
      </c>
      <c r="F72" s="71" t="s">
        <v>15</v>
      </c>
      <c r="G72" s="72">
        <v>1</v>
      </c>
      <c r="H72" s="47">
        <v>1</v>
      </c>
      <c r="I72" s="53">
        <v>1953968</v>
      </c>
      <c r="J72" s="67">
        <v>1971795.0849382086</v>
      </c>
      <c r="K72" s="67">
        <v>1953731.3432835818</v>
      </c>
      <c r="L72" s="67"/>
      <c r="M72" s="105"/>
      <c r="N72" s="67"/>
      <c r="O72" s="67"/>
      <c r="P72" s="64">
        <f t="shared" si="4"/>
        <v>1959831</v>
      </c>
      <c r="Q72" s="54">
        <f t="shared" si="5"/>
        <v>1959831</v>
      </c>
      <c r="R72" s="54" t="s">
        <v>425</v>
      </c>
      <c r="S72" s="64">
        <f t="shared" si="6"/>
        <v>10361.464876813412</v>
      </c>
      <c r="T72" s="65">
        <f t="shared" ref="T72:T135" si="7">IFERROR(S72/AVERAGE(I72:O72),"")</f>
        <v>5.2869162493349763E-3</v>
      </c>
      <c r="U72" s="66"/>
      <c r="V72" s="63">
        <f t="shared" ref="V72:V135" si="8">COUNTIF(I72:O72,"&gt;0")</f>
        <v>3</v>
      </c>
    </row>
    <row r="73" spans="2:22" ht="180" x14ac:dyDescent="0.25">
      <c r="B73" s="2">
        <v>68</v>
      </c>
      <c r="C73" s="73" t="s">
        <v>184</v>
      </c>
      <c r="D73" s="73" t="s">
        <v>185</v>
      </c>
      <c r="E73" s="73" t="s">
        <v>179</v>
      </c>
      <c r="F73" s="71" t="s">
        <v>15</v>
      </c>
      <c r="G73" s="72">
        <v>1</v>
      </c>
      <c r="H73" s="47">
        <v>1</v>
      </c>
      <c r="I73" s="53">
        <v>2486869</v>
      </c>
      <c r="J73" s="67">
        <v>2509557.3808304472</v>
      </c>
      <c r="K73" s="67">
        <v>2486567.1641791039</v>
      </c>
      <c r="L73" s="67"/>
      <c r="M73" s="105"/>
      <c r="N73" s="67"/>
      <c r="O73" s="67"/>
      <c r="P73" s="64">
        <f t="shared" si="4"/>
        <v>2494331</v>
      </c>
      <c r="Q73" s="54">
        <f t="shared" si="5"/>
        <v>2494331</v>
      </c>
      <c r="R73" s="54" t="s">
        <v>425</v>
      </c>
      <c r="S73" s="64">
        <f t="shared" si="6"/>
        <v>13187.138881285566</v>
      </c>
      <c r="T73" s="65">
        <f t="shared" si="7"/>
        <v>5.2868436149113643E-3</v>
      </c>
      <c r="U73" s="66"/>
      <c r="V73" s="63">
        <f t="shared" si="8"/>
        <v>3</v>
      </c>
    </row>
    <row r="74" spans="2:22" ht="195" x14ac:dyDescent="0.25">
      <c r="B74" s="2">
        <v>69</v>
      </c>
      <c r="C74" s="73" t="s">
        <v>186</v>
      </c>
      <c r="D74" s="73" t="s">
        <v>187</v>
      </c>
      <c r="E74" s="73" t="s">
        <v>188</v>
      </c>
      <c r="F74" s="71" t="s">
        <v>15</v>
      </c>
      <c r="G74" s="72">
        <v>1</v>
      </c>
      <c r="H74" s="47">
        <v>1</v>
      </c>
      <c r="I74" s="53">
        <v>888167</v>
      </c>
      <c r="J74" s="67">
        <v>896270.49315373134</v>
      </c>
      <c r="K74" s="67">
        <v>888059.70149253728</v>
      </c>
      <c r="L74" s="67"/>
      <c r="M74" s="105"/>
      <c r="N74" s="67"/>
      <c r="O74" s="67"/>
      <c r="P74" s="64">
        <f t="shared" si="4"/>
        <v>890832</v>
      </c>
      <c r="Q74" s="54">
        <f t="shared" si="5"/>
        <v>890832</v>
      </c>
      <c r="R74" s="54" t="s">
        <v>425</v>
      </c>
      <c r="S74" s="64">
        <f t="shared" si="6"/>
        <v>4709.8339313576707</v>
      </c>
      <c r="T74" s="65">
        <f t="shared" si="7"/>
        <v>5.2870034147755917E-3</v>
      </c>
      <c r="U74" s="66"/>
      <c r="V74" s="63">
        <f t="shared" si="8"/>
        <v>3</v>
      </c>
    </row>
    <row r="75" spans="2:22" ht="195" x14ac:dyDescent="0.25">
      <c r="B75" s="2">
        <v>70</v>
      </c>
      <c r="C75" s="73" t="s">
        <v>189</v>
      </c>
      <c r="D75" s="73" t="s">
        <v>190</v>
      </c>
      <c r="E75" s="73" t="s">
        <v>188</v>
      </c>
      <c r="F75" s="71" t="s">
        <v>15</v>
      </c>
      <c r="G75" s="72">
        <v>1</v>
      </c>
      <c r="H75" s="47">
        <v>1</v>
      </c>
      <c r="I75" s="53">
        <v>1065801</v>
      </c>
      <c r="J75" s="67">
        <v>1075524.5917844775</v>
      </c>
      <c r="K75" s="67">
        <v>1065671.6417910447</v>
      </c>
      <c r="L75" s="67"/>
      <c r="M75" s="105"/>
      <c r="N75" s="67"/>
      <c r="O75" s="67"/>
      <c r="P75" s="64">
        <f t="shared" si="4"/>
        <v>1068999</v>
      </c>
      <c r="Q75" s="54">
        <f t="shared" si="5"/>
        <v>1068999</v>
      </c>
      <c r="R75" s="54" t="s">
        <v>425</v>
      </c>
      <c r="S75" s="64">
        <f t="shared" si="6"/>
        <v>5651.6309491223838</v>
      </c>
      <c r="T75" s="65">
        <f t="shared" si="7"/>
        <v>5.2868436149113617E-3</v>
      </c>
      <c r="U75" s="66"/>
      <c r="V75" s="63">
        <f t="shared" si="8"/>
        <v>3</v>
      </c>
    </row>
    <row r="76" spans="2:22" ht="195" x14ac:dyDescent="0.25">
      <c r="B76" s="2">
        <v>71</v>
      </c>
      <c r="C76" s="73" t="s">
        <v>191</v>
      </c>
      <c r="D76" s="73" t="s">
        <v>192</v>
      </c>
      <c r="E76" s="73" t="s">
        <v>188</v>
      </c>
      <c r="F76" s="71" t="s">
        <v>15</v>
      </c>
      <c r="G76" s="72">
        <v>1</v>
      </c>
      <c r="H76" s="47">
        <v>1</v>
      </c>
      <c r="I76" s="53">
        <v>1243434</v>
      </c>
      <c r="J76" s="67">
        <v>1254778.6904152236</v>
      </c>
      <c r="K76" s="67">
        <v>1243283.582089552</v>
      </c>
      <c r="L76" s="67"/>
      <c r="M76" s="105"/>
      <c r="N76" s="67"/>
      <c r="O76" s="67"/>
      <c r="P76" s="64">
        <f t="shared" ref="P76:P139" si="9">IFERROR(IF(T76&gt;(0.15),ROUND(MEDIAN(I76:O76),0),ROUND(AVERAGE(I76:O76),0)),"")</f>
        <v>1247165</v>
      </c>
      <c r="Q76" s="54">
        <f t="shared" si="5"/>
        <v>1247165</v>
      </c>
      <c r="R76" s="54" t="s">
        <v>425</v>
      </c>
      <c r="S76" s="64">
        <f t="shared" si="6"/>
        <v>6593.7109124778272</v>
      </c>
      <c r="T76" s="65">
        <f t="shared" si="7"/>
        <v>5.2869577561254219E-3</v>
      </c>
      <c r="U76" s="66"/>
      <c r="V76" s="63">
        <f t="shared" si="8"/>
        <v>3</v>
      </c>
    </row>
    <row r="77" spans="2:22" ht="195" x14ac:dyDescent="0.25">
      <c r="B77" s="2">
        <v>72</v>
      </c>
      <c r="C77" s="73" t="s">
        <v>193</v>
      </c>
      <c r="D77" s="73" t="s">
        <v>194</v>
      </c>
      <c r="E77" s="73" t="s">
        <v>188</v>
      </c>
      <c r="F77" s="71" t="s">
        <v>15</v>
      </c>
      <c r="G77" s="72">
        <v>1</v>
      </c>
      <c r="H77" s="47">
        <v>1</v>
      </c>
      <c r="I77" s="53">
        <v>1421068</v>
      </c>
      <c r="J77" s="67">
        <v>1434032.7890459702</v>
      </c>
      <c r="K77" s="67">
        <v>1420895.5223880596</v>
      </c>
      <c r="L77" s="67"/>
      <c r="M77" s="105"/>
      <c r="N77" s="67"/>
      <c r="O77" s="67"/>
      <c r="P77" s="64">
        <f t="shared" si="9"/>
        <v>1425332</v>
      </c>
      <c r="Q77" s="54">
        <f t="shared" si="5"/>
        <v>1425332</v>
      </c>
      <c r="R77" s="54" t="s">
        <v>425</v>
      </c>
      <c r="S77" s="64">
        <f t="shared" si="6"/>
        <v>7535.5079321633129</v>
      </c>
      <c r="T77" s="65">
        <f t="shared" si="7"/>
        <v>5.2868436149114562E-3</v>
      </c>
      <c r="U77" s="66"/>
      <c r="V77" s="63">
        <f t="shared" si="8"/>
        <v>3</v>
      </c>
    </row>
    <row r="78" spans="2:22" ht="195" x14ac:dyDescent="0.25">
      <c r="B78" s="2">
        <v>73</v>
      </c>
      <c r="C78" s="73" t="s">
        <v>195</v>
      </c>
      <c r="D78" s="73" t="s">
        <v>196</v>
      </c>
      <c r="E78" s="73" t="s">
        <v>188</v>
      </c>
      <c r="F78" s="71" t="s">
        <v>15</v>
      </c>
      <c r="G78" s="72">
        <v>1</v>
      </c>
      <c r="H78" s="47">
        <v>1</v>
      </c>
      <c r="I78" s="53">
        <v>2131602</v>
      </c>
      <c r="J78" s="67">
        <v>2151049.1835689549</v>
      </c>
      <c r="K78" s="67">
        <v>2131343.2835820895</v>
      </c>
      <c r="L78" s="67"/>
      <c r="M78" s="105"/>
      <c r="N78" s="67"/>
      <c r="O78" s="67"/>
      <c r="P78" s="64">
        <f t="shared" si="9"/>
        <v>2137998</v>
      </c>
      <c r="Q78" s="54">
        <f t="shared" si="5"/>
        <v>2137998</v>
      </c>
      <c r="R78" s="54" t="s">
        <v>425</v>
      </c>
      <c r="S78" s="64">
        <f t="shared" si="6"/>
        <v>11303.261898244768</v>
      </c>
      <c r="T78" s="65">
        <f t="shared" si="7"/>
        <v>5.2868436149113617E-3</v>
      </c>
      <c r="U78" s="66"/>
      <c r="V78" s="63">
        <f t="shared" si="8"/>
        <v>3</v>
      </c>
    </row>
    <row r="79" spans="2:22" ht="195" x14ac:dyDescent="0.25">
      <c r="B79" s="2">
        <v>74</v>
      </c>
      <c r="C79" s="73" t="s">
        <v>197</v>
      </c>
      <c r="D79" s="73" t="s">
        <v>198</v>
      </c>
      <c r="E79" s="73" t="s">
        <v>188</v>
      </c>
      <c r="F79" s="71" t="s">
        <v>15</v>
      </c>
      <c r="G79" s="72">
        <v>1</v>
      </c>
      <c r="H79" s="47">
        <v>1</v>
      </c>
      <c r="I79" s="53">
        <v>2486869</v>
      </c>
      <c r="J79" s="67">
        <v>2509557.3808304472</v>
      </c>
      <c r="K79" s="67">
        <v>2486567.1641791039</v>
      </c>
      <c r="L79" s="67"/>
      <c r="M79" s="105"/>
      <c r="N79" s="67"/>
      <c r="O79" s="67"/>
      <c r="P79" s="64">
        <f t="shared" si="9"/>
        <v>2494331</v>
      </c>
      <c r="Q79" s="54">
        <f t="shared" si="5"/>
        <v>2494331</v>
      </c>
      <c r="R79" s="54" t="s">
        <v>425</v>
      </c>
      <c r="S79" s="64">
        <f t="shared" si="6"/>
        <v>13187.138881285566</v>
      </c>
      <c r="T79" s="65">
        <f t="shared" si="7"/>
        <v>5.2868436149113643E-3</v>
      </c>
      <c r="U79" s="66"/>
      <c r="V79" s="63">
        <f t="shared" si="8"/>
        <v>3</v>
      </c>
    </row>
    <row r="80" spans="2:22" ht="30" x14ac:dyDescent="0.25">
      <c r="B80" s="2">
        <v>75</v>
      </c>
      <c r="C80" s="73" t="s">
        <v>199</v>
      </c>
      <c r="D80" s="73" t="s">
        <v>200</v>
      </c>
      <c r="E80" s="73"/>
      <c r="F80" s="71" t="s">
        <v>15</v>
      </c>
      <c r="G80" s="72">
        <v>1</v>
      </c>
      <c r="H80" s="47">
        <v>1</v>
      </c>
      <c r="I80" s="53">
        <v>882838</v>
      </c>
      <c r="J80" s="67">
        <v>890892.87019480893</v>
      </c>
      <c r="K80" s="67">
        <v>882731.34328358201</v>
      </c>
      <c r="L80" s="67"/>
      <c r="M80" s="105"/>
      <c r="N80" s="67"/>
      <c r="O80" s="67"/>
      <c r="P80" s="64">
        <f t="shared" si="9"/>
        <v>885487</v>
      </c>
      <c r="Q80" s="54">
        <f t="shared" si="5"/>
        <v>885487</v>
      </c>
      <c r="R80" s="54" t="s">
        <v>425</v>
      </c>
      <c r="S80" s="64">
        <f t="shared" si="6"/>
        <v>4681.5743618477227</v>
      </c>
      <c r="T80" s="65">
        <f t="shared" si="7"/>
        <v>5.2870027716874265E-3</v>
      </c>
      <c r="U80" s="66"/>
      <c r="V80" s="63">
        <f t="shared" si="8"/>
        <v>3</v>
      </c>
    </row>
    <row r="81" spans="2:22" ht="60" x14ac:dyDescent="0.25">
      <c r="B81" s="2">
        <v>76</v>
      </c>
      <c r="C81" s="73" t="s">
        <v>201</v>
      </c>
      <c r="D81" s="73" t="s">
        <v>202</v>
      </c>
      <c r="E81" s="73"/>
      <c r="F81" s="71" t="s">
        <v>15</v>
      </c>
      <c r="G81" s="72">
        <v>1</v>
      </c>
      <c r="H81" s="47">
        <v>1</v>
      </c>
      <c r="I81" s="53">
        <v>652089</v>
      </c>
      <c r="J81" s="67">
        <v>658038.2109914968</v>
      </c>
      <c r="K81" s="67">
        <v>652009.8805970148</v>
      </c>
      <c r="L81" s="67"/>
      <c r="M81" s="105"/>
      <c r="N81" s="67"/>
      <c r="O81" s="67"/>
      <c r="P81" s="64">
        <f t="shared" si="9"/>
        <v>654046</v>
      </c>
      <c r="Q81" s="54">
        <f t="shared" si="5"/>
        <v>654046</v>
      </c>
      <c r="R81" s="54" t="s">
        <v>425</v>
      </c>
      <c r="S81" s="64">
        <f t="shared" si="6"/>
        <v>3457.8446718129367</v>
      </c>
      <c r="T81" s="65">
        <f t="shared" si="7"/>
        <v>5.2868548583629186E-3</v>
      </c>
      <c r="U81" s="66"/>
      <c r="V81" s="63">
        <f t="shared" si="8"/>
        <v>3</v>
      </c>
    </row>
    <row r="82" spans="2:22" ht="30" x14ac:dyDescent="0.25">
      <c r="B82" s="2">
        <v>77</v>
      </c>
      <c r="C82" s="73" t="s">
        <v>203</v>
      </c>
      <c r="D82" s="73" t="s">
        <v>204</v>
      </c>
      <c r="E82" s="73" t="s">
        <v>75</v>
      </c>
      <c r="F82" s="71" t="s">
        <v>15</v>
      </c>
      <c r="G82" s="72">
        <v>1</v>
      </c>
      <c r="H82" s="47">
        <v>1</v>
      </c>
      <c r="I82" s="53">
        <v>652089</v>
      </c>
      <c r="J82" s="67">
        <v>658038.2109914968</v>
      </c>
      <c r="K82" s="67">
        <v>652009.8805970148</v>
      </c>
      <c r="L82" s="67"/>
      <c r="M82" s="105"/>
      <c r="N82" s="67"/>
      <c r="O82" s="67"/>
      <c r="P82" s="64">
        <f t="shared" si="9"/>
        <v>654046</v>
      </c>
      <c r="Q82" s="54">
        <f t="shared" si="5"/>
        <v>654046</v>
      </c>
      <c r="R82" s="54" t="s">
        <v>425</v>
      </c>
      <c r="S82" s="64">
        <f t="shared" si="6"/>
        <v>3457.8446718129367</v>
      </c>
      <c r="T82" s="65">
        <f t="shared" si="7"/>
        <v>5.2868548583629186E-3</v>
      </c>
      <c r="U82" s="66"/>
      <c r="V82" s="63">
        <f t="shared" si="8"/>
        <v>3</v>
      </c>
    </row>
    <row r="83" spans="2:22" ht="195" x14ac:dyDescent="0.25">
      <c r="B83" s="2">
        <v>78</v>
      </c>
      <c r="C83" s="73" t="s">
        <v>205</v>
      </c>
      <c r="D83" s="73" t="s">
        <v>206</v>
      </c>
      <c r="E83" s="73" t="s">
        <v>207</v>
      </c>
      <c r="F83" s="71" t="s">
        <v>15</v>
      </c>
      <c r="G83" s="72">
        <v>1</v>
      </c>
      <c r="H83" s="47">
        <v>1</v>
      </c>
      <c r="I83" s="53">
        <v>625247</v>
      </c>
      <c r="J83" s="67">
        <v>630951.12414740468</v>
      </c>
      <c r="K83" s="67">
        <v>625170.94029850734</v>
      </c>
      <c r="L83" s="67"/>
      <c r="M83" s="105"/>
      <c r="N83" s="67"/>
      <c r="O83" s="67"/>
      <c r="P83" s="64">
        <f t="shared" si="9"/>
        <v>627123</v>
      </c>
      <c r="Q83" s="54">
        <f t="shared" si="5"/>
        <v>627123</v>
      </c>
      <c r="R83" s="54" t="s">
        <v>425</v>
      </c>
      <c r="S83" s="64">
        <f t="shared" si="6"/>
        <v>3315.4522741814599</v>
      </c>
      <c r="T83" s="65">
        <f t="shared" si="7"/>
        <v>5.2867653723612769E-3</v>
      </c>
      <c r="U83" s="66"/>
      <c r="V83" s="63">
        <f t="shared" si="8"/>
        <v>3</v>
      </c>
    </row>
    <row r="84" spans="2:22" ht="195" x14ac:dyDescent="0.25">
      <c r="B84" s="2">
        <v>79</v>
      </c>
      <c r="C84" s="73" t="s">
        <v>208</v>
      </c>
      <c r="D84" s="73" t="s">
        <v>209</v>
      </c>
      <c r="E84" s="73" t="s">
        <v>207</v>
      </c>
      <c r="F84" s="71" t="s">
        <v>15</v>
      </c>
      <c r="G84" s="72">
        <v>1</v>
      </c>
      <c r="H84" s="47">
        <v>1</v>
      </c>
      <c r="I84" s="53">
        <v>625247</v>
      </c>
      <c r="J84" s="67">
        <v>630951.12414740468</v>
      </c>
      <c r="K84" s="67">
        <v>625170.94029850734</v>
      </c>
      <c r="L84" s="67"/>
      <c r="M84" s="105"/>
      <c r="N84" s="67"/>
      <c r="O84" s="67"/>
      <c r="P84" s="64">
        <f t="shared" si="9"/>
        <v>627123</v>
      </c>
      <c r="Q84" s="54">
        <f t="shared" si="5"/>
        <v>627123</v>
      </c>
      <c r="R84" s="54" t="s">
        <v>425</v>
      </c>
      <c r="S84" s="64">
        <f t="shared" si="6"/>
        <v>3315.4522741814599</v>
      </c>
      <c r="T84" s="65">
        <f t="shared" si="7"/>
        <v>5.2867653723612769E-3</v>
      </c>
      <c r="U84" s="66"/>
      <c r="V84" s="63">
        <f t="shared" si="8"/>
        <v>3</v>
      </c>
    </row>
    <row r="85" spans="2:22" ht="195" x14ac:dyDescent="0.25">
      <c r="B85" s="2">
        <v>80</v>
      </c>
      <c r="C85" s="73" t="s">
        <v>210</v>
      </c>
      <c r="D85" s="73" t="s">
        <v>211</v>
      </c>
      <c r="E85" s="73" t="s">
        <v>207</v>
      </c>
      <c r="F85" s="71" t="s">
        <v>15</v>
      </c>
      <c r="G85" s="72">
        <v>1</v>
      </c>
      <c r="H85" s="47">
        <v>1</v>
      </c>
      <c r="I85" s="53">
        <v>849253</v>
      </c>
      <c r="J85" s="67">
        <v>857001.29776669363</v>
      </c>
      <c r="K85" s="67">
        <v>849150.2537313432</v>
      </c>
      <c r="L85" s="67"/>
      <c r="M85" s="105"/>
      <c r="N85" s="67"/>
      <c r="O85" s="67"/>
      <c r="P85" s="64">
        <f t="shared" si="9"/>
        <v>851802</v>
      </c>
      <c r="Q85" s="54">
        <f t="shared" si="5"/>
        <v>851802</v>
      </c>
      <c r="R85" s="54" t="s">
        <v>425</v>
      </c>
      <c r="S85" s="64">
        <f t="shared" si="6"/>
        <v>4503.4351244741338</v>
      </c>
      <c r="T85" s="65">
        <f t="shared" si="7"/>
        <v>5.2869536314719126E-3</v>
      </c>
      <c r="U85" s="66"/>
      <c r="V85" s="63">
        <f t="shared" si="8"/>
        <v>3</v>
      </c>
    </row>
    <row r="86" spans="2:22" ht="195" x14ac:dyDescent="0.25">
      <c r="B86" s="2">
        <v>81</v>
      </c>
      <c r="C86" s="73" t="s">
        <v>212</v>
      </c>
      <c r="D86" s="73" t="s">
        <v>213</v>
      </c>
      <c r="E86" s="73" t="s">
        <v>207</v>
      </c>
      <c r="F86" s="71" t="s">
        <v>15</v>
      </c>
      <c r="G86" s="72">
        <v>1</v>
      </c>
      <c r="H86" s="47">
        <v>1</v>
      </c>
      <c r="I86" s="53">
        <v>1008935</v>
      </c>
      <c r="J86" s="67">
        <v>1018139.9771898168</v>
      </c>
      <c r="K86" s="67">
        <v>1008812.7313432836</v>
      </c>
      <c r="L86" s="67"/>
      <c r="M86" s="105"/>
      <c r="N86" s="67"/>
      <c r="O86" s="67"/>
      <c r="P86" s="64">
        <f t="shared" si="9"/>
        <v>1011963</v>
      </c>
      <c r="Q86" s="54">
        <f t="shared" si="5"/>
        <v>1011963</v>
      </c>
      <c r="R86" s="54" t="s">
        <v>425</v>
      </c>
      <c r="S86" s="64">
        <f t="shared" si="6"/>
        <v>5350.1412718284582</v>
      </c>
      <c r="T86" s="65">
        <f t="shared" si="7"/>
        <v>5.2868964060731752E-3</v>
      </c>
      <c r="U86" s="66"/>
      <c r="V86" s="63">
        <f t="shared" si="8"/>
        <v>3</v>
      </c>
    </row>
    <row r="87" spans="2:22" ht="195" x14ac:dyDescent="0.25">
      <c r="B87" s="2">
        <v>82</v>
      </c>
      <c r="C87" s="73" t="s">
        <v>214</v>
      </c>
      <c r="D87" s="73" t="s">
        <v>215</v>
      </c>
      <c r="E87" s="73" t="s">
        <v>216</v>
      </c>
      <c r="F87" s="71" t="s">
        <v>15</v>
      </c>
      <c r="G87" s="72">
        <v>1</v>
      </c>
      <c r="H87" s="47">
        <v>1</v>
      </c>
      <c r="I87" s="53">
        <v>1184813</v>
      </c>
      <c r="J87" s="67">
        <v>1195623.0453260911</v>
      </c>
      <c r="K87" s="67">
        <v>1184669.8656716417</v>
      </c>
      <c r="L87" s="67"/>
      <c r="M87" s="105"/>
      <c r="N87" s="67"/>
      <c r="O87" s="67"/>
      <c r="P87" s="64">
        <f t="shared" si="9"/>
        <v>1188369</v>
      </c>
      <c r="Q87" s="54">
        <f t="shared" si="5"/>
        <v>1188369</v>
      </c>
      <c r="R87" s="54" t="s">
        <v>425</v>
      </c>
      <c r="S87" s="64">
        <f t="shared" si="6"/>
        <v>6282.909516176197</v>
      </c>
      <c r="T87" s="65">
        <f t="shared" si="7"/>
        <v>5.2870038139353828E-3</v>
      </c>
      <c r="U87" s="66"/>
      <c r="V87" s="63">
        <f t="shared" si="8"/>
        <v>3</v>
      </c>
    </row>
    <row r="88" spans="2:22" ht="210" x14ac:dyDescent="0.25">
      <c r="B88" s="2">
        <v>83</v>
      </c>
      <c r="C88" s="73" t="s">
        <v>217</v>
      </c>
      <c r="D88" s="73" t="s">
        <v>218</v>
      </c>
      <c r="E88" s="73" t="s">
        <v>219</v>
      </c>
      <c r="F88" s="71" t="s">
        <v>15</v>
      </c>
      <c r="G88" s="72">
        <v>1</v>
      </c>
      <c r="H88" s="47">
        <v>1</v>
      </c>
      <c r="I88" s="53">
        <v>2152697</v>
      </c>
      <c r="J88" s="67">
        <v>2172337.4003223423</v>
      </c>
      <c r="K88" s="67">
        <v>2152436.4776119399</v>
      </c>
      <c r="L88" s="67"/>
      <c r="M88" s="105"/>
      <c r="N88" s="67"/>
      <c r="O88" s="67"/>
      <c r="P88" s="64">
        <f t="shared" si="9"/>
        <v>2159157</v>
      </c>
      <c r="Q88" s="54">
        <f t="shared" si="5"/>
        <v>2159157</v>
      </c>
      <c r="R88" s="54" t="s">
        <v>425</v>
      </c>
      <c r="S88" s="64">
        <f t="shared" si="6"/>
        <v>11415.339982248695</v>
      </c>
      <c r="T88" s="65">
        <f t="shared" si="7"/>
        <v>5.2869430974064706E-3</v>
      </c>
      <c r="U88" s="66"/>
      <c r="V88" s="63">
        <f t="shared" si="8"/>
        <v>3</v>
      </c>
    </row>
    <row r="89" spans="2:22" ht="390" x14ac:dyDescent="0.25">
      <c r="B89" s="2">
        <v>84</v>
      </c>
      <c r="C89" s="73" t="s">
        <v>220</v>
      </c>
      <c r="D89" s="73" t="s">
        <v>221</v>
      </c>
      <c r="E89" s="73" t="s">
        <v>222</v>
      </c>
      <c r="F89" s="71" t="s">
        <v>15</v>
      </c>
      <c r="G89" s="72">
        <v>1</v>
      </c>
      <c r="H89" s="47">
        <v>1</v>
      </c>
      <c r="I89" s="53">
        <v>3374027</v>
      </c>
      <c r="J89" s="67">
        <v>3404809.710703956</v>
      </c>
      <c r="K89" s="67">
        <v>3373618.0298507456</v>
      </c>
      <c r="L89" s="67"/>
      <c r="M89" s="105"/>
      <c r="N89" s="67"/>
      <c r="O89" s="67"/>
      <c r="P89" s="64">
        <f t="shared" si="9"/>
        <v>3384152</v>
      </c>
      <c r="Q89" s="54">
        <f t="shared" si="5"/>
        <v>3384152</v>
      </c>
      <c r="R89" s="54" t="s">
        <v>425</v>
      </c>
      <c r="S89" s="64">
        <f t="shared" si="6"/>
        <v>17891.634401375773</v>
      </c>
      <c r="T89" s="65">
        <f t="shared" si="7"/>
        <v>5.2868891884559803E-3</v>
      </c>
      <c r="U89" s="66"/>
      <c r="V89" s="63">
        <f t="shared" si="8"/>
        <v>3</v>
      </c>
    </row>
    <row r="90" spans="2:22" ht="390" x14ac:dyDescent="0.25">
      <c r="B90" s="2">
        <v>85</v>
      </c>
      <c r="C90" s="73" t="s">
        <v>223</v>
      </c>
      <c r="D90" s="73" t="s">
        <v>224</v>
      </c>
      <c r="E90" s="73" t="s">
        <v>225</v>
      </c>
      <c r="F90" s="71" t="s">
        <v>15</v>
      </c>
      <c r="G90" s="72">
        <v>1</v>
      </c>
      <c r="H90" s="47">
        <v>1</v>
      </c>
      <c r="I90" s="53">
        <v>4225076</v>
      </c>
      <c r="J90" s="67">
        <v>4263623.2674078066</v>
      </c>
      <c r="K90" s="67">
        <v>4224563.940298507</v>
      </c>
      <c r="L90" s="67"/>
      <c r="M90" s="105"/>
      <c r="N90" s="67"/>
      <c r="O90" s="67"/>
      <c r="P90" s="64">
        <f t="shared" si="9"/>
        <v>4237754</v>
      </c>
      <c r="Q90" s="54">
        <f t="shared" si="5"/>
        <v>4237754</v>
      </c>
      <c r="R90" s="54" t="s">
        <v>425</v>
      </c>
      <c r="S90" s="64">
        <f t="shared" si="6"/>
        <v>22404.557066134665</v>
      </c>
      <c r="T90" s="65">
        <f t="shared" si="7"/>
        <v>5.28689370307865E-3</v>
      </c>
      <c r="U90" s="66"/>
      <c r="V90" s="63">
        <f t="shared" si="8"/>
        <v>3</v>
      </c>
    </row>
    <row r="91" spans="2:22" ht="405" x14ac:dyDescent="0.25">
      <c r="B91" s="2">
        <v>86</v>
      </c>
      <c r="C91" s="73" t="s">
        <v>226</v>
      </c>
      <c r="D91" s="73" t="s">
        <v>227</v>
      </c>
      <c r="E91" s="73" t="s">
        <v>225</v>
      </c>
      <c r="F91" s="71" t="s">
        <v>15</v>
      </c>
      <c r="G91" s="72">
        <v>1</v>
      </c>
      <c r="H91" s="47">
        <v>1</v>
      </c>
      <c r="I91" s="53">
        <v>7379571</v>
      </c>
      <c r="J91" s="67">
        <v>7446898.2152369823</v>
      </c>
      <c r="K91" s="67">
        <v>7378676.7014925368</v>
      </c>
      <c r="L91" s="67"/>
      <c r="M91" s="105"/>
      <c r="N91" s="67"/>
      <c r="O91" s="67"/>
      <c r="P91" s="64">
        <f t="shared" si="9"/>
        <v>7401715</v>
      </c>
      <c r="Q91" s="54">
        <f t="shared" si="5"/>
        <v>7401715</v>
      </c>
      <c r="R91" s="54" t="s">
        <v>425</v>
      </c>
      <c r="S91" s="64">
        <f t="shared" si="6"/>
        <v>39132.10237765358</v>
      </c>
      <c r="T91" s="65">
        <f t="shared" si="7"/>
        <v>5.2868964506337024E-3</v>
      </c>
      <c r="U91" s="66"/>
      <c r="V91" s="63">
        <f t="shared" si="8"/>
        <v>3</v>
      </c>
    </row>
    <row r="92" spans="2:22" ht="195" x14ac:dyDescent="0.25">
      <c r="B92" s="2">
        <v>87</v>
      </c>
      <c r="C92" s="73" t="s">
        <v>228</v>
      </c>
      <c r="D92" s="73" t="s">
        <v>229</v>
      </c>
      <c r="E92" s="73" t="s">
        <v>230</v>
      </c>
      <c r="F92" s="71" t="s">
        <v>15</v>
      </c>
      <c r="G92" s="72">
        <v>1</v>
      </c>
      <c r="H92" s="47">
        <v>1</v>
      </c>
      <c r="I92" s="53">
        <v>3370671</v>
      </c>
      <c r="J92" s="67">
        <v>3401423.6007808214</v>
      </c>
      <c r="K92" s="67">
        <v>3370262.940298507</v>
      </c>
      <c r="L92" s="67"/>
      <c r="M92" s="105"/>
      <c r="N92" s="67"/>
      <c r="O92" s="67"/>
      <c r="P92" s="64">
        <f t="shared" si="9"/>
        <v>3380786</v>
      </c>
      <c r="Q92" s="54">
        <f t="shared" si="5"/>
        <v>3380786</v>
      </c>
      <c r="R92" s="54" t="s">
        <v>425</v>
      </c>
      <c r="S92" s="64">
        <f t="shared" si="6"/>
        <v>17873.983557108131</v>
      </c>
      <c r="T92" s="65">
        <f t="shared" si="7"/>
        <v>5.286931608764609E-3</v>
      </c>
      <c r="U92" s="66"/>
      <c r="V92" s="63">
        <f t="shared" si="8"/>
        <v>3</v>
      </c>
    </row>
    <row r="93" spans="2:22" ht="195" x14ac:dyDescent="0.25">
      <c r="B93" s="2">
        <v>88</v>
      </c>
      <c r="C93" s="73" t="s">
        <v>231</v>
      </c>
      <c r="D93" s="73" t="s">
        <v>232</v>
      </c>
      <c r="E93" s="73" t="s">
        <v>230</v>
      </c>
      <c r="F93" s="71" t="s">
        <v>15</v>
      </c>
      <c r="G93" s="72">
        <v>1</v>
      </c>
      <c r="H93" s="47">
        <v>1</v>
      </c>
      <c r="I93" s="53">
        <v>1733283</v>
      </c>
      <c r="J93" s="67">
        <v>1749096.962963315</v>
      </c>
      <c r="K93" s="67">
        <v>1733073.3731343283</v>
      </c>
      <c r="L93" s="67"/>
      <c r="M93" s="105"/>
      <c r="N93" s="67"/>
      <c r="O93" s="67"/>
      <c r="P93" s="64">
        <f t="shared" si="9"/>
        <v>1738484</v>
      </c>
      <c r="Q93" s="54">
        <f t="shared" si="5"/>
        <v>1738484</v>
      </c>
      <c r="R93" s="54" t="s">
        <v>425</v>
      </c>
      <c r="S93" s="64">
        <f t="shared" si="6"/>
        <v>9191.3074789490984</v>
      </c>
      <c r="T93" s="65">
        <f t="shared" si="7"/>
        <v>5.2869656115989575E-3</v>
      </c>
      <c r="U93" s="66"/>
      <c r="V93" s="63">
        <f t="shared" si="8"/>
        <v>3</v>
      </c>
    </row>
    <row r="94" spans="2:22" ht="195" x14ac:dyDescent="0.25">
      <c r="B94" s="2">
        <v>89</v>
      </c>
      <c r="C94" s="73" t="s">
        <v>233</v>
      </c>
      <c r="D94" s="73" t="s">
        <v>234</v>
      </c>
      <c r="E94" s="73" t="s">
        <v>230</v>
      </c>
      <c r="F94" s="71" t="s">
        <v>15</v>
      </c>
      <c r="G94" s="72">
        <v>1</v>
      </c>
      <c r="H94" s="47">
        <v>1</v>
      </c>
      <c r="I94" s="53">
        <v>1240649</v>
      </c>
      <c r="J94" s="67">
        <v>1251967.9861486936</v>
      </c>
      <c r="K94" s="67">
        <v>1240498.6268656715</v>
      </c>
      <c r="L94" s="67"/>
      <c r="M94" s="105"/>
      <c r="N94" s="67"/>
      <c r="O94" s="67"/>
      <c r="P94" s="64">
        <f t="shared" si="9"/>
        <v>1244372</v>
      </c>
      <c r="Q94" s="54">
        <f t="shared" si="5"/>
        <v>1244372</v>
      </c>
      <c r="R94" s="54" t="s">
        <v>425</v>
      </c>
      <c r="S94" s="64">
        <f t="shared" si="6"/>
        <v>6578.8583340486839</v>
      </c>
      <c r="T94" s="65">
        <f t="shared" si="7"/>
        <v>5.2868909104610961E-3</v>
      </c>
      <c r="U94" s="66"/>
      <c r="V94" s="63">
        <f t="shared" si="8"/>
        <v>3</v>
      </c>
    </row>
    <row r="95" spans="2:22" ht="195" x14ac:dyDescent="0.25">
      <c r="B95" s="2">
        <v>90</v>
      </c>
      <c r="C95" s="73" t="s">
        <v>235</v>
      </c>
      <c r="D95" s="73" t="s">
        <v>236</v>
      </c>
      <c r="E95" s="73" t="s">
        <v>230</v>
      </c>
      <c r="F95" s="71" t="s">
        <v>15</v>
      </c>
      <c r="G95" s="72">
        <v>1</v>
      </c>
      <c r="H95" s="47">
        <v>1</v>
      </c>
      <c r="I95" s="53">
        <v>910645</v>
      </c>
      <c r="J95" s="67">
        <v>918953.30679446587</v>
      </c>
      <c r="K95" s="67">
        <v>910534.7164179103</v>
      </c>
      <c r="L95" s="67"/>
      <c r="M95" s="105"/>
      <c r="N95" s="67"/>
      <c r="O95" s="67"/>
      <c r="P95" s="64">
        <f t="shared" si="9"/>
        <v>913378</v>
      </c>
      <c r="Q95" s="54">
        <f t="shared" si="5"/>
        <v>913378</v>
      </c>
      <c r="R95" s="54" t="s">
        <v>425</v>
      </c>
      <c r="S95" s="64">
        <f t="shared" si="6"/>
        <v>4828.9541343110777</v>
      </c>
      <c r="T95" s="65">
        <f t="shared" si="7"/>
        <v>5.2869193868367971E-3</v>
      </c>
      <c r="U95" s="66"/>
      <c r="V95" s="63">
        <f t="shared" si="8"/>
        <v>3</v>
      </c>
    </row>
    <row r="96" spans="2:22" ht="195" x14ac:dyDescent="0.25">
      <c r="B96" s="2">
        <v>91</v>
      </c>
      <c r="C96" s="73" t="s">
        <v>237</v>
      </c>
      <c r="D96" s="73" t="s">
        <v>238</v>
      </c>
      <c r="E96" s="73" t="s">
        <v>230</v>
      </c>
      <c r="F96" s="71" t="s">
        <v>15</v>
      </c>
      <c r="G96" s="72">
        <v>1</v>
      </c>
      <c r="H96" s="47">
        <v>1</v>
      </c>
      <c r="I96" s="53">
        <v>886851</v>
      </c>
      <c r="J96" s="67">
        <v>894942.22028287745</v>
      </c>
      <c r="K96" s="67">
        <v>886743.59701492533</v>
      </c>
      <c r="L96" s="67"/>
      <c r="M96" s="105"/>
      <c r="N96" s="67"/>
      <c r="O96" s="67"/>
      <c r="P96" s="64">
        <f t="shared" si="9"/>
        <v>889512</v>
      </c>
      <c r="Q96" s="54">
        <f t="shared" si="5"/>
        <v>889512</v>
      </c>
      <c r="R96" s="54" t="s">
        <v>425</v>
      </c>
      <c r="S96" s="64">
        <f t="shared" si="6"/>
        <v>4702.7794008269948</v>
      </c>
      <c r="T96" s="65">
        <f t="shared" si="7"/>
        <v>5.2869190752883382E-3</v>
      </c>
      <c r="U96" s="66"/>
      <c r="V96" s="63">
        <f t="shared" si="8"/>
        <v>3</v>
      </c>
    </row>
    <row r="97" spans="2:22" ht="60" x14ac:dyDescent="0.25">
      <c r="B97" s="2">
        <v>92</v>
      </c>
      <c r="C97" s="73" t="s">
        <v>239</v>
      </c>
      <c r="D97" s="73" t="s">
        <v>240</v>
      </c>
      <c r="E97" s="73"/>
      <c r="F97" s="71" t="s">
        <v>15</v>
      </c>
      <c r="G97" s="72">
        <v>1</v>
      </c>
      <c r="H97" s="47">
        <v>1</v>
      </c>
      <c r="I97" s="53">
        <v>8859743</v>
      </c>
      <c r="J97" s="67">
        <v>8940574.2205203623</v>
      </c>
      <c r="K97" s="67">
        <v>8858669.0447761193</v>
      </c>
      <c r="L97" s="67"/>
      <c r="M97" s="105"/>
      <c r="N97" s="67"/>
      <c r="O97" s="67"/>
      <c r="P97" s="64">
        <f t="shared" si="9"/>
        <v>8886329</v>
      </c>
      <c r="Q97" s="54">
        <f t="shared" si="5"/>
        <v>8886329</v>
      </c>
      <c r="R97" s="54" t="s">
        <v>425</v>
      </c>
      <c r="S97" s="64">
        <f t="shared" si="6"/>
        <v>46981.019934170683</v>
      </c>
      <c r="T97" s="65">
        <f t="shared" si="7"/>
        <v>5.2868874457535414E-3</v>
      </c>
      <c r="U97" s="66"/>
      <c r="V97" s="63">
        <f t="shared" si="8"/>
        <v>3</v>
      </c>
    </row>
    <row r="98" spans="2:22" ht="180" x14ac:dyDescent="0.25">
      <c r="B98" s="2">
        <v>93</v>
      </c>
      <c r="C98" s="73" t="s">
        <v>241</v>
      </c>
      <c r="D98" s="73" t="s">
        <v>242</v>
      </c>
      <c r="E98" s="73" t="s">
        <v>243</v>
      </c>
      <c r="F98" s="71" t="s">
        <v>15</v>
      </c>
      <c r="G98" s="72">
        <v>1</v>
      </c>
      <c r="H98" s="47">
        <v>1</v>
      </c>
      <c r="I98" s="53">
        <v>635905</v>
      </c>
      <c r="J98" s="67">
        <v>641706.37006524962</v>
      </c>
      <c r="K98" s="67">
        <v>635827.65671641787</v>
      </c>
      <c r="L98" s="67"/>
      <c r="M98" s="105"/>
      <c r="N98" s="67"/>
      <c r="O98" s="67"/>
      <c r="P98" s="64">
        <f t="shared" si="9"/>
        <v>637813</v>
      </c>
      <c r="Q98" s="54">
        <f t="shared" si="5"/>
        <v>637813</v>
      </c>
      <c r="R98" s="54" t="s">
        <v>425</v>
      </c>
      <c r="S98" s="64">
        <f t="shared" si="6"/>
        <v>3371.9714128686951</v>
      </c>
      <c r="T98" s="65">
        <f t="shared" si="7"/>
        <v>5.2867711471426783E-3</v>
      </c>
      <c r="U98" s="66"/>
      <c r="V98" s="63">
        <f t="shared" si="8"/>
        <v>3</v>
      </c>
    </row>
    <row r="99" spans="2:22" ht="180" x14ac:dyDescent="0.25">
      <c r="B99" s="2">
        <v>94</v>
      </c>
      <c r="C99" s="73" t="s">
        <v>244</v>
      </c>
      <c r="D99" s="73" t="s">
        <v>245</v>
      </c>
      <c r="E99" s="73" t="s">
        <v>243</v>
      </c>
      <c r="F99" s="71" t="s">
        <v>15</v>
      </c>
      <c r="G99" s="72">
        <v>1</v>
      </c>
      <c r="H99" s="47">
        <v>1</v>
      </c>
      <c r="I99" s="53">
        <v>740708</v>
      </c>
      <c r="J99" s="67">
        <v>747466.28825738991</v>
      </c>
      <c r="K99" s="67">
        <v>740618.70149253728</v>
      </c>
      <c r="L99" s="67"/>
      <c r="M99" s="105"/>
      <c r="N99" s="67"/>
      <c r="O99" s="67"/>
      <c r="P99" s="64">
        <f t="shared" si="9"/>
        <v>742931</v>
      </c>
      <c r="Q99" s="54">
        <f t="shared" si="5"/>
        <v>742931</v>
      </c>
      <c r="R99" s="54" t="s">
        <v>425</v>
      </c>
      <c r="S99" s="64">
        <f t="shared" si="6"/>
        <v>3927.9315781463233</v>
      </c>
      <c r="T99" s="65">
        <f t="shared" si="7"/>
        <v>5.2870745684466302E-3</v>
      </c>
      <c r="U99" s="66"/>
      <c r="V99" s="63">
        <f t="shared" si="8"/>
        <v>3</v>
      </c>
    </row>
    <row r="100" spans="2:22" ht="180" x14ac:dyDescent="0.25">
      <c r="B100" s="2">
        <v>95</v>
      </c>
      <c r="C100" s="73" t="s">
        <v>246</v>
      </c>
      <c r="D100" s="73" t="s">
        <v>247</v>
      </c>
      <c r="E100" s="73" t="s">
        <v>243</v>
      </c>
      <c r="F100" s="71" t="s">
        <v>15</v>
      </c>
      <c r="G100" s="72">
        <v>1</v>
      </c>
      <c r="H100" s="47">
        <v>1</v>
      </c>
      <c r="I100" s="53">
        <v>882815</v>
      </c>
      <c r="J100" s="67">
        <v>890869.56716198684</v>
      </c>
      <c r="K100" s="67">
        <v>882708.2537313432</v>
      </c>
      <c r="L100" s="67"/>
      <c r="M100" s="105"/>
      <c r="N100" s="67"/>
      <c r="O100" s="67"/>
      <c r="P100" s="64">
        <f t="shared" si="9"/>
        <v>885464</v>
      </c>
      <c r="Q100" s="54">
        <f t="shared" si="5"/>
        <v>885464</v>
      </c>
      <c r="R100" s="54" t="s">
        <v>425</v>
      </c>
      <c r="S100" s="64">
        <f t="shared" si="6"/>
        <v>4681.425777225586</v>
      </c>
      <c r="T100" s="65">
        <f t="shared" si="7"/>
        <v>5.2869730791373498E-3</v>
      </c>
      <c r="U100" s="66"/>
      <c r="V100" s="63">
        <f t="shared" si="8"/>
        <v>3</v>
      </c>
    </row>
    <row r="101" spans="2:22" ht="180" x14ac:dyDescent="0.25">
      <c r="B101" s="2">
        <v>96</v>
      </c>
      <c r="C101" s="73" t="s">
        <v>248</v>
      </c>
      <c r="D101" s="73" t="s">
        <v>249</v>
      </c>
      <c r="E101" s="73" t="s">
        <v>250</v>
      </c>
      <c r="F101" s="71" t="s">
        <v>15</v>
      </c>
      <c r="G101" s="72">
        <v>1</v>
      </c>
      <c r="H101" s="47">
        <v>1</v>
      </c>
      <c r="I101" s="53">
        <v>969856</v>
      </c>
      <c r="J101" s="67">
        <v>978704.07549105247</v>
      </c>
      <c r="K101" s="67">
        <v>969738.10447761184</v>
      </c>
      <c r="L101" s="67"/>
      <c r="M101" s="105"/>
      <c r="N101" s="67"/>
      <c r="O101" s="67"/>
      <c r="P101" s="64">
        <f t="shared" si="9"/>
        <v>972766</v>
      </c>
      <c r="Q101" s="54">
        <f t="shared" si="5"/>
        <v>972766</v>
      </c>
      <c r="R101" s="54" t="s">
        <v>425</v>
      </c>
      <c r="S101" s="64">
        <f t="shared" si="6"/>
        <v>5142.8101180745571</v>
      </c>
      <c r="T101" s="65">
        <f t="shared" si="7"/>
        <v>5.28679024649542E-3</v>
      </c>
      <c r="U101" s="66"/>
      <c r="V101" s="63">
        <f t="shared" si="8"/>
        <v>3</v>
      </c>
    </row>
    <row r="102" spans="2:22" ht="60" x14ac:dyDescent="0.25">
      <c r="B102" s="2">
        <v>97</v>
      </c>
      <c r="C102" s="73" t="s">
        <v>251</v>
      </c>
      <c r="D102" s="73" t="s">
        <v>252</v>
      </c>
      <c r="E102" s="73" t="s">
        <v>75</v>
      </c>
      <c r="F102" s="71" t="s">
        <v>15</v>
      </c>
      <c r="G102" s="72">
        <v>1</v>
      </c>
      <c r="H102" s="47">
        <v>1</v>
      </c>
      <c r="I102" s="53">
        <v>1397558</v>
      </c>
      <c r="J102" s="67">
        <v>1410308.5090921908</v>
      </c>
      <c r="K102" s="67">
        <v>1397388.5820895522</v>
      </c>
      <c r="L102" s="67"/>
      <c r="M102" s="105"/>
      <c r="N102" s="67"/>
      <c r="O102" s="67"/>
      <c r="P102" s="64">
        <f t="shared" si="9"/>
        <v>1401752</v>
      </c>
      <c r="Q102" s="54">
        <f t="shared" si="5"/>
        <v>1401752</v>
      </c>
      <c r="R102" s="54" t="s">
        <v>425</v>
      </c>
      <c r="S102" s="64">
        <f t="shared" si="6"/>
        <v>7410.9007357622577</v>
      </c>
      <c r="T102" s="65">
        <f t="shared" si="7"/>
        <v>5.2868855099677276E-3</v>
      </c>
      <c r="U102" s="66"/>
      <c r="V102" s="63">
        <f t="shared" si="8"/>
        <v>3</v>
      </c>
    </row>
    <row r="103" spans="2:22" ht="180" x14ac:dyDescent="0.25">
      <c r="B103" s="2">
        <v>98</v>
      </c>
      <c r="C103" s="73" t="s">
        <v>253</v>
      </c>
      <c r="D103" s="73" t="s">
        <v>254</v>
      </c>
      <c r="E103" s="73" t="s">
        <v>255</v>
      </c>
      <c r="F103" s="71" t="s">
        <v>15</v>
      </c>
      <c r="G103" s="72">
        <v>1</v>
      </c>
      <c r="H103" s="47">
        <v>1</v>
      </c>
      <c r="I103" s="53">
        <v>1576771</v>
      </c>
      <c r="J103" s="67">
        <v>1591156.1766597643</v>
      </c>
      <c r="K103" s="67">
        <v>1576579.4925373131</v>
      </c>
      <c r="L103" s="67"/>
      <c r="M103" s="105"/>
      <c r="N103" s="67"/>
      <c r="O103" s="67"/>
      <c r="P103" s="64">
        <f t="shared" si="9"/>
        <v>1581502</v>
      </c>
      <c r="Q103" s="54">
        <f t="shared" si="5"/>
        <v>1581502</v>
      </c>
      <c r="R103" s="54" t="s">
        <v>425</v>
      </c>
      <c r="S103" s="64">
        <f t="shared" si="6"/>
        <v>8361.1173759513094</v>
      </c>
      <c r="T103" s="65">
        <f t="shared" si="7"/>
        <v>5.2868198691137765E-3</v>
      </c>
      <c r="U103" s="66"/>
      <c r="V103" s="63">
        <f t="shared" si="8"/>
        <v>3</v>
      </c>
    </row>
    <row r="104" spans="2:22" ht="180" x14ac:dyDescent="0.25">
      <c r="B104" s="2">
        <v>99</v>
      </c>
      <c r="C104" s="73" t="s">
        <v>256</v>
      </c>
      <c r="D104" s="73" t="s">
        <v>257</v>
      </c>
      <c r="E104" s="73" t="s">
        <v>255</v>
      </c>
      <c r="F104" s="71" t="s">
        <v>15</v>
      </c>
      <c r="G104" s="72">
        <v>1</v>
      </c>
      <c r="H104" s="47">
        <v>1</v>
      </c>
      <c r="I104" s="53">
        <v>2287304</v>
      </c>
      <c r="J104" s="67">
        <v>2308172.5711827492</v>
      </c>
      <c r="K104" s="67">
        <v>2287027.253731343</v>
      </c>
      <c r="L104" s="67"/>
      <c r="M104" s="105"/>
      <c r="N104" s="67"/>
      <c r="O104" s="67"/>
      <c r="P104" s="64">
        <f t="shared" si="9"/>
        <v>2294168</v>
      </c>
      <c r="Q104" s="54">
        <f t="shared" si="5"/>
        <v>2294168</v>
      </c>
      <c r="R104" s="54" t="s">
        <v>425</v>
      </c>
      <c r="S104" s="64">
        <f t="shared" si="6"/>
        <v>12129.154283704436</v>
      </c>
      <c r="T104" s="65">
        <f t="shared" si="7"/>
        <v>5.2869513445664524E-3</v>
      </c>
      <c r="U104" s="66"/>
      <c r="V104" s="63">
        <f t="shared" si="8"/>
        <v>3</v>
      </c>
    </row>
    <row r="105" spans="2:22" ht="180" x14ac:dyDescent="0.25">
      <c r="B105" s="2">
        <v>100</v>
      </c>
      <c r="C105" s="73" t="s">
        <v>258</v>
      </c>
      <c r="D105" s="73" t="s">
        <v>259</v>
      </c>
      <c r="E105" s="73" t="s">
        <v>255</v>
      </c>
      <c r="F105" s="71" t="s">
        <v>15</v>
      </c>
      <c r="G105" s="72">
        <v>1</v>
      </c>
      <c r="H105" s="47">
        <v>1</v>
      </c>
      <c r="I105" s="53">
        <v>3727363</v>
      </c>
      <c r="J105" s="67">
        <v>3761369.4159133327</v>
      </c>
      <c r="K105" s="67">
        <v>3726911.2686567162</v>
      </c>
      <c r="L105" s="67"/>
      <c r="M105" s="105"/>
      <c r="N105" s="67"/>
      <c r="O105" s="67"/>
      <c r="P105" s="64">
        <f t="shared" si="9"/>
        <v>3738548</v>
      </c>
      <c r="Q105" s="54">
        <f t="shared" si="5"/>
        <v>3738548</v>
      </c>
      <c r="R105" s="54" t="s">
        <v>425</v>
      </c>
      <c r="S105" s="64">
        <f t="shared" si="6"/>
        <v>19765.307556573887</v>
      </c>
      <c r="T105" s="65">
        <f t="shared" si="7"/>
        <v>5.2868943002618912E-3</v>
      </c>
      <c r="U105" s="66"/>
      <c r="V105" s="63">
        <f t="shared" si="8"/>
        <v>3</v>
      </c>
    </row>
    <row r="106" spans="2:22" ht="180" x14ac:dyDescent="0.25">
      <c r="B106" s="2">
        <v>101</v>
      </c>
      <c r="C106" s="73" t="s">
        <v>260</v>
      </c>
      <c r="D106" s="73" t="s">
        <v>261</v>
      </c>
      <c r="E106" s="73" t="s">
        <v>255</v>
      </c>
      <c r="F106" s="71" t="s">
        <v>15</v>
      </c>
      <c r="G106" s="72">
        <v>1</v>
      </c>
      <c r="H106" s="47">
        <v>1</v>
      </c>
      <c r="I106" s="53">
        <v>6237718</v>
      </c>
      <c r="J106" s="67">
        <v>6294627.7736647371</v>
      </c>
      <c r="K106" s="67">
        <v>6236962.2835820885</v>
      </c>
      <c r="L106" s="67"/>
      <c r="M106" s="105"/>
      <c r="N106" s="67"/>
      <c r="O106" s="67"/>
      <c r="P106" s="64">
        <f t="shared" si="9"/>
        <v>6256436</v>
      </c>
      <c r="Q106" s="54">
        <f t="shared" si="5"/>
        <v>6256436</v>
      </c>
      <c r="R106" s="54" t="s">
        <v>425</v>
      </c>
      <c r="S106" s="64">
        <f t="shared" si="6"/>
        <v>33077.187990990482</v>
      </c>
      <c r="T106" s="65">
        <f t="shared" si="7"/>
        <v>5.2869058182812532E-3</v>
      </c>
      <c r="U106" s="66"/>
      <c r="V106" s="63">
        <f t="shared" si="8"/>
        <v>3</v>
      </c>
    </row>
    <row r="107" spans="2:22" ht="180" x14ac:dyDescent="0.25">
      <c r="B107" s="2">
        <v>102</v>
      </c>
      <c r="C107" s="73" t="s">
        <v>262</v>
      </c>
      <c r="D107" s="73" t="s">
        <v>263</v>
      </c>
      <c r="E107" s="73" t="s">
        <v>255</v>
      </c>
      <c r="F107" s="71" t="s">
        <v>15</v>
      </c>
      <c r="G107" s="72">
        <v>1</v>
      </c>
      <c r="H107" s="47">
        <v>1</v>
      </c>
      <c r="I107" s="53">
        <v>8507041</v>
      </c>
      <c r="J107" s="67">
        <v>8584654.4524430968</v>
      </c>
      <c r="K107" s="67">
        <v>8506009.880597014</v>
      </c>
      <c r="L107" s="67"/>
      <c r="M107" s="105"/>
      <c r="N107" s="67"/>
      <c r="O107" s="67"/>
      <c r="P107" s="64">
        <f t="shared" si="9"/>
        <v>8532568</v>
      </c>
      <c r="Q107" s="54">
        <f t="shared" si="5"/>
        <v>8532568</v>
      </c>
      <c r="R107" s="54" t="s">
        <v>425</v>
      </c>
      <c r="S107" s="64">
        <f t="shared" si="6"/>
        <v>45110.752391962575</v>
      </c>
      <c r="T107" s="65">
        <f t="shared" si="7"/>
        <v>5.2868901885985966E-3</v>
      </c>
      <c r="U107" s="66"/>
      <c r="V107" s="63">
        <f t="shared" si="8"/>
        <v>3</v>
      </c>
    </row>
    <row r="108" spans="2:22" ht="180" x14ac:dyDescent="0.25">
      <c r="B108" s="2">
        <v>103</v>
      </c>
      <c r="C108" s="73" t="s">
        <v>264</v>
      </c>
      <c r="D108" s="73" t="s">
        <v>265</v>
      </c>
      <c r="E108" s="73" t="s">
        <v>266</v>
      </c>
      <c r="F108" s="71" t="s">
        <v>15</v>
      </c>
      <c r="G108" s="72">
        <v>1</v>
      </c>
      <c r="H108" s="47">
        <v>1</v>
      </c>
      <c r="I108" s="53">
        <v>2286317</v>
      </c>
      <c r="J108" s="67">
        <v>2307175.9183943626</v>
      </c>
      <c r="K108" s="67">
        <v>2286039.7313432833</v>
      </c>
      <c r="L108" s="67"/>
      <c r="M108" s="105"/>
      <c r="N108" s="67"/>
      <c r="O108" s="67"/>
      <c r="P108" s="64">
        <f t="shared" si="9"/>
        <v>2293178</v>
      </c>
      <c r="Q108" s="54">
        <f t="shared" si="5"/>
        <v>2293178</v>
      </c>
      <c r="R108" s="54" t="s">
        <v>425</v>
      </c>
      <c r="S108" s="64">
        <f t="shared" si="6"/>
        <v>12123.73538112246</v>
      </c>
      <c r="T108" s="65">
        <f t="shared" si="7"/>
        <v>5.2868716517762895E-3</v>
      </c>
      <c r="U108" s="66"/>
      <c r="V108" s="63">
        <f t="shared" si="8"/>
        <v>3</v>
      </c>
    </row>
    <row r="109" spans="2:22" ht="60" x14ac:dyDescent="0.25">
      <c r="B109" s="2">
        <v>104</v>
      </c>
      <c r="C109" s="73" t="s">
        <v>267</v>
      </c>
      <c r="D109" s="73" t="s">
        <v>268</v>
      </c>
      <c r="E109" s="73" t="s">
        <v>75</v>
      </c>
      <c r="F109" s="71" t="s">
        <v>15</v>
      </c>
      <c r="G109" s="72">
        <v>1</v>
      </c>
      <c r="H109" s="47">
        <v>1</v>
      </c>
      <c r="I109" s="53">
        <v>355068</v>
      </c>
      <c r="J109" s="67">
        <v>358307.43267102604</v>
      </c>
      <c r="K109" s="67">
        <v>355024.95522388053</v>
      </c>
      <c r="L109" s="67"/>
      <c r="M109" s="105"/>
      <c r="N109" s="67"/>
      <c r="O109" s="67"/>
      <c r="P109" s="64">
        <f t="shared" si="9"/>
        <v>356133</v>
      </c>
      <c r="Q109" s="54">
        <f t="shared" si="5"/>
        <v>356133</v>
      </c>
      <c r="R109" s="54" t="s">
        <v>425</v>
      </c>
      <c r="S109" s="64">
        <f t="shared" si="6"/>
        <v>1882.8362946133909</v>
      </c>
      <c r="T109" s="65">
        <f t="shared" si="7"/>
        <v>5.2868839695664627E-3</v>
      </c>
      <c r="U109" s="66"/>
      <c r="V109" s="63">
        <f t="shared" si="8"/>
        <v>3</v>
      </c>
    </row>
    <row r="110" spans="2:22" ht="45" x14ac:dyDescent="0.25">
      <c r="B110" s="2">
        <v>105</v>
      </c>
      <c r="C110" s="73" t="s">
        <v>269</v>
      </c>
      <c r="D110" s="73" t="s">
        <v>270</v>
      </c>
      <c r="E110" s="73" t="s">
        <v>271</v>
      </c>
      <c r="F110" s="71" t="s">
        <v>15</v>
      </c>
      <c r="G110" s="72">
        <v>1</v>
      </c>
      <c r="H110" s="47">
        <v>1</v>
      </c>
      <c r="I110" s="53">
        <v>169322</v>
      </c>
      <c r="J110" s="67">
        <v>170866.79935581362</v>
      </c>
      <c r="K110" s="67">
        <v>169301.47761194027</v>
      </c>
      <c r="L110" s="67"/>
      <c r="M110" s="105"/>
      <c r="N110" s="67"/>
      <c r="O110" s="67"/>
      <c r="P110" s="64">
        <f t="shared" si="9"/>
        <v>169830</v>
      </c>
      <c r="Q110" s="54">
        <f t="shared" si="5"/>
        <v>169830</v>
      </c>
      <c r="R110" s="54" t="s">
        <v>425</v>
      </c>
      <c r="S110" s="64">
        <f t="shared" si="6"/>
        <v>897.87326314060772</v>
      </c>
      <c r="T110" s="65">
        <f t="shared" si="7"/>
        <v>5.2868914505159537E-3</v>
      </c>
      <c r="U110" s="66"/>
      <c r="V110" s="63">
        <f t="shared" si="8"/>
        <v>3</v>
      </c>
    </row>
    <row r="111" spans="2:22" ht="45" x14ac:dyDescent="0.25">
      <c r="B111" s="2">
        <v>106</v>
      </c>
      <c r="C111" s="73" t="s">
        <v>272</v>
      </c>
      <c r="D111" s="73" t="s">
        <v>273</v>
      </c>
      <c r="E111" s="73" t="s">
        <v>274</v>
      </c>
      <c r="F111" s="71" t="s">
        <v>15</v>
      </c>
      <c r="G111" s="72">
        <v>1</v>
      </c>
      <c r="H111" s="47">
        <v>1</v>
      </c>
      <c r="I111" s="53">
        <v>507966</v>
      </c>
      <c r="J111" s="67">
        <v>512600.39806744008</v>
      </c>
      <c r="K111" s="67">
        <v>507904.43283582001</v>
      </c>
      <c r="L111" s="67"/>
      <c r="M111" s="105"/>
      <c r="N111" s="67"/>
      <c r="O111" s="67"/>
      <c r="P111" s="64">
        <f t="shared" si="9"/>
        <v>509490</v>
      </c>
      <c r="Q111" s="54">
        <f t="shared" si="5"/>
        <v>509490</v>
      </c>
      <c r="R111" s="54" t="s">
        <v>425</v>
      </c>
      <c r="S111" s="64">
        <f t="shared" si="6"/>
        <v>2693.6197894216011</v>
      </c>
      <c r="T111" s="65">
        <f t="shared" si="7"/>
        <v>5.2868914505155226E-3</v>
      </c>
      <c r="U111" s="66"/>
      <c r="V111" s="63">
        <f t="shared" si="8"/>
        <v>3</v>
      </c>
    </row>
    <row r="112" spans="2:22" ht="45" x14ac:dyDescent="0.25">
      <c r="B112" s="2">
        <v>107</v>
      </c>
      <c r="C112" s="73" t="s">
        <v>275</v>
      </c>
      <c r="D112" s="73" t="s">
        <v>276</v>
      </c>
      <c r="E112" s="73" t="s">
        <v>274</v>
      </c>
      <c r="F112" s="71" t="s">
        <v>15</v>
      </c>
      <c r="G112" s="72">
        <v>1</v>
      </c>
      <c r="H112" s="47">
        <v>1</v>
      </c>
      <c r="I112" s="53">
        <v>549183</v>
      </c>
      <c r="J112" s="67">
        <v>554193.41948773607</v>
      </c>
      <c r="K112" s="67">
        <v>549116.41791044769</v>
      </c>
      <c r="L112" s="67"/>
      <c r="M112" s="105"/>
      <c r="N112" s="67"/>
      <c r="O112" s="67"/>
      <c r="P112" s="64">
        <f t="shared" si="9"/>
        <v>550831</v>
      </c>
      <c r="Q112" s="54">
        <f t="shared" si="5"/>
        <v>550831</v>
      </c>
      <c r="R112" s="54" t="s">
        <v>425</v>
      </c>
      <c r="S112" s="64">
        <f t="shared" si="6"/>
        <v>2912.1779259265513</v>
      </c>
      <c r="T112" s="65">
        <f t="shared" si="7"/>
        <v>5.2868814799434454E-3</v>
      </c>
      <c r="U112" s="66"/>
      <c r="V112" s="63">
        <f t="shared" si="8"/>
        <v>3</v>
      </c>
    </row>
    <row r="113" spans="2:22" ht="135" x14ac:dyDescent="0.25">
      <c r="B113" s="2">
        <v>108</v>
      </c>
      <c r="C113" s="73" t="s">
        <v>277</v>
      </c>
      <c r="D113" s="73" t="s">
        <v>278</v>
      </c>
      <c r="E113" s="73"/>
      <c r="F113" s="71" t="s">
        <v>15</v>
      </c>
      <c r="G113" s="72">
        <v>1</v>
      </c>
      <c r="H113" s="47">
        <v>1</v>
      </c>
      <c r="I113" s="53">
        <v>2007722</v>
      </c>
      <c r="J113" s="67">
        <v>2026039.785323014</v>
      </c>
      <c r="K113" s="67">
        <v>2007479.1044776118</v>
      </c>
      <c r="L113" s="67"/>
      <c r="M113" s="105"/>
      <c r="N113" s="67"/>
      <c r="O113" s="67"/>
      <c r="P113" s="64">
        <f t="shared" si="9"/>
        <v>2013747</v>
      </c>
      <c r="Q113" s="54">
        <f t="shared" si="5"/>
        <v>2013747</v>
      </c>
      <c r="R113" s="54" t="s">
        <v>425</v>
      </c>
      <c r="S113" s="64">
        <f t="shared" si="6"/>
        <v>10646.588896760184</v>
      </c>
      <c r="T113" s="65">
        <f t="shared" si="7"/>
        <v>5.2869546626098255E-3</v>
      </c>
      <c r="U113" s="66"/>
      <c r="V113" s="63">
        <f t="shared" si="8"/>
        <v>3</v>
      </c>
    </row>
    <row r="114" spans="2:22" ht="75" x14ac:dyDescent="0.25">
      <c r="B114" s="2">
        <v>109</v>
      </c>
      <c r="C114" s="73" t="s">
        <v>279</v>
      </c>
      <c r="D114" s="73" t="s">
        <v>280</v>
      </c>
      <c r="E114" s="73"/>
      <c r="F114" s="71" t="s">
        <v>15</v>
      </c>
      <c r="G114" s="72">
        <v>1</v>
      </c>
      <c r="H114" s="47">
        <v>1</v>
      </c>
      <c r="I114" s="53">
        <v>20958</v>
      </c>
      <c r="J114" s="67">
        <v>21148.970964501492</v>
      </c>
      <c r="K114" s="67">
        <v>20955.223880597016</v>
      </c>
      <c r="L114" s="67"/>
      <c r="M114" s="105"/>
      <c r="N114" s="67"/>
      <c r="O114" s="67"/>
      <c r="P114" s="64">
        <f t="shared" si="9"/>
        <v>21021</v>
      </c>
      <c r="Q114" s="54">
        <f t="shared" si="5"/>
        <v>21021</v>
      </c>
      <c r="R114" s="54" t="s">
        <v>425</v>
      </c>
      <c r="S114" s="64">
        <f t="shared" si="6"/>
        <v>111.06720836431866</v>
      </c>
      <c r="T114" s="65">
        <f t="shared" si="7"/>
        <v>5.2836985124195051E-3</v>
      </c>
      <c r="U114" s="66"/>
      <c r="V114" s="63">
        <f t="shared" si="8"/>
        <v>3</v>
      </c>
    </row>
    <row r="115" spans="2:22" ht="45" x14ac:dyDescent="0.25">
      <c r="B115" s="2">
        <v>110</v>
      </c>
      <c r="C115" s="73" t="s">
        <v>281</v>
      </c>
      <c r="D115" s="73" t="s">
        <v>282</v>
      </c>
      <c r="E115" s="73" t="s">
        <v>283</v>
      </c>
      <c r="F115" s="71" t="s">
        <v>15</v>
      </c>
      <c r="G115" s="72">
        <v>1</v>
      </c>
      <c r="H115" s="47">
        <v>1</v>
      </c>
      <c r="I115" s="53">
        <v>2275</v>
      </c>
      <c r="J115" s="67">
        <v>2295.4767716085848</v>
      </c>
      <c r="K115" s="67">
        <v>2274.4477611940297</v>
      </c>
      <c r="L115" s="67"/>
      <c r="M115" s="105"/>
      <c r="N115" s="67"/>
      <c r="O115" s="67"/>
      <c r="P115" s="64">
        <f t="shared" si="9"/>
        <v>2282</v>
      </c>
      <c r="Q115" s="54">
        <f t="shared" si="5"/>
        <v>2282</v>
      </c>
      <c r="R115" s="54" t="s">
        <v>425</v>
      </c>
      <c r="S115" s="64">
        <f t="shared" si="6"/>
        <v>11.984868391882289</v>
      </c>
      <c r="T115" s="65">
        <f t="shared" si="7"/>
        <v>5.2527394572932512E-3</v>
      </c>
      <c r="U115" s="66"/>
      <c r="V115" s="63">
        <f t="shared" si="8"/>
        <v>3</v>
      </c>
    </row>
    <row r="116" spans="2:22" ht="45" x14ac:dyDescent="0.25">
      <c r="B116" s="2">
        <v>111</v>
      </c>
      <c r="C116" s="73" t="s">
        <v>284</v>
      </c>
      <c r="D116" s="73" t="s">
        <v>285</v>
      </c>
      <c r="E116" s="73" t="s">
        <v>286</v>
      </c>
      <c r="F116" s="71" t="s">
        <v>15</v>
      </c>
      <c r="G116" s="72">
        <v>1</v>
      </c>
      <c r="H116" s="47">
        <v>1</v>
      </c>
      <c r="I116" s="53">
        <v>41198</v>
      </c>
      <c r="J116" s="67">
        <v>41573.996384448896</v>
      </c>
      <c r="K116" s="67">
        <v>41193.13432835821</v>
      </c>
      <c r="L116" s="67"/>
      <c r="M116" s="105"/>
      <c r="N116" s="67"/>
      <c r="O116" s="67"/>
      <c r="P116" s="64">
        <f t="shared" si="9"/>
        <v>41322</v>
      </c>
      <c r="Q116" s="54">
        <f t="shared" si="5"/>
        <v>41322</v>
      </c>
      <c r="R116" s="54" t="s">
        <v>425</v>
      </c>
      <c r="S116" s="64">
        <f t="shared" si="6"/>
        <v>218.49975654021222</v>
      </c>
      <c r="T116" s="65">
        <f t="shared" si="7"/>
        <v>5.2877713745105226E-3</v>
      </c>
      <c r="U116" s="66"/>
      <c r="V116" s="63">
        <f t="shared" si="8"/>
        <v>3</v>
      </c>
    </row>
    <row r="117" spans="2:22" ht="45" x14ac:dyDescent="0.25">
      <c r="B117" s="2">
        <v>112</v>
      </c>
      <c r="C117" s="73" t="s">
        <v>287</v>
      </c>
      <c r="D117" s="73" t="s">
        <v>288</v>
      </c>
      <c r="E117" s="73" t="s">
        <v>286</v>
      </c>
      <c r="F117" s="71" t="s">
        <v>15</v>
      </c>
      <c r="G117" s="72">
        <v>1</v>
      </c>
      <c r="H117" s="47">
        <v>1</v>
      </c>
      <c r="I117" s="53">
        <v>46371</v>
      </c>
      <c r="J117" s="67">
        <v>46794.538524840071</v>
      </c>
      <c r="K117" s="67">
        <v>46365.850746268654</v>
      </c>
      <c r="L117" s="67"/>
      <c r="M117" s="105"/>
      <c r="N117" s="67"/>
      <c r="O117" s="67"/>
      <c r="P117" s="64">
        <f t="shared" si="9"/>
        <v>46510</v>
      </c>
      <c r="Q117" s="54">
        <f t="shared" si="5"/>
        <v>46510</v>
      </c>
      <c r="R117" s="54" t="s">
        <v>425</v>
      </c>
      <c r="S117" s="64">
        <f t="shared" si="6"/>
        <v>246.03001454232813</v>
      </c>
      <c r="T117" s="65">
        <f t="shared" si="7"/>
        <v>5.2897777875118802E-3</v>
      </c>
      <c r="U117" s="66"/>
      <c r="V117" s="63">
        <f t="shared" si="8"/>
        <v>3</v>
      </c>
    </row>
    <row r="118" spans="2:22" ht="45" x14ac:dyDescent="0.25">
      <c r="B118" s="2">
        <v>113</v>
      </c>
      <c r="C118" s="73" t="s">
        <v>289</v>
      </c>
      <c r="D118" s="73" t="s">
        <v>290</v>
      </c>
      <c r="E118" s="73" t="s">
        <v>286</v>
      </c>
      <c r="F118" s="71" t="s">
        <v>15</v>
      </c>
      <c r="G118" s="72">
        <v>1</v>
      </c>
      <c r="H118" s="47">
        <v>1</v>
      </c>
      <c r="I118" s="53">
        <v>6976</v>
      </c>
      <c r="J118" s="67">
        <v>7039.3536433383042</v>
      </c>
      <c r="K118" s="67">
        <v>6974.8656716417909</v>
      </c>
      <c r="L118" s="67"/>
      <c r="M118" s="105"/>
      <c r="N118" s="67"/>
      <c r="O118" s="67"/>
      <c r="P118" s="64">
        <f t="shared" si="9"/>
        <v>6997</v>
      </c>
      <c r="Q118" s="54">
        <f t="shared" si="5"/>
        <v>6997</v>
      </c>
      <c r="R118" s="54" t="s">
        <v>425</v>
      </c>
      <c r="S118" s="64">
        <f t="shared" si="6"/>
        <v>36.909053357750409</v>
      </c>
      <c r="T118" s="65">
        <f t="shared" si="7"/>
        <v>5.2751788064562309E-3</v>
      </c>
      <c r="U118" s="66"/>
      <c r="V118" s="63">
        <f t="shared" si="8"/>
        <v>3</v>
      </c>
    </row>
    <row r="119" spans="2:22" ht="45" x14ac:dyDescent="0.25">
      <c r="B119" s="2">
        <v>114</v>
      </c>
      <c r="C119" s="73" t="s">
        <v>291</v>
      </c>
      <c r="D119" s="73" t="s">
        <v>292</v>
      </c>
      <c r="E119" s="73" t="s">
        <v>283</v>
      </c>
      <c r="F119" s="71" t="s">
        <v>15</v>
      </c>
      <c r="G119" s="72">
        <v>1</v>
      </c>
      <c r="H119" s="47">
        <v>1</v>
      </c>
      <c r="I119" s="53">
        <v>9333</v>
      </c>
      <c r="J119" s="67">
        <v>9417.7994548845509</v>
      </c>
      <c r="K119" s="67">
        <v>9331.5223880597023</v>
      </c>
      <c r="L119" s="67"/>
      <c r="M119" s="105"/>
      <c r="N119" s="67"/>
      <c r="O119" s="67"/>
      <c r="P119" s="64">
        <f t="shared" si="9"/>
        <v>9361</v>
      </c>
      <c r="Q119" s="54">
        <f t="shared" si="5"/>
        <v>9361</v>
      </c>
      <c r="R119" s="54" t="s">
        <v>425</v>
      </c>
      <c r="S119" s="64">
        <f t="shared" si="6"/>
        <v>49.391063877423683</v>
      </c>
      <c r="T119" s="65">
        <f t="shared" si="7"/>
        <v>5.2763867767401107E-3</v>
      </c>
      <c r="U119" s="66"/>
      <c r="V119" s="63">
        <f t="shared" si="8"/>
        <v>3</v>
      </c>
    </row>
    <row r="120" spans="2:22" ht="45" x14ac:dyDescent="0.25">
      <c r="B120" s="2">
        <v>115</v>
      </c>
      <c r="C120" s="73" t="s">
        <v>293</v>
      </c>
      <c r="D120" s="73" t="s">
        <v>294</v>
      </c>
      <c r="E120" s="73" t="s">
        <v>286</v>
      </c>
      <c r="F120" s="71" t="s">
        <v>15</v>
      </c>
      <c r="G120" s="72">
        <v>1</v>
      </c>
      <c r="H120" s="47">
        <v>1</v>
      </c>
      <c r="I120" s="53">
        <v>10369</v>
      </c>
      <c r="J120" s="67">
        <v>10463.8600956672</v>
      </c>
      <c r="K120" s="67">
        <v>10368</v>
      </c>
      <c r="L120" s="67"/>
      <c r="M120" s="105"/>
      <c r="N120" s="67"/>
      <c r="O120" s="67"/>
      <c r="P120" s="64">
        <f t="shared" si="9"/>
        <v>10400</v>
      </c>
      <c r="Q120" s="54">
        <f t="shared" si="5"/>
        <v>10400</v>
      </c>
      <c r="R120" s="54" t="s">
        <v>425</v>
      </c>
      <c r="S120" s="64">
        <f t="shared" si="6"/>
        <v>55.058447264876342</v>
      </c>
      <c r="T120" s="65">
        <f t="shared" si="7"/>
        <v>5.2939355289621194E-3</v>
      </c>
      <c r="U120" s="66"/>
      <c r="V120" s="63">
        <f t="shared" si="8"/>
        <v>3</v>
      </c>
    </row>
    <row r="121" spans="2:22" ht="45" x14ac:dyDescent="0.25">
      <c r="B121" s="2">
        <v>116</v>
      </c>
      <c r="C121" s="73" t="s">
        <v>295</v>
      </c>
      <c r="D121" s="73" t="s">
        <v>296</v>
      </c>
      <c r="E121" s="73" t="s">
        <v>283</v>
      </c>
      <c r="F121" s="71" t="s">
        <v>15</v>
      </c>
      <c r="G121" s="72">
        <v>1</v>
      </c>
      <c r="H121" s="47">
        <v>1</v>
      </c>
      <c r="I121" s="53">
        <v>39079</v>
      </c>
      <c r="J121" s="67">
        <v>39435.901698764181</v>
      </c>
      <c r="K121" s="67">
        <v>39074.626865671642</v>
      </c>
      <c r="L121" s="67"/>
      <c r="M121" s="105"/>
      <c r="N121" s="67"/>
      <c r="O121" s="67"/>
      <c r="P121" s="64">
        <f t="shared" si="9"/>
        <v>39197</v>
      </c>
      <c r="Q121" s="54">
        <f t="shared" si="5"/>
        <v>39197</v>
      </c>
      <c r="R121" s="54" t="s">
        <v>425</v>
      </c>
      <c r="S121" s="64">
        <f t="shared" si="6"/>
        <v>207.33123735971128</v>
      </c>
      <c r="T121" s="65">
        <f t="shared" si="7"/>
        <v>5.2895331724907672E-3</v>
      </c>
      <c r="U121" s="66"/>
      <c r="V121" s="63">
        <f t="shared" si="8"/>
        <v>3</v>
      </c>
    </row>
    <row r="122" spans="2:22" ht="45" x14ac:dyDescent="0.25">
      <c r="B122" s="2">
        <v>117</v>
      </c>
      <c r="C122" s="73" t="s">
        <v>297</v>
      </c>
      <c r="D122" s="73" t="s">
        <v>298</v>
      </c>
      <c r="E122" s="73" t="s">
        <v>286</v>
      </c>
      <c r="F122" s="71" t="s">
        <v>15</v>
      </c>
      <c r="G122" s="72">
        <v>1</v>
      </c>
      <c r="H122" s="47">
        <v>1</v>
      </c>
      <c r="I122" s="53">
        <v>2131602</v>
      </c>
      <c r="J122" s="67">
        <v>2151049.1835689549</v>
      </c>
      <c r="K122" s="67">
        <v>2131343.2835820895</v>
      </c>
      <c r="L122" s="67"/>
      <c r="M122" s="105"/>
      <c r="N122" s="67"/>
      <c r="O122" s="67"/>
      <c r="P122" s="64">
        <f t="shared" si="9"/>
        <v>2137998</v>
      </c>
      <c r="Q122" s="54">
        <f t="shared" si="5"/>
        <v>2137998</v>
      </c>
      <c r="R122" s="54" t="s">
        <v>425</v>
      </c>
      <c r="S122" s="64">
        <f t="shared" si="6"/>
        <v>11303.261898244768</v>
      </c>
      <c r="T122" s="65">
        <f t="shared" si="7"/>
        <v>5.2868436149113617E-3</v>
      </c>
      <c r="U122" s="66"/>
      <c r="V122" s="63">
        <f t="shared" si="8"/>
        <v>3</v>
      </c>
    </row>
    <row r="123" spans="2:22" ht="45" x14ac:dyDescent="0.25">
      <c r="B123" s="2">
        <v>118</v>
      </c>
      <c r="C123" s="73" t="s">
        <v>299</v>
      </c>
      <c r="D123" s="73" t="s">
        <v>300</v>
      </c>
      <c r="E123" s="73" t="s">
        <v>286</v>
      </c>
      <c r="F123" s="71" t="s">
        <v>15</v>
      </c>
      <c r="G123" s="72">
        <v>1</v>
      </c>
      <c r="H123" s="47">
        <v>1</v>
      </c>
      <c r="I123" s="53">
        <v>3375</v>
      </c>
      <c r="J123" s="67">
        <v>3405.8278739841785</v>
      </c>
      <c r="K123" s="67">
        <v>3374.6268656716411</v>
      </c>
      <c r="L123" s="67"/>
      <c r="M123" s="105"/>
      <c r="N123" s="67"/>
      <c r="O123" s="67"/>
      <c r="P123" s="64">
        <f t="shared" si="9"/>
        <v>3385</v>
      </c>
      <c r="Q123" s="54">
        <f t="shared" si="5"/>
        <v>3385</v>
      </c>
      <c r="R123" s="54" t="s">
        <v>425</v>
      </c>
      <c r="S123" s="64">
        <f t="shared" si="6"/>
        <v>17.907167854104387</v>
      </c>
      <c r="T123" s="65">
        <f t="shared" si="7"/>
        <v>5.289916103169384E-3</v>
      </c>
      <c r="U123" s="66"/>
      <c r="V123" s="63">
        <f t="shared" si="8"/>
        <v>3</v>
      </c>
    </row>
    <row r="124" spans="2:22" ht="60" x14ac:dyDescent="0.25">
      <c r="B124" s="2">
        <v>119</v>
      </c>
      <c r="C124" s="73" t="s">
        <v>301</v>
      </c>
      <c r="D124" s="73" t="s">
        <v>302</v>
      </c>
      <c r="E124" s="73" t="s">
        <v>283</v>
      </c>
      <c r="F124" s="71" t="s">
        <v>15</v>
      </c>
      <c r="G124" s="72">
        <v>1</v>
      </c>
      <c r="H124" s="47">
        <v>1</v>
      </c>
      <c r="I124" s="53">
        <v>168752</v>
      </c>
      <c r="J124" s="67">
        <v>170291.39369920897</v>
      </c>
      <c r="K124" s="67">
        <v>168731.3432835821</v>
      </c>
      <c r="L124" s="67"/>
      <c r="M124" s="105"/>
      <c r="N124" s="67"/>
      <c r="O124" s="67"/>
      <c r="P124" s="64">
        <f t="shared" si="9"/>
        <v>169258</v>
      </c>
      <c r="Q124" s="54">
        <f t="shared" si="5"/>
        <v>169258</v>
      </c>
      <c r="R124" s="54" t="s">
        <v>425</v>
      </c>
      <c r="S124" s="64">
        <f t="shared" si="6"/>
        <v>894.79205781706935</v>
      </c>
      <c r="T124" s="65">
        <f t="shared" si="7"/>
        <v>5.2865492864056837E-3</v>
      </c>
      <c r="U124" s="66"/>
      <c r="V124" s="63">
        <f t="shared" si="8"/>
        <v>3</v>
      </c>
    </row>
    <row r="125" spans="2:22" ht="60" x14ac:dyDescent="0.25">
      <c r="B125" s="2">
        <v>120</v>
      </c>
      <c r="C125" s="73" t="s">
        <v>303</v>
      </c>
      <c r="D125" s="73" t="s">
        <v>304</v>
      </c>
      <c r="E125" s="73" t="s">
        <v>283</v>
      </c>
      <c r="F125" s="71" t="s">
        <v>15</v>
      </c>
      <c r="G125" s="72">
        <v>1</v>
      </c>
      <c r="H125" s="47">
        <v>1</v>
      </c>
      <c r="I125" s="53">
        <v>5151</v>
      </c>
      <c r="J125" s="67">
        <v>5198.3688602916409</v>
      </c>
      <c r="K125" s="67">
        <v>5150.746268656716</v>
      </c>
      <c r="L125" s="67"/>
      <c r="M125" s="105"/>
      <c r="N125" s="67"/>
      <c r="O125" s="67"/>
      <c r="P125" s="64">
        <f t="shared" si="9"/>
        <v>5167</v>
      </c>
      <c r="Q125" s="54">
        <f t="shared" si="5"/>
        <v>5167</v>
      </c>
      <c r="R125" s="54" t="s">
        <v>425</v>
      </c>
      <c r="S125" s="64">
        <f t="shared" si="6"/>
        <v>27.421963639117145</v>
      </c>
      <c r="T125" s="65">
        <f t="shared" si="7"/>
        <v>5.3074374114621794E-3</v>
      </c>
      <c r="U125" s="66"/>
      <c r="V125" s="63">
        <f t="shared" si="8"/>
        <v>3</v>
      </c>
    </row>
    <row r="126" spans="2:22" ht="45" x14ac:dyDescent="0.25">
      <c r="B126" s="2">
        <v>121</v>
      </c>
      <c r="C126" s="73" t="s">
        <v>305</v>
      </c>
      <c r="D126" s="73" t="s">
        <v>306</v>
      </c>
      <c r="E126" s="73" t="s">
        <v>286</v>
      </c>
      <c r="F126" s="71" t="s">
        <v>15</v>
      </c>
      <c r="G126" s="72">
        <v>1</v>
      </c>
      <c r="H126" s="47">
        <v>1</v>
      </c>
      <c r="I126" s="53">
        <v>31974</v>
      </c>
      <c r="J126" s="67">
        <v>32265.737753534322</v>
      </c>
      <c r="K126" s="67">
        <v>31970.149253731339</v>
      </c>
      <c r="L126" s="67"/>
      <c r="M126" s="105"/>
      <c r="N126" s="67"/>
      <c r="O126" s="67"/>
      <c r="P126" s="64">
        <f t="shared" si="9"/>
        <v>32070</v>
      </c>
      <c r="Q126" s="54">
        <f t="shared" si="5"/>
        <v>32070</v>
      </c>
      <c r="R126" s="54" t="s">
        <v>425</v>
      </c>
      <c r="S126" s="64">
        <f t="shared" si="6"/>
        <v>169.55741716788089</v>
      </c>
      <c r="T126" s="65">
        <f t="shared" si="7"/>
        <v>5.2871099564354368E-3</v>
      </c>
      <c r="U126" s="66"/>
      <c r="V126" s="63">
        <f t="shared" si="8"/>
        <v>3</v>
      </c>
    </row>
    <row r="127" spans="2:22" ht="45" x14ac:dyDescent="0.25">
      <c r="B127" s="2">
        <v>122</v>
      </c>
      <c r="C127" s="73" t="s">
        <v>307</v>
      </c>
      <c r="D127" s="73" t="s">
        <v>308</v>
      </c>
      <c r="E127" s="73" t="s">
        <v>286</v>
      </c>
      <c r="F127" s="71" t="s">
        <v>15</v>
      </c>
      <c r="G127" s="72">
        <v>1</v>
      </c>
      <c r="H127" s="47">
        <v>1</v>
      </c>
      <c r="I127" s="53">
        <v>28421</v>
      </c>
      <c r="J127" s="67">
        <v>28680.655780919402</v>
      </c>
      <c r="K127" s="67">
        <v>28417.910447761195</v>
      </c>
      <c r="L127" s="67"/>
      <c r="M127" s="105"/>
      <c r="N127" s="67"/>
      <c r="O127" s="67"/>
      <c r="P127" s="64">
        <f t="shared" si="9"/>
        <v>28507</v>
      </c>
      <c r="Q127" s="54">
        <f t="shared" si="5"/>
        <v>28507</v>
      </c>
      <c r="R127" s="54" t="s">
        <v>425</v>
      </c>
      <c r="S127" s="64">
        <f t="shared" si="6"/>
        <v>150.8121237358578</v>
      </c>
      <c r="T127" s="65">
        <f t="shared" si="7"/>
        <v>5.2904427742038792E-3</v>
      </c>
      <c r="U127" s="66"/>
      <c r="V127" s="63">
        <f t="shared" si="8"/>
        <v>3</v>
      </c>
    </row>
    <row r="128" spans="2:22" ht="45" x14ac:dyDescent="0.25">
      <c r="B128" s="2">
        <v>123</v>
      </c>
      <c r="C128" s="73" t="s">
        <v>309</v>
      </c>
      <c r="D128" s="73" t="s">
        <v>310</v>
      </c>
      <c r="E128" s="73" t="s">
        <v>286</v>
      </c>
      <c r="F128" s="71" t="s">
        <v>15</v>
      </c>
      <c r="G128" s="72">
        <v>1</v>
      </c>
      <c r="H128" s="47">
        <v>1</v>
      </c>
      <c r="I128" s="53">
        <v>15099</v>
      </c>
      <c r="J128" s="67">
        <v>15236.598383613431</v>
      </c>
      <c r="K128" s="67">
        <v>15097.014925373132</v>
      </c>
      <c r="L128" s="67"/>
      <c r="M128" s="105"/>
      <c r="N128" s="67"/>
      <c r="O128" s="67"/>
      <c r="P128" s="64">
        <f t="shared" si="9"/>
        <v>15144</v>
      </c>
      <c r="Q128" s="54">
        <f t="shared" si="5"/>
        <v>15144</v>
      </c>
      <c r="R128" s="54" t="s">
        <v>425</v>
      </c>
      <c r="S128" s="64">
        <f t="shared" si="6"/>
        <v>80.021661138952794</v>
      </c>
      <c r="T128" s="65">
        <f t="shared" si="7"/>
        <v>5.2839791931883788E-3</v>
      </c>
      <c r="U128" s="66"/>
      <c r="V128" s="63">
        <f t="shared" si="8"/>
        <v>3</v>
      </c>
    </row>
    <row r="129" spans="2:22" ht="45" x14ac:dyDescent="0.25">
      <c r="B129" s="2">
        <v>124</v>
      </c>
      <c r="C129" s="73" t="s">
        <v>311</v>
      </c>
      <c r="D129" s="73" t="s">
        <v>312</v>
      </c>
      <c r="E129" s="73" t="s">
        <v>286</v>
      </c>
      <c r="F129" s="71" t="s">
        <v>15</v>
      </c>
      <c r="G129" s="72">
        <v>1</v>
      </c>
      <c r="H129" s="47">
        <v>1</v>
      </c>
      <c r="I129" s="53">
        <v>4974</v>
      </c>
      <c r="J129" s="67">
        <v>5019.1147616608951</v>
      </c>
      <c r="K129" s="67">
        <v>4973.1343283582082</v>
      </c>
      <c r="L129" s="67"/>
      <c r="M129" s="105"/>
      <c r="N129" s="67"/>
      <c r="O129" s="67"/>
      <c r="P129" s="64">
        <f t="shared" si="9"/>
        <v>4989</v>
      </c>
      <c r="Q129" s="54">
        <f t="shared" si="5"/>
        <v>4989</v>
      </c>
      <c r="R129" s="54" t="s">
        <v>425</v>
      </c>
      <c r="S129" s="64">
        <f t="shared" si="6"/>
        <v>26.300479570448903</v>
      </c>
      <c r="T129" s="65">
        <f t="shared" si="7"/>
        <v>5.2719581397295857E-3</v>
      </c>
      <c r="U129" s="66"/>
      <c r="V129" s="63">
        <f t="shared" si="8"/>
        <v>3</v>
      </c>
    </row>
    <row r="130" spans="2:22" ht="45" x14ac:dyDescent="0.25">
      <c r="B130" s="2">
        <v>125</v>
      </c>
      <c r="C130" s="73" t="s">
        <v>313</v>
      </c>
      <c r="D130" s="73" t="s">
        <v>314</v>
      </c>
      <c r="E130" s="73" t="s">
        <v>286</v>
      </c>
      <c r="F130" s="71" t="s">
        <v>15</v>
      </c>
      <c r="G130" s="72">
        <v>1</v>
      </c>
      <c r="H130" s="47">
        <v>1</v>
      </c>
      <c r="I130" s="53">
        <v>3730</v>
      </c>
      <c r="J130" s="67">
        <v>3764.3360712456715</v>
      </c>
      <c r="K130" s="67">
        <v>3729.8507462686566</v>
      </c>
      <c r="L130" s="67"/>
      <c r="M130" s="105"/>
      <c r="N130" s="67"/>
      <c r="O130" s="67"/>
      <c r="P130" s="64">
        <f t="shared" si="9"/>
        <v>3741</v>
      </c>
      <c r="Q130" s="54">
        <f t="shared" si="5"/>
        <v>3741</v>
      </c>
      <c r="R130" s="54" t="s">
        <v>425</v>
      </c>
      <c r="S130" s="64">
        <f t="shared" si="6"/>
        <v>19.867165978210036</v>
      </c>
      <c r="T130" s="65">
        <f t="shared" si="7"/>
        <v>5.3100949675594636E-3</v>
      </c>
      <c r="U130" s="66"/>
      <c r="V130" s="63">
        <f t="shared" si="8"/>
        <v>3</v>
      </c>
    </row>
    <row r="131" spans="2:22" ht="45" x14ac:dyDescent="0.25">
      <c r="B131" s="2">
        <v>126</v>
      </c>
      <c r="C131" s="73" t="s">
        <v>315</v>
      </c>
      <c r="D131" s="73" t="s">
        <v>316</v>
      </c>
      <c r="E131" s="73" t="s">
        <v>283</v>
      </c>
      <c r="F131" s="71" t="s">
        <v>15</v>
      </c>
      <c r="G131" s="72">
        <v>1</v>
      </c>
      <c r="H131" s="47">
        <v>1</v>
      </c>
      <c r="I131" s="53">
        <v>23981</v>
      </c>
      <c r="J131" s="67">
        <v>24199.303315150744</v>
      </c>
      <c r="K131" s="67">
        <v>23977.611940298506</v>
      </c>
      <c r="L131" s="67"/>
      <c r="M131" s="105"/>
      <c r="N131" s="67"/>
      <c r="O131" s="67"/>
      <c r="P131" s="64">
        <f t="shared" si="9"/>
        <v>24053</v>
      </c>
      <c r="Q131" s="54">
        <f t="shared" si="5"/>
        <v>24053</v>
      </c>
      <c r="R131" s="54" t="s">
        <v>425</v>
      </c>
      <c r="S131" s="64">
        <f t="shared" si="6"/>
        <v>127.02682265189883</v>
      </c>
      <c r="T131" s="65">
        <f t="shared" si="7"/>
        <v>5.2812011905640239E-3</v>
      </c>
      <c r="U131" s="66"/>
      <c r="V131" s="63">
        <f t="shared" si="8"/>
        <v>3</v>
      </c>
    </row>
    <row r="132" spans="2:22" ht="45" x14ac:dyDescent="0.25">
      <c r="B132" s="2">
        <v>127</v>
      </c>
      <c r="C132" s="73" t="s">
        <v>317</v>
      </c>
      <c r="D132" s="73" t="s">
        <v>318</v>
      </c>
      <c r="E132" s="73" t="s">
        <v>319</v>
      </c>
      <c r="F132" s="71" t="s">
        <v>15</v>
      </c>
      <c r="G132" s="72">
        <v>1</v>
      </c>
      <c r="H132" s="47">
        <v>1</v>
      </c>
      <c r="I132" s="53">
        <v>234476</v>
      </c>
      <c r="J132" s="67">
        <v>236615.41019258506</v>
      </c>
      <c r="K132" s="67">
        <v>234447.76119402982</v>
      </c>
      <c r="L132" s="67"/>
      <c r="M132" s="105"/>
      <c r="N132" s="67"/>
      <c r="O132" s="67"/>
      <c r="P132" s="64">
        <f t="shared" si="9"/>
        <v>235180</v>
      </c>
      <c r="Q132" s="54">
        <f t="shared" si="5"/>
        <v>235180</v>
      </c>
      <c r="R132" s="54" t="s">
        <v>425</v>
      </c>
      <c r="S132" s="64">
        <f t="shared" si="6"/>
        <v>1243.4210592311406</v>
      </c>
      <c r="T132" s="65">
        <f t="shared" si="7"/>
        <v>5.2871099564354967E-3</v>
      </c>
      <c r="U132" s="66"/>
      <c r="V132" s="63">
        <f t="shared" si="8"/>
        <v>3</v>
      </c>
    </row>
    <row r="133" spans="2:22" ht="45" x14ac:dyDescent="0.25">
      <c r="B133" s="2">
        <v>128</v>
      </c>
      <c r="C133" s="73" t="s">
        <v>320</v>
      </c>
      <c r="D133" s="73" t="s">
        <v>321</v>
      </c>
      <c r="E133" s="73" t="s">
        <v>322</v>
      </c>
      <c r="F133" s="71" t="s">
        <v>15</v>
      </c>
      <c r="G133" s="72">
        <v>1</v>
      </c>
      <c r="H133" s="47">
        <v>1</v>
      </c>
      <c r="I133" s="53">
        <v>888167</v>
      </c>
      <c r="J133" s="67">
        <v>896270.49315373134</v>
      </c>
      <c r="K133" s="67">
        <v>888059.70149253728</v>
      </c>
      <c r="L133" s="67"/>
      <c r="M133" s="105"/>
      <c r="N133" s="67"/>
      <c r="O133" s="67"/>
      <c r="P133" s="64">
        <f t="shared" si="9"/>
        <v>890832</v>
      </c>
      <c r="Q133" s="54">
        <f t="shared" si="5"/>
        <v>890832</v>
      </c>
      <c r="R133" s="54" t="s">
        <v>425</v>
      </c>
      <c r="S133" s="64">
        <f t="shared" si="6"/>
        <v>4709.8339313576707</v>
      </c>
      <c r="T133" s="65">
        <f t="shared" si="7"/>
        <v>5.2870034147755917E-3</v>
      </c>
      <c r="U133" s="66"/>
      <c r="V133" s="63">
        <f t="shared" si="8"/>
        <v>3</v>
      </c>
    </row>
    <row r="134" spans="2:22" ht="90" x14ac:dyDescent="0.25">
      <c r="B134" s="2">
        <v>129</v>
      </c>
      <c r="C134" s="73" t="s">
        <v>323</v>
      </c>
      <c r="D134" s="73" t="s">
        <v>324</v>
      </c>
      <c r="E134" s="73" t="s">
        <v>283</v>
      </c>
      <c r="F134" s="71" t="s">
        <v>15</v>
      </c>
      <c r="G134" s="72">
        <v>1</v>
      </c>
      <c r="H134" s="47">
        <v>1</v>
      </c>
      <c r="I134" s="53">
        <v>3286219</v>
      </c>
      <c r="J134" s="67">
        <v>3316200.8246688056</v>
      </c>
      <c r="K134" s="67">
        <v>3285820.8955223877</v>
      </c>
      <c r="L134" s="67"/>
      <c r="M134" s="105"/>
      <c r="N134" s="67"/>
      <c r="O134" s="67"/>
      <c r="P134" s="64">
        <f t="shared" si="9"/>
        <v>3296080</v>
      </c>
      <c r="Q134" s="54">
        <f t="shared" si="5"/>
        <v>3296080</v>
      </c>
      <c r="R134" s="54" t="s">
        <v>425</v>
      </c>
      <c r="S134" s="64">
        <f t="shared" si="6"/>
        <v>17426.074297765521</v>
      </c>
      <c r="T134" s="65">
        <f t="shared" si="7"/>
        <v>5.2869083968139627E-3</v>
      </c>
      <c r="U134" s="66"/>
      <c r="V134" s="63">
        <f t="shared" si="8"/>
        <v>3</v>
      </c>
    </row>
    <row r="135" spans="2:22" ht="90" x14ac:dyDescent="0.25">
      <c r="B135" s="2">
        <v>130</v>
      </c>
      <c r="C135" s="73" t="s">
        <v>325</v>
      </c>
      <c r="D135" s="73" t="s">
        <v>326</v>
      </c>
      <c r="E135" s="73" t="s">
        <v>283</v>
      </c>
      <c r="F135" s="71" t="s">
        <v>15</v>
      </c>
      <c r="G135" s="72">
        <v>1</v>
      </c>
      <c r="H135" s="47">
        <v>1</v>
      </c>
      <c r="I135" s="53">
        <v>4352020</v>
      </c>
      <c r="J135" s="67">
        <v>4391725.4164532833</v>
      </c>
      <c r="K135" s="67">
        <v>4351492.5373134324</v>
      </c>
      <c r="L135" s="67"/>
      <c r="M135" s="105"/>
      <c r="N135" s="67"/>
      <c r="O135" s="67"/>
      <c r="P135" s="64">
        <f t="shared" si="9"/>
        <v>4365079</v>
      </c>
      <c r="Q135" s="54">
        <f t="shared" ref="Q135:Q172" si="10">IFERROR(P135*H135,"")</f>
        <v>4365079</v>
      </c>
      <c r="R135" s="54" t="s">
        <v>425</v>
      </c>
      <c r="S135" s="64">
        <f t="shared" ref="S135:S172" si="11">IFERROR(STDEV(I135:O135),"")</f>
        <v>23077.705245886937</v>
      </c>
      <c r="T135" s="65">
        <f t="shared" si="7"/>
        <v>5.2868925316280025E-3</v>
      </c>
      <c r="U135" s="66"/>
      <c r="V135" s="63">
        <f t="shared" si="8"/>
        <v>3</v>
      </c>
    </row>
    <row r="136" spans="2:22" ht="45" x14ac:dyDescent="0.25">
      <c r="B136" s="2">
        <v>131</v>
      </c>
      <c r="C136" s="73" t="s">
        <v>327</v>
      </c>
      <c r="D136" s="73" t="s">
        <v>328</v>
      </c>
      <c r="E136" s="73" t="s">
        <v>286</v>
      </c>
      <c r="F136" s="71" t="s">
        <v>15</v>
      </c>
      <c r="G136" s="72">
        <v>1</v>
      </c>
      <c r="H136" s="47">
        <v>1</v>
      </c>
      <c r="I136" s="53">
        <v>15809</v>
      </c>
      <c r="J136" s="67">
        <v>15953.614778136416</v>
      </c>
      <c r="K136" s="67">
        <v>15807.462686567162</v>
      </c>
      <c r="L136" s="67"/>
      <c r="M136" s="105"/>
      <c r="N136" s="67"/>
      <c r="O136" s="67"/>
      <c r="P136" s="64">
        <f t="shared" si="9"/>
        <v>15857</v>
      </c>
      <c r="Q136" s="54">
        <f t="shared" si="10"/>
        <v>15857</v>
      </c>
      <c r="R136" s="54" t="s">
        <v>425</v>
      </c>
      <c r="S136" s="64">
        <f t="shared" si="11"/>
        <v>83.940684670886696</v>
      </c>
      <c r="T136" s="65">
        <f t="shared" ref="T136:T172" si="12">IFERROR(S136/AVERAGE(I136:O136),"")</f>
        <v>5.2937070409336418E-3</v>
      </c>
      <c r="U136" s="66"/>
      <c r="V136" s="63">
        <f t="shared" ref="V136:V172" si="13">COUNTIF(I136:O136,"&gt;0")</f>
        <v>3</v>
      </c>
    </row>
    <row r="137" spans="2:22" ht="45" x14ac:dyDescent="0.25">
      <c r="B137" s="2">
        <v>132</v>
      </c>
      <c r="C137" s="73" t="s">
        <v>329</v>
      </c>
      <c r="D137" s="73" t="s">
        <v>330</v>
      </c>
      <c r="E137" s="73" t="s">
        <v>286</v>
      </c>
      <c r="F137" s="71" t="s">
        <v>15</v>
      </c>
      <c r="G137" s="72">
        <v>1</v>
      </c>
      <c r="H137" s="47">
        <v>1</v>
      </c>
      <c r="I137" s="53">
        <v>11546</v>
      </c>
      <c r="J137" s="67">
        <v>11651.516410998505</v>
      </c>
      <c r="K137" s="67">
        <v>11544.776119402983</v>
      </c>
      <c r="L137" s="67"/>
      <c r="M137" s="105"/>
      <c r="N137" s="67"/>
      <c r="O137" s="67"/>
      <c r="P137" s="64">
        <f t="shared" si="9"/>
        <v>11581</v>
      </c>
      <c r="Q137" s="54">
        <f t="shared" si="10"/>
        <v>11581</v>
      </c>
      <c r="R137" s="54" t="s">
        <v>425</v>
      </c>
      <c r="S137" s="64">
        <f t="shared" si="11"/>
        <v>61.276287860284164</v>
      </c>
      <c r="T137" s="65">
        <f t="shared" si="12"/>
        <v>5.2912128184975631E-3</v>
      </c>
      <c r="U137" s="66"/>
      <c r="V137" s="63">
        <f t="shared" si="13"/>
        <v>3</v>
      </c>
    </row>
    <row r="138" spans="2:22" ht="45" x14ac:dyDescent="0.25">
      <c r="B138" s="2">
        <v>133</v>
      </c>
      <c r="C138" s="73" t="s">
        <v>331</v>
      </c>
      <c r="D138" s="73" t="s">
        <v>332</v>
      </c>
      <c r="E138" s="73" t="s">
        <v>283</v>
      </c>
      <c r="F138" s="71" t="s">
        <v>15</v>
      </c>
      <c r="G138" s="72">
        <v>1</v>
      </c>
      <c r="H138" s="47">
        <v>1</v>
      </c>
      <c r="I138" s="53">
        <v>25757</v>
      </c>
      <c r="J138" s="67">
        <v>25991.844301458204</v>
      </c>
      <c r="K138" s="67">
        <v>25753.731343283576</v>
      </c>
      <c r="L138" s="67"/>
      <c r="M138" s="105"/>
      <c r="N138" s="67"/>
      <c r="O138" s="67"/>
      <c r="P138" s="64">
        <f t="shared" si="9"/>
        <v>25834</v>
      </c>
      <c r="Q138" s="54">
        <f t="shared" si="10"/>
        <v>25834</v>
      </c>
      <c r="R138" s="54" t="s">
        <v>425</v>
      </c>
      <c r="S138" s="64">
        <f t="shared" si="11"/>
        <v>136.54078199985651</v>
      </c>
      <c r="T138" s="65">
        <f t="shared" si="12"/>
        <v>5.2852739743412726E-3</v>
      </c>
      <c r="U138" s="66"/>
      <c r="V138" s="63">
        <f t="shared" si="13"/>
        <v>3</v>
      </c>
    </row>
    <row r="139" spans="2:22" ht="60" x14ac:dyDescent="0.25">
      <c r="B139" s="2">
        <v>134</v>
      </c>
      <c r="C139" s="73" t="s">
        <v>333</v>
      </c>
      <c r="D139" s="73" t="s">
        <v>334</v>
      </c>
      <c r="E139" s="73" t="s">
        <v>286</v>
      </c>
      <c r="F139" s="71" t="s">
        <v>15</v>
      </c>
      <c r="G139" s="72">
        <v>1</v>
      </c>
      <c r="H139" s="47">
        <v>1</v>
      </c>
      <c r="I139" s="53">
        <v>104804</v>
      </c>
      <c r="J139" s="67">
        <v>105759.91819214029</v>
      </c>
      <c r="K139" s="67">
        <v>104791.04477611939</v>
      </c>
      <c r="L139" s="67"/>
      <c r="M139" s="105"/>
      <c r="N139" s="67"/>
      <c r="O139" s="67"/>
      <c r="P139" s="64">
        <f t="shared" si="9"/>
        <v>105118</v>
      </c>
      <c r="Q139" s="54">
        <f t="shared" si="10"/>
        <v>105118</v>
      </c>
      <c r="R139" s="54" t="s">
        <v>425</v>
      </c>
      <c r="S139" s="64">
        <f t="shared" si="11"/>
        <v>555.67723307728545</v>
      </c>
      <c r="T139" s="65">
        <f t="shared" si="12"/>
        <v>5.2862072743077209E-3</v>
      </c>
      <c r="U139" s="66"/>
      <c r="V139" s="63">
        <f t="shared" si="13"/>
        <v>3</v>
      </c>
    </row>
    <row r="140" spans="2:22" ht="45" x14ac:dyDescent="0.25">
      <c r="B140" s="2">
        <v>135</v>
      </c>
      <c r="C140" s="73" t="s">
        <v>335</v>
      </c>
      <c r="D140" s="73" t="s">
        <v>336</v>
      </c>
      <c r="E140" s="73" t="s">
        <v>286</v>
      </c>
      <c r="F140" s="71" t="s">
        <v>15</v>
      </c>
      <c r="G140" s="72">
        <v>1</v>
      </c>
      <c r="H140" s="47">
        <v>1</v>
      </c>
      <c r="I140" s="53">
        <v>13323</v>
      </c>
      <c r="J140" s="67">
        <v>13444.057397305969</v>
      </c>
      <c r="K140" s="67">
        <v>13320.895522388058</v>
      </c>
      <c r="L140" s="67"/>
      <c r="M140" s="105"/>
      <c r="N140" s="67"/>
      <c r="O140" s="67"/>
      <c r="P140" s="64">
        <f t="shared" ref="P140:P173" si="14">IFERROR(IF(T140&gt;(0.15),ROUND(MEDIAN(I140:O140),0),ROUND(AVERAGE(I140:O140),0)),"")</f>
        <v>13363</v>
      </c>
      <c r="Q140" s="54">
        <f t="shared" si="10"/>
        <v>13363</v>
      </c>
      <c r="R140" s="54" t="s">
        <v>425</v>
      </c>
      <c r="S140" s="64">
        <f t="shared" si="11"/>
        <v>70.507883367523135</v>
      </c>
      <c r="T140" s="65">
        <f t="shared" si="12"/>
        <v>5.2764891868213627E-3</v>
      </c>
      <c r="U140" s="66"/>
      <c r="V140" s="63">
        <f t="shared" si="13"/>
        <v>3</v>
      </c>
    </row>
    <row r="141" spans="2:22" ht="45" x14ac:dyDescent="0.25">
      <c r="B141" s="2">
        <v>136</v>
      </c>
      <c r="C141" s="73" t="s">
        <v>337</v>
      </c>
      <c r="D141" s="73" t="s">
        <v>338</v>
      </c>
      <c r="E141" s="73" t="s">
        <v>286</v>
      </c>
      <c r="F141" s="71" t="s">
        <v>15</v>
      </c>
      <c r="G141" s="72">
        <v>1</v>
      </c>
      <c r="H141" s="47">
        <v>1</v>
      </c>
      <c r="I141" s="53">
        <v>14744</v>
      </c>
      <c r="J141" s="67">
        <v>14878.090186351939</v>
      </c>
      <c r="K141" s="67">
        <v>14741.791044776119</v>
      </c>
      <c r="L141" s="67"/>
      <c r="M141" s="105"/>
      <c r="N141" s="67"/>
      <c r="O141" s="67"/>
      <c r="P141" s="64">
        <f t="shared" si="14"/>
        <v>14788</v>
      </c>
      <c r="Q141" s="54">
        <f t="shared" si="10"/>
        <v>14788</v>
      </c>
      <c r="R141" s="54" t="s">
        <v>425</v>
      </c>
      <c r="S141" s="64">
        <f t="shared" si="11"/>
        <v>78.06248944850158</v>
      </c>
      <c r="T141" s="65">
        <f t="shared" si="12"/>
        <v>5.2787867482880727E-3</v>
      </c>
      <c r="U141" s="66"/>
      <c r="V141" s="63">
        <f t="shared" si="13"/>
        <v>3</v>
      </c>
    </row>
    <row r="142" spans="2:22" ht="45" x14ac:dyDescent="0.25">
      <c r="B142" s="2">
        <v>137</v>
      </c>
      <c r="C142" s="73" t="s">
        <v>339</v>
      </c>
      <c r="D142" s="73" t="s">
        <v>340</v>
      </c>
      <c r="E142" s="73" t="s">
        <v>286</v>
      </c>
      <c r="F142" s="71" t="s">
        <v>15</v>
      </c>
      <c r="G142" s="72">
        <v>1</v>
      </c>
      <c r="H142" s="47">
        <v>1</v>
      </c>
      <c r="I142" s="53">
        <v>28421</v>
      </c>
      <c r="J142" s="67">
        <v>28680.655780919402</v>
      </c>
      <c r="K142" s="67">
        <v>28417.910447761195</v>
      </c>
      <c r="L142" s="67"/>
      <c r="M142" s="105"/>
      <c r="N142" s="67"/>
      <c r="O142" s="67"/>
      <c r="P142" s="64">
        <f t="shared" si="14"/>
        <v>28507</v>
      </c>
      <c r="Q142" s="54">
        <f t="shared" si="10"/>
        <v>28507</v>
      </c>
      <c r="R142" s="54" t="s">
        <v>425</v>
      </c>
      <c r="S142" s="64">
        <f t="shared" si="11"/>
        <v>150.8121237358578</v>
      </c>
      <c r="T142" s="65">
        <f t="shared" si="12"/>
        <v>5.2904427742038792E-3</v>
      </c>
      <c r="U142" s="66"/>
      <c r="V142" s="63">
        <f t="shared" si="13"/>
        <v>3</v>
      </c>
    </row>
    <row r="143" spans="2:22" ht="45" x14ac:dyDescent="0.25">
      <c r="B143" s="2">
        <v>138</v>
      </c>
      <c r="C143" s="73" t="s">
        <v>341</v>
      </c>
      <c r="D143" s="73" t="s">
        <v>342</v>
      </c>
      <c r="E143" s="73" t="s">
        <v>283</v>
      </c>
      <c r="F143" s="71" t="s">
        <v>15</v>
      </c>
      <c r="G143" s="72">
        <v>1</v>
      </c>
      <c r="H143" s="47">
        <v>1</v>
      </c>
      <c r="I143" s="53">
        <v>246911</v>
      </c>
      <c r="J143" s="67">
        <v>249163.19709673731</v>
      </c>
      <c r="K143" s="67">
        <v>246880.59701492536</v>
      </c>
      <c r="L143" s="67"/>
      <c r="M143" s="105"/>
      <c r="N143" s="67"/>
      <c r="O143" s="67"/>
      <c r="P143" s="64">
        <f t="shared" si="14"/>
        <v>247652</v>
      </c>
      <c r="Q143" s="54">
        <f t="shared" si="10"/>
        <v>247652</v>
      </c>
      <c r="R143" s="54" t="s">
        <v>425</v>
      </c>
      <c r="S143" s="64">
        <f t="shared" si="11"/>
        <v>1309.1714451986618</v>
      </c>
      <c r="T143" s="65">
        <f t="shared" si="12"/>
        <v>5.2863436197245917E-3</v>
      </c>
      <c r="U143" s="66"/>
      <c r="V143" s="63">
        <f t="shared" si="13"/>
        <v>3</v>
      </c>
    </row>
    <row r="144" spans="2:22" ht="45" x14ac:dyDescent="0.25">
      <c r="B144" s="2">
        <v>139</v>
      </c>
      <c r="C144" s="73" t="s">
        <v>343</v>
      </c>
      <c r="D144" s="73" t="s">
        <v>344</v>
      </c>
      <c r="E144" s="73" t="s">
        <v>286</v>
      </c>
      <c r="F144" s="71" t="s">
        <v>15</v>
      </c>
      <c r="G144" s="72">
        <v>1</v>
      </c>
      <c r="H144" s="47">
        <v>1</v>
      </c>
      <c r="I144" s="53">
        <v>11546</v>
      </c>
      <c r="J144" s="67">
        <v>11651.516410998505</v>
      </c>
      <c r="K144" s="67">
        <v>11544.776119402983</v>
      </c>
      <c r="L144" s="67"/>
      <c r="M144" s="105"/>
      <c r="N144" s="67"/>
      <c r="O144" s="67"/>
      <c r="P144" s="64">
        <f t="shared" si="14"/>
        <v>11581</v>
      </c>
      <c r="Q144" s="54">
        <f t="shared" si="10"/>
        <v>11581</v>
      </c>
      <c r="R144" s="54" t="s">
        <v>425</v>
      </c>
      <c r="S144" s="64">
        <f t="shared" si="11"/>
        <v>61.276287860284164</v>
      </c>
      <c r="T144" s="65">
        <f t="shared" si="12"/>
        <v>5.2912128184975631E-3</v>
      </c>
      <c r="U144" s="66"/>
      <c r="V144" s="63">
        <f t="shared" si="13"/>
        <v>3</v>
      </c>
    </row>
    <row r="145" spans="2:22" ht="45" x14ac:dyDescent="0.25">
      <c r="B145" s="2">
        <v>140</v>
      </c>
      <c r="C145" s="73" t="s">
        <v>345</v>
      </c>
      <c r="D145" s="73" t="s">
        <v>346</v>
      </c>
      <c r="E145" s="73" t="s">
        <v>283</v>
      </c>
      <c r="F145" s="71" t="s">
        <v>15</v>
      </c>
      <c r="G145" s="72">
        <v>1</v>
      </c>
      <c r="H145" s="47">
        <v>1</v>
      </c>
      <c r="I145" s="53">
        <v>74606</v>
      </c>
      <c r="J145" s="67">
        <v>75286.721424913427</v>
      </c>
      <c r="K145" s="67">
        <v>74597.014925373122</v>
      </c>
      <c r="L145" s="67"/>
      <c r="M145" s="105"/>
      <c r="N145" s="67"/>
      <c r="O145" s="67"/>
      <c r="P145" s="64">
        <f t="shared" si="14"/>
        <v>74830</v>
      </c>
      <c r="Q145" s="54">
        <f t="shared" si="10"/>
        <v>74830</v>
      </c>
      <c r="R145" s="54" t="s">
        <v>425</v>
      </c>
      <c r="S145" s="64">
        <f t="shared" si="11"/>
        <v>395.63397339172769</v>
      </c>
      <c r="T145" s="65">
        <f t="shared" si="12"/>
        <v>5.2871099564355114E-3</v>
      </c>
      <c r="U145" s="66"/>
      <c r="V145" s="63">
        <f t="shared" si="13"/>
        <v>3</v>
      </c>
    </row>
    <row r="146" spans="2:22" ht="45" x14ac:dyDescent="0.25">
      <c r="B146" s="2">
        <v>141</v>
      </c>
      <c r="C146" s="73" t="s">
        <v>347</v>
      </c>
      <c r="D146" s="73" t="s">
        <v>348</v>
      </c>
      <c r="E146" s="73" t="s">
        <v>283</v>
      </c>
      <c r="F146" s="71" t="s">
        <v>15</v>
      </c>
      <c r="G146" s="72">
        <v>1</v>
      </c>
      <c r="H146" s="47">
        <v>1</v>
      </c>
      <c r="I146" s="53">
        <v>85264</v>
      </c>
      <c r="J146" s="67">
        <v>86041.967342758187</v>
      </c>
      <c r="K146" s="67">
        <v>85253.731343283565</v>
      </c>
      <c r="L146" s="67"/>
      <c r="M146" s="105"/>
      <c r="N146" s="67"/>
      <c r="O146" s="67"/>
      <c r="P146" s="64">
        <f t="shared" si="14"/>
        <v>85520</v>
      </c>
      <c r="Q146" s="54">
        <f t="shared" si="10"/>
        <v>85520</v>
      </c>
      <c r="R146" s="54" t="s">
        <v>425</v>
      </c>
      <c r="S146" s="64">
        <f t="shared" si="11"/>
        <v>452.153112447681</v>
      </c>
      <c r="T146" s="65">
        <f t="shared" si="12"/>
        <v>5.2871099564354212E-3</v>
      </c>
      <c r="U146" s="66"/>
      <c r="V146" s="63">
        <f t="shared" si="13"/>
        <v>3</v>
      </c>
    </row>
    <row r="147" spans="2:22" ht="45" x14ac:dyDescent="0.25">
      <c r="B147" s="2">
        <v>142</v>
      </c>
      <c r="C147" s="73" t="s">
        <v>349</v>
      </c>
      <c r="D147" s="73" t="s">
        <v>350</v>
      </c>
      <c r="E147" s="73" t="s">
        <v>286</v>
      </c>
      <c r="F147" s="71" t="s">
        <v>15</v>
      </c>
      <c r="G147" s="72">
        <v>1</v>
      </c>
      <c r="H147" s="47">
        <v>1</v>
      </c>
      <c r="I147" s="53">
        <v>675</v>
      </c>
      <c r="J147" s="67">
        <v>681.16557479683581</v>
      </c>
      <c r="K147" s="67">
        <v>674.92537313432831</v>
      </c>
      <c r="L147" s="67"/>
      <c r="M147" s="105"/>
      <c r="N147" s="67"/>
      <c r="O147" s="67"/>
      <c r="P147" s="64">
        <f t="shared" si="14"/>
        <v>677</v>
      </c>
      <c r="Q147" s="54">
        <f t="shared" si="10"/>
        <v>677</v>
      </c>
      <c r="R147" s="54" t="s">
        <v>425</v>
      </c>
      <c r="S147" s="64">
        <f t="shared" si="11"/>
        <v>3.5814335708209164</v>
      </c>
      <c r="T147" s="65">
        <f t="shared" si="12"/>
        <v>5.2899161031694413E-3</v>
      </c>
      <c r="U147" s="66"/>
      <c r="V147" s="63">
        <f t="shared" si="13"/>
        <v>3</v>
      </c>
    </row>
    <row r="148" spans="2:22" ht="45" x14ac:dyDescent="0.25">
      <c r="B148" s="2">
        <v>143</v>
      </c>
      <c r="C148" s="73" t="s">
        <v>351</v>
      </c>
      <c r="D148" s="73" t="s">
        <v>352</v>
      </c>
      <c r="E148" s="73" t="s">
        <v>286</v>
      </c>
      <c r="F148" s="71" t="s">
        <v>15</v>
      </c>
      <c r="G148" s="72">
        <v>1</v>
      </c>
      <c r="H148" s="47">
        <v>1</v>
      </c>
      <c r="I148" s="53">
        <v>622</v>
      </c>
      <c r="J148" s="67">
        <v>627.38934520761188</v>
      </c>
      <c r="K148" s="67">
        <v>621.64179104477603</v>
      </c>
      <c r="L148" s="67"/>
      <c r="M148" s="105"/>
      <c r="N148" s="67"/>
      <c r="O148" s="67"/>
      <c r="P148" s="64">
        <f t="shared" si="14"/>
        <v>624</v>
      </c>
      <c r="Q148" s="54">
        <f t="shared" si="10"/>
        <v>624</v>
      </c>
      <c r="R148" s="54" t="s">
        <v>425</v>
      </c>
      <c r="S148" s="64">
        <f t="shared" si="11"/>
        <v>3.2199310105741801</v>
      </c>
      <c r="T148" s="65">
        <f t="shared" si="12"/>
        <v>5.1628178946667765E-3</v>
      </c>
      <c r="U148" s="66"/>
      <c r="V148" s="63">
        <f t="shared" si="13"/>
        <v>3</v>
      </c>
    </row>
    <row r="149" spans="2:22" ht="45" x14ac:dyDescent="0.25">
      <c r="B149" s="2">
        <v>144</v>
      </c>
      <c r="C149" s="73" t="s">
        <v>353</v>
      </c>
      <c r="D149" s="73" t="s">
        <v>354</v>
      </c>
      <c r="E149" s="73" t="s">
        <v>283</v>
      </c>
      <c r="F149" s="71" t="s">
        <v>15</v>
      </c>
      <c r="G149" s="72">
        <v>1</v>
      </c>
      <c r="H149" s="47">
        <v>1</v>
      </c>
      <c r="I149" s="53">
        <v>49737</v>
      </c>
      <c r="J149" s="67">
        <v>50191.147616608949</v>
      </c>
      <c r="K149" s="67">
        <v>49731.343283582086</v>
      </c>
      <c r="L149" s="67"/>
      <c r="M149" s="105"/>
      <c r="N149" s="67"/>
      <c r="O149" s="67"/>
      <c r="P149" s="64">
        <f t="shared" si="14"/>
        <v>49886</v>
      </c>
      <c r="Q149" s="54">
        <f t="shared" si="10"/>
        <v>49886</v>
      </c>
      <c r="R149" s="54" t="s">
        <v>425</v>
      </c>
      <c r="S149" s="64">
        <f t="shared" si="11"/>
        <v>263.85036187913397</v>
      </c>
      <c r="T149" s="65">
        <f t="shared" si="12"/>
        <v>5.2890136193587149E-3</v>
      </c>
      <c r="U149" s="66"/>
      <c r="V149" s="63">
        <f t="shared" si="13"/>
        <v>3</v>
      </c>
    </row>
    <row r="150" spans="2:22" ht="45" x14ac:dyDescent="0.25">
      <c r="B150" s="2">
        <v>145</v>
      </c>
      <c r="C150" s="73" t="s">
        <v>355</v>
      </c>
      <c r="D150" s="73" t="s">
        <v>356</v>
      </c>
      <c r="E150" s="73" t="s">
        <v>286</v>
      </c>
      <c r="F150" s="71" t="s">
        <v>15</v>
      </c>
      <c r="G150" s="72">
        <v>1</v>
      </c>
      <c r="H150" s="47">
        <v>1</v>
      </c>
      <c r="I150" s="53">
        <v>42632</v>
      </c>
      <c r="J150" s="67">
        <v>43020.983671379094</v>
      </c>
      <c r="K150" s="67">
        <v>42626.865671641783</v>
      </c>
      <c r="L150" s="67"/>
      <c r="M150" s="105"/>
      <c r="N150" s="67"/>
      <c r="O150" s="67"/>
      <c r="P150" s="64">
        <f t="shared" si="14"/>
        <v>42760</v>
      </c>
      <c r="Q150" s="54">
        <f t="shared" si="10"/>
        <v>42760</v>
      </c>
      <c r="R150" s="54" t="s">
        <v>425</v>
      </c>
      <c r="S150" s="64">
        <f t="shared" si="11"/>
        <v>226.0765562238405</v>
      </c>
      <c r="T150" s="65">
        <f t="shared" si="12"/>
        <v>5.2871099564354212E-3</v>
      </c>
      <c r="U150" s="66"/>
      <c r="V150" s="63">
        <f t="shared" si="13"/>
        <v>3</v>
      </c>
    </row>
    <row r="151" spans="2:22" ht="45" x14ac:dyDescent="0.25">
      <c r="B151" s="2">
        <v>146</v>
      </c>
      <c r="C151" s="73" t="s">
        <v>357</v>
      </c>
      <c r="D151" s="73" t="s">
        <v>358</v>
      </c>
      <c r="E151" s="73" t="s">
        <v>286</v>
      </c>
      <c r="F151" s="71" t="s">
        <v>15</v>
      </c>
      <c r="G151" s="72">
        <v>1</v>
      </c>
      <c r="H151" s="47">
        <v>1</v>
      </c>
      <c r="I151" s="53">
        <v>42632</v>
      </c>
      <c r="J151" s="67">
        <v>43020.983671379094</v>
      </c>
      <c r="K151" s="67">
        <v>42626.865671641783</v>
      </c>
      <c r="L151" s="67"/>
      <c r="M151" s="105"/>
      <c r="N151" s="67"/>
      <c r="O151" s="67"/>
      <c r="P151" s="64">
        <f t="shared" si="14"/>
        <v>42760</v>
      </c>
      <c r="Q151" s="54">
        <f t="shared" si="10"/>
        <v>42760</v>
      </c>
      <c r="R151" s="54" t="s">
        <v>425</v>
      </c>
      <c r="S151" s="64">
        <f t="shared" si="11"/>
        <v>226.0765562238405</v>
      </c>
      <c r="T151" s="65">
        <f t="shared" si="12"/>
        <v>5.2871099564354212E-3</v>
      </c>
      <c r="U151" s="66"/>
      <c r="V151" s="63">
        <f t="shared" si="13"/>
        <v>3</v>
      </c>
    </row>
    <row r="152" spans="2:22" ht="45" x14ac:dyDescent="0.25">
      <c r="B152" s="2">
        <v>147</v>
      </c>
      <c r="C152" s="73" t="s">
        <v>359</v>
      </c>
      <c r="D152" s="73" t="s">
        <v>360</v>
      </c>
      <c r="E152" s="73" t="s">
        <v>286</v>
      </c>
      <c r="F152" s="71" t="s">
        <v>15</v>
      </c>
      <c r="G152" s="72">
        <v>1</v>
      </c>
      <c r="H152" s="47">
        <v>1</v>
      </c>
      <c r="I152" s="53">
        <v>79935</v>
      </c>
      <c r="J152" s="67">
        <v>80664.344383835807</v>
      </c>
      <c r="K152" s="67">
        <v>79925.373134328343</v>
      </c>
      <c r="L152" s="67"/>
      <c r="M152" s="105"/>
      <c r="N152" s="67"/>
      <c r="O152" s="67"/>
      <c r="P152" s="64">
        <f t="shared" si="14"/>
        <v>80175</v>
      </c>
      <c r="Q152" s="54">
        <f t="shared" si="10"/>
        <v>80175</v>
      </c>
      <c r="R152" s="54" t="s">
        <v>425</v>
      </c>
      <c r="S152" s="64">
        <f t="shared" si="11"/>
        <v>423.89354291970432</v>
      </c>
      <c r="T152" s="65">
        <f t="shared" si="12"/>
        <v>5.2871099564354637E-3</v>
      </c>
      <c r="U152" s="66"/>
      <c r="V152" s="63">
        <f t="shared" si="13"/>
        <v>3</v>
      </c>
    </row>
    <row r="153" spans="2:22" ht="45" x14ac:dyDescent="0.25">
      <c r="B153" s="2">
        <v>148</v>
      </c>
      <c r="C153" s="73" t="s">
        <v>361</v>
      </c>
      <c r="D153" s="73" t="s">
        <v>362</v>
      </c>
      <c r="E153" s="73" t="s">
        <v>286</v>
      </c>
      <c r="F153" s="71" t="s">
        <v>15</v>
      </c>
      <c r="G153" s="72">
        <v>1</v>
      </c>
      <c r="H153" s="47">
        <v>1</v>
      </c>
      <c r="I153" s="53">
        <v>338</v>
      </c>
      <c r="J153" s="67">
        <v>340.58278739841791</v>
      </c>
      <c r="K153" s="67">
        <v>337.46268656716416</v>
      </c>
      <c r="L153" s="67"/>
      <c r="M153" s="105"/>
      <c r="N153" s="67"/>
      <c r="O153" s="67"/>
      <c r="P153" s="64">
        <f t="shared" si="14"/>
        <v>339</v>
      </c>
      <c r="Q153" s="54">
        <f t="shared" si="10"/>
        <v>339</v>
      </c>
      <c r="R153" s="54" t="s">
        <v>425</v>
      </c>
      <c r="S153" s="64">
        <f t="shared" si="11"/>
        <v>1.6680590351124929</v>
      </c>
      <c r="T153" s="65">
        <f t="shared" si="12"/>
        <v>4.9251507275618178E-3</v>
      </c>
      <c r="U153" s="66"/>
      <c r="V153" s="63">
        <f t="shared" si="13"/>
        <v>3</v>
      </c>
    </row>
    <row r="154" spans="2:22" ht="45" x14ac:dyDescent="0.25">
      <c r="B154" s="2">
        <v>149</v>
      </c>
      <c r="C154" s="73" t="s">
        <v>363</v>
      </c>
      <c r="D154" s="73" t="s">
        <v>364</v>
      </c>
      <c r="E154" s="73" t="s">
        <v>286</v>
      </c>
      <c r="F154" s="71" t="s">
        <v>15</v>
      </c>
      <c r="G154" s="72">
        <v>1</v>
      </c>
      <c r="H154" s="47">
        <v>1</v>
      </c>
      <c r="I154" s="53">
        <v>15099</v>
      </c>
      <c r="J154" s="67">
        <v>15236.598383613431</v>
      </c>
      <c r="K154" s="67">
        <v>15097.014925373132</v>
      </c>
      <c r="L154" s="67"/>
      <c r="M154" s="105"/>
      <c r="N154" s="67"/>
      <c r="O154" s="67"/>
      <c r="P154" s="64">
        <f t="shared" si="14"/>
        <v>15144</v>
      </c>
      <c r="Q154" s="54">
        <f t="shared" si="10"/>
        <v>15144</v>
      </c>
      <c r="R154" s="54" t="s">
        <v>425</v>
      </c>
      <c r="S154" s="64">
        <f t="shared" si="11"/>
        <v>80.021661138952794</v>
      </c>
      <c r="T154" s="65">
        <f t="shared" si="12"/>
        <v>5.2839791931883788E-3</v>
      </c>
      <c r="U154" s="66"/>
      <c r="V154" s="63">
        <f t="shared" si="13"/>
        <v>3</v>
      </c>
    </row>
    <row r="155" spans="2:22" ht="75" x14ac:dyDescent="0.25">
      <c r="B155" s="2">
        <v>150</v>
      </c>
      <c r="C155" s="73" t="s">
        <v>365</v>
      </c>
      <c r="D155" s="73" t="s">
        <v>366</v>
      </c>
      <c r="E155" s="73" t="s">
        <v>283</v>
      </c>
      <c r="F155" s="71" t="s">
        <v>15</v>
      </c>
      <c r="G155" s="72">
        <v>1</v>
      </c>
      <c r="H155" s="47">
        <v>1</v>
      </c>
      <c r="I155" s="53">
        <v>4263203</v>
      </c>
      <c r="J155" s="67">
        <v>4302098.3671379099</v>
      </c>
      <c r="K155" s="67">
        <v>4262686.5671641789</v>
      </c>
      <c r="L155" s="67"/>
      <c r="M155" s="105"/>
      <c r="N155" s="67"/>
      <c r="O155" s="67"/>
      <c r="P155" s="64">
        <f t="shared" si="14"/>
        <v>4275996</v>
      </c>
      <c r="Q155" s="54">
        <f t="shared" si="10"/>
        <v>4275996</v>
      </c>
      <c r="R155" s="54" t="s">
        <v>425</v>
      </c>
      <c r="S155" s="64">
        <f t="shared" si="11"/>
        <v>22606.80673615836</v>
      </c>
      <c r="T155" s="65">
        <f t="shared" si="12"/>
        <v>5.2869101963467727E-3</v>
      </c>
      <c r="U155" s="66"/>
      <c r="V155" s="63">
        <f t="shared" si="13"/>
        <v>3</v>
      </c>
    </row>
    <row r="156" spans="2:22" ht="45" x14ac:dyDescent="0.25">
      <c r="B156" s="2">
        <v>151</v>
      </c>
      <c r="C156" s="73" t="s">
        <v>367</v>
      </c>
      <c r="D156" s="73" t="s">
        <v>368</v>
      </c>
      <c r="E156" s="73" t="s">
        <v>283</v>
      </c>
      <c r="F156" s="71" t="s">
        <v>15</v>
      </c>
      <c r="G156" s="72">
        <v>1</v>
      </c>
      <c r="H156" s="47">
        <v>1</v>
      </c>
      <c r="I156" s="53">
        <v>67501</v>
      </c>
      <c r="J156" s="67">
        <v>68116.557479683572</v>
      </c>
      <c r="K156" s="67">
        <v>67492.537313432826</v>
      </c>
      <c r="L156" s="67"/>
      <c r="M156" s="105"/>
      <c r="N156" s="67"/>
      <c r="O156" s="67"/>
      <c r="P156" s="64">
        <f t="shared" si="14"/>
        <v>67703</v>
      </c>
      <c r="Q156" s="54">
        <f t="shared" si="10"/>
        <v>67703</v>
      </c>
      <c r="R156" s="54" t="s">
        <v>425</v>
      </c>
      <c r="S156" s="64">
        <f t="shared" si="11"/>
        <v>357.86026037778441</v>
      </c>
      <c r="T156" s="65">
        <f t="shared" si="12"/>
        <v>5.2857086312075212E-3</v>
      </c>
      <c r="U156" s="66"/>
      <c r="V156" s="63">
        <f t="shared" si="13"/>
        <v>3</v>
      </c>
    </row>
    <row r="157" spans="2:22" ht="45" x14ac:dyDescent="0.25">
      <c r="B157" s="2">
        <v>152</v>
      </c>
      <c r="C157" s="73" t="s">
        <v>369</v>
      </c>
      <c r="D157" s="73" t="s">
        <v>370</v>
      </c>
      <c r="E157" s="73" t="s">
        <v>286</v>
      </c>
      <c r="F157" s="71" t="s">
        <v>15</v>
      </c>
      <c r="G157" s="72">
        <v>1</v>
      </c>
      <c r="H157" s="47">
        <v>1</v>
      </c>
      <c r="I157" s="53">
        <v>49737</v>
      </c>
      <c r="J157" s="67">
        <v>50191.147616608949</v>
      </c>
      <c r="K157" s="67">
        <v>49731.343283582086</v>
      </c>
      <c r="L157" s="67"/>
      <c r="M157" s="105"/>
      <c r="N157" s="67"/>
      <c r="O157" s="67"/>
      <c r="P157" s="64">
        <f t="shared" si="14"/>
        <v>49886</v>
      </c>
      <c r="Q157" s="54">
        <f t="shared" si="10"/>
        <v>49886</v>
      </c>
      <c r="R157" s="54" t="s">
        <v>425</v>
      </c>
      <c r="S157" s="64">
        <f t="shared" si="11"/>
        <v>263.85036187913397</v>
      </c>
      <c r="T157" s="65">
        <f t="shared" si="12"/>
        <v>5.2890136193587149E-3</v>
      </c>
      <c r="U157" s="66"/>
      <c r="V157" s="63">
        <f t="shared" si="13"/>
        <v>3</v>
      </c>
    </row>
    <row r="158" spans="2:22" ht="45" x14ac:dyDescent="0.25">
      <c r="B158" s="2">
        <v>153</v>
      </c>
      <c r="C158" s="73" t="s">
        <v>371</v>
      </c>
      <c r="D158" s="73" t="s">
        <v>372</v>
      </c>
      <c r="E158" s="73" t="s">
        <v>286</v>
      </c>
      <c r="F158" s="71" t="s">
        <v>15</v>
      </c>
      <c r="G158" s="72">
        <v>1</v>
      </c>
      <c r="H158" s="47">
        <v>1</v>
      </c>
      <c r="I158" s="53">
        <v>21316</v>
      </c>
      <c r="J158" s="67">
        <v>21510.491835689547</v>
      </c>
      <c r="K158" s="67">
        <v>21313.432835820891</v>
      </c>
      <c r="L158" s="67"/>
      <c r="M158" s="105"/>
      <c r="N158" s="67"/>
      <c r="O158" s="67"/>
      <c r="P158" s="64">
        <f t="shared" si="14"/>
        <v>21380</v>
      </c>
      <c r="Q158" s="54">
        <f t="shared" si="10"/>
        <v>21380</v>
      </c>
      <c r="R158" s="54" t="s">
        <v>425</v>
      </c>
      <c r="S158" s="64">
        <f t="shared" si="11"/>
        <v>113.03827811192025</v>
      </c>
      <c r="T158" s="65">
        <f t="shared" si="12"/>
        <v>5.2871099564354212E-3</v>
      </c>
      <c r="U158" s="66"/>
      <c r="V158" s="63">
        <f t="shared" si="13"/>
        <v>3</v>
      </c>
    </row>
    <row r="159" spans="2:22" ht="45" x14ac:dyDescent="0.25">
      <c r="B159" s="2">
        <v>154</v>
      </c>
      <c r="C159" s="73" t="s">
        <v>373</v>
      </c>
      <c r="D159" s="73" t="s">
        <v>374</v>
      </c>
      <c r="E159" s="73" t="s">
        <v>286</v>
      </c>
      <c r="F159" s="71" t="s">
        <v>15</v>
      </c>
      <c r="G159" s="72">
        <v>1</v>
      </c>
      <c r="H159" s="47">
        <v>1</v>
      </c>
      <c r="I159" s="53">
        <v>284</v>
      </c>
      <c r="J159" s="67">
        <v>286.80655780919403</v>
      </c>
      <c r="K159" s="67">
        <v>284.17910447761193</v>
      </c>
      <c r="L159" s="67"/>
      <c r="M159" s="105"/>
      <c r="N159" s="67"/>
      <c r="O159" s="67"/>
      <c r="P159" s="64">
        <f t="shared" si="14"/>
        <v>285</v>
      </c>
      <c r="Q159" s="54">
        <f t="shared" si="10"/>
        <v>285</v>
      </c>
      <c r="R159" s="54" t="s">
        <v>425</v>
      </c>
      <c r="S159" s="64">
        <f t="shared" si="11"/>
        <v>1.5712180073587572</v>
      </c>
      <c r="T159" s="65">
        <f t="shared" si="12"/>
        <v>5.5131380910748776E-3</v>
      </c>
      <c r="U159" s="66"/>
      <c r="V159" s="63">
        <f t="shared" si="13"/>
        <v>3</v>
      </c>
    </row>
    <row r="160" spans="2:22" ht="45" x14ac:dyDescent="0.25">
      <c r="B160" s="2">
        <v>155</v>
      </c>
      <c r="C160" s="73" t="s">
        <v>375</v>
      </c>
      <c r="D160" s="73" t="s">
        <v>376</v>
      </c>
      <c r="E160" s="73" t="s">
        <v>286</v>
      </c>
      <c r="F160" s="71" t="s">
        <v>15</v>
      </c>
      <c r="G160" s="72">
        <v>1</v>
      </c>
      <c r="H160" s="47">
        <v>1</v>
      </c>
      <c r="I160" s="53">
        <v>6217</v>
      </c>
      <c r="J160" s="67">
        <v>6273.8934520761186</v>
      </c>
      <c r="K160" s="67">
        <v>6216.4179104477607</v>
      </c>
      <c r="L160" s="67"/>
      <c r="M160" s="105"/>
      <c r="N160" s="67"/>
      <c r="O160" s="67"/>
      <c r="P160" s="64">
        <f t="shared" si="14"/>
        <v>6236</v>
      </c>
      <c r="Q160" s="54">
        <f t="shared" si="10"/>
        <v>6236</v>
      </c>
      <c r="R160" s="54" t="s">
        <v>425</v>
      </c>
      <c r="S160" s="64">
        <f t="shared" si="11"/>
        <v>33.016767464571508</v>
      </c>
      <c r="T160" s="65">
        <f t="shared" si="12"/>
        <v>5.2947374678405561E-3</v>
      </c>
      <c r="U160" s="66"/>
      <c r="V160" s="63">
        <f t="shared" si="13"/>
        <v>3</v>
      </c>
    </row>
    <row r="161" spans="2:22" ht="60" x14ac:dyDescent="0.25">
      <c r="B161" s="2">
        <v>156</v>
      </c>
      <c r="C161" s="73" t="s">
        <v>377</v>
      </c>
      <c r="D161" s="73" t="s">
        <v>378</v>
      </c>
      <c r="E161" s="73" t="s">
        <v>379</v>
      </c>
      <c r="F161" s="71" t="s">
        <v>15</v>
      </c>
      <c r="G161" s="72">
        <v>1</v>
      </c>
      <c r="H161" s="47">
        <v>1</v>
      </c>
      <c r="I161" s="53">
        <v>284214</v>
      </c>
      <c r="J161" s="67">
        <v>286806.55780919403</v>
      </c>
      <c r="K161" s="67">
        <v>284179.10447761195</v>
      </c>
      <c r="L161" s="67"/>
      <c r="M161" s="105"/>
      <c r="N161" s="67"/>
      <c r="O161" s="67"/>
      <c r="P161" s="64">
        <f t="shared" si="14"/>
        <v>285067</v>
      </c>
      <c r="Q161" s="54">
        <f t="shared" si="10"/>
        <v>285067</v>
      </c>
      <c r="R161" s="54" t="s">
        <v>425</v>
      </c>
      <c r="S161" s="64">
        <f t="shared" si="11"/>
        <v>1506.9884262515864</v>
      </c>
      <c r="T161" s="65">
        <f t="shared" si="12"/>
        <v>5.2864441815443268E-3</v>
      </c>
      <c r="U161" s="66"/>
      <c r="V161" s="63">
        <f t="shared" si="13"/>
        <v>3</v>
      </c>
    </row>
    <row r="162" spans="2:22" ht="45" x14ac:dyDescent="0.25">
      <c r="B162" s="2">
        <v>157</v>
      </c>
      <c r="C162" s="73" t="s">
        <v>380</v>
      </c>
      <c r="D162" s="73" t="s">
        <v>381</v>
      </c>
      <c r="E162" s="73" t="s">
        <v>286</v>
      </c>
      <c r="F162" s="71" t="s">
        <v>15</v>
      </c>
      <c r="G162" s="72">
        <v>1</v>
      </c>
      <c r="H162" s="47">
        <v>1</v>
      </c>
      <c r="I162" s="53">
        <v>23981</v>
      </c>
      <c r="J162" s="67">
        <v>24199.303315150744</v>
      </c>
      <c r="K162" s="67">
        <v>23977.611940298506</v>
      </c>
      <c r="L162" s="67"/>
      <c r="M162" s="105"/>
      <c r="N162" s="67"/>
      <c r="O162" s="67"/>
      <c r="P162" s="64">
        <f t="shared" si="14"/>
        <v>24053</v>
      </c>
      <c r="Q162" s="54">
        <f t="shared" si="10"/>
        <v>24053</v>
      </c>
      <c r="R162" s="54" t="s">
        <v>425</v>
      </c>
      <c r="S162" s="64">
        <f t="shared" si="11"/>
        <v>127.02682265189883</v>
      </c>
      <c r="T162" s="65">
        <f t="shared" si="12"/>
        <v>5.2812011905640239E-3</v>
      </c>
      <c r="U162" s="66"/>
      <c r="V162" s="63">
        <f t="shared" si="13"/>
        <v>3</v>
      </c>
    </row>
    <row r="163" spans="2:22" ht="45" x14ac:dyDescent="0.25">
      <c r="B163" s="2">
        <v>158</v>
      </c>
      <c r="C163" s="73" t="s">
        <v>382</v>
      </c>
      <c r="D163" s="73" t="s">
        <v>383</v>
      </c>
      <c r="E163" s="73" t="s">
        <v>286</v>
      </c>
      <c r="F163" s="71" t="s">
        <v>15</v>
      </c>
      <c r="G163" s="72">
        <v>1</v>
      </c>
      <c r="H163" s="47">
        <v>1</v>
      </c>
      <c r="I163" s="53">
        <v>25757</v>
      </c>
      <c r="J163" s="67">
        <v>25991.844301458204</v>
      </c>
      <c r="K163" s="67">
        <v>25753.731343283576</v>
      </c>
      <c r="L163" s="67"/>
      <c r="M163" s="105"/>
      <c r="N163" s="67"/>
      <c r="O163" s="67"/>
      <c r="P163" s="64">
        <f t="shared" si="14"/>
        <v>25834</v>
      </c>
      <c r="Q163" s="54">
        <f t="shared" si="10"/>
        <v>25834</v>
      </c>
      <c r="R163" s="54" t="s">
        <v>425</v>
      </c>
      <c r="S163" s="64">
        <f t="shared" si="11"/>
        <v>136.54078199985651</v>
      </c>
      <c r="T163" s="65">
        <f t="shared" si="12"/>
        <v>5.2852739743412726E-3</v>
      </c>
      <c r="U163" s="66"/>
      <c r="V163" s="63">
        <f t="shared" si="13"/>
        <v>3</v>
      </c>
    </row>
    <row r="164" spans="2:22" ht="45" x14ac:dyDescent="0.25">
      <c r="B164" s="2">
        <v>159</v>
      </c>
      <c r="C164" s="73" t="s">
        <v>384</v>
      </c>
      <c r="D164" s="73" t="s">
        <v>385</v>
      </c>
      <c r="E164" s="73" t="s">
        <v>286</v>
      </c>
      <c r="F164" s="71" t="s">
        <v>15</v>
      </c>
      <c r="G164" s="72">
        <v>1</v>
      </c>
      <c r="H164" s="47">
        <v>1</v>
      </c>
      <c r="I164" s="53">
        <v>2309</v>
      </c>
      <c r="J164" s="67">
        <v>2330.3032821997012</v>
      </c>
      <c r="K164" s="67">
        <v>2308.9552238805968</v>
      </c>
      <c r="L164" s="67"/>
      <c r="M164" s="105"/>
      <c r="N164" s="67"/>
      <c r="O164" s="67"/>
      <c r="P164" s="64">
        <f t="shared" si="14"/>
        <v>2316</v>
      </c>
      <c r="Q164" s="54">
        <f t="shared" si="10"/>
        <v>2316</v>
      </c>
      <c r="R164" s="54" t="s">
        <v>425</v>
      </c>
      <c r="S164" s="64">
        <f t="shared" si="11"/>
        <v>12.312401819418101</v>
      </c>
      <c r="T164" s="65">
        <f t="shared" si="12"/>
        <v>5.3160378857423354E-3</v>
      </c>
      <c r="U164" s="66"/>
      <c r="V164" s="63">
        <f t="shared" si="13"/>
        <v>3</v>
      </c>
    </row>
    <row r="165" spans="2:22" ht="45" x14ac:dyDescent="0.25">
      <c r="B165" s="2">
        <v>160</v>
      </c>
      <c r="C165" s="73" t="s">
        <v>386</v>
      </c>
      <c r="D165" s="73" t="s">
        <v>387</v>
      </c>
      <c r="E165" s="73" t="s">
        <v>283</v>
      </c>
      <c r="F165" s="71" t="s">
        <v>15</v>
      </c>
      <c r="G165" s="72">
        <v>1</v>
      </c>
      <c r="H165" s="47">
        <v>1</v>
      </c>
      <c r="I165" s="53">
        <v>147436</v>
      </c>
      <c r="J165" s="67">
        <v>148780.90186351939</v>
      </c>
      <c r="K165" s="67">
        <v>147417.91044776118</v>
      </c>
      <c r="L165" s="67"/>
      <c r="M165" s="105"/>
      <c r="N165" s="67"/>
      <c r="O165" s="67"/>
      <c r="P165" s="64">
        <f t="shared" si="14"/>
        <v>147878</v>
      </c>
      <c r="Q165" s="54">
        <f t="shared" si="10"/>
        <v>147878</v>
      </c>
      <c r="R165" s="54" t="s">
        <v>425</v>
      </c>
      <c r="S165" s="64">
        <f t="shared" si="11"/>
        <v>781.7537819787749</v>
      </c>
      <c r="T165" s="65">
        <f t="shared" si="12"/>
        <v>5.2864682411143827E-3</v>
      </c>
      <c r="U165" s="66"/>
      <c r="V165" s="63">
        <f t="shared" si="13"/>
        <v>3</v>
      </c>
    </row>
    <row r="166" spans="2:22" ht="45" x14ac:dyDescent="0.25">
      <c r="B166" s="2">
        <v>161</v>
      </c>
      <c r="C166" s="73" t="s">
        <v>388</v>
      </c>
      <c r="D166" s="73" t="s">
        <v>389</v>
      </c>
      <c r="E166" s="73" t="s">
        <v>283</v>
      </c>
      <c r="F166" s="71" t="s">
        <v>15</v>
      </c>
      <c r="G166" s="72">
        <v>1</v>
      </c>
      <c r="H166" s="47">
        <v>1</v>
      </c>
      <c r="I166" s="53">
        <v>144887</v>
      </c>
      <c r="J166" s="67">
        <v>146208.60554816818</v>
      </c>
      <c r="K166" s="67">
        <v>144869.1791044776</v>
      </c>
      <c r="L166" s="67"/>
      <c r="M166" s="105"/>
      <c r="N166" s="67"/>
      <c r="O166" s="67"/>
      <c r="P166" s="64">
        <f t="shared" si="14"/>
        <v>145322</v>
      </c>
      <c r="Q166" s="54">
        <f t="shared" si="10"/>
        <v>145322</v>
      </c>
      <c r="R166" s="54" t="s">
        <v>425</v>
      </c>
      <c r="S166" s="64">
        <f t="shared" si="11"/>
        <v>768.22544513570767</v>
      </c>
      <c r="T166" s="65">
        <f t="shared" si="12"/>
        <v>5.2863818742685141E-3</v>
      </c>
      <c r="U166" s="66"/>
      <c r="V166" s="63">
        <f t="shared" si="13"/>
        <v>3</v>
      </c>
    </row>
    <row r="167" spans="2:22" ht="30" x14ac:dyDescent="0.25">
      <c r="B167" s="2">
        <v>162</v>
      </c>
      <c r="C167" s="73" t="s">
        <v>390</v>
      </c>
      <c r="D167" s="73" t="s">
        <v>391</v>
      </c>
      <c r="E167" s="73"/>
      <c r="F167" s="71" t="s">
        <v>392</v>
      </c>
      <c r="G167" s="72">
        <v>1</v>
      </c>
      <c r="H167" s="47">
        <v>1</v>
      </c>
      <c r="I167" s="53">
        <v>2664502</v>
      </c>
      <c r="J167" s="67">
        <v>2688811.4794611936</v>
      </c>
      <c r="K167" s="67">
        <v>2664179.1044776114</v>
      </c>
      <c r="L167" s="67"/>
      <c r="M167" s="105"/>
      <c r="N167" s="67"/>
      <c r="O167" s="67"/>
      <c r="P167" s="64">
        <f t="shared" si="14"/>
        <v>2672498</v>
      </c>
      <c r="Q167" s="54">
        <f t="shared" si="10"/>
        <v>2672498</v>
      </c>
      <c r="R167" s="54" t="s">
        <v>425</v>
      </c>
      <c r="S167" s="64">
        <f t="shared" si="11"/>
        <v>14129.218842080259</v>
      </c>
      <c r="T167" s="65">
        <f t="shared" si="12"/>
        <v>5.286896879849276E-3</v>
      </c>
      <c r="U167" s="66"/>
      <c r="V167" s="63">
        <f t="shared" si="13"/>
        <v>3</v>
      </c>
    </row>
    <row r="168" spans="2:22" ht="75" x14ac:dyDescent="0.25">
      <c r="B168" s="2">
        <v>163</v>
      </c>
      <c r="C168" s="73" t="s">
        <v>393</v>
      </c>
      <c r="D168" s="73" t="s">
        <v>394</v>
      </c>
      <c r="E168" s="73" t="s">
        <v>69</v>
      </c>
      <c r="F168" s="71" t="s">
        <v>15</v>
      </c>
      <c r="G168" s="72">
        <v>1</v>
      </c>
      <c r="H168" s="47">
        <v>1</v>
      </c>
      <c r="I168" s="53">
        <v>16942</v>
      </c>
      <c r="J168" s="67">
        <v>17096.502758918938</v>
      </c>
      <c r="K168" s="67">
        <v>16939.880597014926</v>
      </c>
      <c r="L168" s="67"/>
      <c r="M168" s="105"/>
      <c r="N168" s="67"/>
      <c r="O168" s="67"/>
      <c r="P168" s="64">
        <f t="shared" si="14"/>
        <v>16993</v>
      </c>
      <c r="Q168" s="54">
        <f t="shared" si="10"/>
        <v>16993</v>
      </c>
      <c r="R168" s="54" t="s">
        <v>425</v>
      </c>
      <c r="S168" s="64">
        <f t="shared" si="11"/>
        <v>89.820279801819552</v>
      </c>
      <c r="T168" s="65">
        <f t="shared" si="12"/>
        <v>5.2857862816886193E-3</v>
      </c>
      <c r="U168" s="66"/>
      <c r="V168" s="63">
        <f t="shared" si="13"/>
        <v>3</v>
      </c>
    </row>
    <row r="169" spans="2:22" ht="75" x14ac:dyDescent="0.25">
      <c r="B169" s="2">
        <v>164</v>
      </c>
      <c r="C169" s="73" t="s">
        <v>395</v>
      </c>
      <c r="D169" s="73" t="s">
        <v>396</v>
      </c>
      <c r="E169" s="73" t="s">
        <v>69</v>
      </c>
      <c r="F169" s="71" t="s">
        <v>15</v>
      </c>
      <c r="G169" s="72">
        <v>1</v>
      </c>
      <c r="H169" s="47">
        <v>1</v>
      </c>
      <c r="I169" s="53">
        <v>17732</v>
      </c>
      <c r="J169" s="67">
        <v>17893.656279888608</v>
      </c>
      <c r="K169" s="67">
        <v>17729.73134328358</v>
      </c>
      <c r="L169" s="67"/>
      <c r="M169" s="105"/>
      <c r="N169" s="67"/>
      <c r="O169" s="67"/>
      <c r="P169" s="64">
        <f t="shared" si="14"/>
        <v>17785</v>
      </c>
      <c r="Q169" s="54">
        <f t="shared" si="10"/>
        <v>17785</v>
      </c>
      <c r="R169" s="54" t="s">
        <v>425</v>
      </c>
      <c r="S169" s="64">
        <f t="shared" si="11"/>
        <v>93.994046328906194</v>
      </c>
      <c r="T169" s="65">
        <f t="shared" si="12"/>
        <v>5.2849796721231961E-3</v>
      </c>
      <c r="U169" s="66"/>
      <c r="V169" s="63">
        <f t="shared" si="13"/>
        <v>3</v>
      </c>
    </row>
    <row r="170" spans="2:22" ht="45" x14ac:dyDescent="0.25">
      <c r="B170" s="2">
        <v>165</v>
      </c>
      <c r="C170" s="73" t="s">
        <v>397</v>
      </c>
      <c r="D170" s="73" t="s">
        <v>398</v>
      </c>
      <c r="E170" s="73" t="s">
        <v>399</v>
      </c>
      <c r="F170" s="71" t="s">
        <v>15</v>
      </c>
      <c r="G170" s="72">
        <v>1</v>
      </c>
      <c r="H170" s="47">
        <v>1</v>
      </c>
      <c r="I170" s="53">
        <v>547975</v>
      </c>
      <c r="J170" s="67">
        <v>552974.7928844397</v>
      </c>
      <c r="K170" s="67">
        <v>547908.95522388059</v>
      </c>
      <c r="L170" s="67"/>
      <c r="M170" s="105"/>
      <c r="N170" s="67"/>
      <c r="O170" s="67"/>
      <c r="P170" s="64">
        <f t="shared" si="14"/>
        <v>549620</v>
      </c>
      <c r="Q170" s="54">
        <f t="shared" si="10"/>
        <v>549620</v>
      </c>
      <c r="R170" s="54" t="s">
        <v>425</v>
      </c>
      <c r="S170" s="64">
        <f t="shared" si="11"/>
        <v>2905.8848911271248</v>
      </c>
      <c r="T170" s="65">
        <f t="shared" si="12"/>
        <v>5.2870839805913283E-3</v>
      </c>
      <c r="U170" s="66"/>
      <c r="V170" s="63">
        <f t="shared" si="13"/>
        <v>3</v>
      </c>
    </row>
    <row r="171" spans="2:22" ht="30" x14ac:dyDescent="0.25">
      <c r="B171" s="2">
        <v>166</v>
      </c>
      <c r="C171" s="73" t="s">
        <v>400</v>
      </c>
      <c r="D171" s="73" t="s">
        <v>401</v>
      </c>
      <c r="E171" s="73" t="s">
        <v>402</v>
      </c>
      <c r="F171" s="71" t="s">
        <v>15</v>
      </c>
      <c r="G171" s="72">
        <v>1</v>
      </c>
      <c r="H171" s="47">
        <v>1</v>
      </c>
      <c r="I171" s="53">
        <v>680015</v>
      </c>
      <c r="J171" s="67">
        <v>686219.33530865225</v>
      </c>
      <c r="K171" s="67">
        <v>679932.8358208955</v>
      </c>
      <c r="L171" s="67"/>
      <c r="M171" s="105"/>
      <c r="N171" s="67"/>
      <c r="O171" s="67"/>
      <c r="P171" s="64">
        <f t="shared" si="14"/>
        <v>682056</v>
      </c>
      <c r="Q171" s="54">
        <f t="shared" si="10"/>
        <v>682056</v>
      </c>
      <c r="R171" s="54" t="s">
        <v>425</v>
      </c>
      <c r="S171" s="64">
        <f t="shared" si="11"/>
        <v>3606.0274399049085</v>
      </c>
      <c r="T171" s="65">
        <f t="shared" si="12"/>
        <v>5.2869982826196978E-3</v>
      </c>
      <c r="U171" s="66"/>
      <c r="V171" s="63">
        <f t="shared" si="13"/>
        <v>3</v>
      </c>
    </row>
    <row r="172" spans="2:22" ht="30" x14ac:dyDescent="0.25">
      <c r="B172" s="2">
        <v>167</v>
      </c>
      <c r="C172" s="73" t="s">
        <v>403</v>
      </c>
      <c r="D172" s="73" t="s">
        <v>404</v>
      </c>
      <c r="E172" s="73" t="s">
        <v>405</v>
      </c>
      <c r="F172" s="71" t="s">
        <v>15</v>
      </c>
      <c r="G172" s="72">
        <v>1</v>
      </c>
      <c r="H172" s="47">
        <v>1</v>
      </c>
      <c r="I172" s="53">
        <v>671629</v>
      </c>
      <c r="J172" s="67">
        <v>677756.16184087889</v>
      </c>
      <c r="K172" s="67">
        <v>671547.19402985065</v>
      </c>
      <c r="L172" s="67"/>
      <c r="M172" s="105"/>
      <c r="N172" s="67"/>
      <c r="O172" s="67"/>
      <c r="P172" s="64">
        <f t="shared" si="14"/>
        <v>673644</v>
      </c>
      <c r="Q172" s="54">
        <f t="shared" si="10"/>
        <v>673644</v>
      </c>
      <c r="R172" s="54" t="s">
        <v>425</v>
      </c>
      <c r="S172" s="64">
        <f t="shared" si="11"/>
        <v>3561.368784598119</v>
      </c>
      <c r="T172" s="65">
        <f t="shared" si="12"/>
        <v>5.2867214099261888E-3</v>
      </c>
      <c r="U172" s="66"/>
      <c r="V172" s="63">
        <f t="shared" si="13"/>
        <v>3</v>
      </c>
    </row>
    <row r="173" spans="2:22" ht="39.75" customHeight="1" x14ac:dyDescent="0.25">
      <c r="B173" s="100"/>
      <c r="C173" s="99" t="s">
        <v>617</v>
      </c>
      <c r="D173" s="101" t="s">
        <v>617</v>
      </c>
      <c r="E173" s="102" t="s">
        <v>75</v>
      </c>
      <c r="F173" s="71" t="s">
        <v>15</v>
      </c>
      <c r="G173" s="72">
        <v>1</v>
      </c>
      <c r="H173" s="47">
        <v>1</v>
      </c>
      <c r="I173" s="53"/>
      <c r="J173" s="67"/>
      <c r="K173" s="67"/>
      <c r="L173" s="67"/>
      <c r="M173" s="105">
        <v>0.1</v>
      </c>
      <c r="N173" s="105">
        <v>0.1</v>
      </c>
      <c r="O173" s="105">
        <v>0.1</v>
      </c>
      <c r="P173" s="64">
        <v>0.1</v>
      </c>
      <c r="Q173" s="54"/>
      <c r="R173" s="95"/>
      <c r="S173" s="96"/>
      <c r="T173" s="97"/>
      <c r="U173" s="66"/>
      <c r="V173" s="98"/>
    </row>
    <row r="174" spans="2:22" x14ac:dyDescent="0.25">
      <c r="I174" s="62">
        <v>671629</v>
      </c>
      <c r="J174" s="62">
        <f>SUMPRODUCT($H$6:$H$172,J6:J172)</f>
        <v>200061508.42692822</v>
      </c>
      <c r="K174" s="62">
        <f>SUMPRODUCT($H$6:$H$172,K6:K172)</f>
        <v>198228732.07462683</v>
      </c>
      <c r="L174" s="62"/>
      <c r="M174" s="106"/>
      <c r="N174" s="62"/>
      <c r="O174" s="62"/>
      <c r="P174" s="62"/>
      <c r="Q174" s="54"/>
      <c r="S174" s="16"/>
      <c r="T174" s="16"/>
    </row>
    <row r="175" spans="2:22" x14ac:dyDescent="0.25">
      <c r="I175" s="7"/>
    </row>
    <row r="176" spans="2:22" x14ac:dyDescent="0.25">
      <c r="I176" s="7"/>
    </row>
    <row r="177" spans="3:6" x14ac:dyDescent="0.25">
      <c r="E177"/>
      <c r="F177"/>
    </row>
    <row r="178" spans="3:6" x14ac:dyDescent="0.25">
      <c r="C178" s="7"/>
      <c r="E178"/>
      <c r="F178"/>
    </row>
    <row r="179" spans="3:6" x14ac:dyDescent="0.25">
      <c r="C179" s="7"/>
      <c r="E179"/>
      <c r="F179"/>
    </row>
    <row r="180" spans="3:6" x14ac:dyDescent="0.25">
      <c r="C180" s="7"/>
      <c r="E180"/>
      <c r="F180"/>
    </row>
    <row r="181" spans="3:6" x14ac:dyDescent="0.25">
      <c r="C181" s="7"/>
      <c r="E181"/>
      <c r="F181"/>
    </row>
    <row r="182" spans="3:6" x14ac:dyDescent="0.25">
      <c r="C182" s="7"/>
      <c r="E182"/>
      <c r="F182"/>
    </row>
    <row r="183" spans="3:6" x14ac:dyDescent="0.25">
      <c r="C183" s="7"/>
      <c r="E183"/>
      <c r="F183"/>
    </row>
    <row r="184" spans="3:6" x14ac:dyDescent="0.25">
      <c r="E184"/>
      <c r="F184"/>
    </row>
    <row r="185" spans="3:6" x14ac:dyDescent="0.25">
      <c r="E185"/>
      <c r="F185"/>
    </row>
    <row r="186" spans="3:6" x14ac:dyDescent="0.25">
      <c r="E186"/>
      <c r="F186"/>
    </row>
    <row r="187" spans="3:6" x14ac:dyDescent="0.25">
      <c r="E187"/>
      <c r="F187"/>
    </row>
    <row r="188" spans="3:6" x14ac:dyDescent="0.25">
      <c r="E188"/>
      <c r="F188"/>
    </row>
    <row r="189" spans="3:6" x14ac:dyDescent="0.25">
      <c r="E189"/>
      <c r="F189"/>
    </row>
    <row r="190" spans="3:6" x14ac:dyDescent="0.25">
      <c r="E190"/>
      <c r="F190"/>
    </row>
    <row r="191" spans="3:6" x14ac:dyDescent="0.25">
      <c r="E191"/>
      <c r="F191"/>
    </row>
    <row r="192" spans="3:6" x14ac:dyDescent="0.25">
      <c r="E192"/>
      <c r="F192"/>
    </row>
    <row r="193" spans="5:39" x14ac:dyDescent="0.25">
      <c r="E193"/>
      <c r="F193"/>
    </row>
    <row r="194" spans="5:39" x14ac:dyDescent="0.25">
      <c r="E194"/>
      <c r="F194"/>
    </row>
    <row r="195" spans="5:39" x14ac:dyDescent="0.25">
      <c r="E195"/>
      <c r="F195"/>
    </row>
    <row r="196" spans="5:39" x14ac:dyDescent="0.25">
      <c r="E196"/>
      <c r="F196"/>
    </row>
    <row r="197" spans="5:39" x14ac:dyDescent="0.25">
      <c r="E197"/>
      <c r="F197"/>
    </row>
    <row r="198" spans="5:39" x14ac:dyDescent="0.25">
      <c r="E198"/>
      <c r="F198"/>
    </row>
    <row r="199" spans="5:39" x14ac:dyDescent="0.25">
      <c r="E199"/>
      <c r="F199"/>
    </row>
    <row r="200" spans="5:39" x14ac:dyDescent="0.25">
      <c r="E200"/>
      <c r="F200"/>
    </row>
    <row r="201" spans="5:39" x14ac:dyDescent="0.25">
      <c r="E201"/>
      <c r="F201"/>
    </row>
    <row r="202" spans="5:39" x14ac:dyDescent="0.25">
      <c r="E202"/>
      <c r="F202"/>
    </row>
    <row r="203" spans="5:39" x14ac:dyDescent="0.25">
      <c r="E203"/>
      <c r="F203"/>
    </row>
    <row r="205" spans="5:39" x14ac:dyDescent="0.25">
      <c r="I205" s="7"/>
      <c r="J205" s="7"/>
      <c r="K205" s="7"/>
      <c r="L205" s="7"/>
      <c r="N205" s="7"/>
      <c r="O205" s="7"/>
      <c r="P205" s="7"/>
      <c r="Q205" s="7"/>
      <c r="R205" s="7"/>
      <c r="S205" s="7"/>
      <c r="T205" s="7"/>
      <c r="U205" s="7"/>
      <c r="V205" s="7"/>
      <c r="W205" s="7"/>
      <c r="X205" s="7"/>
      <c r="Y205" s="7"/>
      <c r="Z205" s="7"/>
      <c r="AA205" s="7"/>
      <c r="AB205" s="7"/>
      <c r="AC205" s="7"/>
      <c r="AD205" s="7"/>
      <c r="AE205" s="7"/>
      <c r="AF205" s="7"/>
      <c r="AG205" s="7"/>
      <c r="AH205" s="7"/>
      <c r="AI205" s="7"/>
      <c r="AJ205" s="7"/>
      <c r="AK205" s="7"/>
      <c r="AL205" s="7"/>
      <c r="AM205" s="7"/>
    </row>
  </sheetData>
  <autoFilter ref="B5:AM174"/>
  <mergeCells count="3">
    <mergeCell ref="B2:T2"/>
    <mergeCell ref="I3:K3"/>
    <mergeCell ref="L3:O3"/>
  </mergeCells>
  <phoneticPr fontId="15" type="noConversion"/>
  <conditionalFormatting sqref="D5">
    <cfRule type="duplicateValues" dxfId="4" priority="3"/>
  </conditionalFormatting>
  <conditionalFormatting sqref="I6:O6">
    <cfRule type="colorScale" priority="1">
      <colorScale>
        <cfvo type="min"/>
        <cfvo type="percentile" val="50"/>
        <cfvo type="max"/>
        <color rgb="FF63BE7B"/>
        <color rgb="FFFFEB84"/>
        <color rgb="FFF8696B"/>
      </colorScale>
    </cfRule>
  </conditionalFormatting>
  <conditionalFormatting sqref="I6:O146">
    <cfRule type="colorScale" priority="5">
      <colorScale>
        <cfvo type="min"/>
        <cfvo type="percentile" val="50"/>
        <cfvo type="max"/>
        <color rgb="FF63BE7B"/>
        <color rgb="FFFFEB84"/>
        <color rgb="FFF8696B"/>
      </colorScale>
    </cfRule>
  </conditionalFormatting>
  <conditionalFormatting sqref="I147:O147">
    <cfRule type="colorScale" priority="6">
      <colorScale>
        <cfvo type="min"/>
        <cfvo type="percentile" val="50"/>
        <cfvo type="max"/>
        <color rgb="FF63BE7B"/>
        <color rgb="FFFFEB84"/>
        <color rgb="FFF8696B"/>
      </colorScale>
    </cfRule>
  </conditionalFormatting>
  <conditionalFormatting sqref="I148:O148">
    <cfRule type="colorScale" priority="4">
      <colorScale>
        <cfvo type="min"/>
        <cfvo type="percentile" val="50"/>
        <cfvo type="max"/>
        <color rgb="FF63BE7B"/>
        <color rgb="FFFFEB84"/>
        <color rgb="FFF8696B"/>
      </colorScale>
    </cfRule>
  </conditionalFormatting>
  <conditionalFormatting sqref="I149:O149">
    <cfRule type="colorScale" priority="7">
      <colorScale>
        <cfvo type="min"/>
        <cfvo type="percentile" val="50"/>
        <cfvo type="max"/>
        <color rgb="FF63BE7B"/>
        <color rgb="FFFFEB84"/>
        <color rgb="FFF8696B"/>
      </colorScale>
    </cfRule>
  </conditionalFormatting>
  <conditionalFormatting sqref="I150:O173">
    <cfRule type="colorScale" priority="8">
      <colorScale>
        <cfvo type="min"/>
        <cfvo type="percentile" val="50"/>
        <cfvo type="max"/>
        <color rgb="FF63BE7B"/>
        <color rgb="FFFFEB84"/>
        <color rgb="FFF8696B"/>
      </colorScale>
    </cfRule>
  </conditionalFormatting>
  <conditionalFormatting sqref="T6:T173">
    <cfRule type="cellIs" dxfId="3" priority="2" operator="greaterThan">
      <formula>0.15</formula>
    </cfRule>
  </conditionalFormatting>
  <pageMargins left="0.7" right="0.7" top="0.75" bottom="0.75" header="0.3" footer="0.3"/>
  <pageSetup paperSize="9" orientation="portrait"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sheetPr>
  <dimension ref="A1:D24"/>
  <sheetViews>
    <sheetView workbookViewId="0">
      <selection activeCell="B9" sqref="B9"/>
    </sheetView>
  </sheetViews>
  <sheetFormatPr baseColWidth="10" defaultColWidth="11.42578125" defaultRowHeight="15" x14ac:dyDescent="0.25"/>
  <cols>
    <col min="3" max="3" width="45.7109375" customWidth="1"/>
    <col min="4" max="4" width="27.85546875" customWidth="1"/>
  </cols>
  <sheetData>
    <row r="1" spans="1:4" ht="33.75" x14ac:dyDescent="0.25">
      <c r="A1" s="2" t="s">
        <v>0</v>
      </c>
      <c r="B1" s="3" t="s">
        <v>1</v>
      </c>
      <c r="C1" s="3" t="s">
        <v>2</v>
      </c>
      <c r="D1" s="4" t="s">
        <v>6</v>
      </c>
    </row>
    <row r="2" spans="1:4" x14ac:dyDescent="0.25">
      <c r="A2" s="1">
        <v>1</v>
      </c>
      <c r="B2" s="1" t="s">
        <v>426</v>
      </c>
      <c r="C2" s="1" t="s">
        <v>427</v>
      </c>
      <c r="D2" s="14">
        <v>224778</v>
      </c>
    </row>
    <row r="3" spans="1:4" x14ac:dyDescent="0.25">
      <c r="A3" s="1">
        <v>2</v>
      </c>
      <c r="B3" s="1" t="s">
        <v>428</v>
      </c>
      <c r="C3" s="1" t="s">
        <v>429</v>
      </c>
      <c r="D3" s="14">
        <v>224778</v>
      </c>
    </row>
    <row r="4" spans="1:4" x14ac:dyDescent="0.25">
      <c r="A4" s="1">
        <v>3</v>
      </c>
      <c r="B4" s="1" t="s">
        <v>430</v>
      </c>
      <c r="C4" s="1" t="s">
        <v>431</v>
      </c>
      <c r="D4" s="14">
        <v>217822</v>
      </c>
    </row>
    <row r="5" spans="1:4" x14ac:dyDescent="0.25">
      <c r="A5" s="1">
        <v>4</v>
      </c>
      <c r="B5" s="1" t="s">
        <v>432</v>
      </c>
      <c r="C5" s="1" t="s">
        <v>433</v>
      </c>
      <c r="D5" s="14">
        <v>209863</v>
      </c>
    </row>
    <row r="6" spans="1:4" x14ac:dyDescent="0.25">
      <c r="A6" s="1">
        <v>5</v>
      </c>
      <c r="B6" s="1" t="s">
        <v>434</v>
      </c>
      <c r="C6" s="1" t="s">
        <v>435</v>
      </c>
      <c r="D6" s="14">
        <v>676394</v>
      </c>
    </row>
    <row r="7" spans="1:4" x14ac:dyDescent="0.25">
      <c r="A7" s="1">
        <v>6</v>
      </c>
      <c r="B7" s="1" t="s">
        <v>436</v>
      </c>
      <c r="C7" s="1" t="s">
        <v>437</v>
      </c>
      <c r="D7" s="14">
        <v>1587636</v>
      </c>
    </row>
    <row r="8" spans="1:4" x14ac:dyDescent="0.25">
      <c r="A8" s="1">
        <v>7</v>
      </c>
      <c r="B8" s="1" t="s">
        <v>438</v>
      </c>
      <c r="C8" s="1" t="s">
        <v>439</v>
      </c>
      <c r="D8" s="14">
        <v>30638</v>
      </c>
    </row>
    <row r="9" spans="1:4" x14ac:dyDescent="0.25">
      <c r="A9" s="1">
        <v>8</v>
      </c>
      <c r="B9" s="1" t="s">
        <v>440</v>
      </c>
      <c r="C9" s="1" t="s">
        <v>441</v>
      </c>
      <c r="D9" s="14">
        <v>30638</v>
      </c>
    </row>
    <row r="10" spans="1:4" x14ac:dyDescent="0.25">
      <c r="A10" s="1">
        <v>9</v>
      </c>
      <c r="B10" s="1" t="s">
        <v>442</v>
      </c>
      <c r="C10" s="1" t="s">
        <v>443</v>
      </c>
      <c r="D10" s="14">
        <v>30638</v>
      </c>
    </row>
    <row r="11" spans="1:4" x14ac:dyDescent="0.25">
      <c r="A11" s="1">
        <v>10</v>
      </c>
      <c r="B11" s="1" t="s">
        <v>444</v>
      </c>
      <c r="C11" s="1" t="s">
        <v>445</v>
      </c>
      <c r="D11" s="14">
        <v>30638</v>
      </c>
    </row>
    <row r="12" spans="1:4" x14ac:dyDescent="0.25">
      <c r="A12" s="1">
        <v>11</v>
      </c>
      <c r="B12" s="1" t="s">
        <v>446</v>
      </c>
      <c r="C12" s="1" t="s">
        <v>447</v>
      </c>
      <c r="D12" s="14">
        <v>822587</v>
      </c>
    </row>
    <row r="13" spans="1:4" x14ac:dyDescent="0.25">
      <c r="A13" s="1">
        <v>12</v>
      </c>
      <c r="B13" s="1" t="s">
        <v>448</v>
      </c>
      <c r="C13" s="1" t="s">
        <v>449</v>
      </c>
      <c r="D13" s="14">
        <v>1285678</v>
      </c>
    </row>
    <row r="14" spans="1:4" x14ac:dyDescent="0.25">
      <c r="A14" s="1">
        <v>13</v>
      </c>
      <c r="B14" s="1" t="s">
        <v>450</v>
      </c>
      <c r="C14" s="1" t="s">
        <v>451</v>
      </c>
      <c r="D14" s="14">
        <v>822187</v>
      </c>
    </row>
    <row r="15" spans="1:4" x14ac:dyDescent="0.25">
      <c r="A15" s="1">
        <v>14</v>
      </c>
      <c r="B15" s="1" t="s">
        <v>452</v>
      </c>
      <c r="C15" s="1" t="s">
        <v>453</v>
      </c>
      <c r="D15" s="14">
        <v>210344</v>
      </c>
    </row>
    <row r="16" spans="1:4" x14ac:dyDescent="0.25">
      <c r="A16" s="1">
        <v>15</v>
      </c>
      <c r="B16" s="1" t="s">
        <v>454</v>
      </c>
      <c r="C16" s="1" t="s">
        <v>455</v>
      </c>
      <c r="D16" s="14">
        <v>193129</v>
      </c>
    </row>
    <row r="17" spans="1:4" x14ac:dyDescent="0.25">
      <c r="A17" s="1">
        <v>16</v>
      </c>
      <c r="B17" s="1" t="s">
        <v>456</v>
      </c>
      <c r="C17" s="1" t="s">
        <v>457</v>
      </c>
      <c r="D17" s="14">
        <v>654000</v>
      </c>
    </row>
    <row r="18" spans="1:4" x14ac:dyDescent="0.25">
      <c r="A18" s="1">
        <v>17</v>
      </c>
      <c r="B18" s="1" t="s">
        <v>458</v>
      </c>
      <c r="C18" s="1" t="s">
        <v>459</v>
      </c>
      <c r="D18" s="14">
        <v>576003</v>
      </c>
    </row>
    <row r="19" spans="1:4" x14ac:dyDescent="0.25">
      <c r="A19" s="1">
        <v>18</v>
      </c>
      <c r="B19" s="1" t="s">
        <v>460</v>
      </c>
      <c r="C19" s="1" t="s">
        <v>461</v>
      </c>
      <c r="D19" s="14">
        <v>576003</v>
      </c>
    </row>
    <row r="20" spans="1:4" x14ac:dyDescent="0.25">
      <c r="A20" s="1">
        <v>19</v>
      </c>
      <c r="B20" s="1" t="s">
        <v>462</v>
      </c>
      <c r="C20" s="1" t="s">
        <v>463</v>
      </c>
      <c r="D20" s="14">
        <v>576003</v>
      </c>
    </row>
    <row r="21" spans="1:4" x14ac:dyDescent="0.25">
      <c r="A21" s="1">
        <v>20</v>
      </c>
      <c r="B21" s="1" t="s">
        <v>464</v>
      </c>
      <c r="C21" s="1" t="s">
        <v>465</v>
      </c>
      <c r="D21" s="14">
        <v>327656</v>
      </c>
    </row>
    <row r="22" spans="1:4" x14ac:dyDescent="0.25">
      <c r="A22" s="1">
        <v>21</v>
      </c>
      <c r="B22" s="1" t="s">
        <v>466</v>
      </c>
      <c r="C22" s="1" t="s">
        <v>467</v>
      </c>
      <c r="D22" s="14">
        <v>323800</v>
      </c>
    </row>
    <row r="23" spans="1:4" x14ac:dyDescent="0.25">
      <c r="A23" s="1">
        <v>22</v>
      </c>
      <c r="B23" s="1" t="s">
        <v>468</v>
      </c>
      <c r="C23" s="1" t="s">
        <v>469</v>
      </c>
      <c r="D23" s="14">
        <v>129000</v>
      </c>
    </row>
    <row r="24" spans="1:4" x14ac:dyDescent="0.25">
      <c r="A24" s="1">
        <v>23</v>
      </c>
      <c r="B24" s="1" t="s">
        <v>470</v>
      </c>
      <c r="C24" s="1" t="s">
        <v>471</v>
      </c>
      <c r="D24" s="14">
        <v>116750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sheetPr>
  <dimension ref="A1:F25"/>
  <sheetViews>
    <sheetView workbookViewId="0">
      <selection activeCell="B9" sqref="B9"/>
    </sheetView>
  </sheetViews>
  <sheetFormatPr baseColWidth="10" defaultColWidth="11.42578125" defaultRowHeight="15" x14ac:dyDescent="0.25"/>
  <cols>
    <col min="3" max="3" width="19.85546875" customWidth="1"/>
  </cols>
  <sheetData>
    <row r="1" spans="1:6" ht="56.25" x14ac:dyDescent="0.25">
      <c r="A1" s="2" t="s">
        <v>0</v>
      </c>
      <c r="B1" s="3" t="s">
        <v>1</v>
      </c>
      <c r="C1" s="3" t="s">
        <v>2</v>
      </c>
      <c r="D1" s="4" t="s">
        <v>472</v>
      </c>
      <c r="E1" s="4" t="s">
        <v>473</v>
      </c>
      <c r="F1" s="4" t="s">
        <v>474</v>
      </c>
    </row>
    <row r="2" spans="1:6" x14ac:dyDescent="0.25">
      <c r="A2" s="1">
        <v>1</v>
      </c>
      <c r="B2" s="1" t="s">
        <v>426</v>
      </c>
      <c r="C2" s="1" t="s">
        <v>427</v>
      </c>
      <c r="D2" s="14">
        <v>206500</v>
      </c>
      <c r="E2" s="14">
        <v>223125</v>
      </c>
      <c r="F2" s="14">
        <v>144000</v>
      </c>
    </row>
    <row r="3" spans="1:6" x14ac:dyDescent="0.25">
      <c r="A3" s="1">
        <v>2</v>
      </c>
      <c r="B3" s="1" t="s">
        <v>428</v>
      </c>
      <c r="C3" s="1" t="s">
        <v>429</v>
      </c>
      <c r="D3" s="14">
        <v>166600</v>
      </c>
      <c r="E3" s="14">
        <v>223125</v>
      </c>
      <c r="F3" s="14">
        <v>144000</v>
      </c>
    </row>
    <row r="4" spans="1:6" x14ac:dyDescent="0.25">
      <c r="A4" s="1">
        <v>3</v>
      </c>
      <c r="B4" s="1" t="s">
        <v>430</v>
      </c>
      <c r="C4" s="1" t="s">
        <v>431</v>
      </c>
      <c r="D4" s="14">
        <v>166600</v>
      </c>
      <c r="E4" s="14">
        <v>215688</v>
      </c>
      <c r="F4" s="14">
        <v>144000</v>
      </c>
    </row>
    <row r="5" spans="1:6" x14ac:dyDescent="0.25">
      <c r="A5" s="1">
        <v>4</v>
      </c>
      <c r="B5" s="1" t="s">
        <v>432</v>
      </c>
      <c r="C5" s="1" t="s">
        <v>433</v>
      </c>
      <c r="D5" s="14">
        <v>166600</v>
      </c>
      <c r="E5" s="14">
        <v>203262</v>
      </c>
      <c r="F5" s="14">
        <v>144000</v>
      </c>
    </row>
    <row r="6" spans="1:6" x14ac:dyDescent="0.25">
      <c r="A6" s="1">
        <v>5</v>
      </c>
      <c r="B6" s="1" t="s">
        <v>434</v>
      </c>
      <c r="C6" s="1" t="s">
        <v>435</v>
      </c>
      <c r="D6" s="14">
        <v>476000</v>
      </c>
      <c r="E6" s="14">
        <v>547400</v>
      </c>
      <c r="F6" s="14">
        <v>360000</v>
      </c>
    </row>
    <row r="7" spans="1:6" x14ac:dyDescent="0.25">
      <c r="A7" s="1">
        <v>6</v>
      </c>
      <c r="B7" s="1" t="s">
        <v>436</v>
      </c>
      <c r="C7" s="1" t="s">
        <v>437</v>
      </c>
      <c r="D7" s="14">
        <v>1249500</v>
      </c>
      <c r="E7" s="14">
        <v>892500</v>
      </c>
      <c r="F7" s="14">
        <v>960000</v>
      </c>
    </row>
    <row r="8" spans="1:6" x14ac:dyDescent="0.25">
      <c r="A8" s="1">
        <v>7</v>
      </c>
      <c r="B8" s="1" t="s">
        <v>438</v>
      </c>
      <c r="C8" s="1" t="s">
        <v>439</v>
      </c>
      <c r="D8" s="14">
        <v>29500</v>
      </c>
      <c r="E8" s="14">
        <v>30524</v>
      </c>
      <c r="F8" s="14">
        <v>38400</v>
      </c>
    </row>
    <row r="9" spans="1:6" x14ac:dyDescent="0.25">
      <c r="A9" s="1">
        <v>8</v>
      </c>
      <c r="B9" s="1" t="s">
        <v>440</v>
      </c>
      <c r="C9" s="1" t="s">
        <v>441</v>
      </c>
      <c r="D9" s="14">
        <v>29500</v>
      </c>
      <c r="E9" s="14">
        <v>30524</v>
      </c>
      <c r="F9" s="14">
        <v>38400</v>
      </c>
    </row>
    <row r="10" spans="1:6" x14ac:dyDescent="0.25">
      <c r="A10" s="1">
        <v>9</v>
      </c>
      <c r="B10" s="1" t="s">
        <v>442</v>
      </c>
      <c r="C10" s="1" t="s">
        <v>443</v>
      </c>
      <c r="D10" s="14">
        <v>29500</v>
      </c>
      <c r="E10" s="14">
        <v>30524</v>
      </c>
      <c r="F10" s="14">
        <v>38400</v>
      </c>
    </row>
    <row r="11" spans="1:6" x14ac:dyDescent="0.25">
      <c r="A11" s="1">
        <v>10</v>
      </c>
      <c r="B11" s="1" t="s">
        <v>444</v>
      </c>
      <c r="C11" s="1" t="s">
        <v>445</v>
      </c>
      <c r="D11" s="14">
        <v>29500</v>
      </c>
      <c r="E11" s="14">
        <v>30524</v>
      </c>
      <c r="F11" s="14">
        <v>38400</v>
      </c>
    </row>
    <row r="12" spans="1:6" x14ac:dyDescent="0.25">
      <c r="A12" s="1">
        <v>11</v>
      </c>
      <c r="B12" s="1" t="s">
        <v>446</v>
      </c>
      <c r="C12" s="1" t="s">
        <v>447</v>
      </c>
      <c r="D12" s="14">
        <v>714000</v>
      </c>
      <c r="E12" s="14">
        <v>818125</v>
      </c>
      <c r="F12" s="14">
        <v>444000</v>
      </c>
    </row>
    <row r="13" spans="1:6" x14ac:dyDescent="0.25">
      <c r="A13" s="1">
        <v>12</v>
      </c>
      <c r="B13" s="1" t="s">
        <v>448</v>
      </c>
      <c r="C13" s="1" t="s">
        <v>449</v>
      </c>
      <c r="D13" s="14">
        <v>1190000</v>
      </c>
      <c r="E13" s="14">
        <v>966875</v>
      </c>
      <c r="F13" s="14">
        <v>1140000</v>
      </c>
    </row>
    <row r="14" spans="1:6" x14ac:dyDescent="0.25">
      <c r="A14" s="1">
        <v>13</v>
      </c>
      <c r="B14" s="1" t="s">
        <v>450</v>
      </c>
      <c r="C14" s="1" t="s">
        <v>451</v>
      </c>
      <c r="D14" s="14">
        <v>714000</v>
      </c>
      <c r="E14" s="14">
        <v>818125</v>
      </c>
      <c r="F14" s="14">
        <v>780000</v>
      </c>
    </row>
    <row r="15" spans="1:6" x14ac:dyDescent="0.25">
      <c r="A15" s="1">
        <v>14</v>
      </c>
      <c r="B15" s="1" t="s">
        <v>452</v>
      </c>
      <c r="C15" s="1" t="s">
        <v>453</v>
      </c>
      <c r="D15" s="14">
        <v>210344</v>
      </c>
      <c r="E15" s="14">
        <v>208001</v>
      </c>
      <c r="F15" s="14">
        <v>240000</v>
      </c>
    </row>
    <row r="16" spans="1:6" x14ac:dyDescent="0.25">
      <c r="A16" s="1">
        <v>15</v>
      </c>
      <c r="B16" s="1" t="s">
        <v>454</v>
      </c>
      <c r="C16" s="1" t="s">
        <v>455</v>
      </c>
      <c r="D16" s="14">
        <v>193129</v>
      </c>
      <c r="E16" s="14">
        <v>191945</v>
      </c>
      <c r="F16" s="14">
        <v>240000</v>
      </c>
    </row>
    <row r="17" spans="1:6" x14ac:dyDescent="0.25">
      <c r="A17" s="1">
        <v>16</v>
      </c>
      <c r="B17" s="1" t="s">
        <v>456</v>
      </c>
      <c r="C17" s="1" t="s">
        <v>457</v>
      </c>
      <c r="D17" s="14">
        <v>595000</v>
      </c>
      <c r="E17" s="14">
        <v>653013</v>
      </c>
      <c r="F17" s="14">
        <v>564000</v>
      </c>
    </row>
    <row r="18" spans="1:6" x14ac:dyDescent="0.25">
      <c r="A18" s="1">
        <v>17</v>
      </c>
      <c r="B18" s="1" t="s">
        <v>458</v>
      </c>
      <c r="C18" s="1" t="s">
        <v>459</v>
      </c>
      <c r="D18" s="14">
        <v>476000</v>
      </c>
      <c r="E18" s="14">
        <v>575663</v>
      </c>
      <c r="F18" s="14">
        <v>504000</v>
      </c>
    </row>
    <row r="19" spans="1:6" x14ac:dyDescent="0.25">
      <c r="A19" s="1">
        <v>18</v>
      </c>
      <c r="B19" s="1" t="s">
        <v>460</v>
      </c>
      <c r="C19" s="1" t="s">
        <v>461</v>
      </c>
      <c r="D19" s="14">
        <v>476600</v>
      </c>
      <c r="E19" s="14">
        <v>575663</v>
      </c>
      <c r="F19" s="14">
        <v>504000</v>
      </c>
    </row>
    <row r="20" spans="1:6" x14ac:dyDescent="0.25">
      <c r="A20" s="1">
        <v>19</v>
      </c>
      <c r="B20" s="1" t="s">
        <v>462</v>
      </c>
      <c r="C20" s="1" t="s">
        <v>463</v>
      </c>
      <c r="D20" s="14">
        <v>476000</v>
      </c>
      <c r="E20" s="14">
        <v>575663</v>
      </c>
      <c r="F20" s="14">
        <v>504000</v>
      </c>
    </row>
    <row r="21" spans="1:6" x14ac:dyDescent="0.25">
      <c r="A21" s="1">
        <v>20</v>
      </c>
      <c r="B21" s="1" t="s">
        <v>464</v>
      </c>
      <c r="C21" s="1" t="s">
        <v>465</v>
      </c>
      <c r="D21" s="14">
        <v>295000</v>
      </c>
      <c r="E21" s="14">
        <v>327250</v>
      </c>
      <c r="F21" s="14">
        <v>204000</v>
      </c>
    </row>
    <row r="22" spans="1:6" x14ac:dyDescent="0.25">
      <c r="A22" s="1">
        <v>21</v>
      </c>
      <c r="B22" s="1" t="s">
        <v>466</v>
      </c>
      <c r="C22" s="1" t="s">
        <v>467</v>
      </c>
      <c r="D22" s="14">
        <v>295000</v>
      </c>
      <c r="E22" s="14">
        <v>322044</v>
      </c>
      <c r="F22" s="14">
        <v>204000</v>
      </c>
    </row>
    <row r="23" spans="1:6" x14ac:dyDescent="0.25">
      <c r="A23" s="1">
        <v>22</v>
      </c>
      <c r="B23" s="1" t="s">
        <v>468</v>
      </c>
      <c r="C23" s="1" t="s">
        <v>469</v>
      </c>
      <c r="D23" s="14">
        <v>119000</v>
      </c>
      <c r="E23" s="14">
        <v>37188</v>
      </c>
      <c r="F23" s="14">
        <v>84000</v>
      </c>
    </row>
    <row r="24" spans="1:6" x14ac:dyDescent="0.25">
      <c r="A24" s="1">
        <v>23</v>
      </c>
      <c r="B24" s="1" t="s">
        <v>470</v>
      </c>
      <c r="C24" s="1" t="s">
        <v>471</v>
      </c>
      <c r="D24" s="14">
        <v>107100</v>
      </c>
      <c r="E24" s="14">
        <v>104125</v>
      </c>
      <c r="F24" s="14">
        <v>84000</v>
      </c>
    </row>
    <row r="25" spans="1:6" x14ac:dyDescent="0.25">
      <c r="D25" s="17">
        <f>SUM(D2:D24)</f>
        <v>8410973</v>
      </c>
      <c r="E25" s="17">
        <f>SUM(E2:E24)</f>
        <v>8600876</v>
      </c>
      <c r="F25" s="17">
        <f>SUM(F2:F24)</f>
        <v>7545600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sheetPr>
  <dimension ref="A1:L31"/>
  <sheetViews>
    <sheetView workbookViewId="0">
      <selection activeCell="B9" sqref="B9"/>
    </sheetView>
  </sheetViews>
  <sheetFormatPr baseColWidth="10" defaultColWidth="11.42578125" defaultRowHeight="15" x14ac:dyDescent="0.25"/>
  <cols>
    <col min="3" max="3" width="41" customWidth="1"/>
    <col min="4" max="4" width="13" style="22" bestFit="1" customWidth="1"/>
    <col min="5" max="5" width="16.7109375" customWidth="1"/>
    <col min="7" max="7" width="12.7109375" style="22" bestFit="1" customWidth="1"/>
    <col min="8" max="8" width="14.7109375" customWidth="1"/>
    <col min="10" max="10" width="13" style="22" bestFit="1" customWidth="1"/>
    <col min="11" max="11" width="14.28515625" customWidth="1"/>
  </cols>
  <sheetData>
    <row r="1" spans="1:12" ht="22.5" x14ac:dyDescent="0.25">
      <c r="A1" s="3" t="s">
        <v>0</v>
      </c>
      <c r="B1" s="3" t="s">
        <v>1</v>
      </c>
      <c r="C1" s="3" t="s">
        <v>2</v>
      </c>
      <c r="D1" s="20" t="s">
        <v>475</v>
      </c>
      <c r="E1" s="3" t="s">
        <v>476</v>
      </c>
      <c r="F1" s="3" t="s">
        <v>477</v>
      </c>
      <c r="G1" s="20" t="s">
        <v>475</v>
      </c>
      <c r="H1" s="3" t="s">
        <v>476</v>
      </c>
      <c r="I1" s="3" t="s">
        <v>477</v>
      </c>
      <c r="J1" s="20" t="s">
        <v>475</v>
      </c>
      <c r="K1" s="3" t="s">
        <v>476</v>
      </c>
      <c r="L1" s="3" t="s">
        <v>477</v>
      </c>
    </row>
    <row r="2" spans="1:12" x14ac:dyDescent="0.25">
      <c r="A2" s="12">
        <v>1</v>
      </c>
      <c r="B2" s="12" t="s">
        <v>426</v>
      </c>
      <c r="C2" s="12" t="s">
        <v>427</v>
      </c>
      <c r="D2" s="21">
        <v>170000</v>
      </c>
      <c r="E2" s="18" t="s">
        <v>478</v>
      </c>
      <c r="F2" s="19">
        <v>45019</v>
      </c>
      <c r="G2" s="21">
        <v>283220</v>
      </c>
      <c r="H2" s="18" t="s">
        <v>479</v>
      </c>
      <c r="I2" s="19">
        <v>45019</v>
      </c>
      <c r="J2" s="21"/>
      <c r="K2" s="18"/>
      <c r="L2" s="19"/>
    </row>
    <row r="3" spans="1:12" x14ac:dyDescent="0.25">
      <c r="A3" s="12">
        <v>2</v>
      </c>
      <c r="B3" s="12" t="s">
        <v>428</v>
      </c>
      <c r="C3" s="12" t="s">
        <v>429</v>
      </c>
      <c r="D3" s="21"/>
      <c r="E3" s="18"/>
      <c r="F3" s="19"/>
      <c r="G3" s="21">
        <v>283220</v>
      </c>
      <c r="H3" s="18" t="s">
        <v>479</v>
      </c>
      <c r="I3" s="19">
        <v>45019</v>
      </c>
      <c r="J3" s="21"/>
      <c r="K3" s="18"/>
      <c r="L3" s="19"/>
    </row>
    <row r="4" spans="1:12" x14ac:dyDescent="0.25">
      <c r="A4" s="12">
        <v>3</v>
      </c>
      <c r="B4" s="12" t="s">
        <v>430</v>
      </c>
      <c r="C4" s="12" t="s">
        <v>431</v>
      </c>
      <c r="D4" s="21"/>
      <c r="E4" s="18"/>
      <c r="F4" s="19"/>
      <c r="G4" s="21">
        <v>283220</v>
      </c>
      <c r="H4" s="18" t="s">
        <v>479</v>
      </c>
      <c r="I4" s="19">
        <v>45019</v>
      </c>
      <c r="J4" s="21"/>
      <c r="K4" s="18"/>
      <c r="L4" s="19"/>
    </row>
    <row r="5" spans="1:12" x14ac:dyDescent="0.25">
      <c r="A5" s="12">
        <v>4</v>
      </c>
      <c r="B5" s="12" t="s">
        <v>432</v>
      </c>
      <c r="C5" s="12" t="s">
        <v>433</v>
      </c>
      <c r="D5" s="21">
        <v>270186</v>
      </c>
      <c r="E5" s="18" t="s">
        <v>480</v>
      </c>
      <c r="F5" s="19">
        <v>45019</v>
      </c>
      <c r="G5" s="21"/>
      <c r="H5" s="18"/>
      <c r="I5" s="19"/>
      <c r="J5" s="21"/>
      <c r="K5" s="18"/>
      <c r="L5" s="19"/>
    </row>
    <row r="6" spans="1:12" x14ac:dyDescent="0.25">
      <c r="A6" s="12">
        <v>5</v>
      </c>
      <c r="B6" s="12" t="s">
        <v>452</v>
      </c>
      <c r="C6" s="12" t="s">
        <v>481</v>
      </c>
      <c r="D6" s="21"/>
      <c r="E6" s="18"/>
      <c r="F6" s="19"/>
      <c r="G6" s="21"/>
      <c r="H6" s="18"/>
      <c r="I6" s="19"/>
      <c r="J6" s="21"/>
      <c r="K6" s="18"/>
      <c r="L6" s="19"/>
    </row>
    <row r="7" spans="1:12" x14ac:dyDescent="0.25">
      <c r="A7" s="12">
        <v>6</v>
      </c>
      <c r="B7" s="12" t="s">
        <v>454</v>
      </c>
      <c r="C7" s="12" t="s">
        <v>482</v>
      </c>
      <c r="D7" s="21"/>
      <c r="E7" s="18"/>
      <c r="F7" s="19"/>
      <c r="G7" s="21"/>
      <c r="H7" s="18"/>
      <c r="I7" s="19"/>
      <c r="J7" s="21"/>
      <c r="K7" s="18"/>
      <c r="L7" s="19"/>
    </row>
    <row r="8" spans="1:12" x14ac:dyDescent="0.25">
      <c r="A8" s="12">
        <v>7</v>
      </c>
      <c r="B8" s="12" t="s">
        <v>483</v>
      </c>
      <c r="C8" s="12" t="s">
        <v>484</v>
      </c>
      <c r="D8" s="21">
        <v>155000</v>
      </c>
      <c r="E8" s="18" t="s">
        <v>485</v>
      </c>
      <c r="F8" s="19">
        <v>45019</v>
      </c>
      <c r="G8" s="21">
        <v>175900</v>
      </c>
      <c r="H8" s="18" t="s">
        <v>486</v>
      </c>
      <c r="I8" s="19">
        <v>45019</v>
      </c>
      <c r="J8" s="21">
        <v>160441</v>
      </c>
      <c r="K8" s="18" t="s">
        <v>487</v>
      </c>
      <c r="L8" s="19">
        <v>45019</v>
      </c>
    </row>
    <row r="9" spans="1:12" x14ac:dyDescent="0.25">
      <c r="A9" s="12">
        <v>8</v>
      </c>
      <c r="B9" s="12" t="s">
        <v>488</v>
      </c>
      <c r="C9" s="12" t="s">
        <v>489</v>
      </c>
      <c r="D9" s="21">
        <v>150000</v>
      </c>
      <c r="E9" s="18" t="s">
        <v>490</v>
      </c>
      <c r="F9" s="19">
        <v>45019</v>
      </c>
      <c r="G9" s="21">
        <v>154300</v>
      </c>
      <c r="H9" s="18" t="s">
        <v>491</v>
      </c>
      <c r="I9" s="19">
        <v>45019</v>
      </c>
      <c r="J9" s="21">
        <v>136504</v>
      </c>
      <c r="K9" s="18" t="s">
        <v>492</v>
      </c>
      <c r="L9" s="19">
        <v>45019</v>
      </c>
    </row>
    <row r="10" spans="1:12" x14ac:dyDescent="0.25">
      <c r="A10" s="12">
        <v>9</v>
      </c>
      <c r="B10" s="12" t="s">
        <v>468</v>
      </c>
      <c r="C10" s="12" t="s">
        <v>469</v>
      </c>
      <c r="D10" s="21"/>
      <c r="E10" s="18"/>
      <c r="F10" s="19"/>
      <c r="G10" s="21"/>
      <c r="H10" s="18"/>
      <c r="I10" s="19"/>
      <c r="J10" s="21"/>
      <c r="K10" s="18"/>
      <c r="L10" s="19"/>
    </row>
    <row r="11" spans="1:12" x14ac:dyDescent="0.25">
      <c r="A11" s="12">
        <v>10</v>
      </c>
      <c r="B11" s="12" t="s">
        <v>466</v>
      </c>
      <c r="C11" s="12" t="s">
        <v>467</v>
      </c>
      <c r="D11" s="21"/>
      <c r="E11" s="18"/>
      <c r="F11" s="19"/>
      <c r="G11" s="21"/>
      <c r="H11" s="18"/>
      <c r="I11" s="19"/>
      <c r="J11" s="21"/>
      <c r="K11" s="18"/>
      <c r="L11" s="19"/>
    </row>
    <row r="12" spans="1:12" x14ac:dyDescent="0.25">
      <c r="A12" s="12">
        <v>11</v>
      </c>
      <c r="B12" s="12" t="s">
        <v>470</v>
      </c>
      <c r="C12" s="12" t="s">
        <v>471</v>
      </c>
      <c r="D12" s="21"/>
      <c r="E12" s="18"/>
      <c r="F12" s="19"/>
      <c r="G12" s="21"/>
      <c r="H12" s="18"/>
      <c r="I12" s="19"/>
      <c r="J12" s="21"/>
      <c r="K12" s="18"/>
      <c r="L12" s="19"/>
    </row>
    <row r="13" spans="1:12" x14ac:dyDescent="0.25">
      <c r="A13" s="12">
        <v>12</v>
      </c>
      <c r="B13" s="12" t="s">
        <v>464</v>
      </c>
      <c r="C13" s="12" t="s">
        <v>465</v>
      </c>
      <c r="D13" s="21"/>
      <c r="E13" s="18"/>
      <c r="F13" s="19"/>
      <c r="G13" s="21"/>
      <c r="H13" s="18"/>
      <c r="I13" s="19"/>
      <c r="J13" s="21"/>
      <c r="K13" s="18"/>
      <c r="L13" s="19"/>
    </row>
    <row r="14" spans="1:12" x14ac:dyDescent="0.25">
      <c r="A14" s="12">
        <v>13</v>
      </c>
      <c r="B14" s="12" t="s">
        <v>438</v>
      </c>
      <c r="C14" s="12" t="s">
        <v>493</v>
      </c>
      <c r="D14" s="21"/>
      <c r="E14" s="18"/>
      <c r="F14" s="19"/>
      <c r="G14" s="21"/>
      <c r="H14" s="18"/>
      <c r="I14" s="19"/>
      <c r="J14" s="21"/>
      <c r="K14" s="18"/>
      <c r="L14" s="19"/>
    </row>
    <row r="15" spans="1:12" x14ac:dyDescent="0.25">
      <c r="A15" s="12">
        <v>14</v>
      </c>
      <c r="B15" s="12" t="s">
        <v>440</v>
      </c>
      <c r="C15" s="12" t="s">
        <v>494</v>
      </c>
      <c r="D15" s="21"/>
      <c r="E15" s="18"/>
      <c r="F15" s="19"/>
      <c r="G15" s="21"/>
      <c r="H15" s="18"/>
      <c r="I15" s="19"/>
      <c r="J15" s="21"/>
      <c r="K15" s="18"/>
      <c r="L15" s="19"/>
    </row>
    <row r="16" spans="1:12" x14ac:dyDescent="0.25">
      <c r="A16" s="12">
        <v>15</v>
      </c>
      <c r="B16" s="12" t="s">
        <v>442</v>
      </c>
      <c r="C16" s="12" t="s">
        <v>495</v>
      </c>
      <c r="D16" s="21"/>
      <c r="E16" s="18"/>
      <c r="F16" s="19"/>
      <c r="G16" s="21"/>
      <c r="H16" s="18"/>
      <c r="I16" s="19"/>
      <c r="J16" s="21"/>
      <c r="K16" s="18"/>
      <c r="L16" s="19"/>
    </row>
    <row r="17" spans="1:12" x14ac:dyDescent="0.25">
      <c r="A17" s="12">
        <v>16</v>
      </c>
      <c r="B17" s="12" t="s">
        <v>496</v>
      </c>
      <c r="C17" s="12" t="s">
        <v>497</v>
      </c>
      <c r="D17" s="21">
        <v>45900</v>
      </c>
      <c r="E17" s="18" t="s">
        <v>498</v>
      </c>
      <c r="F17" s="19">
        <v>45019</v>
      </c>
      <c r="G17" s="21">
        <v>31400</v>
      </c>
      <c r="H17" s="18" t="s">
        <v>499</v>
      </c>
      <c r="I17" s="19">
        <v>45019</v>
      </c>
      <c r="J17" s="21">
        <v>45900</v>
      </c>
      <c r="K17" s="18" t="s">
        <v>500</v>
      </c>
      <c r="L17" s="19">
        <v>45019</v>
      </c>
    </row>
    <row r="18" spans="1:12" x14ac:dyDescent="0.25">
      <c r="A18" s="12">
        <v>17</v>
      </c>
      <c r="B18" s="12" t="s">
        <v>501</v>
      </c>
      <c r="C18" s="12" t="s">
        <v>502</v>
      </c>
      <c r="D18" s="21">
        <v>45900</v>
      </c>
      <c r="E18" s="18" t="s">
        <v>503</v>
      </c>
      <c r="F18" s="19">
        <v>45019</v>
      </c>
      <c r="G18" s="21">
        <v>31400</v>
      </c>
      <c r="H18" s="18" t="s">
        <v>504</v>
      </c>
      <c r="I18" s="19">
        <v>45019</v>
      </c>
      <c r="J18" s="21">
        <v>45900</v>
      </c>
      <c r="K18" s="18" t="s">
        <v>505</v>
      </c>
      <c r="L18" s="19">
        <v>45019</v>
      </c>
    </row>
    <row r="19" spans="1:12" x14ac:dyDescent="0.25">
      <c r="A19" s="12">
        <v>18</v>
      </c>
      <c r="B19" s="12" t="s">
        <v>506</v>
      </c>
      <c r="C19" s="12" t="s">
        <v>507</v>
      </c>
      <c r="D19" s="21">
        <v>45900</v>
      </c>
      <c r="E19" s="18" t="s">
        <v>508</v>
      </c>
      <c r="F19" s="19">
        <v>45019</v>
      </c>
      <c r="G19" s="21">
        <v>31400</v>
      </c>
      <c r="H19" s="18" t="s">
        <v>509</v>
      </c>
      <c r="I19" s="19">
        <v>45019</v>
      </c>
      <c r="J19" s="21">
        <v>45900</v>
      </c>
      <c r="K19" s="18" t="s">
        <v>510</v>
      </c>
      <c r="L19" s="19">
        <v>45019</v>
      </c>
    </row>
    <row r="20" spans="1:12" x14ac:dyDescent="0.25">
      <c r="A20" s="12">
        <v>19</v>
      </c>
      <c r="B20" s="12" t="s">
        <v>511</v>
      </c>
      <c r="C20" s="12" t="s">
        <v>512</v>
      </c>
      <c r="D20" s="21">
        <v>45900</v>
      </c>
      <c r="E20" s="18" t="s">
        <v>513</v>
      </c>
      <c r="F20" s="19">
        <v>45019</v>
      </c>
      <c r="G20" s="21">
        <v>31400</v>
      </c>
      <c r="H20" s="18" t="s">
        <v>514</v>
      </c>
      <c r="I20" s="19">
        <v>45019</v>
      </c>
      <c r="J20" s="21">
        <v>45900</v>
      </c>
      <c r="K20" s="18" t="s">
        <v>515</v>
      </c>
      <c r="L20" s="19">
        <v>45019</v>
      </c>
    </row>
    <row r="21" spans="1:12" x14ac:dyDescent="0.25">
      <c r="A21" s="12">
        <v>20</v>
      </c>
      <c r="B21" s="12" t="s">
        <v>434</v>
      </c>
      <c r="C21" s="12" t="s">
        <v>435</v>
      </c>
      <c r="D21" s="21"/>
      <c r="E21" s="18"/>
      <c r="F21" s="19"/>
      <c r="G21" s="21"/>
      <c r="H21" s="18"/>
      <c r="I21" s="19"/>
      <c r="J21" s="21"/>
      <c r="K21" s="18"/>
      <c r="L21" s="19"/>
    </row>
    <row r="22" spans="1:12" x14ac:dyDescent="0.25">
      <c r="A22" s="12">
        <v>21</v>
      </c>
      <c r="B22" s="12" t="s">
        <v>436</v>
      </c>
      <c r="C22" s="12" t="s">
        <v>437</v>
      </c>
      <c r="D22" s="21"/>
      <c r="E22" s="18"/>
      <c r="F22" s="19"/>
      <c r="G22" s="21"/>
      <c r="H22" s="18"/>
      <c r="I22" s="19"/>
      <c r="J22" s="21"/>
      <c r="K22" s="18"/>
      <c r="L22" s="19"/>
    </row>
    <row r="23" spans="1:12" x14ac:dyDescent="0.25">
      <c r="A23" s="12">
        <v>22</v>
      </c>
      <c r="B23" s="12" t="s">
        <v>446</v>
      </c>
      <c r="C23" s="12" t="s">
        <v>447</v>
      </c>
      <c r="D23" s="21"/>
      <c r="E23" s="18"/>
      <c r="F23" s="19"/>
      <c r="G23" s="21"/>
      <c r="H23" s="18"/>
      <c r="I23" s="19"/>
      <c r="J23" s="21"/>
      <c r="K23" s="18"/>
      <c r="L23" s="19"/>
    </row>
    <row r="24" spans="1:12" x14ac:dyDescent="0.25">
      <c r="A24" s="12">
        <v>23</v>
      </c>
      <c r="B24" s="12" t="s">
        <v>448</v>
      </c>
      <c r="C24" s="12" t="s">
        <v>449</v>
      </c>
      <c r="D24" s="21"/>
      <c r="E24" s="18"/>
      <c r="F24" s="19"/>
      <c r="G24" s="21"/>
      <c r="H24" s="18"/>
      <c r="I24" s="19"/>
      <c r="J24" s="21"/>
      <c r="K24" s="18"/>
      <c r="L24" s="19"/>
    </row>
    <row r="25" spans="1:12" x14ac:dyDescent="0.25">
      <c r="A25" s="12">
        <v>24</v>
      </c>
      <c r="B25" s="12" t="s">
        <v>450</v>
      </c>
      <c r="C25" s="12" t="s">
        <v>451</v>
      </c>
      <c r="D25" s="21"/>
      <c r="E25" s="18"/>
      <c r="F25" s="19"/>
      <c r="G25" s="21"/>
      <c r="H25" s="18"/>
      <c r="I25" s="19"/>
      <c r="J25" s="21"/>
      <c r="K25" s="18"/>
      <c r="L25" s="19"/>
    </row>
    <row r="26" spans="1:12" x14ac:dyDescent="0.25">
      <c r="A26" s="12">
        <v>25</v>
      </c>
      <c r="B26" s="12" t="s">
        <v>456</v>
      </c>
      <c r="C26" s="12" t="s">
        <v>457</v>
      </c>
      <c r="D26" s="21"/>
      <c r="E26" s="18"/>
      <c r="F26" s="19"/>
      <c r="G26" s="21"/>
      <c r="H26" s="18"/>
      <c r="I26" s="19"/>
      <c r="J26" s="21"/>
      <c r="K26" s="18"/>
      <c r="L26" s="19"/>
    </row>
    <row r="27" spans="1:12" x14ac:dyDescent="0.25">
      <c r="A27" s="12">
        <v>26</v>
      </c>
      <c r="B27" s="12" t="s">
        <v>458</v>
      </c>
      <c r="C27" s="12" t="s">
        <v>459</v>
      </c>
      <c r="D27" s="21"/>
      <c r="E27" s="18"/>
      <c r="F27" s="19"/>
      <c r="G27" s="21"/>
      <c r="H27" s="18"/>
      <c r="I27" s="19"/>
      <c r="J27" s="21"/>
      <c r="K27" s="18"/>
      <c r="L27" s="19"/>
    </row>
    <row r="28" spans="1:12" x14ac:dyDescent="0.25">
      <c r="A28" s="12">
        <v>27</v>
      </c>
      <c r="B28" s="12" t="s">
        <v>460</v>
      </c>
      <c r="C28" s="12" t="s">
        <v>461</v>
      </c>
      <c r="D28" s="21"/>
      <c r="E28" s="18"/>
      <c r="F28" s="19"/>
      <c r="G28" s="21"/>
      <c r="H28" s="18"/>
      <c r="I28" s="19"/>
      <c r="J28" s="21"/>
      <c r="K28" s="18"/>
      <c r="L28" s="19"/>
    </row>
    <row r="29" spans="1:12" x14ac:dyDescent="0.25">
      <c r="A29" s="12">
        <v>28</v>
      </c>
      <c r="B29" s="12" t="s">
        <v>462</v>
      </c>
      <c r="C29" s="12" t="s">
        <v>463</v>
      </c>
      <c r="D29" s="21"/>
      <c r="E29" s="18"/>
      <c r="F29" s="19"/>
      <c r="G29" s="21"/>
      <c r="H29" s="18"/>
      <c r="I29" s="19"/>
      <c r="J29" s="21"/>
      <c r="K29" s="18"/>
      <c r="L29" s="19"/>
    </row>
    <row r="30" spans="1:12" x14ac:dyDescent="0.25">
      <c r="A30" s="12">
        <v>29</v>
      </c>
      <c r="B30" s="12" t="s">
        <v>516</v>
      </c>
      <c r="C30" s="12" t="s">
        <v>517</v>
      </c>
      <c r="D30" s="21">
        <v>1509218</v>
      </c>
      <c r="E30" s="18" t="s">
        <v>518</v>
      </c>
      <c r="F30" s="19">
        <v>45019</v>
      </c>
      <c r="G30" s="21">
        <v>700000</v>
      </c>
      <c r="H30" s="18" t="s">
        <v>519</v>
      </c>
      <c r="I30" s="19">
        <v>45019</v>
      </c>
      <c r="J30" s="21">
        <v>1950000</v>
      </c>
      <c r="K30" s="18" t="s">
        <v>520</v>
      </c>
      <c r="L30" s="19">
        <v>45019</v>
      </c>
    </row>
    <row r="31" spans="1:12" x14ac:dyDescent="0.25">
      <c r="A31" s="12">
        <v>30</v>
      </c>
      <c r="B31" s="12" t="s">
        <v>521</v>
      </c>
      <c r="C31" s="12" t="s">
        <v>522</v>
      </c>
      <c r="D31" s="21">
        <v>339900</v>
      </c>
      <c r="E31" s="18" t="s">
        <v>523</v>
      </c>
      <c r="F31" s="19">
        <v>45019</v>
      </c>
      <c r="G31" s="21">
        <v>378900</v>
      </c>
      <c r="H31" s="18" t="s">
        <v>524</v>
      </c>
      <c r="I31" s="19">
        <v>45019</v>
      </c>
      <c r="J31" s="21">
        <v>350900</v>
      </c>
      <c r="K31" s="18" t="s">
        <v>525</v>
      </c>
      <c r="L31" s="19">
        <v>45019</v>
      </c>
    </row>
  </sheetData>
  <conditionalFormatting sqref="A1:L1">
    <cfRule type="duplicateValues" dxfId="2" priority="1"/>
  </conditionalFormatting>
  <hyperlinks>
    <hyperlink ref="E2" r:id="rId1"/>
    <hyperlink ref="E8" r:id="rId2"/>
    <hyperlink ref="E9" r:id="rId3"/>
    <hyperlink ref="H8" r:id="rId4" location="position=8&amp;search_layout=stack&amp;type=item&amp;tracking_id=387fefd3-a395-4542-8591-84ed8583726f"/>
    <hyperlink ref="H9" r:id="rId5" location="position=5&amp;search_layout=stack&amp;type=item&amp;tracking_id=41c7cae2-9a8f-4660-aa7b-993c3560fc5b"/>
    <hyperlink ref="K8" r:id="rId6"/>
    <hyperlink ref="K9" r:id="rId7"/>
    <hyperlink ref="E17" r:id="rId8"/>
    <hyperlink ref="H17" r:id="rId9"/>
    <hyperlink ref="K17" r:id="rId10"/>
    <hyperlink ref="E18" r:id="rId11"/>
    <hyperlink ref="K18" r:id="rId12"/>
    <hyperlink ref="E19" r:id="rId13"/>
    <hyperlink ref="H19" r:id="rId14"/>
    <hyperlink ref="K19" r:id="rId15"/>
    <hyperlink ref="E20" r:id="rId16" display="https://www.alkosto.com/tinta-epson-t544320-al-magenta/p/010343941991?fuente=google&amp;medio=cpc&amp;campaign=AK_COL_MAX_PEF_CPC_AON_COMP_TLP_Computadores-Brand-AON_PAC&amp;keyword=&amp;gclid=Cj0KCQjw8qmhBhClARIsANAtboedi6TC-bBLR9Kd7JfBjqD6I3sKgQNWGLuHYkPlHWuIEzx2fOexeiUaAgDQEALw_wcB"/>
    <hyperlink ref="H20" r:id="rId17"/>
    <hyperlink ref="K20" r:id="rId18"/>
    <hyperlink ref="E30" r:id="rId19"/>
    <hyperlink ref="H30" r:id="rId20"/>
    <hyperlink ref="K30" r:id="rId21"/>
    <hyperlink ref="E31" r:id="rId22"/>
    <hyperlink ref="H31" r:id="rId23" location="position=5&amp;search_layout=stack&amp;type=item&amp;tracking_id=29fbed56-dc9d-41fe-acd3-7284acf09b92"/>
    <hyperlink ref="K31" r:id="rId24" location="position=8&amp;search_layout=stack&amp;type=item&amp;tracking_id=29fbed56-dc9d-41fe-acd3-7284acf09b92"/>
    <hyperlink ref="H2" r:id="rId25"/>
    <hyperlink ref="H3" r:id="rId26"/>
    <hyperlink ref="H4" r:id="rId27"/>
    <hyperlink ref="E5" r:id="rId28"/>
  </hyperlinks>
  <pageMargins left="0.7" right="0.7" top="0.75" bottom="0.75" header="0.3" footer="0.3"/>
  <pageSetup orientation="portrait" r:id="rId29"/>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sheetPr>
  <dimension ref="A3:P28"/>
  <sheetViews>
    <sheetView topLeftCell="A4" workbookViewId="0">
      <selection activeCell="B9" sqref="B9"/>
    </sheetView>
  </sheetViews>
  <sheetFormatPr baseColWidth="10" defaultColWidth="11.42578125" defaultRowHeight="15" x14ac:dyDescent="0.25"/>
  <cols>
    <col min="1" max="1" width="17.28515625" customWidth="1"/>
    <col min="2" max="2" width="32.5703125" bestFit="1" customWidth="1"/>
    <col min="3" max="3" width="16.7109375" bestFit="1" customWidth="1"/>
    <col min="4" max="4" width="33.140625" bestFit="1" customWidth="1"/>
    <col min="5" max="5" width="16.5703125" bestFit="1" customWidth="1"/>
    <col min="6" max="6" width="18.85546875" bestFit="1" customWidth="1"/>
    <col min="7" max="7" width="35.7109375" bestFit="1" customWidth="1"/>
    <col min="8" max="8" width="23.5703125" bestFit="1" customWidth="1"/>
    <col min="9" max="9" width="15.42578125" bestFit="1" customWidth="1"/>
    <col min="10" max="10" width="13.85546875" bestFit="1" customWidth="1"/>
    <col min="11" max="11" width="13.7109375" bestFit="1" customWidth="1"/>
    <col min="12" max="12" width="26.5703125" bestFit="1" customWidth="1"/>
    <col min="13" max="13" width="13" bestFit="1" customWidth="1"/>
    <col min="14" max="14" width="20" bestFit="1" customWidth="1"/>
    <col min="15" max="15" width="21.7109375" bestFit="1" customWidth="1"/>
    <col min="16" max="16" width="15.5703125" bestFit="1" customWidth="1"/>
  </cols>
  <sheetData>
    <row r="3" spans="1:16" x14ac:dyDescent="0.25">
      <c r="A3" s="46" t="s">
        <v>526</v>
      </c>
      <c r="C3" s="46" t="s">
        <v>527</v>
      </c>
    </row>
    <row r="4" spans="1:16" x14ac:dyDescent="0.25">
      <c r="A4" s="46" t="s">
        <v>1</v>
      </c>
      <c r="B4" s="46" t="s">
        <v>2</v>
      </c>
      <c r="C4" t="s">
        <v>528</v>
      </c>
      <c r="D4" t="s">
        <v>529</v>
      </c>
      <c r="E4" t="s">
        <v>530</v>
      </c>
      <c r="F4" t="s">
        <v>531</v>
      </c>
      <c r="G4" t="s">
        <v>532</v>
      </c>
      <c r="H4" t="s">
        <v>533</v>
      </c>
      <c r="I4" t="s">
        <v>534</v>
      </c>
      <c r="J4" t="s">
        <v>535</v>
      </c>
      <c r="K4" t="s">
        <v>536</v>
      </c>
      <c r="L4" t="s">
        <v>537</v>
      </c>
      <c r="M4" t="s">
        <v>538</v>
      </c>
      <c r="N4" t="s">
        <v>539</v>
      </c>
      <c r="O4" t="s">
        <v>540</v>
      </c>
      <c r="P4" t="s">
        <v>541</v>
      </c>
    </row>
    <row r="5" spans="1:16" x14ac:dyDescent="0.25">
      <c r="A5" t="s">
        <v>426</v>
      </c>
      <c r="B5" t="s">
        <v>427</v>
      </c>
      <c r="C5" s="22"/>
      <c r="D5" s="22">
        <v>329163.89145990211</v>
      </c>
      <c r="E5" s="22"/>
      <c r="F5" s="22">
        <v>285541.30688597367</v>
      </c>
      <c r="G5" s="22">
        <v>307768.71072812821</v>
      </c>
      <c r="H5" s="22"/>
      <c r="I5" s="22">
        <v>274837.1241556991</v>
      </c>
      <c r="J5" s="22">
        <v>304045.02009215666</v>
      </c>
      <c r="K5" s="22">
        <v>251542.31061496964</v>
      </c>
      <c r="L5" s="22"/>
      <c r="M5" s="22">
        <v>251542.31061496964</v>
      </c>
      <c r="N5" s="22"/>
      <c r="O5" s="22">
        <v>342461.71214021719</v>
      </c>
      <c r="P5" s="22">
        <v>275081.42076312879</v>
      </c>
    </row>
    <row r="6" spans="1:16" x14ac:dyDescent="0.25">
      <c r="A6" t="s">
        <v>428</v>
      </c>
      <c r="B6" t="s">
        <v>429</v>
      </c>
      <c r="C6" s="22"/>
      <c r="D6" s="22">
        <v>329163.89145990211</v>
      </c>
      <c r="E6" s="22"/>
      <c r="F6" s="22">
        <v>285541.30688597367</v>
      </c>
      <c r="G6" s="22">
        <v>307768.71072812821</v>
      </c>
      <c r="H6" s="22"/>
      <c r="I6" s="22">
        <v>274837.1241556991</v>
      </c>
      <c r="J6" s="22">
        <v>304045.02009215666</v>
      </c>
      <c r="K6" s="22">
        <v>251542.31061496964</v>
      </c>
      <c r="L6" s="22"/>
      <c r="M6" s="22">
        <v>251542.31061496964</v>
      </c>
      <c r="N6" s="22"/>
      <c r="O6" s="22">
        <v>342461.71214021719</v>
      </c>
      <c r="P6" s="22">
        <v>275081.42076312879</v>
      </c>
    </row>
    <row r="7" spans="1:16" x14ac:dyDescent="0.25">
      <c r="A7" t="s">
        <v>430</v>
      </c>
      <c r="B7" t="s">
        <v>431</v>
      </c>
      <c r="C7" s="22"/>
      <c r="D7" s="22">
        <v>329163.89145990211</v>
      </c>
      <c r="E7" s="22"/>
      <c r="F7" s="22">
        <v>285541.30688597367</v>
      </c>
      <c r="G7" s="22">
        <v>307768.71072812821</v>
      </c>
      <c r="H7" s="22"/>
      <c r="I7" s="22">
        <v>274837.1241556991</v>
      </c>
      <c r="J7" s="22">
        <v>304045.02009215666</v>
      </c>
      <c r="K7" s="22">
        <v>251542.31061496964</v>
      </c>
      <c r="L7" s="22"/>
      <c r="M7" s="22">
        <v>251542.31061496964</v>
      </c>
      <c r="N7" s="22"/>
      <c r="O7" s="22">
        <v>281678.46453091456</v>
      </c>
      <c r="P7" s="22">
        <v>275081.42076312879</v>
      </c>
    </row>
    <row r="8" spans="1:16" x14ac:dyDescent="0.25">
      <c r="A8" t="s">
        <v>432</v>
      </c>
      <c r="B8" t="s">
        <v>433</v>
      </c>
      <c r="C8" s="22"/>
      <c r="D8" s="22">
        <v>298549.45721612917</v>
      </c>
      <c r="E8" s="22"/>
      <c r="F8" s="22">
        <v>258984.06354810126</v>
      </c>
      <c r="G8" s="22">
        <v>279145.22675944114</v>
      </c>
      <c r="H8" s="22"/>
      <c r="I8" s="22">
        <v>249275.44110506203</v>
      </c>
      <c r="J8" s="22">
        <v>277264.60664220125</v>
      </c>
      <c r="K8" s="22">
        <v>256371.51777947787</v>
      </c>
      <c r="L8" s="22"/>
      <c r="M8" s="22">
        <v>253523.18793591473</v>
      </c>
      <c r="N8" s="22"/>
      <c r="O8" s="22">
        <v>268254.51582283439</v>
      </c>
      <c r="P8" s="22">
        <v>261982.30548869411</v>
      </c>
    </row>
    <row r="9" spans="1:16" x14ac:dyDescent="0.25">
      <c r="A9" t="s">
        <v>452</v>
      </c>
      <c r="B9" t="s">
        <v>481</v>
      </c>
      <c r="C9" s="22"/>
      <c r="D9" s="22">
        <v>289168.69790771831</v>
      </c>
      <c r="E9" s="22"/>
      <c r="F9" s="22">
        <v>253618.27780975876</v>
      </c>
      <c r="G9" s="22">
        <v>270399.16221345344</v>
      </c>
      <c r="H9" s="22"/>
      <c r="I9" s="22">
        <v>244110.80437616102</v>
      </c>
      <c r="J9" s="22">
        <v>269114.04602699744</v>
      </c>
      <c r="K9" s="22">
        <v>251047.45514904652</v>
      </c>
      <c r="L9" s="22"/>
      <c r="M9" s="22">
        <v>248257.34359559198</v>
      </c>
      <c r="N9" s="22"/>
      <c r="O9" s="22">
        <v>304175.07924157253</v>
      </c>
      <c r="P9" s="22">
        <v>250338.64746697436</v>
      </c>
    </row>
    <row r="10" spans="1:16" x14ac:dyDescent="0.25">
      <c r="A10" t="s">
        <v>454</v>
      </c>
      <c r="B10" t="s">
        <v>482</v>
      </c>
      <c r="C10" s="22"/>
      <c r="D10" s="22">
        <v>629846.66252765735</v>
      </c>
      <c r="E10" s="22"/>
      <c r="F10" s="22">
        <v>585318.34964898904</v>
      </c>
      <c r="G10" s="22">
        <v>496405.42104954488</v>
      </c>
      <c r="H10" s="22"/>
      <c r="I10" s="22">
        <v>592153.84167577478</v>
      </c>
      <c r="J10" s="22">
        <v>616348.84004372056</v>
      </c>
      <c r="K10" s="22">
        <v>230474.56688192047</v>
      </c>
      <c r="L10" s="22"/>
      <c r="M10" s="22">
        <v>595960.79484768934</v>
      </c>
      <c r="N10" s="22"/>
      <c r="O10" s="22">
        <v>647295.87012747023</v>
      </c>
      <c r="P10" s="22">
        <v>597742.7228697649</v>
      </c>
    </row>
    <row r="11" spans="1:16" x14ac:dyDescent="0.25">
      <c r="A11" t="s">
        <v>438</v>
      </c>
      <c r="B11" t="s">
        <v>493</v>
      </c>
      <c r="C11" s="22">
        <v>58127.538068135284</v>
      </c>
      <c r="D11" s="22"/>
      <c r="E11" s="22"/>
      <c r="F11" s="22"/>
      <c r="G11" s="22">
        <v>37411.65454334073</v>
      </c>
      <c r="H11" s="22">
        <v>40752.803076019081</v>
      </c>
      <c r="I11" s="22">
        <v>39297.345823304109</v>
      </c>
      <c r="J11" s="22"/>
      <c r="K11" s="22"/>
      <c r="L11" s="22">
        <v>37559.529863562449</v>
      </c>
      <c r="M11" s="22">
        <v>40268.135810865002</v>
      </c>
      <c r="N11" s="22"/>
      <c r="O11" s="22"/>
      <c r="P11" s="22">
        <v>37841.888570589137</v>
      </c>
    </row>
    <row r="12" spans="1:16" x14ac:dyDescent="0.25">
      <c r="A12" t="s">
        <v>440</v>
      </c>
      <c r="B12" t="s">
        <v>494</v>
      </c>
      <c r="C12" s="22">
        <v>58127.538068135284</v>
      </c>
      <c r="D12" s="22"/>
      <c r="E12" s="22"/>
      <c r="F12" s="22"/>
      <c r="G12" s="22">
        <v>37411.65454334073</v>
      </c>
      <c r="H12" s="22">
        <v>40752.803076019081</v>
      </c>
      <c r="I12" s="22">
        <v>39297.345823304109</v>
      </c>
      <c r="J12" s="22"/>
      <c r="K12" s="22"/>
      <c r="L12" s="22">
        <v>37559.529863562449</v>
      </c>
      <c r="M12" s="22">
        <v>40268.135810865002</v>
      </c>
      <c r="N12" s="22"/>
      <c r="O12" s="22"/>
      <c r="P12" s="22">
        <v>37841.888570589137</v>
      </c>
    </row>
    <row r="13" spans="1:16" x14ac:dyDescent="0.25">
      <c r="A13" t="s">
        <v>442</v>
      </c>
      <c r="B13" t="s">
        <v>495</v>
      </c>
      <c r="C13" s="22">
        <v>58127.538068135284</v>
      </c>
      <c r="D13" s="22"/>
      <c r="E13" s="22"/>
      <c r="F13" s="22"/>
      <c r="G13" s="22">
        <v>37411.65454334073</v>
      </c>
      <c r="H13" s="22">
        <v>40752.803076019081</v>
      </c>
      <c r="I13" s="22">
        <v>39297.345823304109</v>
      </c>
      <c r="J13" s="22"/>
      <c r="K13" s="22"/>
      <c r="L13" s="22">
        <v>37559.529863562449</v>
      </c>
      <c r="M13" s="22">
        <v>40268.135810865002</v>
      </c>
      <c r="N13" s="22"/>
      <c r="O13" s="22"/>
      <c r="P13" s="22">
        <v>37841.888570589137</v>
      </c>
    </row>
    <row r="14" spans="1:16" x14ac:dyDescent="0.25">
      <c r="A14" t="s">
        <v>496</v>
      </c>
      <c r="B14" t="s">
        <v>497</v>
      </c>
      <c r="C14" s="22">
        <v>58127.538068135284</v>
      </c>
      <c r="D14" s="22"/>
      <c r="E14" s="22"/>
      <c r="F14" s="22"/>
      <c r="G14" s="22">
        <v>42293.875461246702</v>
      </c>
      <c r="H14" s="22">
        <v>43663.717581449011</v>
      </c>
      <c r="I14" s="22">
        <v>38655.69262587063</v>
      </c>
      <c r="J14" s="22"/>
      <c r="K14" s="22"/>
      <c r="L14" s="22">
        <v>38655.489174856819</v>
      </c>
      <c r="M14" s="22">
        <v>40704.772986679491</v>
      </c>
      <c r="N14" s="22"/>
      <c r="O14" s="22"/>
      <c r="P14" s="22">
        <v>42208.260328734039</v>
      </c>
    </row>
    <row r="15" spans="1:16" x14ac:dyDescent="0.25">
      <c r="A15" t="s">
        <v>501</v>
      </c>
      <c r="B15" t="s">
        <v>502</v>
      </c>
      <c r="C15" s="22">
        <v>58127.538068135284</v>
      </c>
      <c r="D15" s="22"/>
      <c r="E15" s="22"/>
      <c r="F15" s="22"/>
      <c r="G15" s="22">
        <v>42293.875461246702</v>
      </c>
      <c r="H15" s="22">
        <v>43663.717581449011</v>
      </c>
      <c r="I15" s="22">
        <v>38655.69262587063</v>
      </c>
      <c r="J15" s="22"/>
      <c r="K15" s="22"/>
      <c r="L15" s="22">
        <v>38655.489174856819</v>
      </c>
      <c r="M15" s="22">
        <v>40704.772986679491</v>
      </c>
      <c r="N15" s="22"/>
      <c r="O15" s="22"/>
      <c r="P15" s="22">
        <v>42208.260328734039</v>
      </c>
    </row>
    <row r="16" spans="1:16" x14ac:dyDescent="0.25">
      <c r="A16" t="s">
        <v>506</v>
      </c>
      <c r="B16" t="s">
        <v>507</v>
      </c>
      <c r="C16" s="22">
        <v>58127.538068135284</v>
      </c>
      <c r="D16" s="22"/>
      <c r="E16" s="22"/>
      <c r="F16" s="22"/>
      <c r="G16" s="22">
        <v>42293.875461246702</v>
      </c>
      <c r="H16" s="22">
        <v>43663.717581449011</v>
      </c>
      <c r="I16" s="22">
        <v>38655.69262587063</v>
      </c>
      <c r="J16" s="22"/>
      <c r="K16" s="22"/>
      <c r="L16" s="22">
        <v>38655.489174856819</v>
      </c>
      <c r="M16" s="22">
        <v>40704.772986679491</v>
      </c>
      <c r="N16" s="22"/>
      <c r="O16" s="22"/>
      <c r="P16" s="22">
        <v>42208.260328734039</v>
      </c>
    </row>
    <row r="17" spans="1:16" x14ac:dyDescent="0.25">
      <c r="A17" t="s">
        <v>511</v>
      </c>
      <c r="B17" t="s">
        <v>512</v>
      </c>
      <c r="C17" s="22">
        <v>58127.538068135284</v>
      </c>
      <c r="D17" s="22"/>
      <c r="E17" s="22"/>
      <c r="F17" s="22"/>
      <c r="G17" s="22">
        <v>42293.875461246702</v>
      </c>
      <c r="H17" s="22">
        <v>43663.717581449011</v>
      </c>
      <c r="I17" s="22">
        <v>38655.69262587063</v>
      </c>
      <c r="J17" s="22"/>
      <c r="K17" s="22"/>
      <c r="L17" s="22">
        <v>38655.489174856819</v>
      </c>
      <c r="M17" s="22">
        <v>40704.772986679491</v>
      </c>
      <c r="N17" s="22"/>
      <c r="O17" s="22"/>
      <c r="P17" s="22">
        <v>42208.260328734039</v>
      </c>
    </row>
    <row r="18" spans="1:16" x14ac:dyDescent="0.25">
      <c r="A18" t="s">
        <v>434</v>
      </c>
      <c r="B18" t="s">
        <v>435</v>
      </c>
      <c r="C18" s="22"/>
      <c r="D18" s="22">
        <v>1068360.9466885764</v>
      </c>
      <c r="E18" s="22"/>
      <c r="F18" s="22">
        <v>921655.64913172927</v>
      </c>
      <c r="G18" s="22">
        <v>1004472.2614937403</v>
      </c>
      <c r="H18" s="22"/>
      <c r="I18" s="22">
        <v>887105.23472658871</v>
      </c>
      <c r="J18" s="22">
        <v>956235.41503373336</v>
      </c>
      <c r="K18" s="22">
        <v>912276.23962998332</v>
      </c>
      <c r="L18" s="22"/>
      <c r="M18" s="22">
        <v>902138.97986482375</v>
      </c>
      <c r="N18" s="22"/>
      <c r="O18" s="22">
        <v>1150807.0194295498</v>
      </c>
      <c r="P18" s="22">
        <v>882007.09514527</v>
      </c>
    </row>
    <row r="19" spans="1:16" x14ac:dyDescent="0.25">
      <c r="A19" t="s">
        <v>460</v>
      </c>
      <c r="B19" t="s">
        <v>461</v>
      </c>
      <c r="C19" s="22"/>
      <c r="D19" s="22"/>
      <c r="E19" s="22"/>
      <c r="F19" s="22"/>
      <c r="G19" s="22">
        <v>729248.54497228819</v>
      </c>
      <c r="H19" s="22"/>
      <c r="I19" s="22">
        <v>729248.54497228819</v>
      </c>
      <c r="J19" s="22"/>
      <c r="K19" s="22"/>
      <c r="L19" s="22"/>
      <c r="M19" s="22"/>
      <c r="N19" s="22">
        <v>729248.54497228819</v>
      </c>
      <c r="O19" s="22">
        <v>729248.54497228819</v>
      </c>
      <c r="P19" s="22"/>
    </row>
    <row r="20" spans="1:16" x14ac:dyDescent="0.25">
      <c r="A20" t="s">
        <v>462</v>
      </c>
      <c r="B20" t="s">
        <v>463</v>
      </c>
      <c r="C20" s="22"/>
      <c r="D20" s="22"/>
      <c r="E20" s="22"/>
      <c r="F20" s="22"/>
      <c r="G20" s="22">
        <v>729248.54497228819</v>
      </c>
      <c r="H20" s="22"/>
      <c r="I20" s="22">
        <v>729248.54497228819</v>
      </c>
      <c r="J20" s="22"/>
      <c r="K20" s="22"/>
      <c r="L20" s="22"/>
      <c r="M20" s="22"/>
      <c r="N20" s="22">
        <v>729248.54497228819</v>
      </c>
      <c r="O20" s="22">
        <v>729248.54497228819</v>
      </c>
      <c r="P20" s="22"/>
    </row>
    <row r="21" spans="1:16" x14ac:dyDescent="0.25">
      <c r="A21" t="s">
        <v>521</v>
      </c>
      <c r="B21" t="s">
        <v>522</v>
      </c>
      <c r="C21" s="22"/>
      <c r="D21" s="22"/>
      <c r="E21" s="22"/>
      <c r="F21" s="22"/>
      <c r="G21" s="22">
        <v>423265.82918400003</v>
      </c>
      <c r="H21" s="22"/>
      <c r="I21" s="22">
        <v>423265.82918400003</v>
      </c>
      <c r="J21" s="22"/>
      <c r="K21" s="22"/>
      <c r="L21" s="22"/>
      <c r="M21" s="22">
        <v>423265.82918400003</v>
      </c>
      <c r="N21" s="22">
        <v>423265.82918400003</v>
      </c>
      <c r="O21" s="22">
        <v>423265.82918400003</v>
      </c>
      <c r="P21" s="22"/>
    </row>
    <row r="22" spans="1:16" x14ac:dyDescent="0.25">
      <c r="A22" t="s">
        <v>436</v>
      </c>
      <c r="B22" t="s">
        <v>437</v>
      </c>
      <c r="C22" s="22"/>
      <c r="D22" s="22"/>
      <c r="E22" s="22">
        <v>2875983.5313647753</v>
      </c>
      <c r="F22" s="22"/>
      <c r="G22" s="22">
        <v>2377803.1694080383</v>
      </c>
      <c r="H22" s="22">
        <v>2089308.8862723354</v>
      </c>
      <c r="I22" s="22">
        <v>2134210.5250224918</v>
      </c>
      <c r="J22" s="22"/>
      <c r="K22" s="22"/>
      <c r="L22" s="22"/>
      <c r="M22" s="22"/>
      <c r="N22" s="22">
        <v>2067516.4461155387</v>
      </c>
      <c r="O22" s="22"/>
      <c r="P22" s="22">
        <v>2270513.3142353492</v>
      </c>
    </row>
    <row r="23" spans="1:16" x14ac:dyDescent="0.25">
      <c r="A23" t="s">
        <v>446</v>
      </c>
      <c r="B23" t="s">
        <v>447</v>
      </c>
      <c r="C23" s="22"/>
      <c r="D23" s="22">
        <v>1268307.9597088012</v>
      </c>
      <c r="E23" s="22"/>
      <c r="F23" s="22">
        <v>1094146.3178034883</v>
      </c>
      <c r="G23" s="22">
        <v>1192446.3911677338</v>
      </c>
      <c r="H23" s="22"/>
      <c r="I23" s="22">
        <v>1053129.6878554344</v>
      </c>
      <c r="J23" s="22">
        <v>1132200.196886973</v>
      </c>
      <c r="K23" s="22">
        <v>1083029.0290612504</v>
      </c>
      <c r="L23" s="22"/>
      <c r="M23" s="22">
        <v>1070995.3084958033</v>
      </c>
      <c r="N23" s="22"/>
      <c r="O23" s="22">
        <v>1133311.7825884998</v>
      </c>
      <c r="P23" s="22">
        <v>1082860.1960199357</v>
      </c>
    </row>
    <row r="24" spans="1:16" x14ac:dyDescent="0.25">
      <c r="A24" t="s">
        <v>448</v>
      </c>
      <c r="B24" t="s">
        <v>449</v>
      </c>
      <c r="C24" s="22"/>
      <c r="D24" s="22">
        <v>1962499.9583032893</v>
      </c>
      <c r="E24" s="22"/>
      <c r="F24" s="22">
        <v>1693013.1886580971</v>
      </c>
      <c r="G24" s="22">
        <v>1845088.3288796956</v>
      </c>
      <c r="H24" s="22"/>
      <c r="I24" s="22">
        <v>1629546.6354865166</v>
      </c>
      <c r="J24" s="22">
        <v>1743055.6058514446</v>
      </c>
      <c r="K24" s="22">
        <v>1675823.6689767821</v>
      </c>
      <c r="L24" s="22"/>
      <c r="M24" s="22">
        <v>1657202.5488855471</v>
      </c>
      <c r="N24" s="22"/>
      <c r="O24" s="22">
        <v>2113947.2896737745</v>
      </c>
      <c r="P24" s="22">
        <v>2037640.1538009541</v>
      </c>
    </row>
    <row r="25" spans="1:16" x14ac:dyDescent="0.25">
      <c r="A25" t="s">
        <v>450</v>
      </c>
      <c r="B25" t="s">
        <v>451</v>
      </c>
      <c r="C25" s="22"/>
      <c r="D25" s="22">
        <v>1267691.7901771525</v>
      </c>
      <c r="E25" s="22"/>
      <c r="F25" s="22">
        <v>1093614.759502497</v>
      </c>
      <c r="G25" s="22">
        <v>1191850.0685850529</v>
      </c>
      <c r="H25" s="22"/>
      <c r="I25" s="22">
        <v>1052618.0562587357</v>
      </c>
      <c r="J25" s="22">
        <v>1131618.0139858869</v>
      </c>
      <c r="K25" s="22">
        <v>1082484.6880487353</v>
      </c>
      <c r="L25" s="22"/>
      <c r="M25" s="22">
        <v>1070456.7893122986</v>
      </c>
      <c r="N25" s="22"/>
      <c r="O25" s="22">
        <v>1132761.1969165066</v>
      </c>
      <c r="P25" s="22">
        <v>1082860.1960199357</v>
      </c>
    </row>
    <row r="26" spans="1:16" x14ac:dyDescent="0.25">
      <c r="A26" t="s">
        <v>456</v>
      </c>
      <c r="B26" t="s">
        <v>457</v>
      </c>
      <c r="C26" s="22"/>
      <c r="D26" s="22"/>
      <c r="E26" s="22"/>
      <c r="F26" s="22"/>
      <c r="G26" s="22">
        <v>834988.04484480002</v>
      </c>
      <c r="H26" s="22"/>
      <c r="I26" s="22">
        <v>834988.04484480002</v>
      </c>
      <c r="J26" s="22"/>
      <c r="K26" s="22"/>
      <c r="L26" s="22"/>
      <c r="M26" s="22"/>
      <c r="N26" s="22">
        <v>834988.04484480002</v>
      </c>
      <c r="O26" s="22">
        <v>834988.04484480002</v>
      </c>
      <c r="P26" s="22"/>
    </row>
    <row r="27" spans="1:16" x14ac:dyDescent="0.25">
      <c r="A27" t="s">
        <v>458</v>
      </c>
      <c r="B27" t="s">
        <v>459</v>
      </c>
      <c r="C27" s="22"/>
      <c r="D27" s="22"/>
      <c r="E27" s="22"/>
      <c r="F27" s="22"/>
      <c r="G27" s="22">
        <v>729248.54497228819</v>
      </c>
      <c r="H27" s="22"/>
      <c r="I27" s="22">
        <v>729248.54497228819</v>
      </c>
      <c r="J27" s="22"/>
      <c r="K27" s="22"/>
      <c r="L27" s="22"/>
      <c r="M27" s="22"/>
      <c r="N27" s="22">
        <v>729248.54497228819</v>
      </c>
      <c r="O27" s="22">
        <v>729248.54497228819</v>
      </c>
      <c r="P27" s="22"/>
    </row>
    <row r="28" spans="1:16" x14ac:dyDescent="0.25">
      <c r="A28" t="s">
        <v>444</v>
      </c>
      <c r="B28" t="s">
        <v>542</v>
      </c>
      <c r="C28" s="22">
        <v>58127.538068135284</v>
      </c>
      <c r="D28" s="22"/>
      <c r="E28" s="22"/>
      <c r="F28" s="22"/>
      <c r="G28" s="22">
        <v>37411.65454334073</v>
      </c>
      <c r="H28" s="22">
        <v>40752.803076019081</v>
      </c>
      <c r="I28" s="22">
        <v>39297.345823304109</v>
      </c>
      <c r="J28" s="22"/>
      <c r="K28" s="22"/>
      <c r="L28" s="22">
        <v>37559.529863562449</v>
      </c>
      <c r="M28" s="22">
        <v>40268.135810865002</v>
      </c>
      <c r="N28" s="22"/>
      <c r="O28" s="22"/>
      <c r="P28" s="22">
        <v>37841.888570589137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sheetPr>
  <dimension ref="A1:J182"/>
  <sheetViews>
    <sheetView workbookViewId="0">
      <selection activeCell="B9" sqref="B9"/>
    </sheetView>
  </sheetViews>
  <sheetFormatPr baseColWidth="10" defaultColWidth="11.42578125" defaultRowHeight="15" x14ac:dyDescent="0.25"/>
  <cols>
    <col min="5" max="5" width="25.7109375" customWidth="1"/>
    <col min="10" max="10" width="31.7109375" customWidth="1"/>
  </cols>
  <sheetData>
    <row r="1" spans="1:10" ht="24" x14ac:dyDescent="0.25">
      <c r="A1" s="23" t="s">
        <v>543</v>
      </c>
      <c r="B1" s="24" t="s">
        <v>544</v>
      </c>
      <c r="C1" s="24" t="s">
        <v>545</v>
      </c>
      <c r="D1" s="24" t="s">
        <v>546</v>
      </c>
      <c r="E1" s="24" t="s">
        <v>547</v>
      </c>
      <c r="F1" s="24" t="s">
        <v>548</v>
      </c>
      <c r="G1" s="24" t="s">
        <v>527</v>
      </c>
      <c r="H1" s="25" t="s">
        <v>549</v>
      </c>
      <c r="I1" s="25" t="s">
        <v>1</v>
      </c>
      <c r="J1" s="25" t="s">
        <v>2</v>
      </c>
    </row>
    <row r="2" spans="1:10" x14ac:dyDescent="0.25">
      <c r="A2" s="26">
        <v>1</v>
      </c>
      <c r="B2" s="27" t="s">
        <v>550</v>
      </c>
      <c r="C2" s="27" t="s">
        <v>551</v>
      </c>
      <c r="D2" s="27" t="s">
        <v>552</v>
      </c>
      <c r="E2" s="27" t="s">
        <v>553</v>
      </c>
      <c r="F2" s="27" t="s">
        <v>554</v>
      </c>
      <c r="G2" s="28" t="s">
        <v>541</v>
      </c>
      <c r="H2" s="29">
        <v>37841.888570589137</v>
      </c>
      <c r="I2" s="30" t="s">
        <v>438</v>
      </c>
      <c r="J2" s="30" t="s">
        <v>493</v>
      </c>
    </row>
    <row r="3" spans="1:10" x14ac:dyDescent="0.25">
      <c r="A3" s="26">
        <v>2</v>
      </c>
      <c r="B3" s="27" t="s">
        <v>550</v>
      </c>
      <c r="C3" s="27" t="s">
        <v>551</v>
      </c>
      <c r="D3" s="27" t="s">
        <v>555</v>
      </c>
      <c r="E3" s="27" t="s">
        <v>556</v>
      </c>
      <c r="F3" s="27" t="s">
        <v>554</v>
      </c>
      <c r="G3" s="28" t="s">
        <v>541</v>
      </c>
      <c r="H3" s="29">
        <v>37841.888570589137</v>
      </c>
      <c r="I3" s="27" t="s">
        <v>440</v>
      </c>
      <c r="J3" s="27" t="s">
        <v>494</v>
      </c>
    </row>
    <row r="4" spans="1:10" x14ac:dyDescent="0.25">
      <c r="A4" s="26">
        <v>3</v>
      </c>
      <c r="B4" s="27" t="s">
        <v>550</v>
      </c>
      <c r="C4" s="27" t="s">
        <v>551</v>
      </c>
      <c r="D4" s="27" t="s">
        <v>557</v>
      </c>
      <c r="E4" s="27" t="s">
        <v>558</v>
      </c>
      <c r="F4" s="27" t="s">
        <v>554</v>
      </c>
      <c r="G4" s="28" t="s">
        <v>541</v>
      </c>
      <c r="H4" s="29">
        <v>37841.888570589137</v>
      </c>
      <c r="I4" s="27" t="s">
        <v>442</v>
      </c>
      <c r="J4" s="27" t="s">
        <v>495</v>
      </c>
    </row>
    <row r="5" spans="1:10" x14ac:dyDescent="0.25">
      <c r="A5" s="26">
        <v>9</v>
      </c>
      <c r="B5" s="27" t="s">
        <v>550</v>
      </c>
      <c r="C5" s="27" t="s">
        <v>551</v>
      </c>
      <c r="D5" s="27" t="s">
        <v>559</v>
      </c>
      <c r="E5" s="27" t="s">
        <v>560</v>
      </c>
      <c r="F5" s="27" t="s">
        <v>554</v>
      </c>
      <c r="G5" s="28" t="s">
        <v>541</v>
      </c>
      <c r="H5" s="29">
        <v>42208.260328734039</v>
      </c>
      <c r="I5" s="27" t="s">
        <v>496</v>
      </c>
      <c r="J5" s="27" t="s">
        <v>497</v>
      </c>
    </row>
    <row r="6" spans="1:10" x14ac:dyDescent="0.25">
      <c r="A6" s="26">
        <v>10</v>
      </c>
      <c r="B6" s="27" t="s">
        <v>550</v>
      </c>
      <c r="C6" s="27" t="s">
        <v>551</v>
      </c>
      <c r="D6" s="27" t="s">
        <v>561</v>
      </c>
      <c r="E6" s="27" t="s">
        <v>562</v>
      </c>
      <c r="F6" s="27" t="s">
        <v>554</v>
      </c>
      <c r="G6" s="28" t="s">
        <v>541</v>
      </c>
      <c r="H6" s="29">
        <v>42208.260328734039</v>
      </c>
      <c r="I6" s="27" t="s">
        <v>501</v>
      </c>
      <c r="J6" s="27" t="s">
        <v>502</v>
      </c>
    </row>
    <row r="7" spans="1:10" x14ac:dyDescent="0.25">
      <c r="A7" s="26">
        <v>11</v>
      </c>
      <c r="B7" s="27" t="s">
        <v>550</v>
      </c>
      <c r="C7" s="27" t="s">
        <v>551</v>
      </c>
      <c r="D7" s="27" t="s">
        <v>563</v>
      </c>
      <c r="E7" s="27" t="s">
        <v>564</v>
      </c>
      <c r="F7" s="27" t="s">
        <v>554</v>
      </c>
      <c r="G7" s="28" t="s">
        <v>541</v>
      </c>
      <c r="H7" s="29">
        <v>42208.260328734039</v>
      </c>
      <c r="I7" s="27" t="s">
        <v>511</v>
      </c>
      <c r="J7" s="27" t="s">
        <v>512</v>
      </c>
    </row>
    <row r="8" spans="1:10" x14ac:dyDescent="0.25">
      <c r="A8" s="26">
        <v>12</v>
      </c>
      <c r="B8" s="27" t="s">
        <v>550</v>
      </c>
      <c r="C8" s="27" t="s">
        <v>551</v>
      </c>
      <c r="D8" s="27" t="s">
        <v>565</v>
      </c>
      <c r="E8" s="27" t="s">
        <v>566</v>
      </c>
      <c r="F8" s="27" t="s">
        <v>554</v>
      </c>
      <c r="G8" s="28" t="s">
        <v>541</v>
      </c>
      <c r="H8" s="29">
        <v>42208.260328734039</v>
      </c>
      <c r="I8" s="30" t="s">
        <v>506</v>
      </c>
      <c r="J8" s="30" t="s">
        <v>507</v>
      </c>
    </row>
    <row r="9" spans="1:10" x14ac:dyDescent="0.25">
      <c r="A9" s="26">
        <v>1</v>
      </c>
      <c r="B9" s="27" t="s">
        <v>550</v>
      </c>
      <c r="C9" s="27" t="s">
        <v>551</v>
      </c>
      <c r="D9" s="27" t="s">
        <v>552</v>
      </c>
      <c r="E9" s="27" t="s">
        <v>553</v>
      </c>
      <c r="F9" s="27" t="s">
        <v>554</v>
      </c>
      <c r="G9" s="28" t="s">
        <v>534</v>
      </c>
      <c r="H9" s="29">
        <v>39297.345823304109</v>
      </c>
      <c r="I9" s="30" t="s">
        <v>438</v>
      </c>
      <c r="J9" s="30" t="s">
        <v>493</v>
      </c>
    </row>
    <row r="10" spans="1:10" x14ac:dyDescent="0.25">
      <c r="A10" s="26">
        <v>2</v>
      </c>
      <c r="B10" s="27" t="s">
        <v>550</v>
      </c>
      <c r="C10" s="27" t="s">
        <v>551</v>
      </c>
      <c r="D10" s="27" t="s">
        <v>555</v>
      </c>
      <c r="E10" s="27" t="s">
        <v>556</v>
      </c>
      <c r="F10" s="27" t="s">
        <v>554</v>
      </c>
      <c r="G10" s="28" t="s">
        <v>534</v>
      </c>
      <c r="H10" s="29">
        <v>39297.345823304109</v>
      </c>
      <c r="I10" s="27" t="s">
        <v>440</v>
      </c>
      <c r="J10" s="27" t="s">
        <v>494</v>
      </c>
    </row>
    <row r="11" spans="1:10" x14ac:dyDescent="0.25">
      <c r="A11" s="26">
        <v>3</v>
      </c>
      <c r="B11" s="27" t="s">
        <v>550</v>
      </c>
      <c r="C11" s="27" t="s">
        <v>551</v>
      </c>
      <c r="D11" s="27" t="s">
        <v>557</v>
      </c>
      <c r="E11" s="27" t="s">
        <v>558</v>
      </c>
      <c r="F11" s="27" t="s">
        <v>554</v>
      </c>
      <c r="G11" s="28" t="s">
        <v>534</v>
      </c>
      <c r="H11" s="29">
        <v>39297.345823304109</v>
      </c>
      <c r="I11" s="27" t="s">
        <v>442</v>
      </c>
      <c r="J11" s="27" t="s">
        <v>495</v>
      </c>
    </row>
    <row r="12" spans="1:10" x14ac:dyDescent="0.25">
      <c r="A12" s="26">
        <v>9</v>
      </c>
      <c r="B12" s="27" t="s">
        <v>550</v>
      </c>
      <c r="C12" s="27" t="s">
        <v>551</v>
      </c>
      <c r="D12" s="27" t="s">
        <v>559</v>
      </c>
      <c r="E12" s="27" t="s">
        <v>560</v>
      </c>
      <c r="F12" s="27" t="s">
        <v>554</v>
      </c>
      <c r="G12" s="28" t="s">
        <v>534</v>
      </c>
      <c r="H12" s="29">
        <v>38655.69262587063</v>
      </c>
      <c r="I12" s="27" t="s">
        <v>496</v>
      </c>
      <c r="J12" s="27" t="s">
        <v>497</v>
      </c>
    </row>
    <row r="13" spans="1:10" x14ac:dyDescent="0.25">
      <c r="A13" s="26">
        <v>10</v>
      </c>
      <c r="B13" s="27" t="s">
        <v>550</v>
      </c>
      <c r="C13" s="27" t="s">
        <v>551</v>
      </c>
      <c r="D13" s="27" t="s">
        <v>561</v>
      </c>
      <c r="E13" s="27" t="s">
        <v>562</v>
      </c>
      <c r="F13" s="27" t="s">
        <v>554</v>
      </c>
      <c r="G13" s="28" t="s">
        <v>534</v>
      </c>
      <c r="H13" s="29">
        <v>38655.69262587063</v>
      </c>
      <c r="I13" s="27" t="s">
        <v>501</v>
      </c>
      <c r="J13" s="27" t="s">
        <v>502</v>
      </c>
    </row>
    <row r="14" spans="1:10" x14ac:dyDescent="0.25">
      <c r="A14" s="26">
        <v>11</v>
      </c>
      <c r="B14" s="27" t="s">
        <v>550</v>
      </c>
      <c r="C14" s="27" t="s">
        <v>551</v>
      </c>
      <c r="D14" s="27" t="s">
        <v>563</v>
      </c>
      <c r="E14" s="27" t="s">
        <v>564</v>
      </c>
      <c r="F14" s="27" t="s">
        <v>554</v>
      </c>
      <c r="G14" s="28" t="s">
        <v>534</v>
      </c>
      <c r="H14" s="29">
        <v>38655.69262587063</v>
      </c>
      <c r="I14" s="27" t="s">
        <v>511</v>
      </c>
      <c r="J14" s="27" t="s">
        <v>512</v>
      </c>
    </row>
    <row r="15" spans="1:10" x14ac:dyDescent="0.25">
      <c r="A15" s="26">
        <v>12</v>
      </c>
      <c r="B15" s="27" t="s">
        <v>550</v>
      </c>
      <c r="C15" s="27" t="s">
        <v>551</v>
      </c>
      <c r="D15" s="27" t="s">
        <v>565</v>
      </c>
      <c r="E15" s="27" t="s">
        <v>566</v>
      </c>
      <c r="F15" s="27" t="s">
        <v>554</v>
      </c>
      <c r="G15" s="28" t="s">
        <v>534</v>
      </c>
      <c r="H15" s="29">
        <v>38655.69262587063</v>
      </c>
      <c r="I15" s="30" t="s">
        <v>506</v>
      </c>
      <c r="J15" s="30" t="s">
        <v>507</v>
      </c>
    </row>
    <row r="16" spans="1:10" x14ac:dyDescent="0.25">
      <c r="A16" s="26">
        <v>1</v>
      </c>
      <c r="B16" s="27" t="s">
        <v>550</v>
      </c>
      <c r="C16" s="27" t="s">
        <v>551</v>
      </c>
      <c r="D16" s="27" t="s">
        <v>552</v>
      </c>
      <c r="E16" s="27" t="s">
        <v>553</v>
      </c>
      <c r="F16" s="27" t="s">
        <v>554</v>
      </c>
      <c r="G16" s="28" t="s">
        <v>538</v>
      </c>
      <c r="H16" s="29">
        <v>40268.135810865002</v>
      </c>
      <c r="I16" s="30" t="s">
        <v>438</v>
      </c>
      <c r="J16" s="30" t="s">
        <v>493</v>
      </c>
    </row>
    <row r="17" spans="1:10" x14ac:dyDescent="0.25">
      <c r="A17" s="26">
        <v>2</v>
      </c>
      <c r="B17" s="27" t="s">
        <v>550</v>
      </c>
      <c r="C17" s="27" t="s">
        <v>551</v>
      </c>
      <c r="D17" s="27" t="s">
        <v>555</v>
      </c>
      <c r="E17" s="27" t="s">
        <v>556</v>
      </c>
      <c r="F17" s="27" t="s">
        <v>554</v>
      </c>
      <c r="G17" s="28" t="s">
        <v>538</v>
      </c>
      <c r="H17" s="29">
        <v>40268.135810865002</v>
      </c>
      <c r="I17" s="27" t="s">
        <v>440</v>
      </c>
      <c r="J17" s="27" t="s">
        <v>494</v>
      </c>
    </row>
    <row r="18" spans="1:10" x14ac:dyDescent="0.25">
      <c r="A18" s="26">
        <v>3</v>
      </c>
      <c r="B18" s="27" t="s">
        <v>550</v>
      </c>
      <c r="C18" s="27" t="s">
        <v>551</v>
      </c>
      <c r="D18" s="27" t="s">
        <v>557</v>
      </c>
      <c r="E18" s="27" t="s">
        <v>558</v>
      </c>
      <c r="F18" s="27" t="s">
        <v>554</v>
      </c>
      <c r="G18" s="28" t="s">
        <v>538</v>
      </c>
      <c r="H18" s="29">
        <v>40268.135810865002</v>
      </c>
      <c r="I18" s="27" t="s">
        <v>442</v>
      </c>
      <c r="J18" s="27" t="s">
        <v>495</v>
      </c>
    </row>
    <row r="19" spans="1:10" x14ac:dyDescent="0.25">
      <c r="A19" s="26">
        <v>9</v>
      </c>
      <c r="B19" s="27" t="s">
        <v>550</v>
      </c>
      <c r="C19" s="27" t="s">
        <v>551</v>
      </c>
      <c r="D19" s="27" t="s">
        <v>559</v>
      </c>
      <c r="E19" s="27" t="s">
        <v>560</v>
      </c>
      <c r="F19" s="27" t="s">
        <v>554</v>
      </c>
      <c r="G19" s="28" t="s">
        <v>538</v>
      </c>
      <c r="H19" s="29">
        <v>40704.772986679491</v>
      </c>
      <c r="I19" s="27" t="s">
        <v>496</v>
      </c>
      <c r="J19" s="27" t="s">
        <v>497</v>
      </c>
    </row>
    <row r="20" spans="1:10" x14ac:dyDescent="0.25">
      <c r="A20" s="26">
        <v>10</v>
      </c>
      <c r="B20" s="27" t="s">
        <v>550</v>
      </c>
      <c r="C20" s="27" t="s">
        <v>551</v>
      </c>
      <c r="D20" s="27" t="s">
        <v>561</v>
      </c>
      <c r="E20" s="27" t="s">
        <v>562</v>
      </c>
      <c r="F20" s="27" t="s">
        <v>554</v>
      </c>
      <c r="G20" s="28" t="s">
        <v>538</v>
      </c>
      <c r="H20" s="29">
        <v>40704.772986679491</v>
      </c>
      <c r="I20" s="27" t="s">
        <v>501</v>
      </c>
      <c r="J20" s="27" t="s">
        <v>502</v>
      </c>
    </row>
    <row r="21" spans="1:10" x14ac:dyDescent="0.25">
      <c r="A21" s="26">
        <v>11</v>
      </c>
      <c r="B21" s="27" t="s">
        <v>550</v>
      </c>
      <c r="C21" s="27" t="s">
        <v>551</v>
      </c>
      <c r="D21" s="27" t="s">
        <v>563</v>
      </c>
      <c r="E21" s="27" t="s">
        <v>564</v>
      </c>
      <c r="F21" s="27" t="s">
        <v>554</v>
      </c>
      <c r="G21" s="28" t="s">
        <v>538</v>
      </c>
      <c r="H21" s="29">
        <v>40704.772986679491</v>
      </c>
      <c r="I21" s="27" t="s">
        <v>511</v>
      </c>
      <c r="J21" s="27" t="s">
        <v>512</v>
      </c>
    </row>
    <row r="22" spans="1:10" x14ac:dyDescent="0.25">
      <c r="A22" s="26">
        <v>12</v>
      </c>
      <c r="B22" s="27" t="s">
        <v>550</v>
      </c>
      <c r="C22" s="27" t="s">
        <v>551</v>
      </c>
      <c r="D22" s="27" t="s">
        <v>565</v>
      </c>
      <c r="E22" s="27" t="s">
        <v>566</v>
      </c>
      <c r="F22" s="27" t="s">
        <v>554</v>
      </c>
      <c r="G22" s="28" t="s">
        <v>538</v>
      </c>
      <c r="H22" s="29">
        <v>40704.772986679491</v>
      </c>
      <c r="I22" s="30" t="s">
        <v>506</v>
      </c>
      <c r="J22" s="30" t="s">
        <v>507</v>
      </c>
    </row>
    <row r="23" spans="1:10" x14ac:dyDescent="0.25">
      <c r="A23" s="26">
        <v>1</v>
      </c>
      <c r="B23" s="27" t="s">
        <v>550</v>
      </c>
      <c r="C23" s="27" t="s">
        <v>551</v>
      </c>
      <c r="D23" s="27" t="s">
        <v>552</v>
      </c>
      <c r="E23" s="27" t="s">
        <v>553</v>
      </c>
      <c r="F23" s="27" t="s">
        <v>554</v>
      </c>
      <c r="G23" s="28" t="s">
        <v>537</v>
      </c>
      <c r="H23" s="29">
        <v>37559.529863562449</v>
      </c>
      <c r="I23" s="30" t="s">
        <v>438</v>
      </c>
      <c r="J23" s="30" t="s">
        <v>493</v>
      </c>
    </row>
    <row r="24" spans="1:10" x14ac:dyDescent="0.25">
      <c r="A24" s="26">
        <v>2</v>
      </c>
      <c r="B24" s="27" t="s">
        <v>550</v>
      </c>
      <c r="C24" s="27" t="s">
        <v>551</v>
      </c>
      <c r="D24" s="27" t="s">
        <v>555</v>
      </c>
      <c r="E24" s="27" t="s">
        <v>556</v>
      </c>
      <c r="F24" s="27" t="s">
        <v>554</v>
      </c>
      <c r="G24" s="28" t="s">
        <v>537</v>
      </c>
      <c r="H24" s="29">
        <v>37559.529863562449</v>
      </c>
      <c r="I24" s="27" t="s">
        <v>440</v>
      </c>
      <c r="J24" s="27" t="s">
        <v>494</v>
      </c>
    </row>
    <row r="25" spans="1:10" x14ac:dyDescent="0.25">
      <c r="A25" s="26">
        <v>3</v>
      </c>
      <c r="B25" s="27" t="s">
        <v>550</v>
      </c>
      <c r="C25" s="27" t="s">
        <v>551</v>
      </c>
      <c r="D25" s="27" t="s">
        <v>557</v>
      </c>
      <c r="E25" s="27" t="s">
        <v>558</v>
      </c>
      <c r="F25" s="27" t="s">
        <v>554</v>
      </c>
      <c r="G25" s="28" t="s">
        <v>537</v>
      </c>
      <c r="H25" s="29">
        <v>37559.529863562449</v>
      </c>
      <c r="I25" s="27" t="s">
        <v>442</v>
      </c>
      <c r="J25" s="27" t="s">
        <v>495</v>
      </c>
    </row>
    <row r="26" spans="1:10" x14ac:dyDescent="0.25">
      <c r="A26" s="26">
        <v>9</v>
      </c>
      <c r="B26" s="27" t="s">
        <v>550</v>
      </c>
      <c r="C26" s="27" t="s">
        <v>551</v>
      </c>
      <c r="D26" s="27" t="s">
        <v>559</v>
      </c>
      <c r="E26" s="27" t="s">
        <v>560</v>
      </c>
      <c r="F26" s="27" t="s">
        <v>554</v>
      </c>
      <c r="G26" s="28" t="s">
        <v>537</v>
      </c>
      <c r="H26" s="29">
        <v>38655.489174856819</v>
      </c>
      <c r="I26" s="27" t="s">
        <v>496</v>
      </c>
      <c r="J26" s="27" t="s">
        <v>497</v>
      </c>
    </row>
    <row r="27" spans="1:10" x14ac:dyDescent="0.25">
      <c r="A27" s="26">
        <v>10</v>
      </c>
      <c r="B27" s="27" t="s">
        <v>550</v>
      </c>
      <c r="C27" s="27" t="s">
        <v>551</v>
      </c>
      <c r="D27" s="27" t="s">
        <v>561</v>
      </c>
      <c r="E27" s="27" t="s">
        <v>562</v>
      </c>
      <c r="F27" s="27" t="s">
        <v>554</v>
      </c>
      <c r="G27" s="28" t="s">
        <v>537</v>
      </c>
      <c r="H27" s="29">
        <v>38655.489174856819</v>
      </c>
      <c r="I27" s="27" t="s">
        <v>501</v>
      </c>
      <c r="J27" s="27" t="s">
        <v>502</v>
      </c>
    </row>
    <row r="28" spans="1:10" x14ac:dyDescent="0.25">
      <c r="A28" s="26">
        <v>11</v>
      </c>
      <c r="B28" s="27" t="s">
        <v>550</v>
      </c>
      <c r="C28" s="27" t="s">
        <v>551</v>
      </c>
      <c r="D28" s="27" t="s">
        <v>563</v>
      </c>
      <c r="E28" s="27" t="s">
        <v>564</v>
      </c>
      <c r="F28" s="27" t="s">
        <v>554</v>
      </c>
      <c r="G28" s="28" t="s">
        <v>537</v>
      </c>
      <c r="H28" s="29">
        <v>38655.489174856819</v>
      </c>
      <c r="I28" s="27" t="s">
        <v>511</v>
      </c>
      <c r="J28" s="27" t="s">
        <v>512</v>
      </c>
    </row>
    <row r="29" spans="1:10" x14ac:dyDescent="0.25">
      <c r="A29" s="26">
        <v>12</v>
      </c>
      <c r="B29" s="27" t="s">
        <v>550</v>
      </c>
      <c r="C29" s="27" t="s">
        <v>551</v>
      </c>
      <c r="D29" s="27" t="s">
        <v>565</v>
      </c>
      <c r="E29" s="27" t="s">
        <v>566</v>
      </c>
      <c r="F29" s="27" t="s">
        <v>554</v>
      </c>
      <c r="G29" s="28" t="s">
        <v>537</v>
      </c>
      <c r="H29" s="29">
        <v>38655.489174856819</v>
      </c>
      <c r="I29" s="30" t="s">
        <v>506</v>
      </c>
      <c r="J29" s="30" t="s">
        <v>507</v>
      </c>
    </row>
    <row r="30" spans="1:10" x14ac:dyDescent="0.25">
      <c r="A30" s="26">
        <v>1</v>
      </c>
      <c r="B30" s="27" t="s">
        <v>550</v>
      </c>
      <c r="C30" s="27" t="s">
        <v>551</v>
      </c>
      <c r="D30" s="27" t="s">
        <v>552</v>
      </c>
      <c r="E30" s="27" t="s">
        <v>553</v>
      </c>
      <c r="F30" s="27" t="s">
        <v>554</v>
      </c>
      <c r="G30" s="28" t="s">
        <v>528</v>
      </c>
      <c r="H30" s="29">
        <v>58127.538068135284</v>
      </c>
      <c r="I30" s="30" t="s">
        <v>438</v>
      </c>
      <c r="J30" s="30" t="s">
        <v>493</v>
      </c>
    </row>
    <row r="31" spans="1:10" x14ac:dyDescent="0.25">
      <c r="A31" s="26">
        <v>2</v>
      </c>
      <c r="B31" s="27" t="s">
        <v>550</v>
      </c>
      <c r="C31" s="27" t="s">
        <v>551</v>
      </c>
      <c r="D31" s="27" t="s">
        <v>555</v>
      </c>
      <c r="E31" s="27" t="s">
        <v>556</v>
      </c>
      <c r="F31" s="27" t="s">
        <v>554</v>
      </c>
      <c r="G31" s="28" t="s">
        <v>528</v>
      </c>
      <c r="H31" s="29">
        <v>58127.538068135284</v>
      </c>
      <c r="I31" s="27" t="s">
        <v>440</v>
      </c>
      <c r="J31" s="27" t="s">
        <v>494</v>
      </c>
    </row>
    <row r="32" spans="1:10" x14ac:dyDescent="0.25">
      <c r="A32" s="26">
        <v>3</v>
      </c>
      <c r="B32" s="27" t="s">
        <v>550</v>
      </c>
      <c r="C32" s="27" t="s">
        <v>551</v>
      </c>
      <c r="D32" s="27" t="s">
        <v>557</v>
      </c>
      <c r="E32" s="27" t="s">
        <v>558</v>
      </c>
      <c r="F32" s="27" t="s">
        <v>554</v>
      </c>
      <c r="G32" s="28" t="s">
        <v>528</v>
      </c>
      <c r="H32" s="29">
        <v>58127.538068135284</v>
      </c>
      <c r="I32" s="27" t="s">
        <v>442</v>
      </c>
      <c r="J32" s="27" t="s">
        <v>495</v>
      </c>
    </row>
    <row r="33" spans="1:10" x14ac:dyDescent="0.25">
      <c r="A33" s="26">
        <v>9</v>
      </c>
      <c r="B33" s="27" t="s">
        <v>550</v>
      </c>
      <c r="C33" s="27" t="s">
        <v>551</v>
      </c>
      <c r="D33" s="27" t="s">
        <v>559</v>
      </c>
      <c r="E33" s="27" t="s">
        <v>560</v>
      </c>
      <c r="F33" s="27" t="s">
        <v>554</v>
      </c>
      <c r="G33" s="28" t="s">
        <v>528</v>
      </c>
      <c r="H33" s="29">
        <v>58127.538068135284</v>
      </c>
      <c r="I33" s="27" t="s">
        <v>496</v>
      </c>
      <c r="J33" s="27" t="s">
        <v>497</v>
      </c>
    </row>
    <row r="34" spans="1:10" x14ac:dyDescent="0.25">
      <c r="A34" s="26">
        <v>10</v>
      </c>
      <c r="B34" s="27" t="s">
        <v>550</v>
      </c>
      <c r="C34" s="27" t="s">
        <v>551</v>
      </c>
      <c r="D34" s="27" t="s">
        <v>561</v>
      </c>
      <c r="E34" s="27" t="s">
        <v>562</v>
      </c>
      <c r="F34" s="27" t="s">
        <v>554</v>
      </c>
      <c r="G34" s="28" t="s">
        <v>528</v>
      </c>
      <c r="H34" s="29">
        <v>58127.538068135284</v>
      </c>
      <c r="I34" s="27" t="s">
        <v>501</v>
      </c>
      <c r="J34" s="27" t="s">
        <v>502</v>
      </c>
    </row>
    <row r="35" spans="1:10" x14ac:dyDescent="0.25">
      <c r="A35" s="26">
        <v>11</v>
      </c>
      <c r="B35" s="27" t="s">
        <v>550</v>
      </c>
      <c r="C35" s="27" t="s">
        <v>551</v>
      </c>
      <c r="D35" s="27" t="s">
        <v>563</v>
      </c>
      <c r="E35" s="27" t="s">
        <v>564</v>
      </c>
      <c r="F35" s="27" t="s">
        <v>554</v>
      </c>
      <c r="G35" s="28" t="s">
        <v>528</v>
      </c>
      <c r="H35" s="29">
        <v>58127.538068135284</v>
      </c>
      <c r="I35" s="27" t="s">
        <v>511</v>
      </c>
      <c r="J35" s="27" t="s">
        <v>512</v>
      </c>
    </row>
    <row r="36" spans="1:10" x14ac:dyDescent="0.25">
      <c r="A36" s="26">
        <v>12</v>
      </c>
      <c r="B36" s="27" t="s">
        <v>550</v>
      </c>
      <c r="C36" s="27" t="s">
        <v>551</v>
      </c>
      <c r="D36" s="27" t="s">
        <v>565</v>
      </c>
      <c r="E36" s="27" t="s">
        <v>566</v>
      </c>
      <c r="F36" s="27" t="s">
        <v>554</v>
      </c>
      <c r="G36" s="28" t="s">
        <v>528</v>
      </c>
      <c r="H36" s="29">
        <v>58127.538068135284</v>
      </c>
      <c r="I36" s="30" t="s">
        <v>506</v>
      </c>
      <c r="J36" s="30" t="s">
        <v>507</v>
      </c>
    </row>
    <row r="37" spans="1:10" x14ac:dyDescent="0.25">
      <c r="A37" s="26">
        <v>1</v>
      </c>
      <c r="B37" s="27" t="s">
        <v>550</v>
      </c>
      <c r="C37" s="27" t="s">
        <v>551</v>
      </c>
      <c r="D37" s="27" t="s">
        <v>552</v>
      </c>
      <c r="E37" s="27" t="s">
        <v>553</v>
      </c>
      <c r="F37" s="27" t="s">
        <v>554</v>
      </c>
      <c r="G37" s="28" t="s">
        <v>532</v>
      </c>
      <c r="H37" s="29">
        <v>37411.65454334073</v>
      </c>
      <c r="I37" s="30" t="s">
        <v>438</v>
      </c>
      <c r="J37" s="30" t="s">
        <v>493</v>
      </c>
    </row>
    <row r="38" spans="1:10" x14ac:dyDescent="0.25">
      <c r="A38" s="26">
        <v>2</v>
      </c>
      <c r="B38" s="27" t="s">
        <v>550</v>
      </c>
      <c r="C38" s="27" t="s">
        <v>551</v>
      </c>
      <c r="D38" s="27" t="s">
        <v>555</v>
      </c>
      <c r="E38" s="27" t="s">
        <v>556</v>
      </c>
      <c r="F38" s="27" t="s">
        <v>554</v>
      </c>
      <c r="G38" s="28" t="s">
        <v>532</v>
      </c>
      <c r="H38" s="29">
        <v>37411.65454334073</v>
      </c>
      <c r="I38" s="27" t="s">
        <v>440</v>
      </c>
      <c r="J38" s="27" t="s">
        <v>494</v>
      </c>
    </row>
    <row r="39" spans="1:10" x14ac:dyDescent="0.25">
      <c r="A39" s="26">
        <v>3</v>
      </c>
      <c r="B39" s="27" t="s">
        <v>550</v>
      </c>
      <c r="C39" s="27" t="s">
        <v>551</v>
      </c>
      <c r="D39" s="27" t="s">
        <v>557</v>
      </c>
      <c r="E39" s="27" t="s">
        <v>558</v>
      </c>
      <c r="F39" s="27" t="s">
        <v>554</v>
      </c>
      <c r="G39" s="28" t="s">
        <v>532</v>
      </c>
      <c r="H39" s="29">
        <v>37411.65454334073</v>
      </c>
      <c r="I39" s="27" t="s">
        <v>442</v>
      </c>
      <c r="J39" s="27" t="s">
        <v>495</v>
      </c>
    </row>
    <row r="40" spans="1:10" x14ac:dyDescent="0.25">
      <c r="A40" s="26">
        <v>9</v>
      </c>
      <c r="B40" s="27" t="s">
        <v>550</v>
      </c>
      <c r="C40" s="27" t="s">
        <v>551</v>
      </c>
      <c r="D40" s="27" t="s">
        <v>559</v>
      </c>
      <c r="E40" s="27" t="s">
        <v>560</v>
      </c>
      <c r="F40" s="27" t="s">
        <v>554</v>
      </c>
      <c r="G40" s="28" t="s">
        <v>532</v>
      </c>
      <c r="H40" s="29">
        <v>42293.875461246702</v>
      </c>
      <c r="I40" s="27" t="s">
        <v>496</v>
      </c>
      <c r="J40" s="27" t="s">
        <v>497</v>
      </c>
    </row>
    <row r="41" spans="1:10" x14ac:dyDescent="0.25">
      <c r="A41" s="26">
        <v>10</v>
      </c>
      <c r="B41" s="27" t="s">
        <v>550</v>
      </c>
      <c r="C41" s="27" t="s">
        <v>551</v>
      </c>
      <c r="D41" s="27" t="s">
        <v>561</v>
      </c>
      <c r="E41" s="27" t="s">
        <v>562</v>
      </c>
      <c r="F41" s="27" t="s">
        <v>554</v>
      </c>
      <c r="G41" s="28" t="s">
        <v>532</v>
      </c>
      <c r="H41" s="29">
        <v>42293.875461246702</v>
      </c>
      <c r="I41" s="27" t="s">
        <v>501</v>
      </c>
      <c r="J41" s="27" t="s">
        <v>502</v>
      </c>
    </row>
    <row r="42" spans="1:10" x14ac:dyDescent="0.25">
      <c r="A42" s="26">
        <v>11</v>
      </c>
      <c r="B42" s="27" t="s">
        <v>550</v>
      </c>
      <c r="C42" s="27" t="s">
        <v>551</v>
      </c>
      <c r="D42" s="27" t="s">
        <v>563</v>
      </c>
      <c r="E42" s="27" t="s">
        <v>564</v>
      </c>
      <c r="F42" s="27" t="s">
        <v>554</v>
      </c>
      <c r="G42" s="28" t="s">
        <v>532</v>
      </c>
      <c r="H42" s="29">
        <v>42293.875461246702</v>
      </c>
      <c r="I42" s="27" t="s">
        <v>511</v>
      </c>
      <c r="J42" s="27" t="s">
        <v>512</v>
      </c>
    </row>
    <row r="43" spans="1:10" x14ac:dyDescent="0.25">
      <c r="A43" s="26">
        <v>12</v>
      </c>
      <c r="B43" s="27" t="s">
        <v>550</v>
      </c>
      <c r="C43" s="27" t="s">
        <v>551</v>
      </c>
      <c r="D43" s="27" t="s">
        <v>565</v>
      </c>
      <c r="E43" s="27" t="s">
        <v>566</v>
      </c>
      <c r="F43" s="27" t="s">
        <v>554</v>
      </c>
      <c r="G43" s="28" t="s">
        <v>532</v>
      </c>
      <c r="H43" s="29">
        <v>42293.875461246702</v>
      </c>
      <c r="I43" s="30" t="s">
        <v>506</v>
      </c>
      <c r="J43" s="30" t="s">
        <v>507</v>
      </c>
    </row>
    <row r="44" spans="1:10" x14ac:dyDescent="0.25">
      <c r="A44" s="26">
        <v>1</v>
      </c>
      <c r="B44" s="27" t="s">
        <v>550</v>
      </c>
      <c r="C44" s="27" t="s">
        <v>551</v>
      </c>
      <c r="D44" s="27" t="s">
        <v>552</v>
      </c>
      <c r="E44" s="27" t="s">
        <v>553</v>
      </c>
      <c r="F44" s="27" t="s">
        <v>554</v>
      </c>
      <c r="G44" s="28" t="s">
        <v>533</v>
      </c>
      <c r="H44" s="29">
        <v>40752.803076019081</v>
      </c>
      <c r="I44" s="30" t="s">
        <v>438</v>
      </c>
      <c r="J44" s="30" t="s">
        <v>493</v>
      </c>
    </row>
    <row r="45" spans="1:10" x14ac:dyDescent="0.25">
      <c r="A45" s="26">
        <v>2</v>
      </c>
      <c r="B45" s="27" t="s">
        <v>550</v>
      </c>
      <c r="C45" s="27" t="s">
        <v>551</v>
      </c>
      <c r="D45" s="27" t="s">
        <v>555</v>
      </c>
      <c r="E45" s="27" t="s">
        <v>556</v>
      </c>
      <c r="F45" s="27" t="s">
        <v>554</v>
      </c>
      <c r="G45" s="28" t="s">
        <v>533</v>
      </c>
      <c r="H45" s="29">
        <v>40752.803076019081</v>
      </c>
      <c r="I45" s="27" t="s">
        <v>440</v>
      </c>
      <c r="J45" s="27" t="s">
        <v>494</v>
      </c>
    </row>
    <row r="46" spans="1:10" x14ac:dyDescent="0.25">
      <c r="A46" s="26">
        <v>3</v>
      </c>
      <c r="B46" s="27" t="s">
        <v>550</v>
      </c>
      <c r="C46" s="27" t="s">
        <v>551</v>
      </c>
      <c r="D46" s="27" t="s">
        <v>557</v>
      </c>
      <c r="E46" s="27" t="s">
        <v>558</v>
      </c>
      <c r="F46" s="27" t="s">
        <v>554</v>
      </c>
      <c r="G46" s="28" t="s">
        <v>533</v>
      </c>
      <c r="H46" s="29">
        <v>40752.803076019081</v>
      </c>
      <c r="I46" s="27" t="s">
        <v>442</v>
      </c>
      <c r="J46" s="27" t="s">
        <v>495</v>
      </c>
    </row>
    <row r="47" spans="1:10" x14ac:dyDescent="0.25">
      <c r="A47" s="26">
        <v>9</v>
      </c>
      <c r="B47" s="27" t="s">
        <v>550</v>
      </c>
      <c r="C47" s="27" t="s">
        <v>551</v>
      </c>
      <c r="D47" s="27" t="s">
        <v>559</v>
      </c>
      <c r="E47" s="27" t="s">
        <v>560</v>
      </c>
      <c r="F47" s="27" t="s">
        <v>554</v>
      </c>
      <c r="G47" s="28" t="s">
        <v>533</v>
      </c>
      <c r="H47" s="29">
        <v>43663.717581449011</v>
      </c>
      <c r="I47" s="27" t="s">
        <v>496</v>
      </c>
      <c r="J47" s="27" t="s">
        <v>497</v>
      </c>
    </row>
    <row r="48" spans="1:10" x14ac:dyDescent="0.25">
      <c r="A48" s="26">
        <v>10</v>
      </c>
      <c r="B48" s="27" t="s">
        <v>550</v>
      </c>
      <c r="C48" s="27" t="s">
        <v>551</v>
      </c>
      <c r="D48" s="27" t="s">
        <v>561</v>
      </c>
      <c r="E48" s="27" t="s">
        <v>562</v>
      </c>
      <c r="F48" s="27" t="s">
        <v>554</v>
      </c>
      <c r="G48" s="28" t="s">
        <v>533</v>
      </c>
      <c r="H48" s="29">
        <v>43663.717581449011</v>
      </c>
      <c r="I48" s="27" t="s">
        <v>501</v>
      </c>
      <c r="J48" s="27" t="s">
        <v>502</v>
      </c>
    </row>
    <row r="49" spans="1:10" x14ac:dyDescent="0.25">
      <c r="A49" s="26">
        <v>11</v>
      </c>
      <c r="B49" s="27" t="s">
        <v>550</v>
      </c>
      <c r="C49" s="27" t="s">
        <v>551</v>
      </c>
      <c r="D49" s="27" t="s">
        <v>563</v>
      </c>
      <c r="E49" s="27" t="s">
        <v>564</v>
      </c>
      <c r="F49" s="27" t="s">
        <v>554</v>
      </c>
      <c r="G49" s="28" t="s">
        <v>533</v>
      </c>
      <c r="H49" s="29">
        <v>43663.717581449011</v>
      </c>
      <c r="I49" s="27" t="s">
        <v>511</v>
      </c>
      <c r="J49" s="27" t="s">
        <v>512</v>
      </c>
    </row>
    <row r="50" spans="1:10" x14ac:dyDescent="0.25">
      <c r="A50" s="26">
        <v>12</v>
      </c>
      <c r="B50" s="27" t="s">
        <v>550</v>
      </c>
      <c r="C50" s="27" t="s">
        <v>551</v>
      </c>
      <c r="D50" s="27" t="s">
        <v>565</v>
      </c>
      <c r="E50" s="27" t="s">
        <v>566</v>
      </c>
      <c r="F50" s="27" t="s">
        <v>554</v>
      </c>
      <c r="G50" s="28" t="s">
        <v>533</v>
      </c>
      <c r="H50" s="29">
        <v>43663.717581449011</v>
      </c>
      <c r="I50" s="30" t="s">
        <v>506</v>
      </c>
      <c r="J50" s="30" t="s">
        <v>507</v>
      </c>
    </row>
    <row r="51" spans="1:10" x14ac:dyDescent="0.25">
      <c r="A51" s="26">
        <v>1</v>
      </c>
      <c r="B51" s="27" t="s">
        <v>567</v>
      </c>
      <c r="C51" s="27" t="s">
        <v>551</v>
      </c>
      <c r="D51" s="27" t="s">
        <v>568</v>
      </c>
      <c r="E51" s="27" t="s">
        <v>569</v>
      </c>
      <c r="F51" s="27" t="s">
        <v>554</v>
      </c>
      <c r="G51" s="28" t="s">
        <v>541</v>
      </c>
      <c r="H51" s="29">
        <v>275081.42076312879</v>
      </c>
      <c r="I51" s="30" t="s">
        <v>430</v>
      </c>
      <c r="J51" s="30" t="s">
        <v>431</v>
      </c>
    </row>
    <row r="52" spans="1:10" x14ac:dyDescent="0.25">
      <c r="A52" s="26">
        <v>2</v>
      </c>
      <c r="B52" s="27" t="s">
        <v>567</v>
      </c>
      <c r="C52" s="27" t="s">
        <v>551</v>
      </c>
      <c r="D52" s="27" t="s">
        <v>570</v>
      </c>
      <c r="E52" s="27" t="s">
        <v>571</v>
      </c>
      <c r="F52" s="27" t="s">
        <v>554</v>
      </c>
      <c r="G52" s="28" t="s">
        <v>541</v>
      </c>
      <c r="H52" s="29">
        <v>275081.42076312879</v>
      </c>
      <c r="I52" s="30" t="s">
        <v>426</v>
      </c>
      <c r="J52" s="30" t="s">
        <v>427</v>
      </c>
    </row>
    <row r="53" spans="1:10" x14ac:dyDescent="0.25">
      <c r="A53" s="26">
        <v>3</v>
      </c>
      <c r="B53" s="27" t="s">
        <v>567</v>
      </c>
      <c r="C53" s="27" t="s">
        <v>551</v>
      </c>
      <c r="D53" s="27" t="s">
        <v>572</v>
      </c>
      <c r="E53" s="27" t="s">
        <v>573</v>
      </c>
      <c r="F53" s="27" t="s">
        <v>554</v>
      </c>
      <c r="G53" s="28" t="s">
        <v>541</v>
      </c>
      <c r="H53" s="29">
        <v>275081.42076312879</v>
      </c>
      <c r="I53" s="30" t="s">
        <v>428</v>
      </c>
      <c r="J53" s="30" t="s">
        <v>429</v>
      </c>
    </row>
    <row r="54" spans="1:10" x14ac:dyDescent="0.25">
      <c r="A54" s="26">
        <v>99</v>
      </c>
      <c r="B54" s="27" t="s">
        <v>567</v>
      </c>
      <c r="C54" s="27" t="s">
        <v>551</v>
      </c>
      <c r="D54" s="27" t="s">
        <v>574</v>
      </c>
      <c r="E54" s="27" t="s">
        <v>575</v>
      </c>
      <c r="F54" s="27" t="s">
        <v>554</v>
      </c>
      <c r="G54" s="28" t="s">
        <v>541</v>
      </c>
      <c r="H54" s="29">
        <v>261982.30548869411</v>
      </c>
      <c r="I54" s="27" t="s">
        <v>432</v>
      </c>
      <c r="J54" s="27" t="s">
        <v>433</v>
      </c>
    </row>
    <row r="55" spans="1:10" x14ac:dyDescent="0.25">
      <c r="A55" s="26">
        <v>162</v>
      </c>
      <c r="B55" s="27" t="s">
        <v>567</v>
      </c>
      <c r="C55" s="27" t="s">
        <v>551</v>
      </c>
      <c r="D55" s="27" t="s">
        <v>576</v>
      </c>
      <c r="E55" s="27" t="s">
        <v>577</v>
      </c>
      <c r="F55" s="27" t="s">
        <v>554</v>
      </c>
      <c r="G55" s="28" t="s">
        <v>541</v>
      </c>
      <c r="H55" s="29">
        <v>229962.24592896484</v>
      </c>
      <c r="I55" s="30" t="s">
        <v>454</v>
      </c>
      <c r="J55" s="30" t="s">
        <v>482</v>
      </c>
    </row>
    <row r="56" spans="1:10" x14ac:dyDescent="0.25">
      <c r="A56" s="26">
        <v>171</v>
      </c>
      <c r="B56" s="27" t="s">
        <v>567</v>
      </c>
      <c r="C56" s="27" t="s">
        <v>551</v>
      </c>
      <c r="D56" s="27" t="s">
        <v>578</v>
      </c>
      <c r="E56" s="27" t="s">
        <v>579</v>
      </c>
      <c r="F56" s="27" t="s">
        <v>554</v>
      </c>
      <c r="G56" s="28" t="s">
        <v>541</v>
      </c>
      <c r="H56" s="29">
        <v>250338.64746697436</v>
      </c>
      <c r="I56" s="30" t="s">
        <v>452</v>
      </c>
      <c r="J56" s="30" t="s">
        <v>481</v>
      </c>
    </row>
    <row r="57" spans="1:10" x14ac:dyDescent="0.25">
      <c r="A57" s="26">
        <v>314</v>
      </c>
      <c r="B57" s="27" t="s">
        <v>567</v>
      </c>
      <c r="C57" s="27" t="s">
        <v>551</v>
      </c>
      <c r="D57" s="27" t="s">
        <v>580</v>
      </c>
      <c r="E57" s="27" t="s">
        <v>581</v>
      </c>
      <c r="F57" s="27" t="s">
        <v>554</v>
      </c>
      <c r="G57" s="28" t="s">
        <v>541</v>
      </c>
      <c r="H57" s="29">
        <v>1082860.1960199357</v>
      </c>
      <c r="I57" s="30" t="s">
        <v>450</v>
      </c>
      <c r="J57" s="30" t="s">
        <v>451</v>
      </c>
    </row>
    <row r="58" spans="1:10" x14ac:dyDescent="0.25">
      <c r="A58" s="26">
        <v>321</v>
      </c>
      <c r="B58" s="27" t="s">
        <v>567</v>
      </c>
      <c r="C58" s="27" t="s">
        <v>551</v>
      </c>
      <c r="D58" s="27" t="s">
        <v>582</v>
      </c>
      <c r="E58" s="27" t="s">
        <v>583</v>
      </c>
      <c r="F58" s="27" t="s">
        <v>554</v>
      </c>
      <c r="G58" s="28" t="s">
        <v>541</v>
      </c>
      <c r="H58" s="29">
        <v>882007.09514527</v>
      </c>
      <c r="I58" s="27" t="s">
        <v>434</v>
      </c>
      <c r="J58" s="27" t="s">
        <v>435</v>
      </c>
    </row>
    <row r="59" spans="1:10" x14ac:dyDescent="0.25">
      <c r="A59" s="26">
        <v>349</v>
      </c>
      <c r="B59" s="27" t="s">
        <v>567</v>
      </c>
      <c r="C59" s="27" t="s">
        <v>551</v>
      </c>
      <c r="D59" s="27" t="s">
        <v>584</v>
      </c>
      <c r="E59" s="27" t="s">
        <v>585</v>
      </c>
      <c r="F59" s="27" t="s">
        <v>554</v>
      </c>
      <c r="G59" s="28" t="s">
        <v>541</v>
      </c>
      <c r="H59" s="29">
        <v>2037640.1538009541</v>
      </c>
      <c r="I59" s="30" t="s">
        <v>448</v>
      </c>
      <c r="J59" s="30" t="s">
        <v>449</v>
      </c>
    </row>
    <row r="60" spans="1:10" x14ac:dyDescent="0.25">
      <c r="A60" s="26">
        <v>365</v>
      </c>
      <c r="B60" s="27" t="s">
        <v>567</v>
      </c>
      <c r="C60" s="27" t="s">
        <v>551</v>
      </c>
      <c r="D60" s="27" t="s">
        <v>586</v>
      </c>
      <c r="E60" s="27" t="s">
        <v>587</v>
      </c>
      <c r="F60" s="27" t="s">
        <v>554</v>
      </c>
      <c r="G60" s="28" t="s">
        <v>541</v>
      </c>
      <c r="H60" s="29">
        <v>1082860.1960199357</v>
      </c>
      <c r="I60" s="30" t="s">
        <v>446</v>
      </c>
      <c r="J60" s="30" t="s">
        <v>447</v>
      </c>
    </row>
    <row r="61" spans="1:10" x14ac:dyDescent="0.25">
      <c r="A61" s="26">
        <v>1</v>
      </c>
      <c r="B61" s="27" t="s">
        <v>567</v>
      </c>
      <c r="C61" s="27" t="s">
        <v>551</v>
      </c>
      <c r="D61" s="27" t="s">
        <v>568</v>
      </c>
      <c r="E61" s="27" t="s">
        <v>569</v>
      </c>
      <c r="F61" s="27" t="s">
        <v>554</v>
      </c>
      <c r="G61" s="28" t="s">
        <v>534</v>
      </c>
      <c r="H61" s="29">
        <v>274837.1241556991</v>
      </c>
      <c r="I61" s="30" t="s">
        <v>430</v>
      </c>
      <c r="J61" s="30" t="s">
        <v>431</v>
      </c>
    </row>
    <row r="62" spans="1:10" x14ac:dyDescent="0.25">
      <c r="A62" s="26">
        <v>2</v>
      </c>
      <c r="B62" s="27" t="s">
        <v>567</v>
      </c>
      <c r="C62" s="27" t="s">
        <v>551</v>
      </c>
      <c r="D62" s="27" t="s">
        <v>570</v>
      </c>
      <c r="E62" s="27" t="s">
        <v>571</v>
      </c>
      <c r="F62" s="27" t="s">
        <v>554</v>
      </c>
      <c r="G62" s="28" t="s">
        <v>534</v>
      </c>
      <c r="H62" s="29">
        <v>274837.1241556991</v>
      </c>
      <c r="I62" s="30" t="s">
        <v>426</v>
      </c>
      <c r="J62" s="30" t="s">
        <v>427</v>
      </c>
    </row>
    <row r="63" spans="1:10" x14ac:dyDescent="0.25">
      <c r="A63" s="26">
        <v>3</v>
      </c>
      <c r="B63" s="27" t="s">
        <v>567</v>
      </c>
      <c r="C63" s="27" t="s">
        <v>551</v>
      </c>
      <c r="D63" s="27" t="s">
        <v>572</v>
      </c>
      <c r="E63" s="27" t="s">
        <v>573</v>
      </c>
      <c r="F63" s="27" t="s">
        <v>554</v>
      </c>
      <c r="G63" s="28" t="s">
        <v>534</v>
      </c>
      <c r="H63" s="29">
        <v>274837.1241556991</v>
      </c>
      <c r="I63" s="30" t="s">
        <v>428</v>
      </c>
      <c r="J63" s="30" t="s">
        <v>429</v>
      </c>
    </row>
    <row r="64" spans="1:10" x14ac:dyDescent="0.25">
      <c r="A64" s="26">
        <v>99</v>
      </c>
      <c r="B64" s="27" t="s">
        <v>567</v>
      </c>
      <c r="C64" s="27" t="s">
        <v>551</v>
      </c>
      <c r="D64" s="27" t="s">
        <v>574</v>
      </c>
      <c r="E64" s="27" t="s">
        <v>575</v>
      </c>
      <c r="F64" s="27" t="s">
        <v>554</v>
      </c>
      <c r="G64" s="28" t="s">
        <v>534</v>
      </c>
      <c r="H64" s="29">
        <v>249275.44110506203</v>
      </c>
      <c r="I64" s="27" t="s">
        <v>432</v>
      </c>
      <c r="J64" s="27" t="s">
        <v>433</v>
      </c>
    </row>
    <row r="65" spans="1:10" x14ac:dyDescent="0.25">
      <c r="A65" s="26">
        <v>162</v>
      </c>
      <c r="B65" s="27" t="s">
        <v>567</v>
      </c>
      <c r="C65" s="27" t="s">
        <v>551</v>
      </c>
      <c r="D65" s="27" t="s">
        <v>576</v>
      </c>
      <c r="E65" s="27" t="s">
        <v>577</v>
      </c>
      <c r="F65" s="27" t="s">
        <v>554</v>
      </c>
      <c r="G65" s="28" t="s">
        <v>534</v>
      </c>
      <c r="H65" s="29">
        <v>224106.00894522751</v>
      </c>
      <c r="I65" s="30" t="s">
        <v>454</v>
      </c>
      <c r="J65" s="30" t="s">
        <v>482</v>
      </c>
    </row>
    <row r="66" spans="1:10" x14ac:dyDescent="0.25">
      <c r="A66" s="26">
        <v>171</v>
      </c>
      <c r="B66" s="27" t="s">
        <v>567</v>
      </c>
      <c r="C66" s="27" t="s">
        <v>551</v>
      </c>
      <c r="D66" s="27" t="s">
        <v>578</v>
      </c>
      <c r="E66" s="27" t="s">
        <v>579</v>
      </c>
      <c r="F66" s="27" t="s">
        <v>554</v>
      </c>
      <c r="G66" s="28" t="s">
        <v>534</v>
      </c>
      <c r="H66" s="29">
        <v>244110.80437616102</v>
      </c>
      <c r="I66" s="30" t="s">
        <v>452</v>
      </c>
      <c r="J66" s="30" t="s">
        <v>481</v>
      </c>
    </row>
    <row r="67" spans="1:10" x14ac:dyDescent="0.25">
      <c r="A67" s="26">
        <v>314</v>
      </c>
      <c r="B67" s="27" t="s">
        <v>567</v>
      </c>
      <c r="C67" s="27" t="s">
        <v>551</v>
      </c>
      <c r="D67" s="27" t="s">
        <v>580</v>
      </c>
      <c r="E67" s="27" t="s">
        <v>581</v>
      </c>
      <c r="F67" s="27" t="s">
        <v>554</v>
      </c>
      <c r="G67" s="28" t="s">
        <v>534</v>
      </c>
      <c r="H67" s="29">
        <v>1052618.0562587357</v>
      </c>
      <c r="I67" s="30" t="s">
        <v>450</v>
      </c>
      <c r="J67" s="30" t="s">
        <v>451</v>
      </c>
    </row>
    <row r="68" spans="1:10" x14ac:dyDescent="0.25">
      <c r="A68" s="26">
        <v>321</v>
      </c>
      <c r="B68" s="27" t="s">
        <v>567</v>
      </c>
      <c r="C68" s="27" t="s">
        <v>551</v>
      </c>
      <c r="D68" s="27" t="s">
        <v>582</v>
      </c>
      <c r="E68" s="27" t="s">
        <v>583</v>
      </c>
      <c r="F68" s="27" t="s">
        <v>554</v>
      </c>
      <c r="G68" s="28" t="s">
        <v>534</v>
      </c>
      <c r="H68" s="29">
        <v>887105.23472658871</v>
      </c>
      <c r="I68" s="27" t="s">
        <v>434</v>
      </c>
      <c r="J68" s="27" t="s">
        <v>435</v>
      </c>
    </row>
    <row r="69" spans="1:10" x14ac:dyDescent="0.25">
      <c r="A69" s="26">
        <v>349</v>
      </c>
      <c r="B69" s="27" t="s">
        <v>567</v>
      </c>
      <c r="C69" s="27" t="s">
        <v>551</v>
      </c>
      <c r="D69" s="27" t="s">
        <v>584</v>
      </c>
      <c r="E69" s="27" t="s">
        <v>585</v>
      </c>
      <c r="F69" s="27" t="s">
        <v>554</v>
      </c>
      <c r="G69" s="28" t="s">
        <v>534</v>
      </c>
      <c r="H69" s="29">
        <v>1629546.6354865166</v>
      </c>
      <c r="I69" s="30" t="s">
        <v>448</v>
      </c>
      <c r="J69" s="30" t="s">
        <v>449</v>
      </c>
    </row>
    <row r="70" spans="1:10" x14ac:dyDescent="0.25">
      <c r="A70" s="26">
        <v>365</v>
      </c>
      <c r="B70" s="27" t="s">
        <v>567</v>
      </c>
      <c r="C70" s="27" t="s">
        <v>551</v>
      </c>
      <c r="D70" s="27" t="s">
        <v>586</v>
      </c>
      <c r="E70" s="27" t="s">
        <v>587</v>
      </c>
      <c r="F70" s="27" t="s">
        <v>554</v>
      </c>
      <c r="G70" s="28" t="s">
        <v>534</v>
      </c>
      <c r="H70" s="29">
        <v>1053129.6878554344</v>
      </c>
      <c r="I70" s="30" t="s">
        <v>446</v>
      </c>
      <c r="J70" s="30" t="s">
        <v>447</v>
      </c>
    </row>
    <row r="71" spans="1:10" x14ac:dyDescent="0.25">
      <c r="A71" s="26">
        <v>1</v>
      </c>
      <c r="B71" s="27" t="s">
        <v>567</v>
      </c>
      <c r="C71" s="27" t="s">
        <v>551</v>
      </c>
      <c r="D71" s="27" t="s">
        <v>568</v>
      </c>
      <c r="E71" s="27" t="s">
        <v>569</v>
      </c>
      <c r="F71" s="27" t="s">
        <v>554</v>
      </c>
      <c r="G71" s="28" t="s">
        <v>538</v>
      </c>
      <c r="H71" s="29">
        <v>251542.31061496964</v>
      </c>
      <c r="I71" s="30" t="s">
        <v>430</v>
      </c>
      <c r="J71" s="30" t="s">
        <v>431</v>
      </c>
    </row>
    <row r="72" spans="1:10" x14ac:dyDescent="0.25">
      <c r="A72" s="26">
        <v>2</v>
      </c>
      <c r="B72" s="27" t="s">
        <v>567</v>
      </c>
      <c r="C72" s="27" t="s">
        <v>551</v>
      </c>
      <c r="D72" s="27" t="s">
        <v>570</v>
      </c>
      <c r="E72" s="27" t="s">
        <v>571</v>
      </c>
      <c r="F72" s="27" t="s">
        <v>554</v>
      </c>
      <c r="G72" s="28" t="s">
        <v>538</v>
      </c>
      <c r="H72" s="29">
        <v>251542.31061496964</v>
      </c>
      <c r="I72" s="30" t="s">
        <v>426</v>
      </c>
      <c r="J72" s="30" t="s">
        <v>427</v>
      </c>
    </row>
    <row r="73" spans="1:10" x14ac:dyDescent="0.25">
      <c r="A73" s="26">
        <v>3</v>
      </c>
      <c r="B73" s="27" t="s">
        <v>567</v>
      </c>
      <c r="C73" s="27" t="s">
        <v>551</v>
      </c>
      <c r="D73" s="27" t="s">
        <v>572</v>
      </c>
      <c r="E73" s="27" t="s">
        <v>573</v>
      </c>
      <c r="F73" s="27" t="s">
        <v>554</v>
      </c>
      <c r="G73" s="28" t="s">
        <v>538</v>
      </c>
      <c r="H73" s="29">
        <v>251542.31061496964</v>
      </c>
      <c r="I73" s="30" t="s">
        <v>428</v>
      </c>
      <c r="J73" s="30" t="s">
        <v>429</v>
      </c>
    </row>
    <row r="74" spans="1:10" x14ac:dyDescent="0.25">
      <c r="A74" s="26">
        <v>1</v>
      </c>
      <c r="B74" s="27" t="s">
        <v>567</v>
      </c>
      <c r="C74" s="27" t="s">
        <v>551</v>
      </c>
      <c r="D74" s="27" t="s">
        <v>568</v>
      </c>
      <c r="E74" s="27" t="s">
        <v>569</v>
      </c>
      <c r="F74" s="27" t="s">
        <v>554</v>
      </c>
      <c r="G74" s="28" t="s">
        <v>536</v>
      </c>
      <c r="H74" s="29">
        <v>251542.31061496964</v>
      </c>
      <c r="I74" s="30" t="s">
        <v>430</v>
      </c>
      <c r="J74" s="30" t="s">
        <v>431</v>
      </c>
    </row>
    <row r="75" spans="1:10" x14ac:dyDescent="0.25">
      <c r="A75" s="26">
        <v>2</v>
      </c>
      <c r="B75" s="27" t="s">
        <v>567</v>
      </c>
      <c r="C75" s="27" t="s">
        <v>551</v>
      </c>
      <c r="D75" s="27" t="s">
        <v>570</v>
      </c>
      <c r="E75" s="27" t="s">
        <v>571</v>
      </c>
      <c r="F75" s="27" t="s">
        <v>554</v>
      </c>
      <c r="G75" s="28" t="s">
        <v>536</v>
      </c>
      <c r="H75" s="29">
        <v>251542.31061496964</v>
      </c>
      <c r="I75" s="30" t="s">
        <v>426</v>
      </c>
      <c r="J75" s="30" t="s">
        <v>427</v>
      </c>
    </row>
    <row r="76" spans="1:10" x14ac:dyDescent="0.25">
      <c r="A76" s="26">
        <v>3</v>
      </c>
      <c r="B76" s="27" t="s">
        <v>567</v>
      </c>
      <c r="C76" s="27" t="s">
        <v>551</v>
      </c>
      <c r="D76" s="27" t="s">
        <v>572</v>
      </c>
      <c r="E76" s="27" t="s">
        <v>573</v>
      </c>
      <c r="F76" s="27" t="s">
        <v>554</v>
      </c>
      <c r="G76" s="28" t="s">
        <v>536</v>
      </c>
      <c r="H76" s="29">
        <v>251542.31061496964</v>
      </c>
      <c r="I76" s="30" t="s">
        <v>428</v>
      </c>
      <c r="J76" s="30" t="s">
        <v>429</v>
      </c>
    </row>
    <row r="77" spans="1:10" x14ac:dyDescent="0.25">
      <c r="A77" s="26">
        <v>99</v>
      </c>
      <c r="B77" s="27" t="s">
        <v>567</v>
      </c>
      <c r="C77" s="27" t="s">
        <v>551</v>
      </c>
      <c r="D77" s="27" t="s">
        <v>574</v>
      </c>
      <c r="E77" s="27" t="s">
        <v>575</v>
      </c>
      <c r="F77" s="27" t="s">
        <v>554</v>
      </c>
      <c r="G77" s="28" t="s">
        <v>536</v>
      </c>
      <c r="H77" s="29">
        <v>256371.51777947787</v>
      </c>
      <c r="I77" s="27" t="s">
        <v>432</v>
      </c>
      <c r="J77" s="27" t="s">
        <v>433</v>
      </c>
    </row>
    <row r="78" spans="1:10" x14ac:dyDescent="0.25">
      <c r="A78" s="26">
        <v>162</v>
      </c>
      <c r="B78" s="27" t="s">
        <v>567</v>
      </c>
      <c r="C78" s="27" t="s">
        <v>551</v>
      </c>
      <c r="D78" s="27" t="s">
        <v>576</v>
      </c>
      <c r="E78" s="27" t="s">
        <v>577</v>
      </c>
      <c r="F78" s="27" t="s">
        <v>554</v>
      </c>
      <c r="G78" s="28" t="s">
        <v>536</v>
      </c>
      <c r="H78" s="29">
        <v>230474.56688192047</v>
      </c>
      <c r="I78" s="30" t="s">
        <v>454</v>
      </c>
      <c r="J78" s="30" t="s">
        <v>482</v>
      </c>
    </row>
    <row r="79" spans="1:10" x14ac:dyDescent="0.25">
      <c r="A79" s="26">
        <v>171</v>
      </c>
      <c r="B79" s="27" t="s">
        <v>567</v>
      </c>
      <c r="C79" s="27" t="s">
        <v>551</v>
      </c>
      <c r="D79" s="27" t="s">
        <v>578</v>
      </c>
      <c r="E79" s="27" t="s">
        <v>579</v>
      </c>
      <c r="F79" s="27" t="s">
        <v>554</v>
      </c>
      <c r="G79" s="28" t="s">
        <v>536</v>
      </c>
      <c r="H79" s="29">
        <v>251047.45514904652</v>
      </c>
      <c r="I79" s="30" t="s">
        <v>452</v>
      </c>
      <c r="J79" s="30" t="s">
        <v>481</v>
      </c>
    </row>
    <row r="80" spans="1:10" x14ac:dyDescent="0.25">
      <c r="A80" s="26">
        <v>314</v>
      </c>
      <c r="B80" s="27" t="s">
        <v>567</v>
      </c>
      <c r="C80" s="27" t="s">
        <v>551</v>
      </c>
      <c r="D80" s="27" t="s">
        <v>580</v>
      </c>
      <c r="E80" s="27" t="s">
        <v>581</v>
      </c>
      <c r="F80" s="27" t="s">
        <v>554</v>
      </c>
      <c r="G80" s="28" t="s">
        <v>536</v>
      </c>
      <c r="H80" s="29">
        <v>1082484.6880487353</v>
      </c>
      <c r="I80" s="30" t="s">
        <v>450</v>
      </c>
      <c r="J80" s="30" t="s">
        <v>451</v>
      </c>
    </row>
    <row r="81" spans="1:10" x14ac:dyDescent="0.25">
      <c r="A81" s="26">
        <v>321</v>
      </c>
      <c r="B81" s="27" t="s">
        <v>567</v>
      </c>
      <c r="C81" s="27" t="s">
        <v>551</v>
      </c>
      <c r="D81" s="27" t="s">
        <v>582</v>
      </c>
      <c r="E81" s="27" t="s">
        <v>583</v>
      </c>
      <c r="F81" s="27" t="s">
        <v>554</v>
      </c>
      <c r="G81" s="28" t="s">
        <v>536</v>
      </c>
      <c r="H81" s="29">
        <v>912276.23962998332</v>
      </c>
      <c r="I81" s="27" t="s">
        <v>434</v>
      </c>
      <c r="J81" s="27" t="s">
        <v>435</v>
      </c>
    </row>
    <row r="82" spans="1:10" x14ac:dyDescent="0.25">
      <c r="A82" s="26">
        <v>349</v>
      </c>
      <c r="B82" s="27" t="s">
        <v>567</v>
      </c>
      <c r="C82" s="27" t="s">
        <v>551</v>
      </c>
      <c r="D82" s="27" t="s">
        <v>584</v>
      </c>
      <c r="E82" s="27" t="s">
        <v>585</v>
      </c>
      <c r="F82" s="27" t="s">
        <v>554</v>
      </c>
      <c r="G82" s="28" t="s">
        <v>536</v>
      </c>
      <c r="H82" s="29">
        <v>1675823.6689767821</v>
      </c>
      <c r="I82" s="30" t="s">
        <v>448</v>
      </c>
      <c r="J82" s="30" t="s">
        <v>449</v>
      </c>
    </row>
    <row r="83" spans="1:10" x14ac:dyDescent="0.25">
      <c r="A83" s="26">
        <v>365</v>
      </c>
      <c r="B83" s="27" t="s">
        <v>567</v>
      </c>
      <c r="C83" s="27" t="s">
        <v>551</v>
      </c>
      <c r="D83" s="27" t="s">
        <v>586</v>
      </c>
      <c r="E83" s="27" t="s">
        <v>587</v>
      </c>
      <c r="F83" s="27" t="s">
        <v>554</v>
      </c>
      <c r="G83" s="28" t="s">
        <v>536</v>
      </c>
      <c r="H83" s="29">
        <v>1083029.0290612504</v>
      </c>
      <c r="I83" s="30" t="s">
        <v>446</v>
      </c>
      <c r="J83" s="30" t="s">
        <v>447</v>
      </c>
    </row>
    <row r="84" spans="1:10" x14ac:dyDescent="0.25">
      <c r="A84" s="26">
        <v>1</v>
      </c>
      <c r="B84" s="27" t="s">
        <v>567</v>
      </c>
      <c r="C84" s="27" t="s">
        <v>551</v>
      </c>
      <c r="D84" s="27" t="s">
        <v>568</v>
      </c>
      <c r="E84" s="27" t="s">
        <v>569</v>
      </c>
      <c r="F84" s="27" t="s">
        <v>554</v>
      </c>
      <c r="G84" s="28" t="s">
        <v>540</v>
      </c>
      <c r="H84" s="29">
        <v>281678.46453091456</v>
      </c>
      <c r="I84" s="30" t="s">
        <v>430</v>
      </c>
      <c r="J84" s="30" t="s">
        <v>431</v>
      </c>
    </row>
    <row r="85" spans="1:10" x14ac:dyDescent="0.25">
      <c r="A85" s="26">
        <v>2</v>
      </c>
      <c r="B85" s="27" t="s">
        <v>567</v>
      </c>
      <c r="C85" s="27" t="s">
        <v>551</v>
      </c>
      <c r="D85" s="27" t="s">
        <v>570</v>
      </c>
      <c r="E85" s="27" t="s">
        <v>571</v>
      </c>
      <c r="F85" s="27" t="s">
        <v>554</v>
      </c>
      <c r="G85" s="28" t="s">
        <v>540</v>
      </c>
      <c r="H85" s="29">
        <v>342461.71214021719</v>
      </c>
      <c r="I85" s="30" t="s">
        <v>426</v>
      </c>
      <c r="J85" s="30" t="s">
        <v>427</v>
      </c>
    </row>
    <row r="86" spans="1:10" x14ac:dyDescent="0.25">
      <c r="A86" s="26">
        <v>3</v>
      </c>
      <c r="B86" s="27" t="s">
        <v>567</v>
      </c>
      <c r="C86" s="27" t="s">
        <v>551</v>
      </c>
      <c r="D86" s="27" t="s">
        <v>572</v>
      </c>
      <c r="E86" s="27" t="s">
        <v>573</v>
      </c>
      <c r="F86" s="27" t="s">
        <v>554</v>
      </c>
      <c r="G86" s="28" t="s">
        <v>540</v>
      </c>
      <c r="H86" s="29">
        <v>342461.71214021719</v>
      </c>
      <c r="I86" s="30" t="s">
        <v>428</v>
      </c>
      <c r="J86" s="30" t="s">
        <v>429</v>
      </c>
    </row>
    <row r="87" spans="1:10" x14ac:dyDescent="0.25">
      <c r="A87" s="26">
        <v>99</v>
      </c>
      <c r="B87" s="27" t="s">
        <v>567</v>
      </c>
      <c r="C87" s="27" t="s">
        <v>551</v>
      </c>
      <c r="D87" s="27" t="s">
        <v>574</v>
      </c>
      <c r="E87" s="27" t="s">
        <v>575</v>
      </c>
      <c r="F87" s="27" t="s">
        <v>554</v>
      </c>
      <c r="G87" s="28" t="s">
        <v>540</v>
      </c>
      <c r="H87" s="29">
        <v>268254.51582283439</v>
      </c>
      <c r="I87" s="27" t="s">
        <v>432</v>
      </c>
      <c r="J87" s="27" t="s">
        <v>433</v>
      </c>
    </row>
    <row r="88" spans="1:10" x14ac:dyDescent="0.25">
      <c r="A88" s="26">
        <v>162</v>
      </c>
      <c r="B88" s="27" t="s">
        <v>567</v>
      </c>
      <c r="C88" s="27" t="s">
        <v>551</v>
      </c>
      <c r="D88" s="27" t="s">
        <v>576</v>
      </c>
      <c r="E88" s="27" t="s">
        <v>577</v>
      </c>
      <c r="F88" s="27" t="s">
        <v>554</v>
      </c>
      <c r="G88" s="28" t="s">
        <v>540</v>
      </c>
      <c r="H88" s="29">
        <v>279248.03739692306</v>
      </c>
      <c r="I88" s="30" t="s">
        <v>454</v>
      </c>
      <c r="J88" s="30" t="s">
        <v>482</v>
      </c>
    </row>
    <row r="89" spans="1:10" x14ac:dyDescent="0.25">
      <c r="A89" s="26">
        <v>171</v>
      </c>
      <c r="B89" s="27" t="s">
        <v>567</v>
      </c>
      <c r="C89" s="27" t="s">
        <v>551</v>
      </c>
      <c r="D89" s="27" t="s">
        <v>578</v>
      </c>
      <c r="E89" s="27" t="s">
        <v>579</v>
      </c>
      <c r="F89" s="27" t="s">
        <v>554</v>
      </c>
      <c r="G89" s="28" t="s">
        <v>540</v>
      </c>
      <c r="H89" s="29">
        <v>304175.07924157253</v>
      </c>
      <c r="I89" s="30" t="s">
        <v>452</v>
      </c>
      <c r="J89" s="30" t="s">
        <v>481</v>
      </c>
    </row>
    <row r="90" spans="1:10" x14ac:dyDescent="0.25">
      <c r="A90" s="26">
        <v>314</v>
      </c>
      <c r="B90" s="27" t="s">
        <v>567</v>
      </c>
      <c r="C90" s="27" t="s">
        <v>551</v>
      </c>
      <c r="D90" s="27" t="s">
        <v>580</v>
      </c>
      <c r="E90" s="27" t="s">
        <v>581</v>
      </c>
      <c r="F90" s="27" t="s">
        <v>554</v>
      </c>
      <c r="G90" s="28" t="s">
        <v>540</v>
      </c>
      <c r="H90" s="29">
        <v>1132761.1969165066</v>
      </c>
      <c r="I90" s="30" t="s">
        <v>450</v>
      </c>
      <c r="J90" s="30" t="s">
        <v>451</v>
      </c>
    </row>
    <row r="91" spans="1:10" x14ac:dyDescent="0.25">
      <c r="A91" s="26">
        <v>321</v>
      </c>
      <c r="B91" s="27" t="s">
        <v>567</v>
      </c>
      <c r="C91" s="27" t="s">
        <v>551</v>
      </c>
      <c r="D91" s="27" t="s">
        <v>582</v>
      </c>
      <c r="E91" s="27" t="s">
        <v>583</v>
      </c>
      <c r="F91" s="27" t="s">
        <v>554</v>
      </c>
      <c r="G91" s="28" t="s">
        <v>540</v>
      </c>
      <c r="H91" s="29">
        <v>1150807.0194295498</v>
      </c>
      <c r="I91" s="27" t="s">
        <v>434</v>
      </c>
      <c r="J91" s="27" t="s">
        <v>435</v>
      </c>
    </row>
    <row r="92" spans="1:10" x14ac:dyDescent="0.25">
      <c r="A92" s="26">
        <v>349</v>
      </c>
      <c r="B92" s="27" t="s">
        <v>567</v>
      </c>
      <c r="C92" s="27" t="s">
        <v>551</v>
      </c>
      <c r="D92" s="27" t="s">
        <v>584</v>
      </c>
      <c r="E92" s="27" t="s">
        <v>585</v>
      </c>
      <c r="F92" s="27" t="s">
        <v>554</v>
      </c>
      <c r="G92" s="28" t="s">
        <v>540</v>
      </c>
      <c r="H92" s="29">
        <v>2113947.2896737745</v>
      </c>
      <c r="I92" s="30" t="s">
        <v>448</v>
      </c>
      <c r="J92" s="30" t="s">
        <v>449</v>
      </c>
    </row>
    <row r="93" spans="1:10" x14ac:dyDescent="0.25">
      <c r="A93" s="26">
        <v>365</v>
      </c>
      <c r="B93" s="27" t="s">
        <v>567</v>
      </c>
      <c r="C93" s="27" t="s">
        <v>551</v>
      </c>
      <c r="D93" s="27" t="s">
        <v>586</v>
      </c>
      <c r="E93" s="27" t="s">
        <v>587</v>
      </c>
      <c r="F93" s="27" t="s">
        <v>554</v>
      </c>
      <c r="G93" s="28" t="s">
        <v>540</v>
      </c>
      <c r="H93" s="29">
        <v>1133311.7825884998</v>
      </c>
      <c r="I93" s="30" t="s">
        <v>446</v>
      </c>
      <c r="J93" s="30" t="s">
        <v>447</v>
      </c>
    </row>
    <row r="94" spans="1:10" x14ac:dyDescent="0.25">
      <c r="A94" s="26">
        <v>1</v>
      </c>
      <c r="B94" s="27" t="s">
        <v>567</v>
      </c>
      <c r="C94" s="27" t="s">
        <v>551</v>
      </c>
      <c r="D94" s="27" t="s">
        <v>568</v>
      </c>
      <c r="E94" s="27" t="s">
        <v>569</v>
      </c>
      <c r="F94" s="27" t="s">
        <v>554</v>
      </c>
      <c r="G94" s="28" t="s">
        <v>532</v>
      </c>
      <c r="H94" s="29">
        <v>307768.71072812821</v>
      </c>
      <c r="I94" s="30" t="s">
        <v>430</v>
      </c>
      <c r="J94" s="30" t="s">
        <v>431</v>
      </c>
    </row>
    <row r="95" spans="1:10" x14ac:dyDescent="0.25">
      <c r="A95" s="26">
        <v>2</v>
      </c>
      <c r="B95" s="27" t="s">
        <v>567</v>
      </c>
      <c r="C95" s="27" t="s">
        <v>551</v>
      </c>
      <c r="D95" s="27" t="s">
        <v>570</v>
      </c>
      <c r="E95" s="27" t="s">
        <v>571</v>
      </c>
      <c r="F95" s="27" t="s">
        <v>554</v>
      </c>
      <c r="G95" s="28" t="s">
        <v>532</v>
      </c>
      <c r="H95" s="29">
        <v>307768.71072812821</v>
      </c>
      <c r="I95" s="30" t="s">
        <v>426</v>
      </c>
      <c r="J95" s="30" t="s">
        <v>427</v>
      </c>
    </row>
    <row r="96" spans="1:10" x14ac:dyDescent="0.25">
      <c r="A96" s="26">
        <v>3</v>
      </c>
      <c r="B96" s="27" t="s">
        <v>567</v>
      </c>
      <c r="C96" s="27" t="s">
        <v>551</v>
      </c>
      <c r="D96" s="27" t="s">
        <v>572</v>
      </c>
      <c r="E96" s="27" t="s">
        <v>573</v>
      </c>
      <c r="F96" s="27" t="s">
        <v>554</v>
      </c>
      <c r="G96" s="28" t="s">
        <v>532</v>
      </c>
      <c r="H96" s="29">
        <v>307768.71072812821</v>
      </c>
      <c r="I96" s="30" t="s">
        <v>428</v>
      </c>
      <c r="J96" s="30" t="s">
        <v>429</v>
      </c>
    </row>
    <row r="97" spans="1:10" x14ac:dyDescent="0.25">
      <c r="A97" s="26">
        <v>99</v>
      </c>
      <c r="B97" s="27" t="s">
        <v>567</v>
      </c>
      <c r="C97" s="27" t="s">
        <v>551</v>
      </c>
      <c r="D97" s="27" t="s">
        <v>574</v>
      </c>
      <c r="E97" s="27" t="s">
        <v>575</v>
      </c>
      <c r="F97" s="27" t="s">
        <v>554</v>
      </c>
      <c r="G97" s="28" t="s">
        <v>532</v>
      </c>
      <c r="H97" s="29">
        <v>279145.22675944114</v>
      </c>
      <c r="I97" s="27" t="s">
        <v>432</v>
      </c>
      <c r="J97" s="27" t="s">
        <v>433</v>
      </c>
    </row>
    <row r="98" spans="1:10" x14ac:dyDescent="0.25">
      <c r="A98" s="26">
        <v>162</v>
      </c>
      <c r="B98" s="27" t="s">
        <v>567</v>
      </c>
      <c r="C98" s="27" t="s">
        <v>551</v>
      </c>
      <c r="D98" s="27" t="s">
        <v>576</v>
      </c>
      <c r="E98" s="27" t="s">
        <v>577</v>
      </c>
      <c r="F98" s="27" t="s">
        <v>554</v>
      </c>
      <c r="G98" s="28" t="s">
        <v>532</v>
      </c>
      <c r="H98" s="29">
        <v>248202.71052477244</v>
      </c>
      <c r="I98" s="30" t="s">
        <v>454</v>
      </c>
      <c r="J98" s="30" t="s">
        <v>482</v>
      </c>
    </row>
    <row r="99" spans="1:10" x14ac:dyDescent="0.25">
      <c r="A99" s="26">
        <v>171</v>
      </c>
      <c r="B99" s="27" t="s">
        <v>567</v>
      </c>
      <c r="C99" s="27" t="s">
        <v>551</v>
      </c>
      <c r="D99" s="27" t="s">
        <v>578</v>
      </c>
      <c r="E99" s="27" t="s">
        <v>579</v>
      </c>
      <c r="F99" s="27" t="s">
        <v>554</v>
      </c>
      <c r="G99" s="28" t="s">
        <v>532</v>
      </c>
      <c r="H99" s="29">
        <v>270399.16221345344</v>
      </c>
      <c r="I99" s="30" t="s">
        <v>452</v>
      </c>
      <c r="J99" s="30" t="s">
        <v>481</v>
      </c>
    </row>
    <row r="100" spans="1:10" x14ac:dyDescent="0.25">
      <c r="A100" s="26">
        <v>314</v>
      </c>
      <c r="B100" s="27" t="s">
        <v>567</v>
      </c>
      <c r="C100" s="27" t="s">
        <v>551</v>
      </c>
      <c r="D100" s="27" t="s">
        <v>580</v>
      </c>
      <c r="E100" s="27" t="s">
        <v>581</v>
      </c>
      <c r="F100" s="27" t="s">
        <v>554</v>
      </c>
      <c r="G100" s="28" t="s">
        <v>532</v>
      </c>
      <c r="H100" s="29">
        <v>1191850.0685850529</v>
      </c>
      <c r="I100" s="30" t="s">
        <v>450</v>
      </c>
      <c r="J100" s="30" t="s">
        <v>451</v>
      </c>
    </row>
    <row r="101" spans="1:10" x14ac:dyDescent="0.25">
      <c r="A101" s="26">
        <v>321</v>
      </c>
      <c r="B101" s="27" t="s">
        <v>567</v>
      </c>
      <c r="C101" s="27" t="s">
        <v>551</v>
      </c>
      <c r="D101" s="27" t="s">
        <v>582</v>
      </c>
      <c r="E101" s="27" t="s">
        <v>583</v>
      </c>
      <c r="F101" s="27" t="s">
        <v>554</v>
      </c>
      <c r="G101" s="28" t="s">
        <v>532</v>
      </c>
      <c r="H101" s="29">
        <v>1004472.2614937403</v>
      </c>
      <c r="I101" s="27" t="s">
        <v>434</v>
      </c>
      <c r="J101" s="27" t="s">
        <v>435</v>
      </c>
    </row>
    <row r="102" spans="1:10" x14ac:dyDescent="0.25">
      <c r="A102" s="26">
        <v>349</v>
      </c>
      <c r="B102" s="27" t="s">
        <v>567</v>
      </c>
      <c r="C102" s="27" t="s">
        <v>551</v>
      </c>
      <c r="D102" s="27" t="s">
        <v>584</v>
      </c>
      <c r="E102" s="27" t="s">
        <v>585</v>
      </c>
      <c r="F102" s="27" t="s">
        <v>554</v>
      </c>
      <c r="G102" s="28" t="s">
        <v>532</v>
      </c>
      <c r="H102" s="29">
        <v>1845088.3288796956</v>
      </c>
      <c r="I102" s="30" t="s">
        <v>448</v>
      </c>
      <c r="J102" s="30" t="s">
        <v>449</v>
      </c>
    </row>
    <row r="103" spans="1:10" x14ac:dyDescent="0.25">
      <c r="A103" s="26">
        <v>365</v>
      </c>
      <c r="B103" s="27" t="s">
        <v>567</v>
      </c>
      <c r="C103" s="27" t="s">
        <v>551</v>
      </c>
      <c r="D103" s="27" t="s">
        <v>586</v>
      </c>
      <c r="E103" s="27" t="s">
        <v>587</v>
      </c>
      <c r="F103" s="27" t="s">
        <v>554</v>
      </c>
      <c r="G103" s="28" t="s">
        <v>532</v>
      </c>
      <c r="H103" s="29">
        <v>1192446.3911677338</v>
      </c>
      <c r="I103" s="30" t="s">
        <v>446</v>
      </c>
      <c r="J103" s="30" t="s">
        <v>447</v>
      </c>
    </row>
    <row r="104" spans="1:10" x14ac:dyDescent="0.25">
      <c r="A104" s="26">
        <v>1</v>
      </c>
      <c r="B104" s="27" t="s">
        <v>567</v>
      </c>
      <c r="C104" s="27" t="s">
        <v>551</v>
      </c>
      <c r="D104" s="27" t="s">
        <v>568</v>
      </c>
      <c r="E104" s="27" t="s">
        <v>569</v>
      </c>
      <c r="F104" s="27" t="s">
        <v>554</v>
      </c>
      <c r="G104" s="28" t="s">
        <v>529</v>
      </c>
      <c r="H104" s="29">
        <v>329163.89145990211</v>
      </c>
      <c r="I104" s="30" t="s">
        <v>430</v>
      </c>
      <c r="J104" s="30" t="s">
        <v>431</v>
      </c>
    </row>
    <row r="105" spans="1:10" x14ac:dyDescent="0.25">
      <c r="A105" s="26">
        <v>2</v>
      </c>
      <c r="B105" s="27" t="s">
        <v>567</v>
      </c>
      <c r="C105" s="27" t="s">
        <v>551</v>
      </c>
      <c r="D105" s="27" t="s">
        <v>570</v>
      </c>
      <c r="E105" s="27" t="s">
        <v>571</v>
      </c>
      <c r="F105" s="27" t="s">
        <v>554</v>
      </c>
      <c r="G105" s="28" t="s">
        <v>529</v>
      </c>
      <c r="H105" s="29">
        <v>329163.89145990211</v>
      </c>
      <c r="I105" s="30" t="s">
        <v>426</v>
      </c>
      <c r="J105" s="30" t="s">
        <v>427</v>
      </c>
    </row>
    <row r="106" spans="1:10" x14ac:dyDescent="0.25">
      <c r="A106" s="26">
        <v>3</v>
      </c>
      <c r="B106" s="27" t="s">
        <v>567</v>
      </c>
      <c r="C106" s="27" t="s">
        <v>551</v>
      </c>
      <c r="D106" s="27" t="s">
        <v>572</v>
      </c>
      <c r="E106" s="27" t="s">
        <v>573</v>
      </c>
      <c r="F106" s="27" t="s">
        <v>554</v>
      </c>
      <c r="G106" s="28" t="s">
        <v>529</v>
      </c>
      <c r="H106" s="29">
        <v>329163.89145990211</v>
      </c>
      <c r="I106" s="30" t="s">
        <v>428</v>
      </c>
      <c r="J106" s="30" t="s">
        <v>429</v>
      </c>
    </row>
    <row r="107" spans="1:10" x14ac:dyDescent="0.25">
      <c r="A107" s="26">
        <v>99</v>
      </c>
      <c r="B107" s="27" t="s">
        <v>567</v>
      </c>
      <c r="C107" s="27" t="s">
        <v>551</v>
      </c>
      <c r="D107" s="27" t="s">
        <v>574</v>
      </c>
      <c r="E107" s="27" t="s">
        <v>575</v>
      </c>
      <c r="F107" s="27" t="s">
        <v>554</v>
      </c>
      <c r="G107" s="28" t="s">
        <v>529</v>
      </c>
      <c r="H107" s="29">
        <v>298549.45721612917</v>
      </c>
      <c r="I107" s="27" t="s">
        <v>432</v>
      </c>
      <c r="J107" s="27" t="s">
        <v>433</v>
      </c>
    </row>
    <row r="108" spans="1:10" x14ac:dyDescent="0.25">
      <c r="A108" s="26">
        <v>162</v>
      </c>
      <c r="B108" s="27" t="s">
        <v>567</v>
      </c>
      <c r="C108" s="27" t="s">
        <v>551</v>
      </c>
      <c r="D108" s="27" t="s">
        <v>576</v>
      </c>
      <c r="E108" s="27" t="s">
        <v>577</v>
      </c>
      <c r="F108" s="27" t="s">
        <v>554</v>
      </c>
      <c r="G108" s="28" t="s">
        <v>529</v>
      </c>
      <c r="H108" s="29">
        <v>265471.42378887476</v>
      </c>
      <c r="I108" s="30" t="s">
        <v>454</v>
      </c>
      <c r="J108" s="30" t="s">
        <v>482</v>
      </c>
    </row>
    <row r="109" spans="1:10" x14ac:dyDescent="0.25">
      <c r="A109" s="26">
        <v>171</v>
      </c>
      <c r="B109" s="27" t="s">
        <v>567</v>
      </c>
      <c r="C109" s="27" t="s">
        <v>551</v>
      </c>
      <c r="D109" s="27" t="s">
        <v>578</v>
      </c>
      <c r="E109" s="27" t="s">
        <v>579</v>
      </c>
      <c r="F109" s="27" t="s">
        <v>554</v>
      </c>
      <c r="G109" s="28" t="s">
        <v>529</v>
      </c>
      <c r="H109" s="29">
        <v>289168.69790771831</v>
      </c>
      <c r="I109" s="30" t="s">
        <v>452</v>
      </c>
      <c r="J109" s="30" t="s">
        <v>481</v>
      </c>
    </row>
    <row r="110" spans="1:10" x14ac:dyDescent="0.25">
      <c r="A110" s="26">
        <v>314</v>
      </c>
      <c r="B110" s="27" t="s">
        <v>567</v>
      </c>
      <c r="C110" s="27" t="s">
        <v>551</v>
      </c>
      <c r="D110" s="27" t="s">
        <v>580</v>
      </c>
      <c r="E110" s="27" t="s">
        <v>581</v>
      </c>
      <c r="F110" s="27" t="s">
        <v>554</v>
      </c>
      <c r="G110" s="28" t="s">
        <v>529</v>
      </c>
      <c r="H110" s="29">
        <v>1267691.7901771525</v>
      </c>
      <c r="I110" s="30" t="s">
        <v>450</v>
      </c>
      <c r="J110" s="30" t="s">
        <v>451</v>
      </c>
    </row>
    <row r="111" spans="1:10" x14ac:dyDescent="0.25">
      <c r="A111" s="26">
        <v>321</v>
      </c>
      <c r="B111" s="27" t="s">
        <v>567</v>
      </c>
      <c r="C111" s="27" t="s">
        <v>551</v>
      </c>
      <c r="D111" s="27" t="s">
        <v>582</v>
      </c>
      <c r="E111" s="27" t="s">
        <v>583</v>
      </c>
      <c r="F111" s="27" t="s">
        <v>554</v>
      </c>
      <c r="G111" s="28" t="s">
        <v>529</v>
      </c>
      <c r="H111" s="29">
        <v>1068360.9466885764</v>
      </c>
      <c r="I111" s="27" t="s">
        <v>434</v>
      </c>
      <c r="J111" s="27" t="s">
        <v>435</v>
      </c>
    </row>
    <row r="112" spans="1:10" x14ac:dyDescent="0.25">
      <c r="A112" s="26">
        <v>349</v>
      </c>
      <c r="B112" s="27" t="s">
        <v>567</v>
      </c>
      <c r="C112" s="27" t="s">
        <v>551</v>
      </c>
      <c r="D112" s="27" t="s">
        <v>584</v>
      </c>
      <c r="E112" s="27" t="s">
        <v>585</v>
      </c>
      <c r="F112" s="27" t="s">
        <v>554</v>
      </c>
      <c r="G112" s="28" t="s">
        <v>529</v>
      </c>
      <c r="H112" s="29">
        <v>1962499.9583032893</v>
      </c>
      <c r="I112" s="30" t="s">
        <v>448</v>
      </c>
      <c r="J112" s="30" t="s">
        <v>449</v>
      </c>
    </row>
    <row r="113" spans="1:10" x14ac:dyDescent="0.25">
      <c r="A113" s="26">
        <v>365</v>
      </c>
      <c r="B113" s="27" t="s">
        <v>567</v>
      </c>
      <c r="C113" s="27" t="s">
        <v>551</v>
      </c>
      <c r="D113" s="27" t="s">
        <v>586</v>
      </c>
      <c r="E113" s="27" t="s">
        <v>587</v>
      </c>
      <c r="F113" s="27" t="s">
        <v>554</v>
      </c>
      <c r="G113" s="28" t="s">
        <v>529</v>
      </c>
      <c r="H113" s="29">
        <v>1268307.9597088012</v>
      </c>
      <c r="I113" s="30" t="s">
        <v>446</v>
      </c>
      <c r="J113" s="30" t="s">
        <v>447</v>
      </c>
    </row>
    <row r="114" spans="1:10" x14ac:dyDescent="0.25">
      <c r="A114" s="26">
        <v>1</v>
      </c>
      <c r="B114" s="27" t="s">
        <v>567</v>
      </c>
      <c r="C114" s="27" t="s">
        <v>551</v>
      </c>
      <c r="D114" s="27" t="s">
        <v>568</v>
      </c>
      <c r="E114" s="27" t="s">
        <v>569</v>
      </c>
      <c r="F114" s="27" t="s">
        <v>554</v>
      </c>
      <c r="G114" s="28" t="s">
        <v>535</v>
      </c>
      <c r="H114" s="29">
        <v>304045.02009215666</v>
      </c>
      <c r="I114" s="30" t="s">
        <v>430</v>
      </c>
      <c r="J114" s="30" t="s">
        <v>431</v>
      </c>
    </row>
    <row r="115" spans="1:10" x14ac:dyDescent="0.25">
      <c r="A115" s="26">
        <v>2</v>
      </c>
      <c r="B115" s="27" t="s">
        <v>567</v>
      </c>
      <c r="C115" s="27" t="s">
        <v>551</v>
      </c>
      <c r="D115" s="27" t="s">
        <v>570</v>
      </c>
      <c r="E115" s="27" t="s">
        <v>571</v>
      </c>
      <c r="F115" s="27" t="s">
        <v>554</v>
      </c>
      <c r="G115" s="28" t="s">
        <v>535</v>
      </c>
      <c r="H115" s="29">
        <v>304045.02009215666</v>
      </c>
      <c r="I115" s="30" t="s">
        <v>426</v>
      </c>
      <c r="J115" s="30" t="s">
        <v>427</v>
      </c>
    </row>
    <row r="116" spans="1:10" x14ac:dyDescent="0.25">
      <c r="A116" s="26">
        <v>3</v>
      </c>
      <c r="B116" s="27" t="s">
        <v>567</v>
      </c>
      <c r="C116" s="27" t="s">
        <v>551</v>
      </c>
      <c r="D116" s="27" t="s">
        <v>572</v>
      </c>
      <c r="E116" s="27" t="s">
        <v>573</v>
      </c>
      <c r="F116" s="27" t="s">
        <v>554</v>
      </c>
      <c r="G116" s="28" t="s">
        <v>535</v>
      </c>
      <c r="H116" s="29">
        <v>304045.02009215666</v>
      </c>
      <c r="I116" s="30" t="s">
        <v>428</v>
      </c>
      <c r="J116" s="30" t="s">
        <v>429</v>
      </c>
    </row>
    <row r="117" spans="1:10" x14ac:dyDescent="0.25">
      <c r="A117" s="26">
        <v>99</v>
      </c>
      <c r="B117" s="27" t="s">
        <v>567</v>
      </c>
      <c r="C117" s="27" t="s">
        <v>551</v>
      </c>
      <c r="D117" s="27" t="s">
        <v>574</v>
      </c>
      <c r="E117" s="27" t="s">
        <v>575</v>
      </c>
      <c r="F117" s="27" t="s">
        <v>554</v>
      </c>
      <c r="G117" s="28" t="s">
        <v>535</v>
      </c>
      <c r="H117" s="29">
        <v>277264.60664220125</v>
      </c>
      <c r="I117" s="27" t="s">
        <v>432</v>
      </c>
      <c r="J117" s="27" t="s">
        <v>433</v>
      </c>
    </row>
    <row r="118" spans="1:10" x14ac:dyDescent="0.25">
      <c r="A118" s="26">
        <v>162</v>
      </c>
      <c r="B118" s="27" t="s">
        <v>567</v>
      </c>
      <c r="C118" s="27" t="s">
        <v>551</v>
      </c>
      <c r="D118" s="27" t="s">
        <v>576</v>
      </c>
      <c r="E118" s="27" t="s">
        <v>577</v>
      </c>
      <c r="F118" s="27" t="s">
        <v>554</v>
      </c>
      <c r="G118" s="28" t="s">
        <v>535</v>
      </c>
      <c r="H118" s="29">
        <v>248301.00731317338</v>
      </c>
      <c r="I118" s="30" t="s">
        <v>454</v>
      </c>
      <c r="J118" s="30" t="s">
        <v>482</v>
      </c>
    </row>
    <row r="119" spans="1:10" x14ac:dyDescent="0.25">
      <c r="A119" s="26">
        <v>171</v>
      </c>
      <c r="B119" s="27" t="s">
        <v>567</v>
      </c>
      <c r="C119" s="27" t="s">
        <v>551</v>
      </c>
      <c r="D119" s="27" t="s">
        <v>578</v>
      </c>
      <c r="E119" s="27" t="s">
        <v>579</v>
      </c>
      <c r="F119" s="27" t="s">
        <v>554</v>
      </c>
      <c r="G119" s="28" t="s">
        <v>535</v>
      </c>
      <c r="H119" s="29">
        <v>269114.04602699744</v>
      </c>
      <c r="I119" s="30" t="s">
        <v>452</v>
      </c>
      <c r="J119" s="30" t="s">
        <v>481</v>
      </c>
    </row>
    <row r="120" spans="1:10" x14ac:dyDescent="0.25">
      <c r="A120" s="26">
        <v>314</v>
      </c>
      <c r="B120" s="27" t="s">
        <v>567</v>
      </c>
      <c r="C120" s="27" t="s">
        <v>551</v>
      </c>
      <c r="D120" s="27" t="s">
        <v>580</v>
      </c>
      <c r="E120" s="27" t="s">
        <v>581</v>
      </c>
      <c r="F120" s="27" t="s">
        <v>554</v>
      </c>
      <c r="G120" s="28" t="s">
        <v>535</v>
      </c>
      <c r="H120" s="29">
        <v>1131618.0139858869</v>
      </c>
      <c r="I120" s="30" t="s">
        <v>450</v>
      </c>
      <c r="J120" s="30" t="s">
        <v>451</v>
      </c>
    </row>
    <row r="121" spans="1:10" x14ac:dyDescent="0.25">
      <c r="A121" s="26">
        <v>321</v>
      </c>
      <c r="B121" s="27" t="s">
        <v>567</v>
      </c>
      <c r="C121" s="27" t="s">
        <v>551</v>
      </c>
      <c r="D121" s="27" t="s">
        <v>582</v>
      </c>
      <c r="E121" s="27" t="s">
        <v>583</v>
      </c>
      <c r="F121" s="27" t="s">
        <v>554</v>
      </c>
      <c r="G121" s="28" t="s">
        <v>535</v>
      </c>
      <c r="H121" s="29">
        <v>956235.41503373336</v>
      </c>
      <c r="I121" s="27" t="s">
        <v>434</v>
      </c>
      <c r="J121" s="27" t="s">
        <v>435</v>
      </c>
    </row>
    <row r="122" spans="1:10" x14ac:dyDescent="0.25">
      <c r="A122" s="26">
        <v>349</v>
      </c>
      <c r="B122" s="27" t="s">
        <v>567</v>
      </c>
      <c r="C122" s="27" t="s">
        <v>551</v>
      </c>
      <c r="D122" s="27" t="s">
        <v>584</v>
      </c>
      <c r="E122" s="27" t="s">
        <v>585</v>
      </c>
      <c r="F122" s="27" t="s">
        <v>554</v>
      </c>
      <c r="G122" s="28" t="s">
        <v>535</v>
      </c>
      <c r="H122" s="29">
        <v>1743055.6058514446</v>
      </c>
      <c r="I122" s="30" t="s">
        <v>448</v>
      </c>
      <c r="J122" s="30" t="s">
        <v>449</v>
      </c>
    </row>
    <row r="123" spans="1:10" x14ac:dyDescent="0.25">
      <c r="A123" s="26">
        <v>365</v>
      </c>
      <c r="B123" s="27" t="s">
        <v>567</v>
      </c>
      <c r="C123" s="27" t="s">
        <v>551</v>
      </c>
      <c r="D123" s="27" t="s">
        <v>586</v>
      </c>
      <c r="E123" s="27" t="s">
        <v>587</v>
      </c>
      <c r="F123" s="27" t="s">
        <v>554</v>
      </c>
      <c r="G123" s="28" t="s">
        <v>535</v>
      </c>
      <c r="H123" s="29">
        <v>1132200.196886973</v>
      </c>
      <c r="I123" s="30" t="s">
        <v>446</v>
      </c>
      <c r="J123" s="30" t="s">
        <v>447</v>
      </c>
    </row>
    <row r="124" spans="1:10" x14ac:dyDescent="0.25">
      <c r="A124" s="26">
        <v>1</v>
      </c>
      <c r="B124" s="27" t="s">
        <v>567</v>
      </c>
      <c r="C124" s="27" t="s">
        <v>551</v>
      </c>
      <c r="D124" s="27" t="s">
        <v>568</v>
      </c>
      <c r="E124" s="27" t="s">
        <v>569</v>
      </c>
      <c r="F124" s="27" t="s">
        <v>554</v>
      </c>
      <c r="G124" s="28" t="s">
        <v>531</v>
      </c>
      <c r="H124" s="29">
        <v>285541.30688597367</v>
      </c>
      <c r="I124" s="30" t="s">
        <v>430</v>
      </c>
      <c r="J124" s="30" t="s">
        <v>431</v>
      </c>
    </row>
    <row r="125" spans="1:10" x14ac:dyDescent="0.25">
      <c r="A125" s="26">
        <v>2</v>
      </c>
      <c r="B125" s="27" t="s">
        <v>567</v>
      </c>
      <c r="C125" s="27" t="s">
        <v>551</v>
      </c>
      <c r="D125" s="27" t="s">
        <v>570</v>
      </c>
      <c r="E125" s="27" t="s">
        <v>571</v>
      </c>
      <c r="F125" s="27" t="s">
        <v>554</v>
      </c>
      <c r="G125" s="28" t="s">
        <v>531</v>
      </c>
      <c r="H125" s="29">
        <v>285541.30688597367</v>
      </c>
      <c r="I125" s="30" t="s">
        <v>426</v>
      </c>
      <c r="J125" s="30" t="s">
        <v>427</v>
      </c>
    </row>
    <row r="126" spans="1:10" x14ac:dyDescent="0.25">
      <c r="A126" s="26">
        <v>3</v>
      </c>
      <c r="B126" s="27" t="s">
        <v>567</v>
      </c>
      <c r="C126" s="27" t="s">
        <v>551</v>
      </c>
      <c r="D126" s="27" t="s">
        <v>572</v>
      </c>
      <c r="E126" s="27" t="s">
        <v>573</v>
      </c>
      <c r="F126" s="27" t="s">
        <v>554</v>
      </c>
      <c r="G126" s="28" t="s">
        <v>531</v>
      </c>
      <c r="H126" s="29">
        <v>285541.30688597367</v>
      </c>
      <c r="I126" s="30" t="s">
        <v>428</v>
      </c>
      <c r="J126" s="30" t="s">
        <v>429</v>
      </c>
    </row>
    <row r="127" spans="1:10" x14ac:dyDescent="0.25">
      <c r="A127" s="26">
        <v>99</v>
      </c>
      <c r="B127" s="27" t="s">
        <v>567</v>
      </c>
      <c r="C127" s="27" t="s">
        <v>551</v>
      </c>
      <c r="D127" s="27" t="s">
        <v>574</v>
      </c>
      <c r="E127" s="27" t="s">
        <v>575</v>
      </c>
      <c r="F127" s="27" t="s">
        <v>554</v>
      </c>
      <c r="G127" s="28" t="s">
        <v>531</v>
      </c>
      <c r="H127" s="29">
        <v>258984.06354810126</v>
      </c>
      <c r="I127" s="27" t="s">
        <v>432</v>
      </c>
      <c r="J127" s="27" t="s">
        <v>433</v>
      </c>
    </row>
    <row r="128" spans="1:10" x14ac:dyDescent="0.25">
      <c r="A128" s="26">
        <v>162</v>
      </c>
      <c r="B128" s="27" t="s">
        <v>567</v>
      </c>
      <c r="C128" s="27" t="s">
        <v>551</v>
      </c>
      <c r="D128" s="27" t="s">
        <v>576</v>
      </c>
      <c r="E128" s="27" t="s">
        <v>577</v>
      </c>
      <c r="F128" s="27" t="s">
        <v>554</v>
      </c>
      <c r="G128" s="28" t="s">
        <v>531</v>
      </c>
      <c r="H128" s="29">
        <v>232834.34824098903</v>
      </c>
      <c r="I128" s="30" t="s">
        <v>454</v>
      </c>
      <c r="J128" s="30" t="s">
        <v>482</v>
      </c>
    </row>
    <row r="129" spans="1:10" x14ac:dyDescent="0.25">
      <c r="A129" s="26">
        <v>171</v>
      </c>
      <c r="B129" s="27" t="s">
        <v>567</v>
      </c>
      <c r="C129" s="27" t="s">
        <v>551</v>
      </c>
      <c r="D129" s="27" t="s">
        <v>578</v>
      </c>
      <c r="E129" s="27" t="s">
        <v>579</v>
      </c>
      <c r="F129" s="27" t="s">
        <v>554</v>
      </c>
      <c r="G129" s="28" t="s">
        <v>531</v>
      </c>
      <c r="H129" s="29">
        <v>253618.27780975876</v>
      </c>
      <c r="I129" s="30" t="s">
        <v>452</v>
      </c>
      <c r="J129" s="30" t="s">
        <v>481</v>
      </c>
    </row>
    <row r="130" spans="1:10" x14ac:dyDescent="0.25">
      <c r="A130" s="26">
        <v>314</v>
      </c>
      <c r="B130" s="27" t="s">
        <v>567</v>
      </c>
      <c r="C130" s="27" t="s">
        <v>551</v>
      </c>
      <c r="D130" s="27" t="s">
        <v>580</v>
      </c>
      <c r="E130" s="27" t="s">
        <v>581</v>
      </c>
      <c r="F130" s="27" t="s">
        <v>554</v>
      </c>
      <c r="G130" s="28" t="s">
        <v>531</v>
      </c>
      <c r="H130" s="29">
        <v>1093614.759502497</v>
      </c>
      <c r="I130" s="30" t="s">
        <v>450</v>
      </c>
      <c r="J130" s="30" t="s">
        <v>451</v>
      </c>
    </row>
    <row r="131" spans="1:10" x14ac:dyDescent="0.25">
      <c r="A131" s="26">
        <v>321</v>
      </c>
      <c r="B131" s="27" t="s">
        <v>567</v>
      </c>
      <c r="C131" s="27" t="s">
        <v>551</v>
      </c>
      <c r="D131" s="27" t="s">
        <v>582</v>
      </c>
      <c r="E131" s="27" t="s">
        <v>583</v>
      </c>
      <c r="F131" s="27" t="s">
        <v>554</v>
      </c>
      <c r="G131" s="28" t="s">
        <v>531</v>
      </c>
      <c r="H131" s="29">
        <v>921655.64913172927</v>
      </c>
      <c r="I131" s="27" t="s">
        <v>434</v>
      </c>
      <c r="J131" s="27" t="s">
        <v>435</v>
      </c>
    </row>
    <row r="132" spans="1:10" x14ac:dyDescent="0.25">
      <c r="A132" s="26">
        <v>349</v>
      </c>
      <c r="B132" s="27" t="s">
        <v>567</v>
      </c>
      <c r="C132" s="27" t="s">
        <v>551</v>
      </c>
      <c r="D132" s="27" t="s">
        <v>584</v>
      </c>
      <c r="E132" s="27" t="s">
        <v>585</v>
      </c>
      <c r="F132" s="27" t="s">
        <v>554</v>
      </c>
      <c r="G132" s="28" t="s">
        <v>531</v>
      </c>
      <c r="H132" s="29">
        <v>1693013.1886580971</v>
      </c>
      <c r="I132" s="30" t="s">
        <v>448</v>
      </c>
      <c r="J132" s="30" t="s">
        <v>449</v>
      </c>
    </row>
    <row r="133" spans="1:10" x14ac:dyDescent="0.25">
      <c r="A133" s="26">
        <v>365</v>
      </c>
      <c r="B133" s="27" t="s">
        <v>567</v>
      </c>
      <c r="C133" s="27" t="s">
        <v>551</v>
      </c>
      <c r="D133" s="27" t="s">
        <v>586</v>
      </c>
      <c r="E133" s="27" t="s">
        <v>587</v>
      </c>
      <c r="F133" s="27" t="s">
        <v>554</v>
      </c>
      <c r="G133" s="28" t="s">
        <v>531</v>
      </c>
      <c r="H133" s="29">
        <v>1094146.3178034883</v>
      </c>
      <c r="I133" s="30" t="s">
        <v>446</v>
      </c>
      <c r="J133" s="30" t="s">
        <v>447</v>
      </c>
    </row>
    <row r="134" spans="1:10" x14ac:dyDescent="0.25">
      <c r="A134" s="26">
        <v>79</v>
      </c>
      <c r="B134" s="27" t="s">
        <v>588</v>
      </c>
      <c r="C134" s="27" t="s">
        <v>551</v>
      </c>
      <c r="D134" s="27" t="s">
        <v>589</v>
      </c>
      <c r="E134" s="27" t="s">
        <v>590</v>
      </c>
      <c r="F134" s="27" t="s">
        <v>554</v>
      </c>
      <c r="G134" s="28" t="s">
        <v>541</v>
      </c>
      <c r="H134" s="29">
        <v>2270513.3142353492</v>
      </c>
      <c r="I134" s="27" t="s">
        <v>436</v>
      </c>
      <c r="J134" s="27" t="s">
        <v>437</v>
      </c>
    </row>
    <row r="135" spans="1:10" x14ac:dyDescent="0.25">
      <c r="A135" s="26">
        <v>79</v>
      </c>
      <c r="B135" s="27" t="s">
        <v>588</v>
      </c>
      <c r="C135" s="27" t="s">
        <v>551</v>
      </c>
      <c r="D135" s="27" t="s">
        <v>589</v>
      </c>
      <c r="E135" s="27" t="s">
        <v>590</v>
      </c>
      <c r="F135" s="27" t="s">
        <v>554</v>
      </c>
      <c r="G135" s="28" t="s">
        <v>534</v>
      </c>
      <c r="H135" s="29">
        <v>2134210.5250224918</v>
      </c>
      <c r="I135" s="27" t="s">
        <v>436</v>
      </c>
      <c r="J135" s="27" t="s">
        <v>437</v>
      </c>
    </row>
    <row r="136" spans="1:10" x14ac:dyDescent="0.25">
      <c r="A136" s="26">
        <v>79</v>
      </c>
      <c r="B136" s="27" t="s">
        <v>588</v>
      </c>
      <c r="C136" s="27" t="s">
        <v>551</v>
      </c>
      <c r="D136" s="27" t="s">
        <v>589</v>
      </c>
      <c r="E136" s="27" t="s">
        <v>590</v>
      </c>
      <c r="F136" s="27" t="s">
        <v>554</v>
      </c>
      <c r="G136" s="28" t="s">
        <v>530</v>
      </c>
      <c r="H136" s="29">
        <v>2875983.5313647753</v>
      </c>
      <c r="I136" s="27" t="s">
        <v>436</v>
      </c>
      <c r="J136" s="27" t="s">
        <v>437</v>
      </c>
    </row>
    <row r="137" spans="1:10" x14ac:dyDescent="0.25">
      <c r="A137" s="26">
        <v>79</v>
      </c>
      <c r="B137" s="27" t="s">
        <v>588</v>
      </c>
      <c r="C137" s="27" t="s">
        <v>551</v>
      </c>
      <c r="D137" s="27" t="s">
        <v>589</v>
      </c>
      <c r="E137" s="27" t="s">
        <v>590</v>
      </c>
      <c r="F137" s="27" t="s">
        <v>554</v>
      </c>
      <c r="G137" s="28" t="s">
        <v>532</v>
      </c>
      <c r="H137" s="29">
        <v>2377803.1694080383</v>
      </c>
      <c r="I137" s="27" t="s">
        <v>436</v>
      </c>
      <c r="J137" s="27" t="s">
        <v>437</v>
      </c>
    </row>
    <row r="138" spans="1:10" x14ac:dyDescent="0.25">
      <c r="A138" s="26">
        <v>79</v>
      </c>
      <c r="B138" s="27" t="s">
        <v>588</v>
      </c>
      <c r="C138" s="27" t="s">
        <v>551</v>
      </c>
      <c r="D138" s="27" t="s">
        <v>589</v>
      </c>
      <c r="E138" s="27" t="s">
        <v>590</v>
      </c>
      <c r="F138" s="27" t="s">
        <v>554</v>
      </c>
      <c r="G138" s="28" t="s">
        <v>539</v>
      </c>
      <c r="H138" s="29">
        <v>2067516.4461155387</v>
      </c>
      <c r="I138" s="27" t="s">
        <v>436</v>
      </c>
      <c r="J138" s="27" t="s">
        <v>437</v>
      </c>
    </row>
    <row r="139" spans="1:10" x14ac:dyDescent="0.25">
      <c r="A139" s="26">
        <v>79</v>
      </c>
      <c r="B139" s="27" t="s">
        <v>588</v>
      </c>
      <c r="C139" s="27" t="s">
        <v>551</v>
      </c>
      <c r="D139" s="27" t="s">
        <v>589</v>
      </c>
      <c r="E139" s="27" t="s">
        <v>590</v>
      </c>
      <c r="F139" s="27" t="s">
        <v>554</v>
      </c>
      <c r="G139" s="28" t="s">
        <v>533</v>
      </c>
      <c r="H139" s="29">
        <v>2089308.8862723354</v>
      </c>
      <c r="I139" s="27" t="s">
        <v>436</v>
      </c>
      <c r="J139" s="27" t="s">
        <v>437</v>
      </c>
    </row>
    <row r="140" spans="1:10" x14ac:dyDescent="0.25">
      <c r="A140" s="26"/>
      <c r="B140" s="31" t="s">
        <v>591</v>
      </c>
      <c r="C140" s="31" t="s">
        <v>592</v>
      </c>
      <c r="D140" s="31" t="s">
        <v>593</v>
      </c>
      <c r="E140" s="31" t="s">
        <v>594</v>
      </c>
      <c r="F140" s="31" t="s">
        <v>595</v>
      </c>
      <c r="G140" s="32" t="s">
        <v>532</v>
      </c>
      <c r="H140" s="29">
        <v>423265.82918400003</v>
      </c>
      <c r="I140" s="30" t="s">
        <v>521</v>
      </c>
      <c r="J140" s="30" t="s">
        <v>522</v>
      </c>
    </row>
    <row r="141" spans="1:10" x14ac:dyDescent="0.25">
      <c r="A141" s="26"/>
      <c r="B141" s="31" t="s">
        <v>591</v>
      </c>
      <c r="C141" s="31" t="s">
        <v>592</v>
      </c>
      <c r="D141" s="31" t="s">
        <v>593</v>
      </c>
      <c r="E141" s="31" t="s">
        <v>594</v>
      </c>
      <c r="F141" s="33" t="s">
        <v>554</v>
      </c>
      <c r="G141" s="32" t="s">
        <v>539</v>
      </c>
      <c r="H141" s="29">
        <v>423265.82918400003</v>
      </c>
      <c r="I141" s="30" t="s">
        <v>521</v>
      </c>
      <c r="J141" s="30" t="s">
        <v>522</v>
      </c>
    </row>
    <row r="142" spans="1:10" x14ac:dyDescent="0.25">
      <c r="A142" s="26"/>
      <c r="B142" s="31" t="s">
        <v>591</v>
      </c>
      <c r="C142" s="31" t="s">
        <v>592</v>
      </c>
      <c r="D142" s="31" t="s">
        <v>593</v>
      </c>
      <c r="E142" s="31" t="s">
        <v>594</v>
      </c>
      <c r="F142" s="33" t="s">
        <v>595</v>
      </c>
      <c r="G142" s="32" t="s">
        <v>538</v>
      </c>
      <c r="H142" s="29">
        <v>423265.82918400003</v>
      </c>
      <c r="I142" s="30" t="s">
        <v>521</v>
      </c>
      <c r="J142" s="30" t="s">
        <v>522</v>
      </c>
    </row>
    <row r="143" spans="1:10" x14ac:dyDescent="0.25">
      <c r="A143" s="26"/>
      <c r="B143" s="31" t="s">
        <v>591</v>
      </c>
      <c r="C143" s="31" t="s">
        <v>592</v>
      </c>
      <c r="D143" s="31" t="s">
        <v>593</v>
      </c>
      <c r="E143" s="31" t="s">
        <v>594</v>
      </c>
      <c r="F143" s="34" t="s">
        <v>595</v>
      </c>
      <c r="G143" s="32" t="s">
        <v>534</v>
      </c>
      <c r="H143" s="29">
        <v>423265.82918400003</v>
      </c>
      <c r="I143" s="30" t="s">
        <v>521</v>
      </c>
      <c r="J143" s="30" t="s">
        <v>522</v>
      </c>
    </row>
    <row r="144" spans="1:10" x14ac:dyDescent="0.25">
      <c r="A144" s="26"/>
      <c r="B144" s="31" t="s">
        <v>591</v>
      </c>
      <c r="C144" s="31" t="s">
        <v>592</v>
      </c>
      <c r="D144" s="31" t="s">
        <v>593</v>
      </c>
      <c r="E144" s="31" t="s">
        <v>594</v>
      </c>
      <c r="F144" s="33" t="s">
        <v>595</v>
      </c>
      <c r="G144" s="32" t="s">
        <v>540</v>
      </c>
      <c r="H144" s="29">
        <v>423265.82918400003</v>
      </c>
      <c r="I144" s="30" t="s">
        <v>521</v>
      </c>
      <c r="J144" s="30" t="s">
        <v>522</v>
      </c>
    </row>
    <row r="145" spans="1:10" x14ac:dyDescent="0.25">
      <c r="A145" s="35"/>
      <c r="B145" s="27" t="s">
        <v>596</v>
      </c>
      <c r="C145" s="27" t="s">
        <v>597</v>
      </c>
      <c r="D145" s="27" t="s">
        <v>598</v>
      </c>
      <c r="E145" s="27" t="s">
        <v>599</v>
      </c>
      <c r="F145" s="36" t="s">
        <v>554</v>
      </c>
      <c r="G145" s="28" t="s">
        <v>540</v>
      </c>
      <c r="H145" s="29">
        <v>729248.54497228819</v>
      </c>
      <c r="I145" s="30" t="s">
        <v>458</v>
      </c>
      <c r="J145" s="30" t="s">
        <v>459</v>
      </c>
    </row>
    <row r="146" spans="1:10" x14ac:dyDescent="0.25">
      <c r="A146" s="35"/>
      <c r="B146" s="27" t="s">
        <v>596</v>
      </c>
      <c r="C146" s="27" t="s">
        <v>597</v>
      </c>
      <c r="D146" s="27" t="s">
        <v>600</v>
      </c>
      <c r="E146" s="27" t="s">
        <v>601</v>
      </c>
      <c r="F146" s="36" t="s">
        <v>554</v>
      </c>
      <c r="G146" s="28" t="s">
        <v>540</v>
      </c>
      <c r="H146" s="29">
        <v>729248.54497228819</v>
      </c>
      <c r="I146" s="30" t="s">
        <v>460</v>
      </c>
      <c r="J146" s="30" t="s">
        <v>461</v>
      </c>
    </row>
    <row r="147" spans="1:10" x14ac:dyDescent="0.25">
      <c r="A147" s="35"/>
      <c r="B147" s="27" t="s">
        <v>596</v>
      </c>
      <c r="C147" s="27" t="s">
        <v>597</v>
      </c>
      <c r="D147" s="27" t="s">
        <v>602</v>
      </c>
      <c r="E147" s="27" t="s">
        <v>603</v>
      </c>
      <c r="F147" s="36" t="s">
        <v>554</v>
      </c>
      <c r="G147" s="28" t="s">
        <v>540</v>
      </c>
      <c r="H147" s="29">
        <v>729248.54497228819</v>
      </c>
      <c r="I147" s="30" t="s">
        <v>462</v>
      </c>
      <c r="J147" s="30" t="s">
        <v>463</v>
      </c>
    </row>
    <row r="148" spans="1:10" x14ac:dyDescent="0.25">
      <c r="A148" s="35"/>
      <c r="B148" s="27" t="s">
        <v>596</v>
      </c>
      <c r="C148" s="27" t="s">
        <v>597</v>
      </c>
      <c r="D148" s="27" t="s">
        <v>604</v>
      </c>
      <c r="E148" s="27" t="s">
        <v>605</v>
      </c>
      <c r="F148" s="36" t="s">
        <v>554</v>
      </c>
      <c r="G148" s="28" t="s">
        <v>540</v>
      </c>
      <c r="H148" s="29">
        <v>834988.04484480002</v>
      </c>
      <c r="I148" s="30" t="s">
        <v>456</v>
      </c>
      <c r="J148" s="30" t="s">
        <v>457</v>
      </c>
    </row>
    <row r="149" spans="1:10" x14ac:dyDescent="0.25">
      <c r="A149" s="35"/>
      <c r="B149" s="27" t="s">
        <v>596</v>
      </c>
      <c r="C149" s="27" t="s">
        <v>597</v>
      </c>
      <c r="D149" s="27" t="s">
        <v>598</v>
      </c>
      <c r="E149" s="27" t="s">
        <v>599</v>
      </c>
      <c r="F149" s="37" t="s">
        <v>554</v>
      </c>
      <c r="G149" s="28" t="s">
        <v>539</v>
      </c>
      <c r="H149" s="29">
        <v>729248.54497228819</v>
      </c>
      <c r="I149" s="30" t="s">
        <v>458</v>
      </c>
      <c r="J149" s="30" t="s">
        <v>459</v>
      </c>
    </row>
    <row r="150" spans="1:10" x14ac:dyDescent="0.25">
      <c r="A150" s="35"/>
      <c r="B150" s="27" t="s">
        <v>596</v>
      </c>
      <c r="C150" s="27" t="s">
        <v>597</v>
      </c>
      <c r="D150" s="27" t="s">
        <v>600</v>
      </c>
      <c r="E150" s="27" t="s">
        <v>601</v>
      </c>
      <c r="F150" s="37" t="s">
        <v>554</v>
      </c>
      <c r="G150" s="28" t="s">
        <v>539</v>
      </c>
      <c r="H150" s="29">
        <v>729248.54497228819</v>
      </c>
      <c r="I150" s="30" t="s">
        <v>460</v>
      </c>
      <c r="J150" s="30" t="s">
        <v>461</v>
      </c>
    </row>
    <row r="151" spans="1:10" x14ac:dyDescent="0.25">
      <c r="A151" s="35"/>
      <c r="B151" s="27" t="s">
        <v>596</v>
      </c>
      <c r="C151" s="27" t="s">
        <v>597</v>
      </c>
      <c r="D151" s="27" t="s">
        <v>602</v>
      </c>
      <c r="E151" s="27" t="s">
        <v>603</v>
      </c>
      <c r="F151" s="37" t="s">
        <v>554</v>
      </c>
      <c r="G151" s="28" t="s">
        <v>539</v>
      </c>
      <c r="H151" s="29">
        <v>729248.54497228819</v>
      </c>
      <c r="I151" s="30" t="s">
        <v>462</v>
      </c>
      <c r="J151" s="30" t="s">
        <v>463</v>
      </c>
    </row>
    <row r="152" spans="1:10" x14ac:dyDescent="0.25">
      <c r="A152" s="35"/>
      <c r="B152" s="27" t="s">
        <v>596</v>
      </c>
      <c r="C152" s="27" t="s">
        <v>597</v>
      </c>
      <c r="D152" s="27" t="s">
        <v>604</v>
      </c>
      <c r="E152" s="27" t="s">
        <v>605</v>
      </c>
      <c r="F152" s="37" t="s">
        <v>554</v>
      </c>
      <c r="G152" s="28" t="s">
        <v>539</v>
      </c>
      <c r="H152" s="29">
        <v>834988.04484480002</v>
      </c>
      <c r="I152" s="30" t="s">
        <v>456</v>
      </c>
      <c r="J152" s="30" t="s">
        <v>457</v>
      </c>
    </row>
    <row r="153" spans="1:10" x14ac:dyDescent="0.25">
      <c r="A153" s="35"/>
      <c r="B153" s="27" t="s">
        <v>596</v>
      </c>
      <c r="C153" s="27" t="s">
        <v>597</v>
      </c>
      <c r="D153" s="27" t="s">
        <v>598</v>
      </c>
      <c r="E153" s="27" t="s">
        <v>599</v>
      </c>
      <c r="F153" s="36" t="s">
        <v>595</v>
      </c>
      <c r="G153" s="28" t="s">
        <v>534</v>
      </c>
      <c r="H153" s="29">
        <v>729248.54497228819</v>
      </c>
      <c r="I153" s="30" t="s">
        <v>458</v>
      </c>
      <c r="J153" s="30" t="s">
        <v>459</v>
      </c>
    </row>
    <row r="154" spans="1:10" x14ac:dyDescent="0.25">
      <c r="A154" s="35"/>
      <c r="B154" s="27" t="s">
        <v>596</v>
      </c>
      <c r="C154" s="27" t="s">
        <v>597</v>
      </c>
      <c r="D154" s="27" t="s">
        <v>600</v>
      </c>
      <c r="E154" s="27" t="s">
        <v>601</v>
      </c>
      <c r="F154" s="36" t="s">
        <v>595</v>
      </c>
      <c r="G154" s="28" t="s">
        <v>534</v>
      </c>
      <c r="H154" s="29">
        <v>729248.54497228819</v>
      </c>
      <c r="I154" s="30" t="s">
        <v>460</v>
      </c>
      <c r="J154" s="30" t="s">
        <v>461</v>
      </c>
    </row>
    <row r="155" spans="1:10" x14ac:dyDescent="0.25">
      <c r="A155" s="35"/>
      <c r="B155" s="27" t="s">
        <v>596</v>
      </c>
      <c r="C155" s="27" t="s">
        <v>597</v>
      </c>
      <c r="D155" s="27" t="s">
        <v>602</v>
      </c>
      <c r="E155" s="27" t="s">
        <v>603</v>
      </c>
      <c r="F155" s="36" t="s">
        <v>595</v>
      </c>
      <c r="G155" s="28" t="s">
        <v>534</v>
      </c>
      <c r="H155" s="29">
        <v>729248.54497228819</v>
      </c>
      <c r="I155" s="30" t="s">
        <v>462</v>
      </c>
      <c r="J155" s="30" t="s">
        <v>463</v>
      </c>
    </row>
    <row r="156" spans="1:10" x14ac:dyDescent="0.25">
      <c r="A156" s="35"/>
      <c r="B156" s="27" t="s">
        <v>596</v>
      </c>
      <c r="C156" s="27" t="s">
        <v>597</v>
      </c>
      <c r="D156" s="27" t="s">
        <v>604</v>
      </c>
      <c r="E156" s="27" t="s">
        <v>605</v>
      </c>
      <c r="F156" s="36" t="s">
        <v>595</v>
      </c>
      <c r="G156" s="28" t="s">
        <v>534</v>
      </c>
      <c r="H156" s="29">
        <v>834988.04484480002</v>
      </c>
      <c r="I156" s="30" t="s">
        <v>456</v>
      </c>
      <c r="J156" s="30" t="s">
        <v>457</v>
      </c>
    </row>
    <row r="157" spans="1:10" x14ac:dyDescent="0.25">
      <c r="A157" s="35"/>
      <c r="B157" s="27" t="s">
        <v>596</v>
      </c>
      <c r="C157" s="27" t="s">
        <v>597</v>
      </c>
      <c r="D157" s="27" t="s">
        <v>598</v>
      </c>
      <c r="E157" s="27" t="s">
        <v>599</v>
      </c>
      <c r="F157" s="36" t="s">
        <v>554</v>
      </c>
      <c r="G157" s="28" t="s">
        <v>532</v>
      </c>
      <c r="H157" s="29">
        <v>729248.54497228819</v>
      </c>
      <c r="I157" s="30" t="s">
        <v>458</v>
      </c>
      <c r="J157" s="30" t="s">
        <v>459</v>
      </c>
    </row>
    <row r="158" spans="1:10" x14ac:dyDescent="0.25">
      <c r="A158" s="35"/>
      <c r="B158" s="27" t="s">
        <v>596</v>
      </c>
      <c r="C158" s="27" t="s">
        <v>597</v>
      </c>
      <c r="D158" s="27" t="s">
        <v>600</v>
      </c>
      <c r="E158" s="27" t="s">
        <v>601</v>
      </c>
      <c r="F158" s="36" t="s">
        <v>554</v>
      </c>
      <c r="G158" s="28" t="s">
        <v>532</v>
      </c>
      <c r="H158" s="29">
        <v>729248.54497228819</v>
      </c>
      <c r="I158" s="30" t="s">
        <v>460</v>
      </c>
      <c r="J158" s="30" t="s">
        <v>461</v>
      </c>
    </row>
    <row r="159" spans="1:10" x14ac:dyDescent="0.25">
      <c r="A159" s="35"/>
      <c r="B159" s="27" t="s">
        <v>596</v>
      </c>
      <c r="C159" s="27" t="s">
        <v>597</v>
      </c>
      <c r="D159" s="27" t="s">
        <v>602</v>
      </c>
      <c r="E159" s="27" t="s">
        <v>603</v>
      </c>
      <c r="F159" s="36" t="s">
        <v>554</v>
      </c>
      <c r="G159" s="28" t="s">
        <v>532</v>
      </c>
      <c r="H159" s="29">
        <v>729248.54497228819</v>
      </c>
      <c r="I159" s="30" t="s">
        <v>462</v>
      </c>
      <c r="J159" s="30" t="s">
        <v>463</v>
      </c>
    </row>
    <row r="160" spans="1:10" x14ac:dyDescent="0.25">
      <c r="A160" s="35"/>
      <c r="B160" s="27" t="s">
        <v>596</v>
      </c>
      <c r="C160" s="27" t="s">
        <v>597</v>
      </c>
      <c r="D160" s="27" t="s">
        <v>604</v>
      </c>
      <c r="E160" s="27" t="s">
        <v>605</v>
      </c>
      <c r="F160" s="36" t="s">
        <v>554</v>
      </c>
      <c r="G160" s="28" t="s">
        <v>532</v>
      </c>
      <c r="H160" s="29">
        <v>834988.04484480002</v>
      </c>
      <c r="I160" s="30" t="s">
        <v>456</v>
      </c>
      <c r="J160" s="30" t="s">
        <v>457</v>
      </c>
    </row>
    <row r="161" spans="1:10" x14ac:dyDescent="0.25">
      <c r="A161" s="38">
        <v>99</v>
      </c>
      <c r="B161" s="31" t="s">
        <v>567</v>
      </c>
      <c r="C161" s="31" t="s">
        <v>551</v>
      </c>
      <c r="D161" s="31" t="s">
        <v>574</v>
      </c>
      <c r="E161" s="31" t="s">
        <v>575</v>
      </c>
      <c r="F161" s="31" t="s">
        <v>554</v>
      </c>
      <c r="G161" s="32" t="s">
        <v>538</v>
      </c>
      <c r="H161" s="29">
        <v>253523.18793591473</v>
      </c>
      <c r="I161" s="27" t="s">
        <v>432</v>
      </c>
      <c r="J161" s="27" t="s">
        <v>433</v>
      </c>
    </row>
    <row r="162" spans="1:10" x14ac:dyDescent="0.25">
      <c r="A162" s="38">
        <v>162</v>
      </c>
      <c r="B162" s="31" t="s">
        <v>567</v>
      </c>
      <c r="C162" s="31" t="s">
        <v>551</v>
      </c>
      <c r="D162" s="31" t="s">
        <v>576</v>
      </c>
      <c r="E162" s="31" t="s">
        <v>577</v>
      </c>
      <c r="F162" s="31" t="s">
        <v>554</v>
      </c>
      <c r="G162" s="32" t="s">
        <v>538</v>
      </c>
      <c r="H162" s="29">
        <v>227912.96211714213</v>
      </c>
      <c r="I162" s="30" t="s">
        <v>454</v>
      </c>
      <c r="J162" s="30" t="s">
        <v>482</v>
      </c>
    </row>
    <row r="163" spans="1:10" x14ac:dyDescent="0.25">
      <c r="A163" s="38">
        <v>171</v>
      </c>
      <c r="B163" s="31" t="s">
        <v>567</v>
      </c>
      <c r="C163" s="31" t="s">
        <v>551</v>
      </c>
      <c r="D163" s="31" t="s">
        <v>578</v>
      </c>
      <c r="E163" s="31" t="s">
        <v>579</v>
      </c>
      <c r="F163" s="31" t="s">
        <v>554</v>
      </c>
      <c r="G163" s="32" t="s">
        <v>538</v>
      </c>
      <c r="H163" s="29">
        <v>248257.34359559198</v>
      </c>
      <c r="I163" s="30" t="s">
        <v>452</v>
      </c>
      <c r="J163" s="30" t="s">
        <v>481</v>
      </c>
    </row>
    <row r="164" spans="1:10" x14ac:dyDescent="0.25">
      <c r="A164" s="26">
        <v>314</v>
      </c>
      <c r="B164" s="27" t="s">
        <v>567</v>
      </c>
      <c r="C164" s="27" t="s">
        <v>551</v>
      </c>
      <c r="D164" s="27" t="s">
        <v>580</v>
      </c>
      <c r="E164" s="27" t="s">
        <v>581</v>
      </c>
      <c r="F164" s="27" t="s">
        <v>554</v>
      </c>
      <c r="G164" s="28" t="s">
        <v>538</v>
      </c>
      <c r="H164" s="29">
        <v>1070456.7893122986</v>
      </c>
      <c r="I164" s="30" t="s">
        <v>450</v>
      </c>
      <c r="J164" s="30" t="s">
        <v>451</v>
      </c>
    </row>
    <row r="165" spans="1:10" x14ac:dyDescent="0.25">
      <c r="A165" s="26">
        <v>321</v>
      </c>
      <c r="B165" s="27" t="s">
        <v>567</v>
      </c>
      <c r="C165" s="27" t="s">
        <v>551</v>
      </c>
      <c r="D165" s="27" t="s">
        <v>582</v>
      </c>
      <c r="E165" s="27" t="s">
        <v>583</v>
      </c>
      <c r="F165" s="27" t="s">
        <v>554</v>
      </c>
      <c r="G165" s="28" t="s">
        <v>538</v>
      </c>
      <c r="H165" s="29">
        <v>902138.97986482375</v>
      </c>
      <c r="I165" s="27" t="s">
        <v>434</v>
      </c>
      <c r="J165" s="27" t="s">
        <v>435</v>
      </c>
    </row>
    <row r="166" spans="1:10" x14ac:dyDescent="0.25">
      <c r="A166" s="26">
        <v>349</v>
      </c>
      <c r="B166" s="27" t="s">
        <v>567</v>
      </c>
      <c r="C166" s="27" t="s">
        <v>551</v>
      </c>
      <c r="D166" s="27" t="s">
        <v>584</v>
      </c>
      <c r="E166" s="27" t="s">
        <v>585</v>
      </c>
      <c r="F166" s="27" t="s">
        <v>554</v>
      </c>
      <c r="G166" s="28" t="s">
        <v>538</v>
      </c>
      <c r="H166" s="29">
        <v>1657202.5488855471</v>
      </c>
      <c r="I166" s="30" t="s">
        <v>448</v>
      </c>
      <c r="J166" s="30" t="s">
        <v>449</v>
      </c>
    </row>
    <row r="167" spans="1:10" x14ac:dyDescent="0.25">
      <c r="A167" s="26">
        <v>365</v>
      </c>
      <c r="B167" s="27" t="s">
        <v>567</v>
      </c>
      <c r="C167" s="27" t="s">
        <v>551</v>
      </c>
      <c r="D167" s="27" t="s">
        <v>586</v>
      </c>
      <c r="E167" s="27" t="s">
        <v>587</v>
      </c>
      <c r="F167" s="27" t="s">
        <v>554</v>
      </c>
      <c r="G167" s="28" t="s">
        <v>538</v>
      </c>
      <c r="H167" s="29">
        <v>1070995.3084958033</v>
      </c>
      <c r="I167" s="30" t="s">
        <v>446</v>
      </c>
      <c r="J167" s="30" t="s">
        <v>447</v>
      </c>
    </row>
    <row r="168" spans="1:10" x14ac:dyDescent="0.25">
      <c r="A168" s="26"/>
      <c r="B168" s="31" t="s">
        <v>567</v>
      </c>
      <c r="C168" s="39" t="s">
        <v>551</v>
      </c>
      <c r="D168" s="31" t="s">
        <v>606</v>
      </c>
      <c r="E168" s="40" t="s">
        <v>607</v>
      </c>
      <c r="F168" s="41" t="s">
        <v>595</v>
      </c>
      <c r="G168" s="32" t="s">
        <v>535</v>
      </c>
      <c r="H168" s="29">
        <v>368047.83273054723</v>
      </c>
      <c r="I168" s="30" t="s">
        <v>454</v>
      </c>
      <c r="J168" s="30" t="s">
        <v>482</v>
      </c>
    </row>
    <row r="169" spans="1:10" x14ac:dyDescent="0.25">
      <c r="A169" s="26">
        <v>4</v>
      </c>
      <c r="B169" s="31" t="s">
        <v>550</v>
      </c>
      <c r="C169" s="39" t="s">
        <v>551</v>
      </c>
      <c r="D169" s="31" t="s">
        <v>608</v>
      </c>
      <c r="E169" s="40" t="s">
        <v>609</v>
      </c>
      <c r="F169" s="41" t="s">
        <v>554</v>
      </c>
      <c r="G169" s="32" t="s">
        <v>541</v>
      </c>
      <c r="H169" s="29">
        <v>37841.888570589137</v>
      </c>
      <c r="I169" s="30" t="s">
        <v>444</v>
      </c>
      <c r="J169" s="30" t="s">
        <v>542</v>
      </c>
    </row>
    <row r="170" spans="1:10" x14ac:dyDescent="0.25">
      <c r="A170" s="26">
        <v>4</v>
      </c>
      <c r="B170" s="31" t="s">
        <v>550</v>
      </c>
      <c r="C170" s="39" t="s">
        <v>551</v>
      </c>
      <c r="D170" s="31" t="s">
        <v>608</v>
      </c>
      <c r="E170" s="40" t="s">
        <v>609</v>
      </c>
      <c r="F170" s="41" t="s">
        <v>554</v>
      </c>
      <c r="G170" s="32" t="s">
        <v>534</v>
      </c>
      <c r="H170" s="29">
        <v>39297.345823304109</v>
      </c>
      <c r="I170" s="30" t="s">
        <v>444</v>
      </c>
      <c r="J170" s="30" t="s">
        <v>542</v>
      </c>
    </row>
    <row r="171" spans="1:10" x14ac:dyDescent="0.25">
      <c r="A171" s="26">
        <v>4</v>
      </c>
      <c r="B171" s="31" t="s">
        <v>550</v>
      </c>
      <c r="C171" s="39" t="s">
        <v>551</v>
      </c>
      <c r="D171" s="31" t="s">
        <v>608</v>
      </c>
      <c r="E171" s="40" t="s">
        <v>609</v>
      </c>
      <c r="F171" s="41" t="s">
        <v>554</v>
      </c>
      <c r="G171" s="32" t="s">
        <v>538</v>
      </c>
      <c r="H171" s="29">
        <v>40268.135810865002</v>
      </c>
      <c r="I171" s="30" t="s">
        <v>444</v>
      </c>
      <c r="J171" s="30" t="s">
        <v>542</v>
      </c>
    </row>
    <row r="172" spans="1:10" x14ac:dyDescent="0.25">
      <c r="A172" s="26">
        <v>4</v>
      </c>
      <c r="B172" s="31" t="s">
        <v>550</v>
      </c>
      <c r="C172" s="39" t="s">
        <v>551</v>
      </c>
      <c r="D172" s="31" t="s">
        <v>608</v>
      </c>
      <c r="E172" s="40" t="s">
        <v>609</v>
      </c>
      <c r="F172" s="41" t="s">
        <v>554</v>
      </c>
      <c r="G172" s="32" t="s">
        <v>537</v>
      </c>
      <c r="H172" s="29">
        <v>37559.529863562449</v>
      </c>
      <c r="I172" s="30" t="s">
        <v>444</v>
      </c>
      <c r="J172" s="30" t="s">
        <v>542</v>
      </c>
    </row>
    <row r="173" spans="1:10" x14ac:dyDescent="0.25">
      <c r="A173" s="26">
        <v>4</v>
      </c>
      <c r="B173" s="31" t="s">
        <v>550</v>
      </c>
      <c r="C173" s="39" t="s">
        <v>551</v>
      </c>
      <c r="D173" s="31" t="s">
        <v>608</v>
      </c>
      <c r="E173" s="40" t="s">
        <v>609</v>
      </c>
      <c r="F173" s="41" t="s">
        <v>554</v>
      </c>
      <c r="G173" s="32" t="s">
        <v>528</v>
      </c>
      <c r="H173" s="29">
        <v>58127.538068135284</v>
      </c>
      <c r="I173" s="30" t="s">
        <v>444</v>
      </c>
      <c r="J173" s="30" t="s">
        <v>542</v>
      </c>
    </row>
    <row r="174" spans="1:10" x14ac:dyDescent="0.25">
      <c r="A174" s="26">
        <v>4</v>
      </c>
      <c r="B174" s="31" t="s">
        <v>550</v>
      </c>
      <c r="C174" s="39" t="s">
        <v>551</v>
      </c>
      <c r="D174" s="31" t="s">
        <v>608</v>
      </c>
      <c r="E174" s="40" t="s">
        <v>609</v>
      </c>
      <c r="F174" s="41" t="s">
        <v>554</v>
      </c>
      <c r="G174" s="32" t="s">
        <v>532</v>
      </c>
      <c r="H174" s="29">
        <v>37411.65454334073</v>
      </c>
      <c r="I174" s="30" t="s">
        <v>444</v>
      </c>
      <c r="J174" s="30" t="s">
        <v>542</v>
      </c>
    </row>
    <row r="175" spans="1:10" x14ac:dyDescent="0.25">
      <c r="A175" s="26">
        <v>4</v>
      </c>
      <c r="B175" s="31" t="s">
        <v>550</v>
      </c>
      <c r="C175" s="39" t="s">
        <v>551</v>
      </c>
      <c r="D175" s="31" t="s">
        <v>608</v>
      </c>
      <c r="E175" s="40" t="s">
        <v>609</v>
      </c>
      <c r="F175" s="41" t="s">
        <v>554</v>
      </c>
      <c r="G175" s="32" t="s">
        <v>533</v>
      </c>
      <c r="H175" s="29">
        <v>40752.803076019081</v>
      </c>
      <c r="I175" s="30" t="s">
        <v>444</v>
      </c>
      <c r="J175" s="30" t="s">
        <v>542</v>
      </c>
    </row>
    <row r="176" spans="1:10" x14ac:dyDescent="0.25">
      <c r="A176" s="26"/>
      <c r="B176" s="31" t="s">
        <v>567</v>
      </c>
      <c r="C176" s="39" t="s">
        <v>551</v>
      </c>
      <c r="D176" s="31" t="s">
        <v>606</v>
      </c>
      <c r="E176" s="40" t="s">
        <v>607</v>
      </c>
      <c r="F176" s="34" t="s">
        <v>595</v>
      </c>
      <c r="G176" s="32" t="s">
        <v>529</v>
      </c>
      <c r="H176" s="29">
        <v>364375.23873878265</v>
      </c>
      <c r="I176" s="30" t="s">
        <v>454</v>
      </c>
      <c r="J176" s="30" t="s">
        <v>482</v>
      </c>
    </row>
    <row r="177" spans="1:10" x14ac:dyDescent="0.25">
      <c r="A177" s="26"/>
      <c r="B177" s="31" t="s">
        <v>567</v>
      </c>
      <c r="C177" s="40" t="s">
        <v>551</v>
      </c>
      <c r="D177" s="31" t="s">
        <v>606</v>
      </c>
      <c r="E177" s="40" t="s">
        <v>607</v>
      </c>
      <c r="F177" s="34" t="s">
        <v>610</v>
      </c>
      <c r="G177" s="32" t="s">
        <v>541</v>
      </c>
      <c r="H177" s="29">
        <v>367780.47694080003</v>
      </c>
      <c r="I177" s="30" t="s">
        <v>454</v>
      </c>
      <c r="J177" s="30" t="s">
        <v>482</v>
      </c>
    </row>
    <row r="178" spans="1:10" x14ac:dyDescent="0.25">
      <c r="A178" s="26"/>
      <c r="B178" s="31" t="s">
        <v>567</v>
      </c>
      <c r="C178" s="40" t="s">
        <v>551</v>
      </c>
      <c r="D178" s="31" t="s">
        <v>606</v>
      </c>
      <c r="E178" s="40" t="s">
        <v>607</v>
      </c>
      <c r="F178" s="42" t="s">
        <v>554</v>
      </c>
      <c r="G178" s="32" t="s">
        <v>538</v>
      </c>
      <c r="H178" s="29">
        <v>368047.83273054723</v>
      </c>
      <c r="I178" s="30" t="s">
        <v>454</v>
      </c>
      <c r="J178" s="30" t="s">
        <v>482</v>
      </c>
    </row>
    <row r="179" spans="1:10" x14ac:dyDescent="0.25">
      <c r="A179" s="26"/>
      <c r="B179" s="31" t="s">
        <v>567</v>
      </c>
      <c r="C179" s="39" t="s">
        <v>551</v>
      </c>
      <c r="D179" s="43" t="s">
        <v>606</v>
      </c>
      <c r="E179" s="44" t="s">
        <v>607</v>
      </c>
      <c r="F179" s="34" t="s">
        <v>595</v>
      </c>
      <c r="G179" s="32" t="s">
        <v>531</v>
      </c>
      <c r="H179" s="29">
        <v>352484.00140800001</v>
      </c>
      <c r="I179" s="30" t="s">
        <v>454</v>
      </c>
      <c r="J179" s="30" t="s">
        <v>482</v>
      </c>
    </row>
    <row r="180" spans="1:10" x14ac:dyDescent="0.25">
      <c r="A180" s="26"/>
      <c r="B180" s="31" t="s">
        <v>567</v>
      </c>
      <c r="C180" s="39" t="s">
        <v>551</v>
      </c>
      <c r="D180" s="43" t="s">
        <v>606</v>
      </c>
      <c r="E180" s="44" t="s">
        <v>607</v>
      </c>
      <c r="F180" s="45" t="s">
        <v>611</v>
      </c>
      <c r="G180" s="32" t="s">
        <v>532</v>
      </c>
      <c r="H180" s="29">
        <v>248202.71052477244</v>
      </c>
      <c r="I180" s="30" t="s">
        <v>454</v>
      </c>
      <c r="J180" s="30" t="s">
        <v>482</v>
      </c>
    </row>
    <row r="181" spans="1:10" x14ac:dyDescent="0.25">
      <c r="A181" s="26"/>
      <c r="B181" s="31" t="s">
        <v>567</v>
      </c>
      <c r="C181" s="39" t="s">
        <v>551</v>
      </c>
      <c r="D181" s="43" t="s">
        <v>606</v>
      </c>
      <c r="E181" s="44" t="s">
        <v>607</v>
      </c>
      <c r="F181" s="34" t="s">
        <v>595</v>
      </c>
      <c r="G181" s="32" t="s">
        <v>534</v>
      </c>
      <c r="H181" s="29">
        <v>368047.83273054723</v>
      </c>
      <c r="I181" s="30" t="s">
        <v>454</v>
      </c>
      <c r="J181" s="30" t="s">
        <v>482</v>
      </c>
    </row>
    <row r="182" spans="1:10" x14ac:dyDescent="0.25">
      <c r="A182" s="26"/>
      <c r="B182" s="31" t="s">
        <v>567</v>
      </c>
      <c r="C182" s="39" t="s">
        <v>551</v>
      </c>
      <c r="D182" s="43" t="s">
        <v>606</v>
      </c>
      <c r="E182" s="44" t="s">
        <v>607</v>
      </c>
      <c r="F182" s="34" t="s">
        <v>595</v>
      </c>
      <c r="G182" s="32" t="s">
        <v>540</v>
      </c>
      <c r="H182" s="29">
        <v>368047.83273054723</v>
      </c>
      <c r="I182" s="30" t="s">
        <v>454</v>
      </c>
      <c r="J182" s="30" t="s">
        <v>482</v>
      </c>
    </row>
  </sheetData>
  <autoFilter ref="A1:J182"/>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2C942EBCDD5F5479D5600AA1BD6F9D6" ma:contentTypeVersion="14" ma:contentTypeDescription="Crear nuevo documento." ma:contentTypeScope="" ma:versionID="c8a6f30ebf6fedd5251bee4404f27c4f">
  <xsd:schema xmlns:xsd="http://www.w3.org/2001/XMLSchema" xmlns:xs="http://www.w3.org/2001/XMLSchema" xmlns:p="http://schemas.microsoft.com/office/2006/metadata/properties" xmlns:ns2="e8dacc14-b369-4826-b0bc-ab1ab45fffcd" xmlns:ns3="9c9a1cef-5b6b-42b1-990c-2ae96b3a73fe" targetNamespace="http://schemas.microsoft.com/office/2006/metadata/properties" ma:root="true" ma:fieldsID="376f06e66c19646c3445f06c37ba4dad" ns2:_="" ns3:_="">
    <xsd:import namespace="e8dacc14-b369-4826-b0bc-ab1ab45fffcd"/>
    <xsd:import namespace="9c9a1cef-5b6b-42b1-990c-2ae96b3a73fe"/>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DateTaken" minOccurs="0"/>
                <xsd:element ref="ns2:MediaServiceObjectDetectorVersions" minOccurs="0"/>
                <xsd:element ref="ns2:MediaServiceSearchPropertie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8dacc14-b369-4826-b0bc-ab1ab45fffc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9c9a1cef-5b6b-42b1-990c-2ae96b3a73fe"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fbb89307-f604-429a-bd33-87a61bd88920}" ma:internalName="TaxCatchAll" ma:showField="CatchAllData" ma:web="9c9a1cef-5b6b-42b1-990c-2ae96b3a73fe">
      <xsd:complexType>
        <xsd:complexContent>
          <xsd:extension base="dms:MultiChoiceLookup">
            <xsd:sequence>
              <xsd:element name="Value" type="dms:Lookup" maxOccurs="unbounded" minOccurs="0" nillable="true"/>
            </xsd:sequence>
          </xsd:extension>
        </xsd:complexContent>
      </xsd:complexType>
    </xsd:element>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e8dacc14-b369-4826-b0bc-ab1ab45fffcd">
      <Terms xmlns="http://schemas.microsoft.com/office/infopath/2007/PartnerControls"/>
    </lcf76f155ced4ddcb4097134ff3c332f>
    <TaxCatchAll xmlns="9c9a1cef-5b6b-42b1-990c-2ae96b3a73fe"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7F00A90-CDC7-444F-8900-F065B33234B1}">
  <ds:schemaRefs>
    <ds:schemaRef ds:uri="http://schemas.microsoft.com/office/2006/metadata/contentType"/>
    <ds:schemaRef ds:uri="http://schemas.microsoft.com/office/2006/metadata/properties/metaAttributes"/>
    <ds:schemaRef ds:uri="http://www.w3.org/2000/xmlns/"/>
    <ds:schemaRef ds:uri="http://www.w3.org/2001/XMLSchema"/>
    <ds:schemaRef ds:uri="e8dacc14-b369-4826-b0bc-ab1ab45fffcd"/>
    <ds:schemaRef ds:uri="9c9a1cef-5b6b-42b1-990c-2ae96b3a73fe"/>
    <ds:schemaRef ds:uri="http://schemas.microsoft.com/office/2006/metadata/properties"/>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D4D2728-57CB-4B1F-BE14-A13998A514EF}">
  <ds:schemaRefs>
    <ds:schemaRef ds:uri="http://purl.org/dc/elements/1.1/"/>
    <ds:schemaRef ds:uri="http://schemas.microsoft.com/office/infopath/2007/PartnerControls"/>
    <ds:schemaRef ds:uri="http://www.w3.org/XML/1998/namespace"/>
    <ds:schemaRef ds:uri="http://schemas.openxmlformats.org/package/2006/metadata/core-properties"/>
    <ds:schemaRef ds:uri="http://schemas.microsoft.com/office/2006/documentManagement/types"/>
    <ds:schemaRef ds:uri="9c9a1cef-5b6b-42b1-990c-2ae96b3a73fe"/>
    <ds:schemaRef ds:uri="http://purl.org/dc/terms/"/>
    <ds:schemaRef ds:uri="http://schemas.microsoft.com/office/2006/metadata/properties"/>
    <ds:schemaRef ds:uri="e8dacc14-b369-4826-b0bc-ab1ab45fffcd"/>
    <ds:schemaRef ds:uri="http://purl.org/dc/dcmitype/"/>
  </ds:schemaRefs>
</ds:datastoreItem>
</file>

<file path=customXml/itemProps3.xml><?xml version="1.0" encoding="utf-8"?>
<ds:datastoreItem xmlns:ds="http://schemas.openxmlformats.org/officeDocument/2006/customXml" ds:itemID="{22DA79BE-447C-4CFC-BEEB-B702104F9FA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Proyección (2)</vt:lpstr>
      <vt:lpstr>CosteoIndividual</vt:lpstr>
      <vt:lpstr>FDLB-SIP-C-029-2022</vt:lpstr>
      <vt:lpstr>FDLBOSAMC_012_2022 (74311)</vt:lpstr>
      <vt:lpstr>Otras_Tiendas</vt:lpstr>
      <vt:lpstr>CCE282- AMP-2020</vt:lpstr>
      <vt:lpstr>PlanoCatalogo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Nelson Javier Arguellez Palacios</dc:creator>
  <cp:keywords/>
  <dc:description/>
  <cp:lastModifiedBy>LENOVO</cp:lastModifiedBy>
  <cp:revision/>
  <dcterms:created xsi:type="dcterms:W3CDTF">2020-08-20T21:27:39Z</dcterms:created>
  <dcterms:modified xsi:type="dcterms:W3CDTF">2025-09-22T20:41:57Z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0x01010032C942EBCDD5F5479D5600AA1BD6F9D6</vt:lpwstr>
  </property>
  <property fmtid="{D5CDD505-2E9C-101B-9397-08002B2CF9AE}" pid="3" name="MediaServiceImageTags">
    <vt:lpwstr/>
  </property>
</Properties>
</file>