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d.docs.live.net/9f01bf23fc8c9acc/Luis Alejandro/BACK UP - Mis Empleos/ALCALDÍA/JURIDICA 2025/ALCALDIA - CONT. 374-2025/PRODUCTOS/canchas/"/>
    </mc:Choice>
  </mc:AlternateContent>
  <xr:revisionPtr revIDLastSave="1" documentId="8_{D6440EEB-8FC6-4B7D-B8BD-03473F46A0EA}" xr6:coauthVersionLast="47" xr6:coauthVersionMax="47" xr10:uidLastSave="{74FCB34A-6E08-4556-AA47-5E32A009B0AE}"/>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(Entidad)'!$I$11:$I$119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(Entidad)'!$K$130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[58]TARIFAS!$A$1:$F$52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[105]desmonte!$E$48</definedName>
    <definedName name="TRAT">[106]desmonte!$E$48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[107]Tablas!$B$2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[112]!absc</definedName>
    <definedName name="xxxxx">[112]!absc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1" i="265" l="1"/>
  <c r="K117" i="265"/>
  <c r="K116" i="265"/>
  <c r="K115" i="265"/>
  <c r="K114" i="265"/>
  <c r="K111" i="265"/>
  <c r="K110" i="265"/>
  <c r="K109" i="265"/>
  <c r="K108" i="265"/>
  <c r="K107" i="265"/>
  <c r="K106" i="265"/>
  <c r="K105" i="265"/>
  <c r="K104" i="265"/>
  <c r="K103" i="265"/>
  <c r="K102" i="265"/>
  <c r="K99" i="265"/>
  <c r="K98" i="265"/>
  <c r="K97" i="265"/>
  <c r="K96" i="265"/>
  <c r="K95" i="265"/>
  <c r="K94" i="265"/>
  <c r="K93" i="265"/>
  <c r="K90" i="265"/>
  <c r="K89" i="265"/>
  <c r="K88" i="265"/>
  <c r="K84" i="265"/>
  <c r="K83" i="265"/>
  <c r="K82" i="265"/>
  <c r="K81" i="265"/>
  <c r="K78" i="265"/>
  <c r="K77" i="265"/>
  <c r="K76" i="265"/>
  <c r="K75" i="265"/>
  <c r="K74" i="265"/>
  <c r="K73" i="265"/>
  <c r="K72" i="265"/>
  <c r="K71" i="265"/>
  <c r="K70" i="265"/>
  <c r="K67" i="265"/>
  <c r="K66" i="265"/>
  <c r="K65" i="265"/>
  <c r="K64" i="265"/>
  <c r="K63" i="265"/>
  <c r="K62" i="265"/>
  <c r="K61" i="265"/>
  <c r="K60" i="265"/>
  <c r="K59" i="265"/>
  <c r="K58" i="265"/>
  <c r="K57" i="265"/>
  <c r="K56" i="265"/>
  <c r="K55" i="265"/>
  <c r="K54" i="265"/>
  <c r="K53" i="265"/>
  <c r="K52" i="265"/>
  <c r="K51" i="265"/>
  <c r="K50" i="265"/>
  <c r="K49" i="265"/>
  <c r="K46" i="265"/>
  <c r="K45" i="265"/>
  <c r="K44" i="265"/>
  <c r="K43" i="265"/>
  <c r="K42" i="265"/>
  <c r="K41" i="265"/>
  <c r="K40" i="265"/>
  <c r="K39" i="265"/>
  <c r="K38" i="265"/>
  <c r="K37" i="265"/>
  <c r="K36" i="265"/>
  <c r="K33" i="265"/>
  <c r="K32" i="265"/>
  <c r="K31" i="265"/>
  <c r="K30" i="265"/>
  <c r="K29" i="265"/>
  <c r="K28" i="265"/>
  <c r="K27" i="265"/>
  <c r="K26" i="265"/>
  <c r="K25" i="265"/>
  <c r="K24" i="265"/>
  <c r="K16" i="265"/>
  <c r="K17" i="265"/>
  <c r="K18" i="265"/>
  <c r="K19" i="265"/>
  <c r="K20" i="265"/>
  <c r="K21" i="265"/>
  <c r="K15" i="265"/>
  <c r="K91" i="265" l="1"/>
  <c r="K100" i="265"/>
  <c r="K118" i="265"/>
  <c r="K112" i="265"/>
  <c r="K34" i="265"/>
  <c r="K79" i="265"/>
  <c r="K22" i="265"/>
  <c r="K85" i="265"/>
  <c r="K47" i="265"/>
  <c r="K68" i="265"/>
  <c r="K119" i="265" l="1"/>
  <c r="K123" i="265" s="1"/>
  <c r="K124" i="265" s="1"/>
</calcChain>
</file>

<file path=xl/sharedStrings.xml><?xml version="1.0" encoding="utf-8"?>
<sst xmlns="http://schemas.openxmlformats.org/spreadsheetml/2006/main" count="429" uniqueCount="272">
  <si>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</si>
  <si>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</si>
  <si>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</si>
  <si>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</si>
  <si>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</si>
  <si>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</si>
  <si>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</si>
  <si>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</si>
  <si>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</si>
  <si>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</si>
  <si>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</si>
  <si>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</si>
  <si>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</si>
  <si>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</si>
  <si>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</si>
  <si>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</si>
  <si>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</si>
  <si>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</si>
  <si>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</si>
  <si>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</si>
  <si>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</si>
  <si>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</si>
  <si>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</si>
  <si>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</si>
  <si>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</si>
  <si>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</si>
  <si>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</si>
  <si>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</si>
  <si>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</si>
  <si>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</si>
  <si>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</si>
  <si>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</si>
  <si>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</si>
  <si>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</si>
  <si>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</si>
  <si>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</si>
  <si>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</si>
  <si>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</si>
  <si>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</si>
  <si>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</si>
  <si>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</si>
  <si>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</si>
  <si>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</si>
  <si>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</si>
  <si>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</si>
  <si>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</si>
  <si>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</si>
  <si>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</si>
  <si>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</si>
  <si>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</si>
  <si>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</si>
  <si>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</si>
  <si>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</si>
  <si>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</si>
  <si>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</si>
  <si>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</si>
  <si>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</si>
  <si>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</si>
  <si>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</si>
  <si>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</si>
  <si>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</si>
  <si>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</si>
  <si>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</si>
  <si>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</si>
  <si>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</si>
  <si>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</si>
  <si>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</si>
  <si>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</si>
  <si>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</si>
  <si>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</si>
  <si>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</si>
  <si>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</si>
  <si>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</si>
  <si>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</si>
  <si>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</si>
  <si>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</si>
  <si>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</si>
  <si>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</si>
  <si>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</si>
  <si>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</si>
  <si>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</si>
  <si>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</si>
  <si>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</si>
  <si>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</si>
  <si>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</si>
  <si>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</si>
  <si>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</si>
  <si>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</si>
  <si>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</si>
  <si>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</si>
  <si>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</si>
  <si>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</si>
  <si>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</si>
  <si>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</si>
  <si>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</si>
  <si>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</si>
  <si>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</si>
  <si>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</si>
  <si>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</si>
  <si>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EXTRACCION Y LIMPIEZA DE JUNTAS DE DILATACION EN PLACA DE CONCRETO</t>
  </si>
  <si>
    <t>M</t>
  </si>
  <si>
    <t>SELLADO DE JUNTA DE CONSTRUCCIÓN CON SIKAFLEX-401 PAVEMENT SL.</t>
  </si>
  <si>
    <t>RECUBRIMIENTO SINTETICO EN PLEXIFLOR INCLUYE RESANE Y NIVELACION DE PLACAS</t>
  </si>
  <si>
    <t>M2</t>
  </si>
  <si>
    <t>PINTURA  DEMARCACION LINEAS DE CAMPO DEPORTIVO A=0.12 M.-INCLUYE APLICACIÓN</t>
  </si>
  <si>
    <t>ADECUACION DE PORTERIA EN TUBERIA METALICA CIRCULAR 3 PULG.CANCHA MULTIPLE</t>
  </si>
  <si>
    <t>UND</t>
  </si>
  <si>
    <t>MANTENIMIENTO ARCO MICROFUTBOL INCLUYE ANTICORROSIVO Y PINTURA</t>
  </si>
  <si>
    <t>MANTENIMIENTO TORRE BASQUET INCLUYE ANTICORROSIVO Y PINTURA</t>
  </si>
  <si>
    <t>DESMONTAJE DE CUBIERTA EN TEJA TERMOACUSTICA</t>
  </si>
  <si>
    <t>CARGUE MANUAL TRANSPORTE Y DISPOSICION FINAL DE ESCOMBROS</t>
  </si>
  <si>
    <t>M3</t>
  </si>
  <si>
    <t>CUBIERTA EN TEJA MASTER MIL COLOR AZUL -INCLUYE ACCESORIOS E INSTALACION</t>
  </si>
  <si>
    <t>PINTURA EN ESMALTE PARA CERCHA DE CANCHA MULTIPLE H=0.50-1.00 M.-INCLUYE APLICACIÓN</t>
  </si>
  <si>
    <t>PINTURA EN ESMALTE PARA CERCHAS DE CUBIERTA ALTURA ENTRE 0.20-0.50 M.-INCLUYE APLICACION</t>
  </si>
  <si>
    <t>CANAL EN LAMINA GALV.CAL.18 DESAR.=0.80</t>
  </si>
  <si>
    <t>BAJANTE DE AGUAS LLUVIAAS TIPO -S- TUBERIA PVC 3PULG.-INCLUYE INSTALACION</t>
  </si>
  <si>
    <t>CONEXIONES DE BAJANTES EN TUBERIA DE 4" A LA RED EXISTENTE</t>
  </si>
  <si>
    <t>DESMONTE DE CANAL METALICA H=6-8 M.</t>
  </si>
  <si>
    <t>PINTURA EN ESMALTE Y WASH PRIMER CANAL METALICA-INCLUYE APLICACION</t>
  </si>
  <si>
    <t>VARILLA LISA DE 5/8 PULG PARA REJA CONTRA IMPACTO INCLUYE INSTALACIÓN Y PINTURA</t>
  </si>
  <si>
    <t>PINTURA EN ESMALTE DE TUBERIA 3 PULG.</t>
  </si>
  <si>
    <t>MANTENIMIENTO DE COLUMNA METALICA CIRCULAR D=0,7M, INCLUYE RESANE Y PINTURA</t>
  </si>
  <si>
    <t>RESANE Y PINTURA ANTICORROSIVA Y ESMALTE REJAS CONTRA IMPACTO</t>
  </si>
  <si>
    <t>CAMBIO DE PLATINA BASE DE COLUMNA METALICA DE 0,6 X 0,6</t>
  </si>
  <si>
    <t>PINTURA BARANDAS DE LAS GRADERIAS METALICAS 2"</t>
  </si>
  <si>
    <t>DESMONTE DE BARANDAS METALICAS DE LAS GRADERIAS</t>
  </si>
  <si>
    <t>BARANDA METALICA EN TUBO REDONDO DE 2 PULG. PARA LAS GRADERIAS. INCLUYE INSTALACIÓN Y PINTURA</t>
  </si>
  <si>
    <t>MANTENIMIENTO DE MODULO METAL.CERRAMIENTO CONTRA IMPACTO, CAMBIO DE PLATINAS Y ANGULOS CORROIDOS</t>
  </si>
  <si>
    <t>RETIRO Y CAMBIO DE MALLA ESLABONADA PARA LA REJA CONTRA IMPACTO, INCLUYE PLATINA DE FIJACIÓN Y PINTURA</t>
  </si>
  <si>
    <t>RESANE Y PINTURA ANTICORROSIVA Y ESMALTE REJAS DEL INGRESO</t>
  </si>
  <si>
    <t>LIMPIEZA Y DESMANCHE DE LAS PLACAS</t>
  </si>
  <si>
    <t>MANTENIMIENTO DE BANCA EN CONCRETO, INCLUYE PINTURA TIPO KORAZA</t>
  </si>
  <si>
    <t>DESMONTAJE DE JUEGO INFANTIL EXTERIOR DE 3 TORRES</t>
  </si>
  <si>
    <t>TAPA EN CONCRETO PARA CAJA INSP.0.40*0.40*0.06 M. CON MARCO EN ANGULO</t>
  </si>
  <si>
    <t>PORTON TUBERIA GALVANIZADA DE  2-3 PULG. Y MALLA ESLABONADA CAL. 12 HUECO 2*2 PULG.</t>
  </si>
  <si>
    <t>DEMOLICION DE PLACA DE PISO EN CONCRETO E=0.10 M.</t>
  </si>
  <si>
    <t>ANDEN EN CONCRETO DE  3000  PSI. E=0.08 M. CON MALLA ELECTROSOLDADA</t>
  </si>
  <si>
    <t>DEMOLICION DE BORDILLO EN CONCRETO 0,10*0,15</t>
  </si>
  <si>
    <t>BORDILLO EN CONCRETO 3000 PSI 0.10*0.15 M.</t>
  </si>
  <si>
    <t>RESANE Y NIVELACIÓN DE PLACAS</t>
  </si>
  <si>
    <t>SUBBASE GRANULAR PARA PEATONALES PARQUE-INCLUYE INSTALACION Y COMPACTACION</t>
  </si>
  <si>
    <t>ANTEPISO EN CONCRETO 2500 PSI E=0.05 M.</t>
  </si>
  <si>
    <t>LOSETA PREFABRICADA DE CONCRETO TIPO A50 DE 40*40*6 CMS.</t>
  </si>
  <si>
    <t>LOSETA DE CONCRETO 6 RALLAS 0.40*0.40*0.06 M.-INCLUYE INSTALACION</t>
  </si>
  <si>
    <t>LOSETA DE CONCRETO TOPEROLES 0.40*0.40*0.06 M. INCLUYE INSTALACION</t>
  </si>
  <si>
    <t xml:space="preserve">LETRERO TRIDIMENSIONAL EN MALLA EXPANDIDA DE 2,00M*0.75M CON ESTRUCTURA METÁLICA Y LETRAS EN ACERO INOXIDABLE EN CORTE,  INCLUYE INSTALACIÓN </t>
  </si>
  <si>
    <t>EMPRADIZACION CON GRAMA BERMUDA</t>
  </si>
  <si>
    <t>GEOTEXTIL NT 1600 PARA SENDEROS PATONALES-INCLUYE INSTALACION</t>
  </si>
  <si>
    <t>EXCAVACION MANUAL EN MATERIAL COMUN ENTRE 0-2 M. DE PROFUNDIDAD</t>
  </si>
  <si>
    <t>JUEGOS INFANTILES TIPO 10 MEGAPARQUES O SIMILAR. INCLUYE INSTALACION</t>
  </si>
  <si>
    <t>DESMONTE DE JUEGOS INFANTILES TIPO MAXIPARQUES EN FIBRA DE VIDRIO</t>
  </si>
  <si>
    <t>PODA DE ARBOL DE MEDIANO PORTE</t>
  </si>
  <si>
    <t>DEMOLICION DE CERAMICA Y/O TABLETA DE GRES  EN MURO</t>
  </si>
  <si>
    <t>DESMONTE DE GIMNASIO DE CALISTENIA DE 8 MODULOS</t>
  </si>
  <si>
    <t>GIMNASIO DE CALISTENIA GRECO ROMANA TOTAL 12 USUARIOS O SIMILAR. INCLUYE INSTALACION</t>
  </si>
  <si>
    <t>PINTURA ACRILICA PARA PLACA DE PISO</t>
  </si>
  <si>
    <t>PLACA BASE DE PISO EN CONCRETO 3000 PSI E=0.18 M. INCLUYE MALLA ELECTROSOLDADA, CORTES Y DILATACIONES  AMPLIACIONES DE PLACAS DE PARQUES</t>
  </si>
  <si>
    <t>BANCA EN CONCRETO PREFABRICADA TIPO LINNE KONCRETUS O SIMILAR INSTALADA</t>
  </si>
  <si>
    <t>ZAPATA EN CONCRETO 0.60*0.60*0.20 M. 3000 PSI INCLUYE REFUERZO</t>
  </si>
  <si>
    <t>VIGA DE AMARRE 0.25x0.25 M. EN CONCRETO DE 3000 PSI INCLUYE REFUERZO</t>
  </si>
  <si>
    <t>COLUMNA DE 0.25x0.25 M. EN CONCRETO DE 3000 PSI INCLUYE REFUERZO</t>
  </si>
  <si>
    <t>VIGA AEREA 0.25x0.25 M. EN CONCRETO DE 3000 PSI INCLUYE REFUERZO</t>
  </si>
  <si>
    <t>LIMPIEZA DE PISO EN CONCRETO MECANICA Y MANUAL</t>
  </si>
  <si>
    <t>ROCERIA CON GUADAÑA INCLUYE RECOLECCION</t>
  </si>
  <si>
    <t>RESANE Y PINTURA ANTICORROSIVA Y ESMALTE REJAS METALICAS CONTRA IMPACTO</t>
  </si>
  <si>
    <t>PINTURA DE MALLA ESLABONADA EN ESMALTE-INCLUYE APLICACION</t>
  </si>
  <si>
    <t>RETIRO Y CAMBIO DE MALLA ESLABONADA PARA EL CERRAMIENTO, INCLUYE PLATINA DE FIJACIÓN Y PINTURA</t>
  </si>
  <si>
    <t>MANTENIMIENTO ARCO MULTIFUNCIONAL INCLUYE ANTICORROSIVO, PINTURA Y TABLERO DE BÁSQUET EN LÁMINA DE HIERRO</t>
  </si>
  <si>
    <t xml:space="preserve">MODULO DE REJA ANTI-IMPACTO CAIDA DE (3,00X2,00) M, INCLUYE TUBERIA TIPO CAMPANA EN LA BASE PARA EMPOTRAMIENTO E INSTALACIÓN </t>
  </si>
  <si>
    <t>SELLADO DE JUNTAS DE DILATACION CON SIKAFLES 401 O SIMILAR</t>
  </si>
  <si>
    <t>RECUBRIMIENTO SINTETICO EN PLEXIFLOR O SIMILAR</t>
  </si>
  <si>
    <t>MURO EN LADRILLO  A LA VISTA 1 CARA E=0.12 M.-INCLUYE CONSTRUCCION</t>
  </si>
  <si>
    <t>CERRAMIENTO EN MALLA ESLABONADA CAL. 12 HUECO DE 2*2 PULG. H=3.60 M.-INCLUYE INSTALACION</t>
  </si>
  <si>
    <t>1.1.1</t>
  </si>
  <si>
    <t>1.1.2</t>
  </si>
  <si>
    <t>1.1.3</t>
  </si>
  <si>
    <t>1.1.4</t>
  </si>
  <si>
    <t>1.1.5</t>
  </si>
  <si>
    <t>1.1.6</t>
  </si>
  <si>
    <t>1.1.7</t>
  </si>
  <si>
    <t>1.2.1</t>
  </si>
  <si>
    <t>1.2.2</t>
  </si>
  <si>
    <t>1.2.3</t>
  </si>
  <si>
    <t>1.2.4</t>
  </si>
  <si>
    <t>1.2.5</t>
  </si>
  <si>
    <t>1.2.6</t>
  </si>
  <si>
    <t>1.2.7</t>
  </si>
  <si>
    <t>1.2.8</t>
  </si>
  <si>
    <t>1.2.9</t>
  </si>
  <si>
    <t>1.2.10</t>
  </si>
  <si>
    <t>1.3.1</t>
  </si>
  <si>
    <t>1.3.2</t>
  </si>
  <si>
    <t>1.3.3</t>
  </si>
  <si>
    <t>1.3.4</t>
  </si>
  <si>
    <t>1.3.5</t>
  </si>
  <si>
    <t>1.3.6</t>
  </si>
  <si>
    <t>1.3.7</t>
  </si>
  <si>
    <t>1.3.8</t>
  </si>
  <si>
    <t>1.3.9</t>
  </si>
  <si>
    <t>1.3.10</t>
  </si>
  <si>
    <t>1.3.11</t>
  </si>
  <si>
    <t>1.4.1</t>
  </si>
  <si>
    <t>1.4.2</t>
  </si>
  <si>
    <t>1.4.3</t>
  </si>
  <si>
    <t>1.4.4</t>
  </si>
  <si>
    <t>1.4.5</t>
  </si>
  <si>
    <t>1.4.6</t>
  </si>
  <si>
    <t>1.4.7</t>
  </si>
  <si>
    <t>1.4.8</t>
  </si>
  <si>
    <t>1.4.9</t>
  </si>
  <si>
    <t>1.4.10</t>
  </si>
  <si>
    <t>1.4.11</t>
  </si>
  <si>
    <t>1.4.12</t>
  </si>
  <si>
    <t>1.4.13</t>
  </si>
  <si>
    <t>1.4.14</t>
  </si>
  <si>
    <t>1.4.15</t>
  </si>
  <si>
    <t>1.4.16</t>
  </si>
  <si>
    <t>1.4.17</t>
  </si>
  <si>
    <t>1.4.18</t>
  </si>
  <si>
    <t>1.4.19</t>
  </si>
  <si>
    <t>1.5.1</t>
  </si>
  <si>
    <t>1.5.2</t>
  </si>
  <si>
    <t>1.5.3</t>
  </si>
  <si>
    <t>1.5.4</t>
  </si>
  <si>
    <t>1.5.5</t>
  </si>
  <si>
    <t>1.5.6</t>
  </si>
  <si>
    <t>1.5.7</t>
  </si>
  <si>
    <t>1.5.8</t>
  </si>
  <si>
    <t>1.5.9</t>
  </si>
  <si>
    <t>1.6.1</t>
  </si>
  <si>
    <t>1.6.2</t>
  </si>
  <si>
    <t>1.6.3</t>
  </si>
  <si>
    <t>1.6.4</t>
  </si>
  <si>
    <t>2.1.1</t>
  </si>
  <si>
    <t>2.1.2</t>
  </si>
  <si>
    <t>2.1.5</t>
  </si>
  <si>
    <t>2.2.1</t>
  </si>
  <si>
    <t>2.2.2</t>
  </si>
  <si>
    <t>2.2.3</t>
  </si>
  <si>
    <t>2.2.4</t>
  </si>
  <si>
    <t>2.2.5</t>
  </si>
  <si>
    <t>2.2.6</t>
  </si>
  <si>
    <t>2.2.7</t>
  </si>
  <si>
    <t>2.3.1</t>
  </si>
  <si>
    <t>2.3.2</t>
  </si>
  <si>
    <t>2.3.3</t>
  </si>
  <si>
    <t>2.3.4</t>
  </si>
  <si>
    <t>2.3.5</t>
  </si>
  <si>
    <t>2.3.6</t>
  </si>
  <si>
    <t>2.3.7</t>
  </si>
  <si>
    <t>2.3.8</t>
  </si>
  <si>
    <t>2.3.9</t>
  </si>
  <si>
    <t>2.3.10</t>
  </si>
  <si>
    <t>2.4.1</t>
  </si>
  <si>
    <t>2.4.2</t>
  </si>
  <si>
    <t>2.4.3</t>
  </si>
  <si>
    <t>2.4.4</t>
  </si>
  <si>
    <t>MITIGACIÓN AMBIENTAL</t>
  </si>
  <si>
    <t>LICENCIA Y PERMISOS (ESPACIO PÚBLICO)</t>
  </si>
  <si>
    <t>COMPONENTE 1: MANTENIMIENTO CANCHA MULTIPLE</t>
  </si>
  <si>
    <t>JUEGOS INFANTILES, GIMNASIO DE CALISTENIA Y CANCHA MÚLTIPLE MIRAMAR FRONTERA</t>
  </si>
  <si>
    <t>COMPONENTE 2: CUBIERTA</t>
  </si>
  <si>
    <t>COMPONENTE 3: MANTENIMIENTO ELEMENTOS METALICOS</t>
  </si>
  <si>
    <t>COMPONENTE 4: MANTENIMIENTO GENERAL</t>
  </si>
  <si>
    <t>COMPONENTE 5: OBRAS COMPLEMENTARIAS</t>
  </si>
  <si>
    <t>COMPONENTE 6: ELEMENTOS ESTRUCTURALES EN CONCRETO</t>
  </si>
  <si>
    <t>COMPONENTE 1: PRELIMINARES</t>
  </si>
  <si>
    <t>CANCHA MULTIPLE 20 DE JULIO </t>
  </si>
  <si>
    <t>COMPONENTE 2: REPARACIÓN Y PINTURA ESTRUCTURAS METÁLICAS</t>
  </si>
  <si>
    <t>COMPONENTE 3: MANTENIMIENTO Y PINTURA DE LA CANCHA MULTIPLE</t>
  </si>
  <si>
    <t>COMPONENTE 4: ELEMENTOS ESTRUCTURALES EN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</si>
</sst>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1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9" fillId="0" borderId="34" xfId="128" applyFont="1" applyBorder="1" applyAlignment="1">
      <alignment horizontal="left"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32" fillId="0" borderId="0" xfId="89" applyFont="1" applyAlignment="1">
      <alignment wrapText="1"/>
    </xf>
    <xf numFmtId="0" fontId="32" fillId="0" borderId="81" xfId="89" applyFont="1" applyBorder="1" applyAlignment="1">
      <alignment wrapText="1"/>
    </xf>
    <xf numFmtId="0" fontId="51" fillId="24" borderId="43" xfId="73" applyFont="1" applyFill="1" applyBorder="1" applyAlignment="1">
      <alignment vertical="center" wrapText="1"/>
    </xf>
    <xf numFmtId="0" fontId="49" fillId="0" borderId="14" xfId="89" applyFont="1" applyBorder="1" applyAlignment="1">
      <alignment wrapText="1"/>
    </xf>
    <xf numFmtId="49" fontId="51" fillId="0" borderId="0" xfId="131" applyNumberFormat="1" applyFont="1" applyAlignment="1">
      <alignment horizontal="right" vertical="center" wrapText="1"/>
    </xf>
    <xf numFmtId="0" fontId="51" fillId="0" borderId="27" xfId="128" applyFont="1" applyBorder="1" applyAlignment="1">
      <alignment horizontal="left" vertical="center" wrapText="1"/>
    </xf>
    <xf numFmtId="0" fontId="49" fillId="0" borderId="0" xfId="128" applyFont="1" applyAlignment="1">
      <alignment wrapText="1"/>
    </xf>
    <xf numFmtId="185" fontId="32" fillId="0" borderId="83" xfId="34" applyNumberFormat="1" applyFont="1" applyBorder="1" applyAlignment="1">
      <alignment wrapText="1"/>
    </xf>
    <xf numFmtId="0" fontId="29" fillId="0" borderId="0" xfId="89" applyFont="1" applyAlignment="1">
      <alignment wrapText="1"/>
    </xf>
    <xf numFmtId="180" fontId="49" fillId="0" borderId="16" xfId="129" applyNumberFormat="1" applyFont="1" applyBorder="1" applyAlignment="1">
      <alignment horizontal="center" vertical="center"/>
    </xf>
    <xf numFmtId="0" fontId="51" fillId="0" borderId="16" xfId="128" applyFont="1" applyBorder="1" applyAlignment="1">
      <alignment vertical="center"/>
    </xf>
    <xf numFmtId="0" fontId="51" fillId="0" borderId="17" xfId="128" applyFont="1" applyBorder="1" applyAlignment="1">
      <alignment horizontal="right" vertical="center"/>
    </xf>
    <xf numFmtId="0" fontId="6" fillId="0" borderId="86" xfId="0" applyFont="1" applyBorder="1" applyAlignment="1">
      <alignment horizontal="center" vertical="center"/>
    </xf>
    <xf numFmtId="0" fontId="51" fillId="24" borderId="43" xfId="73" applyFont="1" applyFill="1" applyBorder="1" applyAlignment="1">
      <alignment horizontal="center" vertical="center"/>
    </xf>
    <xf numFmtId="49" fontId="51" fillId="0" borderId="0" xfId="131" applyNumberFormat="1" applyFont="1" applyAlignment="1">
      <alignment horizontal="center" vertical="center"/>
    </xf>
    <xf numFmtId="0" fontId="30" fillId="0" borderId="0" xfId="90" applyFont="1" applyAlignment="1">
      <alignment horizontal="center"/>
    </xf>
    <xf numFmtId="0" fontId="49" fillId="0" borderId="0" xfId="0" applyFont="1" applyAlignment="1">
      <alignment horizontal="center" vertical="center" wrapText="1"/>
    </xf>
    <xf numFmtId="0" fontId="49" fillId="0" borderId="14"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theme" Target="theme/theme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tyles" Target="style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haredStrings" Target="sharedString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BI-1"/>
      <sheetName val="ANEXO 9 (MATERIAL)"/>
      <sheetName val="item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ACTA 1 INICIO"/>
      <sheetName val="[UNITARIOS GENERALES.xls]\Docum"/>
      <sheetName val="[UNITARIOS GENERALES.xls]\Users"/>
      <sheetName val="[UNITARIOS GENERALES.xls]\Cofin"/>
      <sheetName val="[UNITARIOS GENERALES.xls]\A\Cof"/>
      <sheetName val="Sheet1"/>
      <sheetName val="ANEXO_9_(MATERIAL)21"/>
      <sheetName val="UNITARIOS_GENERALES22"/>
      <sheetName val="FICHA_EBI_1_de_6_21"/>
      <sheetName val="Estruc__Tarif21"/>
      <sheetName val="MANO_DE_OBRA21"/>
      <sheetName val="1_121"/>
      <sheetName val="RECIBO_FINAL21"/>
      <sheetName val="BASE_DATOS21"/>
      <sheetName val="5__MODIFICATORIA22"/>
      <sheetName val="CRA_MODI21"/>
      <sheetName val="Desmonte_y_Limpieza21"/>
      <sheetName val="Form5__Pág__121"/>
      <sheetName val="Form5__Pág__221"/>
      <sheetName val="UNITARIOS_GENERALES_xls21"/>
      <sheetName val="\Documents_and_Settings\Admin21"/>
      <sheetName val="\Cofinanciacion\FICHAS_Y_FORM21"/>
      <sheetName val="ESTADO_RED21"/>
      <sheetName val="GENERALIDADES_21"/>
      <sheetName val="Anexo_1321"/>
      <sheetName val="Datos_Generales21"/>
      <sheetName val="DATOS_GRAFICOS21"/>
      <sheetName val="7_1221"/>
      <sheetName val="\Users\user\Library\Mail_Downl1"/>
      <sheetName val="\A\Cofinanciacion\FICHAS_Y_FOR1"/>
      <sheetName val="PRESUP__RESUMEN1"/>
      <sheetName val="UNITARIOS%20GENERALES_xls1"/>
      <sheetName val="ANALISIS_DE_PRECIOS_UNITARIOS1"/>
      <sheetName val="Presupuesto_Total1"/>
      <sheetName val="[UNITARIOS_GENERALES_xls][UNITA"/>
      <sheetName val="ACTA_1_INICIO"/>
      <sheetName val="[UNITARIOS_GENERALES_xls]\Docum"/>
      <sheetName val="[UNITARIOS_GENERALES_xls]\Users"/>
      <sheetName val="[UNITARIOS_GENERALES_xls]\Cofin"/>
      <sheetName val="[UNITARIOS_GENERALES_xls]\A\Cof"/>
      <sheetName val="ANEXO_9_(MATERIAL)22"/>
      <sheetName val="UNITARIOS_GENERALES23"/>
      <sheetName val="FICHA_EBI_1_de_6_22"/>
      <sheetName val="Estruc__Tarif22"/>
      <sheetName val="MANO_DE_OBRA22"/>
      <sheetName val="1_122"/>
      <sheetName val="RECIBO_FINAL22"/>
      <sheetName val="BASE_DATOS22"/>
      <sheetName val="5__MODIFICATORIA23"/>
      <sheetName val="CRA_MODI22"/>
      <sheetName val="Desmonte_y_Limpieza22"/>
      <sheetName val="Form5__Pág__122"/>
      <sheetName val="Form5__Pág__222"/>
      <sheetName val="UNITARIOS_GENERALES_xls22"/>
      <sheetName val="\Documents_and_Settings\Admin22"/>
      <sheetName val="\Cofinanciacion\FICHAS_Y_FORM22"/>
      <sheetName val="ESTADO_RED22"/>
      <sheetName val="GENERALIDADES_22"/>
      <sheetName val="Anexo_1322"/>
      <sheetName val="Datos_Generales22"/>
      <sheetName val="DATOS_GRAFICOS22"/>
      <sheetName val="7_1222"/>
      <sheetName val="\Users\user\Library\Mail_Downl2"/>
      <sheetName val="\A\Cofinanciacion\FICHAS_Y_FOR2"/>
      <sheetName val="PRESUP__RESUMEN2"/>
      <sheetName val="UNITARIOS%20GENERALES_xls2"/>
      <sheetName val="ANALISIS_DE_PRECIOS_UNITARIOS2"/>
      <sheetName val="Presupuesto_Total2"/>
      <sheetName val="[UNITARIOS_GENERALES_xls][UNIT1"/>
      <sheetName val="ACTA_1_INICIO1"/>
      <sheetName val="[UNITARIOS_GENERALES_xls]\Docu1"/>
      <sheetName val="[UNITARIOS_GENERALES_xls]\User1"/>
      <sheetName val="[UNITARIOS_GENERALES_xls]\Cofi1"/>
      <sheetName val="[UNITARIOS_GENERALES_xls]\A\Co1"/>
      <sheetName val="CHEQ LIST FASE III"/>
      <sheetName val="Actividades Contractuales"/>
      <sheetName val="_Documents and Settings_Adminis"/>
      <sheetName val="_Cofinanciacion_FICHAS Y FORMAT"/>
      <sheetName val="PRECIO. MAT"/>
      <sheetName val="ATHE"/>
      <sheetName val="PRTSOCIALES"/>
      <sheetName val="Listas "/>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Pc_85\compartida\Cofinanciaci"/>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 Renovación"/>
      <sheetName val="FECHAS DE CORTE"/>
      <sheetName val="Informacion General"/>
      <sheetName val="Análisis de precios"/>
      <sheetName val="2103mar%20.xls"/>
      <sheetName val="Personalizar"/>
      <sheetName val="Equipo"/>
      <sheetName val="materiales"/>
      <sheetName val="otros"/>
      <sheetName val="FIBRA ÓPTICA"/>
      <sheetName val="días habiles 2015"/>
      <sheetName val="INS"/>
      <sheetName val="Ppto"/>
      <sheetName val="Plan auditoría"/>
      <sheetName val="Datos"/>
      <sheetName val="Actual Data (MAP)"/>
      <sheetName val="Actual Data (STX)"/>
      <sheetName val="INDICE"/>
      <sheetName val="DISTANCIA"/>
      <sheetName val="PERSONAL"/>
      <sheetName val="Formulas"/>
      <sheetName val="ELECTRICO"/>
      <sheetName val="Vuelta"/>
      <sheetName val="Hoja1"/>
      <sheetName val="BASE"/>
      <sheetName val="1_Preliminares"/>
      <sheetName val="M.Obra"/>
      <sheetName val="Insum"/>
      <sheetName val="glvc"/>
      <sheetName val="basicos"/>
      <sheetName val="320.1"/>
      <sheetName val="330.2"/>
      <sheetName val="700.1"/>
      <sheetName val="ManoDeObra"/>
      <sheetName val="Precios"/>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row r="2">
          <cell r="A2" t="str">
            <v>INVÍAS - TERRITORIAL CORDOBA - GRUPO 3</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ow r="2">
          <cell r="A2" t="str">
            <v>INVÍAS - TERRITORIAL CORDOBA - GRUPO 3</v>
          </cell>
        </row>
      </sheetData>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row r="2">
          <cell r="A2" t="str">
            <v>INVÍAS - TERRITORIAL CORDOBA - GRUPO 3</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INVÍAS - TERRITORIAL CORDOBA - GRUPO 3</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2">
          <cell r="A2" t="str">
            <v>INVÍAS - TERRITORIAL CORDOBA - GRUPO 3</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2">
          <cell r="A2" t="str">
            <v>INVÍAS - TERRITORIAL CORDOBA - GRUPO 3</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items"/>
      <sheetName val="Hoja1"/>
      <sheetName val="A-HOR"/>
      <sheetName val="INSUMOS"/>
      <sheetName val="BANCOS"/>
      <sheetName val="CARGOS"/>
      <sheetName val="EPS"/>
      <sheetName val="PENSIONES"/>
      <sheetName val="PREACTA 10"/>
      <sheetName val="DATOS"/>
      <sheetName val="PREACTA 9"/>
      <sheetName val="Res-Accide-10"/>
      <sheetName val="ESTADO_RED_TEC1"/>
      <sheetName val="PR_11"/>
      <sheetName val="PUNITARIOS_PARA_241201_2S1"/>
      <sheetName val="PREACTA_101"/>
      <sheetName val="PREACTA_91"/>
      <sheetName val="TARIFAS"/>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RECIOS"/>
      <sheetName val="PREACTA 6"/>
      <sheetName val="TRAPMO"/>
      <sheetName val="UNITARIOS"/>
      <sheetName val="THE"/>
      <sheetName val="ATHE"/>
      <sheetName val="PUNITARIOS_PARA_241201_2S10"/>
      <sheetName val="PR_110"/>
      <sheetName val="ESTADO_RED_TEC10"/>
      <sheetName val="PREACTA_1010"/>
      <sheetName val="PREACTA_910"/>
      <sheetName val="Presup_Cancha"/>
      <sheetName val="ESTADO VÍA-CRIT.TECNICO"/>
      <sheetName val="TABLA 2008"/>
      <sheetName val="Listas"/>
      <sheetName val="Excavación Mat. Común Estacione"/>
      <sheetName val="Demolición Pavimento"/>
      <sheetName val="Insum"/>
      <sheetName val="SUB APU"/>
      <sheetName val="PRESUPUESTO"/>
      <sheetName val="CLASIFICACION"/>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 DE PRECIOS"/>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c2.5y2.6"/>
      <sheetName val="A.P.U"/>
      <sheetName val=" Liquidacion de Obra por Tramos"/>
      <sheetName val="062"/>
      <sheetName val="Listado"/>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SALARIOS"/>
      <sheetName val="APU NO PREVISTO"/>
      <sheetName val="PPTA (3)"/>
      <sheetName val="PPTA (2)"/>
      <sheetName val="PPTA"/>
      <sheetName val="2,2,6,1 Pilotes 0,30"/>
      <sheetName val="Requisición1"/>
      <sheetName val="materiales"/>
      <sheetName val="otros"/>
      <sheetName val="Bajadas"/>
      <sheetName val="NARIÑO"/>
      <sheetName val="OCTUBRE"/>
      <sheetName val="skj452"/>
      <sheetName val="ita878"/>
      <sheetName val="aea-944"/>
      <sheetName val="dub-823"/>
      <sheetName val="gpi 526"/>
      <sheetName val="xxj617"/>
      <sheetName val="sng_855"/>
      <sheetName val="vea 374"/>
      <sheetName val="hfb024"/>
      <sheetName val="paj825"/>
      <sheetName val="TODAS"/>
      <sheetName val="FINANC"/>
      <sheetName val="APU"/>
      <sheetName val="Summary"/>
      <sheetName val="CODCONST"/>
      <sheetName val="Cuadr."/>
      <sheetName val="c2_5y2_613"/>
      <sheetName val="PREACTA_62"/>
      <sheetName val="TABLA_20082"/>
      <sheetName val="c2_5y2_612"/>
      <sheetName val="PREACTA_61"/>
      <sheetName val="TABLA_20081"/>
      <sheetName val="c2_5y2_611"/>
      <sheetName val="TABLA_2008"/>
      <sheetName val="DEST. MEDIOS"/>
      <sheetName val="COMBUASF"/>
      <sheetName val="BALCRUDO"/>
      <sheetName val="CARGASPROC."/>
      <sheetName val="G L P  FINAL"/>
      <sheetName val="PERSONAL"/>
      <sheetName val="Tarifa MT"/>
      <sheetName val="CURVA"/>
      <sheetName val="OBRAS SES"/>
      <sheetName val="A_P_U1"/>
      <sheetName val="A_P_U"/>
      <sheetName val="BALANCE"/>
      <sheetName val="ITEMS NO REVISTOS"/>
      <sheetName val="APU ELECTRICOS"/>
      <sheetName val="CONT_ADI"/>
      <sheetName val="PREACTA Y CONTRATISTAS"/>
      <sheetName val="7.1.8.1.1"/>
      <sheetName val="Proveedores y acreedores"/>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 val="Hoja2"/>
      <sheetName val="PUNITARIOS PARA 241201 2S.xls"/>
      <sheetName val="costos oficina"/>
      <sheetName val="costos campamento"/>
      <sheetName val="días habiles 2015"/>
      <sheetName val="inst"/>
      <sheetName val="TABLA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lvc"/>
      <sheetName val="c2_5y2_614"/>
      <sheetName val="ACTA MODIFICACIÓN CIVIL"/>
      <sheetName val="BASE"/>
      <sheetName val="CHINCHINA FINAL . A CEROS"/>
      <sheetName val="Memoria de calculo"/>
      <sheetName val="Poblacion"/>
      <sheetName val="Cá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ow r="48">
          <cell r="E48">
            <v>0</v>
          </cell>
        </row>
      </sheetData>
      <sheetData sheetId="145">
        <row r="48">
          <cell r="E48">
            <v>0</v>
          </cell>
        </row>
      </sheetData>
      <sheetData sheetId="146">
        <row r="48">
          <cell r="E48">
            <v>0</v>
          </cell>
        </row>
      </sheetData>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48">
          <cell r="E48">
            <v>0</v>
          </cell>
        </row>
      </sheetData>
      <sheetData sheetId="191"/>
      <sheetData sheetId="192"/>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sheetData sheetId="211"/>
      <sheetData sheetId="212"/>
      <sheetData sheetId="213" refreshError="1"/>
      <sheetData sheetId="214" refreshError="1"/>
      <sheetData sheetId="215">
        <row r="48">
          <cell r="E48">
            <v>0</v>
          </cell>
        </row>
      </sheetData>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refreshError="1"/>
      <sheetData sheetId="318" refreshError="1"/>
      <sheetData sheetId="319"/>
      <sheetData sheetId="320"/>
      <sheetData sheetId="321" refreshError="1"/>
      <sheetData sheetId="3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34"/>
  <sheetViews>
    <sheetView showGridLines="0" tabSelected="1" view="pageBreakPreview" topLeftCell="A4" zoomScale="55" zoomScaleNormal="100" zoomScaleSheetLayoutView="55" zoomScalePageLayoutView="55" workbookViewId="0">
      <selection activeCell="O119" sqref="O119"/>
    </sheetView>
  </sheetViews>
  <sheetFormatPr baseColWidth="10" defaultColWidth="11.42578125" defaultRowHeight="16.5"/>
  <cols>
    <col min="1" max="2" width="3.42578125" style="1" customWidth="1"/>
    <col min="3" max="3" width="5.140625" style="1" customWidth="1"/>
    <col min="4" max="4" width="15.42578125" style="2" customWidth="1"/>
    <col min="5" max="5" width="16.140625" style="2" customWidth="1"/>
    <col min="6" max="6" width="17.42578125" style="1" customWidth="1"/>
    <col min="7" max="7" width="73.42578125" style="403"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6"/>
      <c r="E1" s="6"/>
      <c r="F1" s="5"/>
      <c r="G1" s="395"/>
      <c r="H1" s="5"/>
      <c r="I1" s="5"/>
      <c r="J1" s="5"/>
      <c r="K1" s="5"/>
      <c r="L1" s="5"/>
      <c r="M1" s="5"/>
    </row>
    <row r="2" spans="1:13" ht="17.25" thickTop="1">
      <c r="A2" s="5"/>
      <c r="B2" s="7"/>
      <c r="C2" s="227"/>
      <c r="D2" s="228"/>
      <c r="E2" s="228"/>
      <c r="F2" s="227"/>
      <c r="G2" s="396"/>
      <c r="H2" s="227"/>
      <c r="I2" s="227"/>
      <c r="J2" s="227"/>
      <c r="K2" s="227"/>
      <c r="L2" s="8"/>
      <c r="M2" s="5"/>
    </row>
    <row r="3" spans="1:13" ht="27" customHeight="1">
      <c r="A3" s="5"/>
      <c r="B3" s="9"/>
      <c r="C3" s="237" t="s">
        <v>95</v>
      </c>
      <c r="D3" s="238"/>
      <c r="E3" s="238"/>
      <c r="F3" s="238"/>
      <c r="G3" s="395"/>
      <c r="H3" s="5"/>
      <c r="I3" s="5"/>
      <c r="J3" s="5"/>
      <c r="K3" s="5"/>
      <c r="L3" s="10"/>
      <c r="M3" s="5"/>
    </row>
    <row r="4" spans="1:13">
      <c r="A4" s="5"/>
      <c r="B4" s="9"/>
      <c r="C4" s="204" t="s">
        <v>0</v>
      </c>
      <c r="D4" s="407" t="s">
        <v>98</v>
      </c>
      <c r="E4" s="204" t="s">
        <v>1</v>
      </c>
      <c r="F4" s="205">
        <v>1</v>
      </c>
      <c r="G4" s="395"/>
      <c r="H4" s="5"/>
      <c r="I4" s="5"/>
      <c r="J4" s="5"/>
      <c r="K4" s="5"/>
      <c r="L4" s="10"/>
      <c r="M4" s="5"/>
    </row>
    <row r="5" spans="1:13">
      <c r="A5" s="5"/>
      <c r="B5" s="9"/>
      <c r="C5" s="262"/>
      <c r="D5" s="262"/>
      <c r="E5" s="262"/>
      <c r="F5" s="262"/>
      <c r="G5" s="262"/>
      <c r="H5" s="262"/>
      <c r="I5" s="262"/>
      <c r="J5" s="262"/>
      <c r="K5" s="262"/>
      <c r="L5" s="10"/>
      <c r="M5" s="5"/>
    </row>
    <row r="6" spans="1:13" ht="17.25" thickBot="1">
      <c r="A6" s="5"/>
      <c r="B6" s="9"/>
      <c r="C6" s="256" t="s">
        <v>2</v>
      </c>
      <c r="D6" s="256"/>
      <c r="E6" s="256"/>
      <c r="F6" s="256"/>
      <c r="G6" s="256"/>
      <c r="H6" s="256"/>
      <c r="I6" s="256"/>
      <c r="J6" s="256"/>
      <c r="K6" s="256"/>
      <c r="L6" s="10"/>
      <c r="M6" s="5"/>
    </row>
    <row r="7" spans="1:13" s="20" customFormat="1">
      <c r="A7" s="19"/>
      <c r="B7" s="219"/>
      <c r="C7" s="270" t="s">
        <v>84</v>
      </c>
      <c r="D7" s="271"/>
      <c r="E7" s="271"/>
      <c r="F7" s="271"/>
      <c r="G7" s="271"/>
      <c r="H7" s="271"/>
      <c r="I7" s="271"/>
      <c r="J7" s="271"/>
      <c r="K7" s="272"/>
      <c r="L7" s="21"/>
      <c r="M7" s="19"/>
    </row>
    <row r="8" spans="1:13" ht="43.5" customHeight="1">
      <c r="A8" s="5"/>
      <c r="B8" s="220"/>
      <c r="C8" s="273"/>
      <c r="D8" s="274"/>
      <c r="E8" s="274"/>
      <c r="F8" s="274"/>
      <c r="G8" s="274"/>
      <c r="H8" s="274"/>
      <c r="I8" s="274"/>
      <c r="J8" s="274"/>
      <c r="K8" s="275"/>
      <c r="L8" s="10"/>
      <c r="M8" s="5"/>
    </row>
    <row r="9" spans="1:13" ht="34.5" customHeight="1">
      <c r="A9" s="5"/>
      <c r="B9" s="220"/>
      <c r="C9" s="276" t="s">
        <v>85</v>
      </c>
      <c r="D9" s="277"/>
      <c r="E9" s="277"/>
      <c r="F9" s="277"/>
      <c r="G9" s="277"/>
      <c r="H9" s="277"/>
      <c r="I9" s="277"/>
      <c r="J9" s="277"/>
      <c r="K9" s="278"/>
      <c r="L9" s="10"/>
      <c r="M9" s="5"/>
    </row>
    <row r="10" spans="1:13" ht="30" customHeight="1" thickBot="1">
      <c r="A10" s="5"/>
      <c r="B10" s="9"/>
      <c r="C10" s="241"/>
      <c r="D10" s="242"/>
      <c r="E10" s="242"/>
      <c r="F10" s="242"/>
      <c r="G10" s="242"/>
      <c r="H10" s="242"/>
      <c r="I10" s="242"/>
      <c r="J10" s="242"/>
      <c r="K10" s="243"/>
      <c r="L10" s="10"/>
      <c r="M10" s="5"/>
    </row>
    <row r="11" spans="1:13" ht="30" customHeight="1">
      <c r="A11" s="5"/>
      <c r="B11" s="9"/>
      <c r="C11" s="267" t="s">
        <v>3</v>
      </c>
      <c r="D11" s="260" t="s">
        <v>4</v>
      </c>
      <c r="E11" s="269" t="s">
        <v>5</v>
      </c>
      <c r="F11" s="269"/>
      <c r="G11" s="267" t="s">
        <v>6</v>
      </c>
      <c r="H11" s="260" t="s">
        <v>7</v>
      </c>
      <c r="I11" s="260" t="s">
        <v>8</v>
      </c>
      <c r="J11" s="263" t="s">
        <v>9</v>
      </c>
      <c r="K11" s="265" t="s">
        <v>10</v>
      </c>
      <c r="L11" s="10"/>
      <c r="M11" s="5"/>
    </row>
    <row r="12" spans="1:13" ht="30" customHeight="1" thickBot="1">
      <c r="A12" s="5"/>
      <c r="B12" s="9"/>
      <c r="C12" s="268"/>
      <c r="D12" s="261"/>
      <c r="E12" s="130" t="s">
        <v>11</v>
      </c>
      <c r="F12" s="130" t="s">
        <v>12</v>
      </c>
      <c r="G12" s="268"/>
      <c r="H12" s="261"/>
      <c r="I12" s="261"/>
      <c r="J12" s="264"/>
      <c r="K12" s="266"/>
      <c r="L12" s="10"/>
      <c r="M12" s="5"/>
    </row>
    <row r="13" spans="1:13" ht="30" customHeight="1" thickBot="1">
      <c r="A13" s="5"/>
      <c r="B13" s="9"/>
      <c r="C13" s="131"/>
      <c r="D13" s="408"/>
      <c r="E13" s="132"/>
      <c r="F13" s="132"/>
      <c r="G13" s="397" t="s">
        <v>261</v>
      </c>
      <c r="H13" s="132"/>
      <c r="I13" s="132"/>
      <c r="J13" s="132"/>
      <c r="K13" s="133"/>
      <c r="L13" s="10"/>
      <c r="M13" s="5"/>
    </row>
    <row r="14" spans="1:13" ht="30" customHeight="1" thickBot="1">
      <c r="A14" s="5"/>
      <c r="B14" s="9"/>
      <c r="C14" s="131"/>
      <c r="D14" s="408">
        <v>1.1000000000000001</v>
      </c>
      <c r="E14" s="132"/>
      <c r="F14" s="132"/>
      <c r="G14" s="397" t="s">
        <v>260</v>
      </c>
      <c r="H14" s="132"/>
      <c r="I14" s="132"/>
      <c r="J14" s="132"/>
      <c r="K14" s="133"/>
      <c r="L14" s="10"/>
      <c r="M14" s="5"/>
    </row>
    <row r="15" spans="1:13" ht="30" customHeight="1">
      <c r="A15" s="5"/>
      <c r="B15" s="9"/>
      <c r="C15" s="134"/>
      <c r="D15" s="135" t="s">
        <v>174</v>
      </c>
      <c r="E15" s="135"/>
      <c r="F15" s="135"/>
      <c r="G15" s="136" t="s">
        <v>99</v>
      </c>
      <c r="H15" s="135" t="s">
        <v>100</v>
      </c>
      <c r="I15" s="137">
        <v>261.37</v>
      </c>
      <c r="J15" s="138">
        <v>6609</v>
      </c>
      <c r="K15" s="146">
        <f>+J15*I15</f>
        <v>1727394.33</v>
      </c>
      <c r="L15" s="10"/>
      <c r="M15" s="5"/>
    </row>
    <row r="16" spans="1:13" ht="30" customHeight="1">
      <c r="A16" s="5"/>
      <c r="B16" s="9"/>
      <c r="C16" s="134"/>
      <c r="D16" s="135" t="s">
        <v>175</v>
      </c>
      <c r="E16" s="135"/>
      <c r="F16" s="135"/>
      <c r="G16" s="136" t="s">
        <v>101</v>
      </c>
      <c r="H16" s="135" t="s">
        <v>100</v>
      </c>
      <c r="I16" s="137">
        <v>261.37</v>
      </c>
      <c r="J16" s="138">
        <v>34892</v>
      </c>
      <c r="K16" s="146">
        <f t="shared" ref="K16:K21" si="0">+J16*I16</f>
        <v>9119722.040000001</v>
      </c>
      <c r="L16" s="10"/>
      <c r="M16" s="5"/>
    </row>
    <row r="17" spans="1:13" ht="30" customHeight="1">
      <c r="A17" s="5"/>
      <c r="B17" s="9"/>
      <c r="C17" s="134"/>
      <c r="D17" s="135" t="s">
        <v>176</v>
      </c>
      <c r="E17" s="135"/>
      <c r="F17" s="135"/>
      <c r="G17" s="136" t="s">
        <v>102</v>
      </c>
      <c r="H17" s="135" t="s">
        <v>103</v>
      </c>
      <c r="I17" s="137">
        <v>426.19</v>
      </c>
      <c r="J17" s="138">
        <v>190978</v>
      </c>
      <c r="K17" s="146">
        <f t="shared" si="0"/>
        <v>81392913.819999993</v>
      </c>
      <c r="L17" s="10"/>
      <c r="M17" s="5"/>
    </row>
    <row r="18" spans="1:13" ht="30" customHeight="1">
      <c r="A18" s="5"/>
      <c r="B18" s="9"/>
      <c r="C18" s="134"/>
      <c r="D18" s="135" t="s">
        <v>177</v>
      </c>
      <c r="E18" s="135"/>
      <c r="F18" s="135"/>
      <c r="G18" s="136" t="s">
        <v>104</v>
      </c>
      <c r="H18" s="135" t="s">
        <v>100</v>
      </c>
      <c r="I18" s="137">
        <v>358.46</v>
      </c>
      <c r="J18" s="138">
        <v>13455</v>
      </c>
      <c r="K18" s="146">
        <f t="shared" si="0"/>
        <v>4823079.3</v>
      </c>
      <c r="L18" s="10"/>
      <c r="M18" s="5"/>
    </row>
    <row r="19" spans="1:13" ht="30" customHeight="1">
      <c r="A19" s="5"/>
      <c r="B19" s="9"/>
      <c r="C19" s="134"/>
      <c r="D19" s="135" t="s">
        <v>178</v>
      </c>
      <c r="E19" s="135"/>
      <c r="F19" s="135"/>
      <c r="G19" s="136" t="s">
        <v>105</v>
      </c>
      <c r="H19" s="135" t="s">
        <v>106</v>
      </c>
      <c r="I19" s="137">
        <v>1</v>
      </c>
      <c r="J19" s="138">
        <v>1272712</v>
      </c>
      <c r="K19" s="146">
        <f t="shared" si="0"/>
        <v>1272712</v>
      </c>
      <c r="L19" s="10"/>
      <c r="M19" s="5"/>
    </row>
    <row r="20" spans="1:13" s="5" customFormat="1" ht="30" customHeight="1">
      <c r="B20" s="9"/>
      <c r="C20" s="134"/>
      <c r="D20" s="147" t="s">
        <v>179</v>
      </c>
      <c r="E20" s="147"/>
      <c r="F20" s="147"/>
      <c r="G20" s="154" t="s">
        <v>107</v>
      </c>
      <c r="H20" s="147" t="s">
        <v>106</v>
      </c>
      <c r="I20" s="137">
        <v>1</v>
      </c>
      <c r="J20" s="138">
        <v>707874</v>
      </c>
      <c r="K20" s="146">
        <f t="shared" si="0"/>
        <v>707874</v>
      </c>
      <c r="L20" s="10"/>
    </row>
    <row r="21" spans="1:13" ht="30" customHeight="1">
      <c r="A21" s="5"/>
      <c r="B21" s="9"/>
      <c r="C21" s="134"/>
      <c r="D21" s="135" t="s">
        <v>180</v>
      </c>
      <c r="E21" s="135"/>
      <c r="F21" s="135"/>
      <c r="G21" s="136" t="s">
        <v>108</v>
      </c>
      <c r="H21" s="135" t="s">
        <v>106</v>
      </c>
      <c r="I21" s="137">
        <v>2</v>
      </c>
      <c r="J21" s="138">
        <v>468405</v>
      </c>
      <c r="K21" s="146">
        <f t="shared" si="0"/>
        <v>936810</v>
      </c>
      <c r="L21" s="10"/>
      <c r="M21" s="5"/>
    </row>
    <row r="22" spans="1:13" ht="30" customHeight="1" thickBot="1">
      <c r="A22" s="5"/>
      <c r="B22" s="9"/>
      <c r="C22" s="140" t="s">
        <v>13</v>
      </c>
      <c r="D22" s="141"/>
      <c r="E22" s="141"/>
      <c r="F22" s="141"/>
      <c r="G22" s="142"/>
      <c r="H22" s="141"/>
      <c r="I22" s="137"/>
      <c r="J22" s="143"/>
      <c r="K22" s="144">
        <f>SUM(K15:K21)</f>
        <v>99980505.489999995</v>
      </c>
      <c r="L22" s="10"/>
      <c r="M22" s="5"/>
    </row>
    <row r="23" spans="1:13" ht="30" customHeight="1" thickBot="1">
      <c r="A23" s="5"/>
      <c r="B23" s="9"/>
      <c r="C23" s="131"/>
      <c r="D23" s="408">
        <v>1.2</v>
      </c>
      <c r="E23" s="132"/>
      <c r="F23" s="132"/>
      <c r="G23" s="397" t="s">
        <v>262</v>
      </c>
      <c r="H23" s="132"/>
      <c r="I23" s="132"/>
      <c r="J23" s="132"/>
      <c r="K23" s="133"/>
      <c r="L23" s="10"/>
      <c r="M23" s="5"/>
    </row>
    <row r="24" spans="1:13" ht="30" customHeight="1">
      <c r="A24" s="5"/>
      <c r="B24" s="9"/>
      <c r="C24" s="134"/>
      <c r="D24" s="135" t="s">
        <v>181</v>
      </c>
      <c r="E24" s="135"/>
      <c r="F24" s="135"/>
      <c r="G24" s="136" t="s">
        <v>109</v>
      </c>
      <c r="H24" s="135" t="s">
        <v>103</v>
      </c>
      <c r="I24" s="137">
        <v>777.87</v>
      </c>
      <c r="J24" s="138">
        <v>38148</v>
      </c>
      <c r="K24" s="146">
        <f t="shared" ref="K24:K33" si="1">+J24*I24</f>
        <v>29674184.760000002</v>
      </c>
      <c r="L24" s="10"/>
      <c r="M24" s="5"/>
    </row>
    <row r="25" spans="1:13" ht="30" customHeight="1">
      <c r="A25" s="5"/>
      <c r="B25" s="9"/>
      <c r="C25" s="134"/>
      <c r="D25" s="135" t="s">
        <v>182</v>
      </c>
      <c r="E25" s="135"/>
      <c r="F25" s="135"/>
      <c r="G25" s="136" t="s">
        <v>110</v>
      </c>
      <c r="H25" s="135" t="s">
        <v>111</v>
      </c>
      <c r="I25" s="137">
        <v>77.790000000000006</v>
      </c>
      <c r="J25" s="138">
        <v>37832</v>
      </c>
      <c r="K25" s="146">
        <f t="shared" si="1"/>
        <v>2942951.2800000003</v>
      </c>
      <c r="L25" s="10"/>
      <c r="M25" s="5"/>
    </row>
    <row r="26" spans="1:13" ht="30" customHeight="1">
      <c r="A26" s="5"/>
      <c r="B26" s="9"/>
      <c r="C26" s="134"/>
      <c r="D26" s="135" t="s">
        <v>183</v>
      </c>
      <c r="E26" s="135"/>
      <c r="F26" s="135"/>
      <c r="G26" s="136" t="s">
        <v>112</v>
      </c>
      <c r="H26" s="135" t="s">
        <v>103</v>
      </c>
      <c r="I26" s="137">
        <v>777.87</v>
      </c>
      <c r="J26" s="138">
        <v>108348</v>
      </c>
      <c r="K26" s="146">
        <f t="shared" si="1"/>
        <v>84280658.760000005</v>
      </c>
      <c r="L26" s="10"/>
      <c r="M26" s="5"/>
    </row>
    <row r="27" spans="1:13" ht="30" customHeight="1">
      <c r="A27" s="5"/>
      <c r="B27" s="9"/>
      <c r="C27" s="134"/>
      <c r="D27" s="135" t="s">
        <v>184</v>
      </c>
      <c r="E27" s="135"/>
      <c r="F27" s="135"/>
      <c r="G27" s="136" t="s">
        <v>113</v>
      </c>
      <c r="H27" s="135" t="s">
        <v>100</v>
      </c>
      <c r="I27" s="137">
        <v>137.88</v>
      </c>
      <c r="J27" s="138">
        <v>44355</v>
      </c>
      <c r="K27" s="146">
        <f t="shared" si="1"/>
        <v>6115667.3999999994</v>
      </c>
      <c r="L27" s="10"/>
      <c r="M27" s="5"/>
    </row>
    <row r="28" spans="1:13" ht="30" customHeight="1">
      <c r="A28" s="5"/>
      <c r="B28" s="9"/>
      <c r="C28" s="134"/>
      <c r="D28" s="135" t="s">
        <v>185</v>
      </c>
      <c r="E28" s="135"/>
      <c r="F28" s="135"/>
      <c r="G28" s="136" t="s">
        <v>114</v>
      </c>
      <c r="H28" s="135" t="s">
        <v>100</v>
      </c>
      <c r="I28" s="137">
        <v>643.15</v>
      </c>
      <c r="J28" s="138">
        <v>30749</v>
      </c>
      <c r="K28" s="146">
        <f t="shared" si="1"/>
        <v>19776219.349999998</v>
      </c>
      <c r="L28" s="10"/>
      <c r="M28" s="5"/>
    </row>
    <row r="29" spans="1:13" ht="30" customHeight="1">
      <c r="A29" s="5"/>
      <c r="B29" s="9"/>
      <c r="C29" s="134"/>
      <c r="D29" s="135" t="s">
        <v>186</v>
      </c>
      <c r="E29" s="135"/>
      <c r="F29" s="135"/>
      <c r="G29" s="136" t="s">
        <v>115</v>
      </c>
      <c r="H29" s="135" t="s">
        <v>100</v>
      </c>
      <c r="I29" s="137">
        <v>67.7</v>
      </c>
      <c r="J29" s="138">
        <v>228534</v>
      </c>
      <c r="K29" s="146">
        <f t="shared" si="1"/>
        <v>15471751.800000001</v>
      </c>
      <c r="L29" s="10"/>
      <c r="M29" s="5"/>
    </row>
    <row r="30" spans="1:13" ht="30" customHeight="1">
      <c r="A30" s="5"/>
      <c r="B30" s="9"/>
      <c r="C30" s="134"/>
      <c r="D30" s="135" t="s">
        <v>187</v>
      </c>
      <c r="E30" s="135"/>
      <c r="F30" s="135"/>
      <c r="G30" s="136" t="s">
        <v>116</v>
      </c>
      <c r="H30" s="135" t="s">
        <v>100</v>
      </c>
      <c r="I30" s="137">
        <v>72</v>
      </c>
      <c r="J30" s="138">
        <v>60529</v>
      </c>
      <c r="K30" s="146">
        <f t="shared" si="1"/>
        <v>4358088</v>
      </c>
      <c r="L30" s="10"/>
      <c r="M30" s="5"/>
    </row>
    <row r="31" spans="1:13" ht="30" customHeight="1">
      <c r="A31" s="5"/>
      <c r="B31" s="9"/>
      <c r="C31" s="134"/>
      <c r="D31" s="135" t="s">
        <v>188</v>
      </c>
      <c r="E31" s="135"/>
      <c r="F31" s="135"/>
      <c r="G31" s="136" t="s">
        <v>117</v>
      </c>
      <c r="H31" s="135" t="s">
        <v>100</v>
      </c>
      <c r="I31" s="137">
        <v>15.6</v>
      </c>
      <c r="J31" s="138">
        <v>69807</v>
      </c>
      <c r="K31" s="146">
        <f t="shared" si="1"/>
        <v>1088989.2</v>
      </c>
      <c r="L31" s="10"/>
      <c r="M31" s="5"/>
    </row>
    <row r="32" spans="1:13" s="5" customFormat="1" ht="30" customHeight="1">
      <c r="B32" s="9"/>
      <c r="C32" s="134"/>
      <c r="D32" s="147" t="s">
        <v>189</v>
      </c>
      <c r="E32" s="147"/>
      <c r="F32" s="147"/>
      <c r="G32" s="154" t="s">
        <v>118</v>
      </c>
      <c r="H32" s="147" t="s">
        <v>100</v>
      </c>
      <c r="I32" s="137">
        <v>67.7</v>
      </c>
      <c r="J32" s="138">
        <v>6694</v>
      </c>
      <c r="K32" s="146">
        <f t="shared" si="1"/>
        <v>453183.80000000005</v>
      </c>
      <c r="L32" s="10"/>
    </row>
    <row r="33" spans="1:13" ht="30" customHeight="1">
      <c r="B33" s="16"/>
      <c r="C33" s="134"/>
      <c r="D33" s="135" t="s">
        <v>190</v>
      </c>
      <c r="E33" s="135"/>
      <c r="F33" s="135"/>
      <c r="G33" s="136" t="s">
        <v>119</v>
      </c>
      <c r="H33" s="135" t="s">
        <v>100</v>
      </c>
      <c r="I33" s="137">
        <v>67.7</v>
      </c>
      <c r="J33" s="138">
        <v>34138</v>
      </c>
      <c r="K33" s="146">
        <f t="shared" si="1"/>
        <v>2311142.6</v>
      </c>
      <c r="L33" s="17"/>
    </row>
    <row r="34" spans="1:13" ht="30" customHeight="1" thickBot="1">
      <c r="A34" s="5"/>
      <c r="B34" s="9"/>
      <c r="C34" s="140" t="s">
        <v>13</v>
      </c>
      <c r="D34" s="150"/>
      <c r="E34" s="150"/>
      <c r="F34" s="149"/>
      <c r="G34" s="398"/>
      <c r="H34" s="149"/>
      <c r="I34" s="137"/>
      <c r="J34" s="149"/>
      <c r="K34" s="144">
        <f>SUM(K24:K33)</f>
        <v>166472836.95000002</v>
      </c>
      <c r="L34" s="10"/>
      <c r="M34" s="5"/>
    </row>
    <row r="35" spans="1:13" ht="30" customHeight="1" thickBot="1">
      <c r="A35" s="5"/>
      <c r="B35" s="9"/>
      <c r="C35" s="131"/>
      <c r="D35" s="408">
        <v>1.3</v>
      </c>
      <c r="E35" s="132"/>
      <c r="F35" s="132"/>
      <c r="G35" s="397" t="s">
        <v>263</v>
      </c>
      <c r="H35" s="132"/>
      <c r="I35" s="132"/>
      <c r="J35" s="132"/>
      <c r="K35" s="133"/>
      <c r="L35" s="10"/>
      <c r="M35" s="5"/>
    </row>
    <row r="36" spans="1:13" ht="30" customHeight="1">
      <c r="A36" s="5"/>
      <c r="B36" s="9"/>
      <c r="C36" s="134"/>
      <c r="D36" s="151" t="s">
        <v>191</v>
      </c>
      <c r="E36" s="151"/>
      <c r="F36" s="151"/>
      <c r="G36" s="152" t="s">
        <v>120</v>
      </c>
      <c r="H36" s="151" t="s">
        <v>100</v>
      </c>
      <c r="I36" s="137">
        <v>35</v>
      </c>
      <c r="J36" s="129">
        <v>36840</v>
      </c>
      <c r="K36" s="146">
        <f t="shared" ref="K36:K46" si="2">+J36*I36</f>
        <v>1289400</v>
      </c>
      <c r="L36" s="10"/>
      <c r="M36" s="5"/>
    </row>
    <row r="37" spans="1:13" ht="30" customHeight="1">
      <c r="A37" s="5"/>
      <c r="B37" s="9"/>
      <c r="C37" s="134"/>
      <c r="D37" s="153" t="s">
        <v>192</v>
      </c>
      <c r="E37" s="153"/>
      <c r="F37" s="153"/>
      <c r="G37" s="152" t="s">
        <v>121</v>
      </c>
      <c r="H37" s="151" t="s">
        <v>100</v>
      </c>
      <c r="I37" s="137">
        <v>112.68</v>
      </c>
      <c r="J37" s="138">
        <v>14226</v>
      </c>
      <c r="K37" s="146">
        <f t="shared" si="2"/>
        <v>1602985.6800000002</v>
      </c>
      <c r="L37" s="10"/>
      <c r="M37" s="5"/>
    </row>
    <row r="38" spans="1:13" ht="30" customHeight="1">
      <c r="A38" s="5"/>
      <c r="B38" s="9"/>
      <c r="C38" s="134"/>
      <c r="D38" s="151" t="s">
        <v>193</v>
      </c>
      <c r="E38" s="151"/>
      <c r="F38" s="151"/>
      <c r="G38" s="152" t="s">
        <v>122</v>
      </c>
      <c r="H38" s="151" t="s">
        <v>100</v>
      </c>
      <c r="I38" s="137">
        <v>72</v>
      </c>
      <c r="J38" s="138">
        <v>45797</v>
      </c>
      <c r="K38" s="146">
        <f t="shared" si="2"/>
        <v>3297384</v>
      </c>
      <c r="L38" s="10"/>
      <c r="M38" s="5"/>
    </row>
    <row r="39" spans="1:13" s="5" customFormat="1" ht="30" customHeight="1">
      <c r="B39" s="9"/>
      <c r="C39" s="134"/>
      <c r="D39" s="147" t="s">
        <v>194</v>
      </c>
      <c r="E39" s="147"/>
      <c r="F39" s="147"/>
      <c r="G39" s="154" t="s">
        <v>123</v>
      </c>
      <c r="H39" s="147" t="s">
        <v>103</v>
      </c>
      <c r="I39" s="137">
        <v>170.4</v>
      </c>
      <c r="J39" s="138">
        <v>43996</v>
      </c>
      <c r="K39" s="146">
        <f t="shared" si="2"/>
        <v>7496918.4000000004</v>
      </c>
      <c r="L39" s="10"/>
    </row>
    <row r="40" spans="1:13" s="5" customFormat="1" ht="30" customHeight="1">
      <c r="B40" s="9"/>
      <c r="C40" s="134"/>
      <c r="D40" s="147" t="s">
        <v>195</v>
      </c>
      <c r="E40" s="147"/>
      <c r="F40" s="147"/>
      <c r="G40" s="154" t="s">
        <v>124</v>
      </c>
      <c r="H40" s="147" t="s">
        <v>106</v>
      </c>
      <c r="I40" s="137">
        <v>12</v>
      </c>
      <c r="J40" s="138">
        <v>448591</v>
      </c>
      <c r="K40" s="146">
        <f t="shared" si="2"/>
        <v>5383092</v>
      </c>
      <c r="L40" s="10"/>
    </row>
    <row r="41" spans="1:13" s="5" customFormat="1" ht="30" customHeight="1">
      <c r="B41" s="9"/>
      <c r="C41" s="134"/>
      <c r="D41" s="147" t="s">
        <v>196</v>
      </c>
      <c r="E41" s="147"/>
      <c r="F41" s="147"/>
      <c r="G41" s="154" t="s">
        <v>125</v>
      </c>
      <c r="H41" s="147" t="s">
        <v>100</v>
      </c>
      <c r="I41" s="137">
        <v>117.9</v>
      </c>
      <c r="J41" s="138">
        <v>17727</v>
      </c>
      <c r="K41" s="146">
        <f t="shared" si="2"/>
        <v>2090013.3</v>
      </c>
      <c r="L41" s="10"/>
    </row>
    <row r="42" spans="1:13" s="5" customFormat="1" ht="30" customHeight="1">
      <c r="B42" s="9"/>
      <c r="C42" s="134"/>
      <c r="D42" s="147" t="s">
        <v>197</v>
      </c>
      <c r="E42" s="147"/>
      <c r="F42" s="147"/>
      <c r="G42" s="154" t="s">
        <v>126</v>
      </c>
      <c r="H42" s="147" t="s">
        <v>100</v>
      </c>
      <c r="I42" s="137">
        <v>15</v>
      </c>
      <c r="J42" s="138">
        <v>17097</v>
      </c>
      <c r="K42" s="146">
        <f t="shared" si="2"/>
        <v>256455</v>
      </c>
      <c r="L42" s="10"/>
    </row>
    <row r="43" spans="1:13" ht="30" customHeight="1">
      <c r="A43" s="5"/>
      <c r="B43" s="9"/>
      <c r="C43" s="134"/>
      <c r="D43" s="151" t="s">
        <v>198</v>
      </c>
      <c r="E43" s="151"/>
      <c r="F43" s="151"/>
      <c r="G43" s="152" t="s">
        <v>127</v>
      </c>
      <c r="H43" s="151" t="s">
        <v>100</v>
      </c>
      <c r="I43" s="137">
        <v>15</v>
      </c>
      <c r="J43" s="155">
        <v>640822</v>
      </c>
      <c r="K43" s="146">
        <f t="shared" si="2"/>
        <v>9612330</v>
      </c>
      <c r="L43" s="10"/>
      <c r="M43" s="5"/>
    </row>
    <row r="44" spans="1:13" s="5" customFormat="1" ht="30" customHeight="1">
      <c r="B44" s="9"/>
      <c r="C44" s="156"/>
      <c r="D44" s="147" t="s">
        <v>199</v>
      </c>
      <c r="E44" s="147"/>
      <c r="F44" s="147"/>
      <c r="G44" s="154" t="s">
        <v>128</v>
      </c>
      <c r="H44" s="147" t="s">
        <v>106</v>
      </c>
      <c r="I44" s="137">
        <v>6</v>
      </c>
      <c r="J44" s="155">
        <v>393925</v>
      </c>
      <c r="K44" s="146">
        <f t="shared" si="2"/>
        <v>2363550</v>
      </c>
      <c r="L44" s="10"/>
    </row>
    <row r="45" spans="1:13" ht="30" customHeight="1">
      <c r="A45" s="5"/>
      <c r="B45" s="9"/>
      <c r="C45" s="134"/>
      <c r="D45" s="151" t="s">
        <v>200</v>
      </c>
      <c r="E45" s="135"/>
      <c r="F45" s="151"/>
      <c r="G45" s="152" t="s">
        <v>129</v>
      </c>
      <c r="H45" s="151" t="s">
        <v>103</v>
      </c>
      <c r="I45" s="137">
        <v>45.24</v>
      </c>
      <c r="J45" s="138">
        <v>144303</v>
      </c>
      <c r="K45" s="146">
        <f t="shared" si="2"/>
        <v>6528267.7200000007</v>
      </c>
      <c r="L45" s="10"/>
      <c r="M45" s="5"/>
    </row>
    <row r="46" spans="1:13" ht="30" customHeight="1">
      <c r="A46" s="5"/>
      <c r="B46" s="9"/>
      <c r="C46" s="134"/>
      <c r="D46" s="151" t="s">
        <v>201</v>
      </c>
      <c r="E46" s="151"/>
      <c r="F46" s="151"/>
      <c r="G46" s="152" t="s">
        <v>130</v>
      </c>
      <c r="H46" s="157" t="s">
        <v>103</v>
      </c>
      <c r="I46" s="137">
        <v>56.16</v>
      </c>
      <c r="J46" s="138">
        <v>43996</v>
      </c>
      <c r="K46" s="146">
        <f t="shared" si="2"/>
        <v>2470815.36</v>
      </c>
      <c r="L46" s="10"/>
      <c r="M46" s="5"/>
    </row>
    <row r="47" spans="1:13" ht="30" customHeight="1" thickBot="1">
      <c r="A47" s="5"/>
      <c r="B47" s="9"/>
      <c r="C47" s="158" t="s">
        <v>13</v>
      </c>
      <c r="D47" s="159"/>
      <c r="E47" s="159"/>
      <c r="F47" s="159"/>
      <c r="G47" s="160"/>
      <c r="H47" s="159"/>
      <c r="I47" s="137"/>
      <c r="J47" s="161"/>
      <c r="K47" s="162">
        <f>SUM(K36:K46)</f>
        <v>42391211.460000001</v>
      </c>
      <c r="L47" s="10"/>
      <c r="M47" s="5"/>
    </row>
    <row r="48" spans="1:13" ht="30" customHeight="1" thickBot="1">
      <c r="A48" s="5"/>
      <c r="B48" s="9"/>
      <c r="C48" s="131"/>
      <c r="D48" s="408">
        <v>1.4</v>
      </c>
      <c r="E48" s="132"/>
      <c r="F48" s="132"/>
      <c r="G48" s="397" t="s">
        <v>264</v>
      </c>
      <c r="H48" s="132"/>
      <c r="I48" s="132"/>
      <c r="J48" s="132"/>
      <c r="K48" s="133"/>
      <c r="L48" s="10"/>
      <c r="M48" s="5"/>
    </row>
    <row r="49" spans="1:13" ht="30" customHeight="1">
      <c r="A49" s="5"/>
      <c r="B49" s="9"/>
      <c r="C49" s="134"/>
      <c r="D49" s="151" t="s">
        <v>202</v>
      </c>
      <c r="E49" s="151"/>
      <c r="F49" s="151"/>
      <c r="G49" s="152" t="s">
        <v>131</v>
      </c>
      <c r="H49" s="151" t="s">
        <v>103</v>
      </c>
      <c r="I49" s="137">
        <v>426.19</v>
      </c>
      <c r="J49" s="138">
        <v>12584</v>
      </c>
      <c r="K49" s="146">
        <f t="shared" ref="K49:K67" si="3">+J49*I49</f>
        <v>5363174.96</v>
      </c>
      <c r="L49" s="10"/>
      <c r="M49" s="5"/>
    </row>
    <row r="50" spans="1:13" ht="30" customHeight="1">
      <c r="A50" s="5"/>
      <c r="B50" s="9"/>
      <c r="C50" s="134"/>
      <c r="D50" s="151" t="s">
        <v>203</v>
      </c>
      <c r="E50" s="151"/>
      <c r="F50" s="151"/>
      <c r="G50" s="152" t="s">
        <v>132</v>
      </c>
      <c r="H50" s="151" t="s">
        <v>106</v>
      </c>
      <c r="I50" s="137">
        <v>6</v>
      </c>
      <c r="J50" s="138">
        <v>68936</v>
      </c>
      <c r="K50" s="146">
        <f t="shared" si="3"/>
        <v>413616</v>
      </c>
      <c r="L50" s="10"/>
      <c r="M50" s="5"/>
    </row>
    <row r="51" spans="1:13" ht="30" customHeight="1">
      <c r="A51" s="5"/>
      <c r="B51" s="9"/>
      <c r="C51" s="134"/>
      <c r="D51" s="151" t="s">
        <v>204</v>
      </c>
      <c r="E51" s="151"/>
      <c r="F51" s="151"/>
      <c r="G51" s="152" t="s">
        <v>133</v>
      </c>
      <c r="H51" s="151" t="s">
        <v>106</v>
      </c>
      <c r="I51" s="137">
        <v>1</v>
      </c>
      <c r="J51" s="138">
        <v>730790</v>
      </c>
      <c r="K51" s="146">
        <f t="shared" si="3"/>
        <v>730790</v>
      </c>
      <c r="L51" s="10"/>
      <c r="M51" s="5"/>
    </row>
    <row r="52" spans="1:13" ht="30" customHeight="1">
      <c r="A52" s="5"/>
      <c r="B52" s="9"/>
      <c r="C52" s="134"/>
      <c r="D52" s="151" t="s">
        <v>205</v>
      </c>
      <c r="E52" s="151"/>
      <c r="F52" s="151"/>
      <c r="G52" s="152" t="s">
        <v>134</v>
      </c>
      <c r="H52" s="151" t="s">
        <v>106</v>
      </c>
      <c r="I52" s="137">
        <v>1</v>
      </c>
      <c r="J52" s="138">
        <v>432317</v>
      </c>
      <c r="K52" s="146">
        <f t="shared" si="3"/>
        <v>432317</v>
      </c>
      <c r="L52" s="10"/>
      <c r="M52" s="5"/>
    </row>
    <row r="53" spans="1:13" ht="30" customHeight="1">
      <c r="A53" s="5"/>
      <c r="B53" s="9"/>
      <c r="C53" s="134"/>
      <c r="D53" s="151" t="s">
        <v>206</v>
      </c>
      <c r="E53" s="151"/>
      <c r="F53" s="151"/>
      <c r="G53" s="152" t="s">
        <v>135</v>
      </c>
      <c r="H53" s="151" t="s">
        <v>103</v>
      </c>
      <c r="I53" s="137">
        <v>14.16</v>
      </c>
      <c r="J53" s="138">
        <v>601999</v>
      </c>
      <c r="K53" s="146">
        <f t="shared" si="3"/>
        <v>8524305.8399999999</v>
      </c>
      <c r="L53" s="10"/>
      <c r="M53" s="5"/>
    </row>
    <row r="54" spans="1:13" ht="30" customHeight="1">
      <c r="A54" s="5"/>
      <c r="B54" s="9"/>
      <c r="C54" s="134"/>
      <c r="D54" s="151" t="s">
        <v>207</v>
      </c>
      <c r="E54" s="151"/>
      <c r="F54" s="151"/>
      <c r="G54" s="152" t="s">
        <v>136</v>
      </c>
      <c r="H54" s="151" t="s">
        <v>103</v>
      </c>
      <c r="I54" s="137">
        <v>103.79</v>
      </c>
      <c r="J54" s="138">
        <v>34574</v>
      </c>
      <c r="K54" s="146">
        <f t="shared" si="3"/>
        <v>3588435.4600000004</v>
      </c>
      <c r="L54" s="10"/>
      <c r="M54" s="5"/>
    </row>
    <row r="55" spans="1:13" ht="30" customHeight="1">
      <c r="A55" s="5"/>
      <c r="B55" s="9"/>
      <c r="C55" s="134"/>
      <c r="D55" s="151" t="s">
        <v>208</v>
      </c>
      <c r="E55" s="151"/>
      <c r="F55" s="151"/>
      <c r="G55" s="152" t="s">
        <v>137</v>
      </c>
      <c r="H55" s="151" t="s">
        <v>103</v>
      </c>
      <c r="I55" s="137">
        <v>58.73</v>
      </c>
      <c r="J55" s="138">
        <v>161151</v>
      </c>
      <c r="K55" s="146">
        <f t="shared" si="3"/>
        <v>9464398.2299999986</v>
      </c>
      <c r="L55" s="10"/>
      <c r="M55" s="5"/>
    </row>
    <row r="56" spans="1:13" ht="30" customHeight="1">
      <c r="A56" s="5"/>
      <c r="B56" s="9"/>
      <c r="C56" s="134"/>
      <c r="D56" s="151" t="s">
        <v>209</v>
      </c>
      <c r="E56" s="151"/>
      <c r="F56" s="151"/>
      <c r="G56" s="152" t="s">
        <v>138</v>
      </c>
      <c r="H56" s="151" t="s">
        <v>100</v>
      </c>
      <c r="I56" s="137">
        <v>33.799999999999997</v>
      </c>
      <c r="J56" s="138">
        <v>36647</v>
      </c>
      <c r="K56" s="146">
        <f t="shared" si="3"/>
        <v>1238668.5999999999</v>
      </c>
      <c r="L56" s="10"/>
      <c r="M56" s="5"/>
    </row>
    <row r="57" spans="1:13" ht="30" customHeight="1">
      <c r="A57" s="5"/>
      <c r="B57" s="9"/>
      <c r="C57" s="134"/>
      <c r="D57" s="151" t="s">
        <v>210</v>
      </c>
      <c r="E57" s="151"/>
      <c r="F57" s="151"/>
      <c r="G57" s="152" t="s">
        <v>139</v>
      </c>
      <c r="H57" s="151" t="s">
        <v>100</v>
      </c>
      <c r="I57" s="137">
        <v>257.37</v>
      </c>
      <c r="J57" s="138">
        <v>61944</v>
      </c>
      <c r="K57" s="146">
        <f t="shared" si="3"/>
        <v>15942527.280000001</v>
      </c>
      <c r="L57" s="10"/>
      <c r="M57" s="5"/>
    </row>
    <row r="58" spans="1:13" ht="30" customHeight="1">
      <c r="A58" s="5"/>
      <c r="B58" s="9"/>
      <c r="C58" s="134"/>
      <c r="D58" s="151" t="s">
        <v>211</v>
      </c>
      <c r="E58" s="151"/>
      <c r="F58" s="151"/>
      <c r="G58" s="152" t="s">
        <v>140</v>
      </c>
      <c r="H58" s="151" t="s">
        <v>103</v>
      </c>
      <c r="I58" s="137">
        <v>70</v>
      </c>
      <c r="J58" s="138">
        <v>110334</v>
      </c>
      <c r="K58" s="146">
        <f t="shared" si="3"/>
        <v>7723380</v>
      </c>
      <c r="L58" s="10"/>
      <c r="M58" s="5"/>
    </row>
    <row r="59" spans="1:13" ht="30" customHeight="1">
      <c r="A59" s="5"/>
      <c r="B59" s="9"/>
      <c r="C59" s="134"/>
      <c r="D59" s="151" t="s">
        <v>212</v>
      </c>
      <c r="E59" s="151"/>
      <c r="F59" s="151"/>
      <c r="G59" s="152" t="s">
        <v>141</v>
      </c>
      <c r="H59" s="151" t="s">
        <v>111</v>
      </c>
      <c r="I59" s="137">
        <v>8.81</v>
      </c>
      <c r="J59" s="138">
        <v>463958</v>
      </c>
      <c r="K59" s="146">
        <f t="shared" si="3"/>
        <v>4087469.9800000004</v>
      </c>
      <c r="L59" s="10"/>
      <c r="M59" s="5"/>
    </row>
    <row r="60" spans="1:13" ht="30" customHeight="1">
      <c r="A60" s="5"/>
      <c r="B60" s="9"/>
      <c r="C60" s="134"/>
      <c r="D60" s="151" t="s">
        <v>213</v>
      </c>
      <c r="E60" s="151"/>
      <c r="F60" s="151"/>
      <c r="G60" s="152" t="s">
        <v>142</v>
      </c>
      <c r="H60" s="151" t="s">
        <v>103</v>
      </c>
      <c r="I60" s="137">
        <v>84.84</v>
      </c>
      <c r="J60" s="138">
        <v>72806</v>
      </c>
      <c r="K60" s="146">
        <f t="shared" si="3"/>
        <v>6176861.04</v>
      </c>
      <c r="L60" s="10"/>
      <c r="M60" s="5"/>
    </row>
    <row r="61" spans="1:13" ht="30" customHeight="1">
      <c r="A61" s="5"/>
      <c r="B61" s="9"/>
      <c r="C61" s="134"/>
      <c r="D61" s="151" t="s">
        <v>214</v>
      </c>
      <c r="E61" s="151"/>
      <c r="F61" s="151"/>
      <c r="G61" s="152" t="s">
        <v>143</v>
      </c>
      <c r="H61" s="151" t="s">
        <v>103</v>
      </c>
      <c r="I61" s="137">
        <v>60.702159790000003</v>
      </c>
      <c r="J61" s="138">
        <v>201704</v>
      </c>
      <c r="K61" s="146">
        <f t="shared" si="3"/>
        <v>12243868.43828216</v>
      </c>
      <c r="L61" s="10"/>
      <c r="M61" s="5"/>
    </row>
    <row r="62" spans="1:13" ht="30" customHeight="1">
      <c r="A62" s="5"/>
      <c r="B62" s="9"/>
      <c r="C62" s="134"/>
      <c r="D62" s="151" t="s">
        <v>215</v>
      </c>
      <c r="E62" s="151"/>
      <c r="F62" s="151"/>
      <c r="G62" s="152" t="s">
        <v>144</v>
      </c>
      <c r="H62" s="151" t="s">
        <v>103</v>
      </c>
      <c r="I62" s="137">
        <v>23.97</v>
      </c>
      <c r="J62" s="138">
        <v>201704</v>
      </c>
      <c r="K62" s="146">
        <f t="shared" si="3"/>
        <v>4834844.88</v>
      </c>
      <c r="L62" s="10"/>
      <c r="M62" s="5"/>
    </row>
    <row r="63" spans="1:13" ht="30" customHeight="1">
      <c r="A63" s="5"/>
      <c r="B63" s="9"/>
      <c r="C63" s="134"/>
      <c r="D63" s="151" t="s">
        <v>216</v>
      </c>
      <c r="E63" s="151"/>
      <c r="F63" s="151"/>
      <c r="G63" s="152" t="s">
        <v>145</v>
      </c>
      <c r="H63" s="151" t="s">
        <v>103</v>
      </c>
      <c r="I63" s="137">
        <v>1.44</v>
      </c>
      <c r="J63" s="138">
        <v>201704</v>
      </c>
      <c r="K63" s="146">
        <f t="shared" si="3"/>
        <v>290453.76000000001</v>
      </c>
      <c r="L63" s="10"/>
      <c r="M63" s="5"/>
    </row>
    <row r="64" spans="1:13" ht="48" customHeight="1">
      <c r="A64" s="5"/>
      <c r="B64" s="9"/>
      <c r="C64" s="134"/>
      <c r="D64" s="151" t="s">
        <v>217</v>
      </c>
      <c r="E64" s="151"/>
      <c r="F64" s="151"/>
      <c r="G64" s="152" t="s">
        <v>146</v>
      </c>
      <c r="H64" s="151" t="s">
        <v>106</v>
      </c>
      <c r="I64" s="137">
        <v>2</v>
      </c>
      <c r="J64" s="138">
        <v>4959530</v>
      </c>
      <c r="K64" s="146">
        <f t="shared" si="3"/>
        <v>9919060</v>
      </c>
      <c r="L64" s="10"/>
      <c r="M64" s="5"/>
    </row>
    <row r="65" spans="1:13" ht="30" customHeight="1">
      <c r="A65" s="5"/>
      <c r="B65" s="9"/>
      <c r="C65" s="134"/>
      <c r="D65" s="151" t="s">
        <v>218</v>
      </c>
      <c r="E65" s="151"/>
      <c r="F65" s="151"/>
      <c r="G65" s="152" t="s">
        <v>147</v>
      </c>
      <c r="H65" s="151" t="s">
        <v>103</v>
      </c>
      <c r="I65" s="137">
        <v>233.29229981241042</v>
      </c>
      <c r="J65" s="138">
        <v>30042</v>
      </c>
      <c r="K65" s="146">
        <f t="shared" si="3"/>
        <v>7008567.2709644334</v>
      </c>
      <c r="L65" s="10"/>
      <c r="M65" s="5"/>
    </row>
    <row r="66" spans="1:13" ht="30" customHeight="1">
      <c r="A66" s="5"/>
      <c r="B66" s="9"/>
      <c r="C66" s="134"/>
      <c r="D66" s="151" t="s">
        <v>219</v>
      </c>
      <c r="E66" s="151"/>
      <c r="F66" s="151"/>
      <c r="G66" s="152" t="s">
        <v>148</v>
      </c>
      <c r="H66" s="151" t="s">
        <v>103</v>
      </c>
      <c r="I66" s="137">
        <v>58.73</v>
      </c>
      <c r="J66" s="138">
        <v>24401</v>
      </c>
      <c r="K66" s="146">
        <f t="shared" si="3"/>
        <v>1433070.73</v>
      </c>
      <c r="L66" s="10"/>
      <c r="M66" s="5"/>
    </row>
    <row r="67" spans="1:13" ht="30" customHeight="1">
      <c r="A67" s="5"/>
      <c r="B67" s="9"/>
      <c r="C67" s="163"/>
      <c r="D67" s="151" t="s">
        <v>220</v>
      </c>
      <c r="E67" s="151"/>
      <c r="F67" s="151"/>
      <c r="G67" s="152" t="s">
        <v>149</v>
      </c>
      <c r="H67" s="151" t="s">
        <v>111</v>
      </c>
      <c r="I67" s="137">
        <v>13.96</v>
      </c>
      <c r="J67" s="138">
        <v>55062</v>
      </c>
      <c r="K67" s="146">
        <f t="shared" si="3"/>
        <v>768665.52</v>
      </c>
      <c r="L67" s="10"/>
      <c r="M67" s="5"/>
    </row>
    <row r="68" spans="1:13" ht="30" customHeight="1" thickBot="1">
      <c r="A68" s="5"/>
      <c r="B68" s="9"/>
      <c r="C68" s="140" t="s">
        <v>13</v>
      </c>
      <c r="D68" s="164"/>
      <c r="E68" s="164"/>
      <c r="F68" s="164"/>
      <c r="G68" s="167"/>
      <c r="H68" s="166"/>
      <c r="I68" s="137"/>
      <c r="J68" s="143"/>
      <c r="K68" s="144">
        <f>SUM(K49:K67)</f>
        <v>100184474.98924659</v>
      </c>
      <c r="L68" s="10"/>
      <c r="M68" s="5"/>
    </row>
    <row r="69" spans="1:13" ht="30" customHeight="1" thickBot="1">
      <c r="A69" s="5"/>
      <c r="B69" s="9"/>
      <c r="C69" s="131"/>
      <c r="D69" s="408">
        <v>1.5</v>
      </c>
      <c r="E69" s="132"/>
      <c r="F69" s="132"/>
      <c r="G69" s="397" t="s">
        <v>265</v>
      </c>
      <c r="H69" s="132"/>
      <c r="I69" s="132"/>
      <c r="J69" s="132"/>
      <c r="K69" s="133"/>
      <c r="L69" s="10"/>
      <c r="M69" s="5"/>
    </row>
    <row r="70" spans="1:13" ht="30" customHeight="1">
      <c r="A70" s="5"/>
      <c r="B70" s="9"/>
      <c r="C70" s="134"/>
      <c r="D70" s="151" t="s">
        <v>221</v>
      </c>
      <c r="E70" s="151"/>
      <c r="F70" s="151"/>
      <c r="G70" s="152" t="s">
        <v>150</v>
      </c>
      <c r="H70" s="151" t="s">
        <v>106</v>
      </c>
      <c r="I70" s="137">
        <v>1</v>
      </c>
      <c r="J70" s="138">
        <v>62865992</v>
      </c>
      <c r="K70" s="146">
        <f t="shared" ref="K70:K78" si="4">+J70*I70</f>
        <v>62865992</v>
      </c>
      <c r="L70" s="10"/>
      <c r="M70" s="5"/>
    </row>
    <row r="71" spans="1:13" ht="30" customHeight="1">
      <c r="A71" s="5"/>
      <c r="B71" s="9"/>
      <c r="C71" s="134"/>
      <c r="D71" s="151" t="s">
        <v>222</v>
      </c>
      <c r="E71" s="151"/>
      <c r="F71" s="151"/>
      <c r="G71" s="152" t="s">
        <v>151</v>
      </c>
      <c r="H71" s="151" t="s">
        <v>106</v>
      </c>
      <c r="I71" s="137">
        <v>1</v>
      </c>
      <c r="J71" s="138">
        <v>1467540</v>
      </c>
      <c r="K71" s="146">
        <f t="shared" si="4"/>
        <v>1467540</v>
      </c>
      <c r="L71" s="10"/>
      <c r="M71" s="5"/>
    </row>
    <row r="72" spans="1:13" ht="30" customHeight="1">
      <c r="A72" s="5"/>
      <c r="B72" s="9"/>
      <c r="C72" s="134"/>
      <c r="D72" s="151" t="s">
        <v>223</v>
      </c>
      <c r="E72" s="151"/>
      <c r="F72" s="151"/>
      <c r="G72" s="152" t="s">
        <v>152</v>
      </c>
      <c r="H72" s="151" t="s">
        <v>106</v>
      </c>
      <c r="I72" s="137">
        <v>0</v>
      </c>
      <c r="J72" s="138">
        <v>869124</v>
      </c>
      <c r="K72" s="146">
        <f t="shared" si="4"/>
        <v>0</v>
      </c>
      <c r="L72" s="10"/>
      <c r="M72" s="5"/>
    </row>
    <row r="73" spans="1:13" ht="30" customHeight="1">
      <c r="A73" s="5"/>
      <c r="B73" s="9"/>
      <c r="C73" s="134"/>
      <c r="D73" s="151" t="s">
        <v>224</v>
      </c>
      <c r="E73" s="151"/>
      <c r="F73" s="151"/>
      <c r="G73" s="152" t="s">
        <v>153</v>
      </c>
      <c r="H73" s="151" t="s">
        <v>103</v>
      </c>
      <c r="I73" s="137">
        <v>7.2</v>
      </c>
      <c r="J73" s="138">
        <v>31249</v>
      </c>
      <c r="K73" s="146">
        <f t="shared" si="4"/>
        <v>224992.80000000002</v>
      </c>
      <c r="L73" s="10"/>
      <c r="M73" s="5"/>
    </row>
    <row r="74" spans="1:13" ht="30" customHeight="1">
      <c r="A74" s="5"/>
      <c r="B74" s="9"/>
      <c r="C74" s="134"/>
      <c r="D74" s="151" t="s">
        <v>225</v>
      </c>
      <c r="E74" s="151"/>
      <c r="F74" s="151"/>
      <c r="G74" s="152" t="s">
        <v>154</v>
      </c>
      <c r="H74" s="151" t="s">
        <v>106</v>
      </c>
      <c r="I74" s="137">
        <v>1</v>
      </c>
      <c r="J74" s="138">
        <v>1467540</v>
      </c>
      <c r="K74" s="146">
        <f t="shared" si="4"/>
        <v>1467540</v>
      </c>
      <c r="L74" s="10"/>
      <c r="M74" s="5"/>
    </row>
    <row r="75" spans="1:13" ht="30" customHeight="1">
      <c r="A75" s="5"/>
      <c r="B75" s="9"/>
      <c r="C75" s="134"/>
      <c r="D75" s="151" t="s">
        <v>226</v>
      </c>
      <c r="E75" s="151"/>
      <c r="F75" s="151"/>
      <c r="G75" s="152" t="s">
        <v>155</v>
      </c>
      <c r="H75" s="151" t="s">
        <v>106</v>
      </c>
      <c r="I75" s="137">
        <v>1</v>
      </c>
      <c r="J75" s="138">
        <v>89509011</v>
      </c>
      <c r="K75" s="146">
        <f t="shared" si="4"/>
        <v>89509011</v>
      </c>
      <c r="L75" s="10"/>
      <c r="M75" s="5"/>
    </row>
    <row r="76" spans="1:13" ht="30" customHeight="1">
      <c r="A76" s="5"/>
      <c r="B76" s="9"/>
      <c r="C76" s="134"/>
      <c r="D76" s="151" t="s">
        <v>227</v>
      </c>
      <c r="E76" s="151"/>
      <c r="F76" s="151"/>
      <c r="G76" s="152" t="s">
        <v>156</v>
      </c>
      <c r="H76" s="151" t="s">
        <v>103</v>
      </c>
      <c r="I76" s="137">
        <v>353.94</v>
      </c>
      <c r="J76" s="138">
        <v>134347</v>
      </c>
      <c r="K76" s="146">
        <f t="shared" si="4"/>
        <v>47550777.18</v>
      </c>
      <c r="L76" s="10"/>
      <c r="M76" s="5"/>
    </row>
    <row r="77" spans="1:13" ht="45" customHeight="1">
      <c r="A77" s="5"/>
      <c r="B77" s="9"/>
      <c r="C77" s="134"/>
      <c r="D77" s="151" t="s">
        <v>228</v>
      </c>
      <c r="E77" s="151"/>
      <c r="F77" s="151"/>
      <c r="G77" s="152" t="s">
        <v>157</v>
      </c>
      <c r="H77" s="151" t="s">
        <v>103</v>
      </c>
      <c r="I77" s="137">
        <v>119.51</v>
      </c>
      <c r="J77" s="138">
        <v>291275</v>
      </c>
      <c r="K77" s="146">
        <f t="shared" si="4"/>
        <v>34810275.25</v>
      </c>
      <c r="L77" s="10"/>
      <c r="M77" s="5"/>
    </row>
    <row r="78" spans="1:13" ht="30" customHeight="1">
      <c r="A78" s="5"/>
      <c r="B78" s="9"/>
      <c r="C78" s="134"/>
      <c r="D78" s="151" t="s">
        <v>229</v>
      </c>
      <c r="E78" s="151"/>
      <c r="F78" s="151"/>
      <c r="G78" s="152" t="s">
        <v>158</v>
      </c>
      <c r="H78" s="151" t="s">
        <v>106</v>
      </c>
      <c r="I78" s="137">
        <v>9</v>
      </c>
      <c r="J78" s="138">
        <v>3119449</v>
      </c>
      <c r="K78" s="146">
        <f t="shared" si="4"/>
        <v>28075041</v>
      </c>
      <c r="L78" s="10"/>
      <c r="M78" s="5"/>
    </row>
    <row r="79" spans="1:13" ht="30" customHeight="1" thickBot="1">
      <c r="A79" s="5"/>
      <c r="B79" s="9"/>
      <c r="C79" s="140" t="s">
        <v>13</v>
      </c>
      <c r="D79" s="164"/>
      <c r="E79" s="164"/>
      <c r="F79" s="164"/>
      <c r="G79" s="167"/>
      <c r="H79" s="166"/>
      <c r="I79" s="137"/>
      <c r="J79" s="143"/>
      <c r="K79" s="144">
        <f>SUM(K70:K78)</f>
        <v>265971169.23000002</v>
      </c>
      <c r="L79" s="10"/>
      <c r="M79" s="5"/>
    </row>
    <row r="80" spans="1:13" ht="30" customHeight="1" thickBot="1">
      <c r="A80" s="5"/>
      <c r="B80" s="9"/>
      <c r="C80" s="131"/>
      <c r="D80" s="408">
        <v>1.6</v>
      </c>
      <c r="E80" s="132"/>
      <c r="F80" s="132"/>
      <c r="G80" s="397" t="s">
        <v>266</v>
      </c>
      <c r="H80" s="132"/>
      <c r="I80" s="132"/>
      <c r="J80" s="132"/>
      <c r="K80" s="133"/>
      <c r="L80" s="10"/>
      <c r="M80" s="5"/>
    </row>
    <row r="81" spans="1:13" ht="30" customHeight="1">
      <c r="A81" s="5"/>
      <c r="B81" s="9"/>
      <c r="C81" s="134"/>
      <c r="D81" s="151" t="s">
        <v>230</v>
      </c>
      <c r="E81" s="151"/>
      <c r="F81" s="151"/>
      <c r="G81" s="152" t="s">
        <v>159</v>
      </c>
      <c r="H81" s="151" t="s">
        <v>106</v>
      </c>
      <c r="I81" s="137">
        <v>4</v>
      </c>
      <c r="J81" s="138">
        <v>230943</v>
      </c>
      <c r="K81" s="146">
        <f t="shared" ref="K81:K84" si="5">+J81*I81</f>
        <v>923772</v>
      </c>
      <c r="L81" s="10"/>
      <c r="M81" s="5"/>
    </row>
    <row r="82" spans="1:13" ht="30" customHeight="1">
      <c r="A82" s="5"/>
      <c r="B82" s="9"/>
      <c r="C82" s="134"/>
      <c r="D82" s="151" t="s">
        <v>231</v>
      </c>
      <c r="E82" s="151"/>
      <c r="F82" s="151"/>
      <c r="G82" s="152" t="s">
        <v>160</v>
      </c>
      <c r="H82" s="151" t="s">
        <v>100</v>
      </c>
      <c r="I82" s="137">
        <v>8.5299999999999994</v>
      </c>
      <c r="J82" s="138">
        <v>180299</v>
      </c>
      <c r="K82" s="146">
        <f t="shared" si="5"/>
        <v>1537950.47</v>
      </c>
      <c r="L82" s="10"/>
      <c r="M82" s="5"/>
    </row>
    <row r="83" spans="1:13" ht="30" customHeight="1">
      <c r="A83" s="5"/>
      <c r="B83" s="9"/>
      <c r="C83" s="134"/>
      <c r="D83" s="151" t="s">
        <v>232</v>
      </c>
      <c r="E83" s="151"/>
      <c r="F83" s="151"/>
      <c r="G83" s="152" t="s">
        <v>161</v>
      </c>
      <c r="H83" s="151" t="s">
        <v>100</v>
      </c>
      <c r="I83" s="137">
        <v>5.6</v>
      </c>
      <c r="J83" s="138">
        <v>191190</v>
      </c>
      <c r="K83" s="146">
        <f t="shared" si="5"/>
        <v>1070664</v>
      </c>
      <c r="L83" s="10"/>
      <c r="M83" s="5"/>
    </row>
    <row r="84" spans="1:13" ht="30" customHeight="1">
      <c r="A84" s="5"/>
      <c r="B84" s="9"/>
      <c r="C84" s="134"/>
      <c r="D84" s="151" t="s">
        <v>233</v>
      </c>
      <c r="E84" s="151"/>
      <c r="F84" s="151"/>
      <c r="G84" s="152" t="s">
        <v>162</v>
      </c>
      <c r="H84" s="151" t="s">
        <v>100</v>
      </c>
      <c r="I84" s="137">
        <v>8.5299999999999994</v>
      </c>
      <c r="J84" s="138">
        <v>209198</v>
      </c>
      <c r="K84" s="146">
        <f t="shared" si="5"/>
        <v>1784458.94</v>
      </c>
      <c r="L84" s="10"/>
      <c r="M84" s="5"/>
    </row>
    <row r="85" spans="1:13" ht="30" customHeight="1" thickBot="1">
      <c r="A85" s="5"/>
      <c r="B85" s="9"/>
      <c r="C85" s="140" t="s">
        <v>13</v>
      </c>
      <c r="D85" s="164"/>
      <c r="E85" s="164"/>
      <c r="F85" s="164"/>
      <c r="G85" s="167"/>
      <c r="H85" s="166"/>
      <c r="I85" s="137"/>
      <c r="J85" s="143"/>
      <c r="K85" s="144">
        <f>SUM(K81:K84)</f>
        <v>5316845.41</v>
      </c>
      <c r="L85" s="10"/>
      <c r="M85" s="5"/>
    </row>
    <row r="86" spans="1:13" ht="30" customHeight="1" thickBot="1">
      <c r="A86" s="5"/>
      <c r="B86" s="9"/>
      <c r="C86" s="131"/>
      <c r="D86" s="408"/>
      <c r="E86" s="132"/>
      <c r="F86" s="132"/>
      <c r="G86" s="397" t="s">
        <v>268</v>
      </c>
      <c r="H86" s="132"/>
      <c r="I86" s="132"/>
      <c r="J86" s="132"/>
      <c r="K86" s="133"/>
      <c r="L86" s="10"/>
      <c r="M86" s="5"/>
    </row>
    <row r="87" spans="1:13" ht="30" customHeight="1" thickBot="1">
      <c r="A87" s="5"/>
      <c r="B87" s="9"/>
      <c r="C87" s="131"/>
      <c r="D87" s="408">
        <v>2.1</v>
      </c>
      <c r="E87" s="132"/>
      <c r="F87" s="132"/>
      <c r="G87" s="397" t="s">
        <v>267</v>
      </c>
      <c r="H87" s="132"/>
      <c r="I87" s="132"/>
      <c r="J87" s="132"/>
      <c r="K87" s="133"/>
      <c r="L87" s="10"/>
      <c r="M87" s="5"/>
    </row>
    <row r="88" spans="1:13" ht="30" customHeight="1">
      <c r="A88" s="5"/>
      <c r="B88" s="9"/>
      <c r="C88" s="134"/>
      <c r="D88" s="151" t="s">
        <v>234</v>
      </c>
      <c r="E88" s="151"/>
      <c r="F88" s="151"/>
      <c r="G88" s="152" t="s">
        <v>163</v>
      </c>
      <c r="H88" s="151" t="s">
        <v>103</v>
      </c>
      <c r="I88" s="137">
        <v>310.35000000000002</v>
      </c>
      <c r="J88" s="129">
        <v>12584</v>
      </c>
      <c r="K88" s="146">
        <f t="shared" ref="K88:K90" si="6">+J88*I88</f>
        <v>3905444.4000000004</v>
      </c>
      <c r="L88" s="10"/>
      <c r="M88" s="5"/>
    </row>
    <row r="89" spans="1:13" ht="30" customHeight="1">
      <c r="A89" s="5"/>
      <c r="B89" s="9"/>
      <c r="C89" s="134"/>
      <c r="D89" s="153" t="s">
        <v>235</v>
      </c>
      <c r="E89" s="153"/>
      <c r="F89" s="153"/>
      <c r="G89" s="152" t="s">
        <v>164</v>
      </c>
      <c r="H89" s="151" t="s">
        <v>103</v>
      </c>
      <c r="I89" s="137">
        <v>193.6</v>
      </c>
      <c r="J89" s="138">
        <v>647</v>
      </c>
      <c r="K89" s="146">
        <f t="shared" si="6"/>
        <v>125259.2</v>
      </c>
      <c r="L89" s="10"/>
      <c r="M89" s="5"/>
    </row>
    <row r="90" spans="1:13" s="5" customFormat="1" ht="30" customHeight="1">
      <c r="B90" s="9"/>
      <c r="C90" s="134"/>
      <c r="D90" s="147" t="s">
        <v>236</v>
      </c>
      <c r="E90" s="147"/>
      <c r="F90" s="147"/>
      <c r="G90" s="154" t="s">
        <v>149</v>
      </c>
      <c r="H90" s="147" t="s">
        <v>111</v>
      </c>
      <c r="I90" s="137">
        <v>2.33</v>
      </c>
      <c r="J90" s="138">
        <v>55062</v>
      </c>
      <c r="K90" s="146">
        <f t="shared" si="6"/>
        <v>128294.46</v>
      </c>
      <c r="L90" s="10"/>
    </row>
    <row r="91" spans="1:13" ht="30" customHeight="1" thickBot="1">
      <c r="A91" s="5"/>
      <c r="B91" s="9"/>
      <c r="C91" s="158" t="s">
        <v>13</v>
      </c>
      <c r="D91" s="159"/>
      <c r="E91" s="159"/>
      <c r="F91" s="159"/>
      <c r="G91" s="160"/>
      <c r="H91" s="159"/>
      <c r="I91" s="137"/>
      <c r="J91" s="161"/>
      <c r="K91" s="162">
        <f>SUM(K88:K90)</f>
        <v>4158998.0600000005</v>
      </c>
      <c r="L91" s="10"/>
      <c r="M91" s="5"/>
    </row>
    <row r="92" spans="1:13" ht="30" customHeight="1" thickBot="1">
      <c r="A92" s="5"/>
      <c r="B92" s="9"/>
      <c r="C92" s="131"/>
      <c r="D92" s="408">
        <v>2.2000000000000002</v>
      </c>
      <c r="E92" s="132"/>
      <c r="F92" s="132"/>
      <c r="G92" s="397" t="s">
        <v>269</v>
      </c>
      <c r="H92" s="132"/>
      <c r="I92" s="132"/>
      <c r="J92" s="132"/>
      <c r="K92" s="133"/>
      <c r="L92" s="10"/>
      <c r="M92" s="5"/>
    </row>
    <row r="93" spans="1:13" ht="30" customHeight="1">
      <c r="A93" s="5"/>
      <c r="B93" s="9"/>
      <c r="C93" s="134"/>
      <c r="D93" s="151" t="s">
        <v>237</v>
      </c>
      <c r="E93" s="151"/>
      <c r="F93" s="151"/>
      <c r="G93" s="152" t="s">
        <v>165</v>
      </c>
      <c r="H93" s="151" t="s">
        <v>103</v>
      </c>
      <c r="I93" s="137">
        <v>312.2</v>
      </c>
      <c r="J93" s="138">
        <v>43996</v>
      </c>
      <c r="K93" s="146">
        <f t="shared" ref="K93:K99" si="7">+J93*I93</f>
        <v>13735551.199999999</v>
      </c>
      <c r="L93" s="10"/>
      <c r="M93" s="5"/>
    </row>
    <row r="94" spans="1:13" ht="30" customHeight="1">
      <c r="A94" s="5"/>
      <c r="B94" s="9"/>
      <c r="C94" s="134"/>
      <c r="D94" s="151" t="s">
        <v>238</v>
      </c>
      <c r="E94" s="151"/>
      <c r="F94" s="151"/>
      <c r="G94" s="152" t="s">
        <v>166</v>
      </c>
      <c r="H94" s="151" t="s">
        <v>103</v>
      </c>
      <c r="I94" s="137">
        <v>106.62</v>
      </c>
      <c r="J94" s="138">
        <v>15941</v>
      </c>
      <c r="K94" s="146">
        <f t="shared" si="7"/>
        <v>1699629.4200000002</v>
      </c>
      <c r="L94" s="10"/>
      <c r="M94" s="5"/>
    </row>
    <row r="95" spans="1:13" ht="30" customHeight="1">
      <c r="A95" s="5"/>
      <c r="B95" s="9"/>
      <c r="C95" s="134"/>
      <c r="D95" s="151" t="s">
        <v>239</v>
      </c>
      <c r="E95" s="151"/>
      <c r="F95" s="151"/>
      <c r="G95" s="152" t="s">
        <v>167</v>
      </c>
      <c r="H95" s="151" t="s">
        <v>103</v>
      </c>
      <c r="I95" s="137">
        <v>62.72</v>
      </c>
      <c r="J95" s="138">
        <v>144303</v>
      </c>
      <c r="K95" s="146">
        <f t="shared" si="7"/>
        <v>9050684.1600000001</v>
      </c>
      <c r="L95" s="10"/>
      <c r="M95" s="5"/>
    </row>
    <row r="96" spans="1:13" ht="48" customHeight="1">
      <c r="A96" s="5"/>
      <c r="B96" s="9"/>
      <c r="C96" s="134"/>
      <c r="D96" s="151" t="s">
        <v>240</v>
      </c>
      <c r="E96" s="151"/>
      <c r="F96" s="151"/>
      <c r="G96" s="152" t="s">
        <v>168</v>
      </c>
      <c r="H96" s="151" t="s">
        <v>106</v>
      </c>
      <c r="I96" s="137">
        <v>2</v>
      </c>
      <c r="J96" s="138">
        <v>2202014</v>
      </c>
      <c r="K96" s="146">
        <f t="shared" si="7"/>
        <v>4404028</v>
      </c>
      <c r="L96" s="10"/>
      <c r="M96" s="5"/>
    </row>
    <row r="97" spans="1:13" ht="45" customHeight="1">
      <c r="A97" s="5"/>
      <c r="B97" s="9"/>
      <c r="C97" s="134"/>
      <c r="D97" s="151" t="s">
        <v>241</v>
      </c>
      <c r="E97" s="151"/>
      <c r="F97" s="151"/>
      <c r="G97" s="152" t="s">
        <v>169</v>
      </c>
      <c r="H97" s="151" t="s">
        <v>106</v>
      </c>
      <c r="I97" s="137">
        <v>1</v>
      </c>
      <c r="J97" s="138">
        <v>1471293</v>
      </c>
      <c r="K97" s="146">
        <f t="shared" si="7"/>
        <v>1471293</v>
      </c>
      <c r="L97" s="10"/>
      <c r="M97" s="5"/>
    </row>
    <row r="98" spans="1:13" ht="30" customHeight="1">
      <c r="A98" s="5"/>
      <c r="B98" s="9"/>
      <c r="C98" s="134"/>
      <c r="D98" s="151" t="s">
        <v>242</v>
      </c>
      <c r="E98" s="151"/>
      <c r="F98" s="151"/>
      <c r="G98" s="152" t="s">
        <v>158</v>
      </c>
      <c r="H98" s="151" t="s">
        <v>106</v>
      </c>
      <c r="I98" s="137">
        <v>4</v>
      </c>
      <c r="J98" s="138">
        <v>3119449</v>
      </c>
      <c r="K98" s="146">
        <f t="shared" si="7"/>
        <v>12477796</v>
      </c>
      <c r="L98" s="10"/>
      <c r="M98" s="5"/>
    </row>
    <row r="99" spans="1:13" ht="30" customHeight="1">
      <c r="A99" s="5"/>
      <c r="B99" s="9"/>
      <c r="C99" s="134"/>
      <c r="D99" s="151" t="s">
        <v>243</v>
      </c>
      <c r="E99" s="151"/>
      <c r="F99" s="151"/>
      <c r="G99" s="152" t="s">
        <v>120</v>
      </c>
      <c r="H99" s="151" t="s">
        <v>100</v>
      </c>
      <c r="I99" s="137">
        <v>36.4</v>
      </c>
      <c r="J99" s="138">
        <v>36840</v>
      </c>
      <c r="K99" s="146">
        <f t="shared" si="7"/>
        <v>1340976</v>
      </c>
      <c r="L99" s="10"/>
      <c r="M99" s="5"/>
    </row>
    <row r="100" spans="1:13" ht="30" customHeight="1" thickBot="1">
      <c r="A100" s="5"/>
      <c r="B100" s="9"/>
      <c r="C100" s="140" t="s">
        <v>13</v>
      </c>
      <c r="D100" s="164"/>
      <c r="E100" s="164"/>
      <c r="F100" s="164"/>
      <c r="G100" s="167"/>
      <c r="H100" s="166"/>
      <c r="I100" s="137"/>
      <c r="J100" s="143"/>
      <c r="K100" s="144">
        <f>SUM(K93:K99)</f>
        <v>44179957.780000001</v>
      </c>
      <c r="L100" s="10"/>
      <c r="M100" s="5"/>
    </row>
    <row r="101" spans="1:13" ht="30" customHeight="1" thickBot="1">
      <c r="A101" s="5"/>
      <c r="B101" s="9"/>
      <c r="C101" s="131"/>
      <c r="D101" s="408">
        <v>2.2999999999999998</v>
      </c>
      <c r="E101" s="132"/>
      <c r="F101" s="132"/>
      <c r="G101" s="397" t="s">
        <v>270</v>
      </c>
      <c r="H101" s="132"/>
      <c r="I101" s="132"/>
      <c r="J101" s="132"/>
      <c r="K101" s="133"/>
      <c r="L101" s="10"/>
      <c r="M101" s="5"/>
    </row>
    <row r="102" spans="1:13" ht="30" customHeight="1">
      <c r="A102" s="5"/>
      <c r="B102" s="9"/>
      <c r="C102" s="134"/>
      <c r="D102" s="151" t="s">
        <v>244</v>
      </c>
      <c r="E102" s="151"/>
      <c r="F102" s="151"/>
      <c r="G102" s="152" t="s">
        <v>131</v>
      </c>
      <c r="H102" s="151" t="s">
        <v>103</v>
      </c>
      <c r="I102" s="137">
        <v>441.88</v>
      </c>
      <c r="J102" s="138">
        <v>12584</v>
      </c>
      <c r="K102" s="146">
        <f t="shared" ref="K102:K111" si="8">+J102*I102</f>
        <v>5560617.9199999999</v>
      </c>
      <c r="L102" s="10"/>
      <c r="M102" s="5"/>
    </row>
    <row r="103" spans="1:13" ht="30" customHeight="1">
      <c r="A103" s="5"/>
      <c r="B103" s="9"/>
      <c r="C103" s="134"/>
      <c r="D103" s="151" t="s">
        <v>245</v>
      </c>
      <c r="E103" s="151"/>
      <c r="F103" s="151"/>
      <c r="G103" s="152" t="s">
        <v>140</v>
      </c>
      <c r="H103" s="151" t="s">
        <v>103</v>
      </c>
      <c r="I103" s="137">
        <v>70</v>
      </c>
      <c r="J103" s="138">
        <v>110334</v>
      </c>
      <c r="K103" s="146">
        <f t="shared" si="8"/>
        <v>7723380</v>
      </c>
      <c r="L103" s="10"/>
      <c r="M103" s="5"/>
    </row>
    <row r="104" spans="1:13" ht="30" customHeight="1">
      <c r="A104" s="5"/>
      <c r="B104" s="9"/>
      <c r="C104" s="134"/>
      <c r="D104" s="151" t="s">
        <v>246</v>
      </c>
      <c r="E104" s="151"/>
      <c r="F104" s="151"/>
      <c r="G104" s="152" t="s">
        <v>99</v>
      </c>
      <c r="H104" s="151" t="s">
        <v>100</v>
      </c>
      <c r="I104" s="137">
        <v>262</v>
      </c>
      <c r="J104" s="138">
        <v>6609</v>
      </c>
      <c r="K104" s="146">
        <f t="shared" si="8"/>
        <v>1731558</v>
      </c>
      <c r="L104" s="10"/>
      <c r="M104" s="5"/>
    </row>
    <row r="105" spans="1:13" ht="30" customHeight="1">
      <c r="A105" s="5"/>
      <c r="B105" s="9"/>
      <c r="C105" s="134"/>
      <c r="D105" s="151" t="s">
        <v>247</v>
      </c>
      <c r="E105" s="151"/>
      <c r="F105" s="151"/>
      <c r="G105" s="152" t="s">
        <v>170</v>
      </c>
      <c r="H105" s="151" t="s">
        <v>100</v>
      </c>
      <c r="I105" s="137">
        <v>262</v>
      </c>
      <c r="J105" s="138">
        <v>34892</v>
      </c>
      <c r="K105" s="146">
        <f t="shared" si="8"/>
        <v>9141704</v>
      </c>
      <c r="L105" s="10"/>
      <c r="M105" s="5"/>
    </row>
    <row r="106" spans="1:13" ht="30" customHeight="1">
      <c r="A106" s="5"/>
      <c r="B106" s="9"/>
      <c r="C106" s="134"/>
      <c r="D106" s="151" t="s">
        <v>248</v>
      </c>
      <c r="E106" s="151"/>
      <c r="F106" s="151"/>
      <c r="G106" s="152" t="s">
        <v>104</v>
      </c>
      <c r="H106" s="151" t="s">
        <v>100</v>
      </c>
      <c r="I106" s="137">
        <v>274.55</v>
      </c>
      <c r="J106" s="138">
        <v>13455</v>
      </c>
      <c r="K106" s="146">
        <f t="shared" si="8"/>
        <v>3694070.25</v>
      </c>
      <c r="L106" s="10"/>
      <c r="M106" s="5"/>
    </row>
    <row r="107" spans="1:13" ht="30" customHeight="1">
      <c r="A107" s="5"/>
      <c r="B107" s="9"/>
      <c r="C107" s="134"/>
      <c r="D107" s="151" t="s">
        <v>249</v>
      </c>
      <c r="E107" s="151"/>
      <c r="F107" s="151"/>
      <c r="G107" s="152" t="s">
        <v>171</v>
      </c>
      <c r="H107" s="151" t="s">
        <v>103</v>
      </c>
      <c r="I107" s="137">
        <v>441.88</v>
      </c>
      <c r="J107" s="138">
        <v>190978</v>
      </c>
      <c r="K107" s="146">
        <f t="shared" si="8"/>
        <v>84389358.640000001</v>
      </c>
      <c r="L107" s="10"/>
      <c r="M107" s="5"/>
    </row>
    <row r="108" spans="1:13" ht="30" customHeight="1">
      <c r="A108" s="5"/>
      <c r="B108" s="9"/>
      <c r="C108" s="134"/>
      <c r="D108" s="151" t="s">
        <v>250</v>
      </c>
      <c r="E108" s="151"/>
      <c r="F108" s="151"/>
      <c r="G108" s="152" t="s">
        <v>172</v>
      </c>
      <c r="H108" s="151" t="s">
        <v>103</v>
      </c>
      <c r="I108" s="137">
        <v>1.54</v>
      </c>
      <c r="J108" s="138">
        <v>168383</v>
      </c>
      <c r="K108" s="146">
        <f t="shared" si="8"/>
        <v>259309.82</v>
      </c>
      <c r="L108" s="10"/>
      <c r="M108" s="5"/>
    </row>
    <row r="109" spans="1:13" ht="30" customHeight="1">
      <c r="A109" s="5"/>
      <c r="B109" s="9"/>
      <c r="C109" s="134"/>
      <c r="D109" s="151" t="s">
        <v>251</v>
      </c>
      <c r="E109" s="151"/>
      <c r="F109" s="151"/>
      <c r="G109" s="152" t="s">
        <v>173</v>
      </c>
      <c r="H109" s="151" t="s">
        <v>103</v>
      </c>
      <c r="I109" s="137">
        <v>6.7</v>
      </c>
      <c r="J109" s="138">
        <v>386572</v>
      </c>
      <c r="K109" s="146">
        <f t="shared" si="8"/>
        <v>2590032.4</v>
      </c>
      <c r="L109" s="10"/>
      <c r="M109" s="5"/>
    </row>
    <row r="110" spans="1:13" ht="30" customHeight="1">
      <c r="A110" s="5"/>
      <c r="B110" s="9"/>
      <c r="C110" s="134"/>
      <c r="D110" s="151" t="s">
        <v>252</v>
      </c>
      <c r="E110" s="151"/>
      <c r="F110" s="151"/>
      <c r="G110" s="152" t="s">
        <v>156</v>
      </c>
      <c r="H110" s="151" t="s">
        <v>103</v>
      </c>
      <c r="I110" s="137">
        <v>310.35000000000002</v>
      </c>
      <c r="J110" s="138">
        <v>134347</v>
      </c>
      <c r="K110" s="146">
        <f t="shared" si="8"/>
        <v>41694591.450000003</v>
      </c>
      <c r="L110" s="10"/>
      <c r="M110" s="5"/>
    </row>
    <row r="111" spans="1:13" ht="42" customHeight="1">
      <c r="A111" s="5"/>
      <c r="B111" s="9"/>
      <c r="C111" s="134"/>
      <c r="D111" s="151" t="s">
        <v>253</v>
      </c>
      <c r="E111" s="151"/>
      <c r="F111" s="151"/>
      <c r="G111" s="152" t="s">
        <v>146</v>
      </c>
      <c r="H111" s="151" t="s">
        <v>106</v>
      </c>
      <c r="I111" s="137">
        <v>2</v>
      </c>
      <c r="J111" s="138">
        <v>4959530</v>
      </c>
      <c r="K111" s="146">
        <f t="shared" si="8"/>
        <v>9919060</v>
      </c>
      <c r="L111" s="10"/>
      <c r="M111" s="5"/>
    </row>
    <row r="112" spans="1:13" ht="30" customHeight="1" thickBot="1">
      <c r="A112" s="5"/>
      <c r="B112" s="9"/>
      <c r="C112" s="140" t="s">
        <v>13</v>
      </c>
      <c r="D112" s="164"/>
      <c r="E112" s="164"/>
      <c r="F112" s="164"/>
      <c r="G112" s="167"/>
      <c r="H112" s="166"/>
      <c r="I112" s="137"/>
      <c r="J112" s="143"/>
      <c r="K112" s="144">
        <f>SUM(K102:K111)</f>
        <v>166703682.48000002</v>
      </c>
      <c r="L112" s="10"/>
      <c r="M112" s="5"/>
    </row>
    <row r="113" spans="1:13" ht="30" customHeight="1" thickBot="1">
      <c r="A113" s="5"/>
      <c r="B113" s="9"/>
      <c r="C113" s="131"/>
      <c r="D113" s="408">
        <v>2.4</v>
      </c>
      <c r="E113" s="132"/>
      <c r="F113" s="132"/>
      <c r="G113" s="397" t="s">
        <v>271</v>
      </c>
      <c r="H113" s="132"/>
      <c r="I113" s="132"/>
      <c r="J113" s="132"/>
      <c r="K113" s="133"/>
      <c r="L113" s="10"/>
      <c r="M113" s="5"/>
    </row>
    <row r="114" spans="1:13" ht="30" customHeight="1">
      <c r="A114" s="5"/>
      <c r="B114" s="9"/>
      <c r="C114" s="134"/>
      <c r="D114" s="151" t="s">
        <v>254</v>
      </c>
      <c r="E114" s="151"/>
      <c r="F114" s="151"/>
      <c r="G114" s="152" t="s">
        <v>159</v>
      </c>
      <c r="H114" s="151" t="s">
        <v>106</v>
      </c>
      <c r="I114" s="137">
        <v>7</v>
      </c>
      <c r="J114" s="138">
        <v>230943</v>
      </c>
      <c r="K114" s="146">
        <f t="shared" ref="K114:K117" si="9">+J114*I114</f>
        <v>1616601</v>
      </c>
      <c r="L114" s="10"/>
      <c r="M114" s="5"/>
    </row>
    <row r="115" spans="1:13" ht="30" customHeight="1">
      <c r="A115" s="5"/>
      <c r="B115" s="9"/>
      <c r="C115" s="134"/>
      <c r="D115" s="151" t="s">
        <v>255</v>
      </c>
      <c r="E115" s="151"/>
      <c r="F115" s="151"/>
      <c r="G115" s="152" t="s">
        <v>160</v>
      </c>
      <c r="H115" s="151" t="s">
        <v>100</v>
      </c>
      <c r="I115" s="137">
        <v>6.12</v>
      </c>
      <c r="J115" s="138">
        <v>180299</v>
      </c>
      <c r="K115" s="146">
        <f t="shared" si="9"/>
        <v>1103429.8800000001</v>
      </c>
      <c r="L115" s="10"/>
      <c r="M115" s="5"/>
    </row>
    <row r="116" spans="1:13" ht="30" customHeight="1">
      <c r="A116" s="5"/>
      <c r="B116" s="9"/>
      <c r="C116" s="134"/>
      <c r="D116" s="151" t="s">
        <v>256</v>
      </c>
      <c r="E116" s="151"/>
      <c r="F116" s="151"/>
      <c r="G116" s="152" t="s">
        <v>161</v>
      </c>
      <c r="H116" s="151" t="s">
        <v>100</v>
      </c>
      <c r="I116" s="137">
        <v>4.8600000000000003</v>
      </c>
      <c r="J116" s="138">
        <v>191190</v>
      </c>
      <c r="K116" s="146">
        <f t="shared" si="9"/>
        <v>929183.4</v>
      </c>
      <c r="L116" s="10"/>
      <c r="M116" s="5"/>
    </row>
    <row r="117" spans="1:13" ht="30" customHeight="1">
      <c r="A117" s="5"/>
      <c r="B117" s="9"/>
      <c r="C117" s="134"/>
      <c r="D117" s="151" t="s">
        <v>257</v>
      </c>
      <c r="E117" s="151"/>
      <c r="F117" s="151"/>
      <c r="G117" s="152" t="s">
        <v>162</v>
      </c>
      <c r="H117" s="151" t="s">
        <v>100</v>
      </c>
      <c r="I117" s="137">
        <v>6.12</v>
      </c>
      <c r="J117" s="138">
        <v>209198</v>
      </c>
      <c r="K117" s="146">
        <f t="shared" si="9"/>
        <v>1280291.76</v>
      </c>
      <c r="L117" s="10"/>
      <c r="M117" s="5"/>
    </row>
    <row r="118" spans="1:13" ht="30" customHeight="1" thickBot="1">
      <c r="A118" s="5"/>
      <c r="B118" s="9"/>
      <c r="C118" s="140" t="s">
        <v>13</v>
      </c>
      <c r="D118" s="164"/>
      <c r="E118" s="164"/>
      <c r="F118" s="164"/>
      <c r="G118" s="167"/>
      <c r="H118" s="166"/>
      <c r="I118" s="137"/>
      <c r="J118" s="143"/>
      <c r="K118" s="144">
        <f>SUM(K114:K117)</f>
        <v>4929506.04</v>
      </c>
      <c r="L118" s="10"/>
      <c r="M118" s="5"/>
    </row>
    <row r="119" spans="1:13" s="3" customFormat="1" ht="30" customHeight="1" thickBot="1">
      <c r="A119" s="11"/>
      <c r="B119" s="12"/>
      <c r="C119" s="244" t="s">
        <v>14</v>
      </c>
      <c r="D119" s="245"/>
      <c r="E119" s="245"/>
      <c r="F119" s="245"/>
      <c r="G119" s="245"/>
      <c r="H119" s="245"/>
      <c r="I119" s="245"/>
      <c r="J119" s="246"/>
      <c r="K119" s="168">
        <f>+K118+K112+K100+K91+K85+K79+K68+K47+K34+K22</f>
        <v>900289187.8892467</v>
      </c>
      <c r="L119" s="13"/>
      <c r="M119" s="11"/>
    </row>
    <row r="120" spans="1:13" s="3" customFormat="1" thickBot="1">
      <c r="A120" s="11"/>
      <c r="B120" s="12"/>
      <c r="C120" s="169"/>
      <c r="D120" s="409"/>
      <c r="E120" s="169"/>
      <c r="F120" s="169"/>
      <c r="G120" s="399"/>
      <c r="H120" s="169"/>
      <c r="I120" s="169"/>
      <c r="J120" s="169"/>
      <c r="K120" s="170"/>
      <c r="L120" s="13"/>
      <c r="M120" s="11"/>
    </row>
    <row r="121" spans="1:13" s="3" customFormat="1" ht="30" customHeight="1">
      <c r="A121" s="11"/>
      <c r="B121" s="12"/>
      <c r="C121" s="171"/>
      <c r="D121" s="172"/>
      <c r="E121" s="171"/>
      <c r="F121" s="171"/>
      <c r="G121" s="236" t="s">
        <v>258</v>
      </c>
      <c r="H121" s="404"/>
      <c r="I121" s="405"/>
      <c r="J121" s="406"/>
      <c r="K121" s="174">
        <v>9002891.8800000008</v>
      </c>
      <c r="L121" s="13"/>
      <c r="M121" s="11"/>
    </row>
    <row r="122" spans="1:13" s="3" customFormat="1" ht="30" customHeight="1">
      <c r="A122" s="11"/>
      <c r="B122" s="12"/>
      <c r="C122" s="171"/>
      <c r="D122" s="180"/>
      <c r="E122" s="180"/>
      <c r="F122" s="180"/>
      <c r="G122" s="186" t="s">
        <v>259</v>
      </c>
      <c r="H122" s="181"/>
      <c r="I122" s="182"/>
      <c r="J122" s="183"/>
      <c r="K122" s="179">
        <v>13349360.23</v>
      </c>
      <c r="L122" s="13"/>
      <c r="M122" s="11"/>
    </row>
    <row r="123" spans="1:13" s="3" customFormat="1" ht="30" customHeight="1" thickBot="1">
      <c r="A123" s="11"/>
      <c r="B123" s="12"/>
      <c r="C123" s="171"/>
      <c r="D123" s="180"/>
      <c r="E123" s="180"/>
      <c r="F123" s="180"/>
      <c r="G123" s="199" t="s">
        <v>15</v>
      </c>
      <c r="H123" s="181"/>
      <c r="I123" s="182"/>
      <c r="J123" s="183"/>
      <c r="K123" s="185">
        <f>+K122+K121+K119</f>
        <v>922641439.99924672</v>
      </c>
      <c r="L123" s="13"/>
      <c r="M123" s="11"/>
    </row>
    <row r="124" spans="1:13" s="3" customFormat="1" ht="30" customHeight="1" thickBot="1">
      <c r="A124" s="11"/>
      <c r="B124" s="12"/>
      <c r="C124" s="171"/>
      <c r="D124" s="172"/>
      <c r="E124" s="171"/>
      <c r="F124" s="171"/>
      <c r="G124" s="400" t="s">
        <v>16</v>
      </c>
      <c r="H124" s="189"/>
      <c r="I124" s="190"/>
      <c r="J124" s="191"/>
      <c r="K124" s="168">
        <f>+K123</f>
        <v>922641439.99924672</v>
      </c>
      <c r="L124" s="13"/>
      <c r="M124" s="11"/>
    </row>
    <row r="125" spans="1:13" s="3" customFormat="1" thickBot="1">
      <c r="A125" s="11"/>
      <c r="B125" s="12"/>
      <c r="C125" s="171"/>
      <c r="D125" s="172"/>
      <c r="E125" s="172"/>
      <c r="F125" s="172"/>
      <c r="G125" s="401"/>
      <c r="H125" s="171"/>
      <c r="I125" s="192"/>
      <c r="J125" s="193"/>
      <c r="K125" s="194"/>
      <c r="L125" s="13"/>
      <c r="M125" s="11"/>
    </row>
    <row r="126" spans="1:13" s="3" customFormat="1" ht="15.75">
      <c r="A126" s="11"/>
      <c r="B126" s="12"/>
      <c r="C126" s="195"/>
      <c r="D126" s="254"/>
      <c r="E126" s="254"/>
      <c r="F126" s="254"/>
      <c r="G126" s="254"/>
      <c r="H126" s="254"/>
      <c r="I126" s="254"/>
      <c r="J126" s="254"/>
      <c r="K126" s="255"/>
      <c r="L126" s="14"/>
      <c r="M126" s="11"/>
    </row>
    <row r="127" spans="1:13" s="3" customFormat="1" ht="46.5" customHeight="1">
      <c r="A127" s="11"/>
      <c r="B127" s="12"/>
      <c r="C127" s="239" t="s">
        <v>17</v>
      </c>
      <c r="D127" s="240"/>
      <c r="E127" s="240"/>
      <c r="F127" s="240"/>
      <c r="G127" s="240"/>
      <c r="H127" s="253" t="s">
        <v>18</v>
      </c>
      <c r="I127" s="253"/>
      <c r="J127" s="253"/>
      <c r="K127" s="196" t="s">
        <v>19</v>
      </c>
      <c r="L127" s="15"/>
      <c r="M127" s="11"/>
    </row>
    <row r="128" spans="1:13" s="3" customFormat="1" ht="32.25" customHeight="1">
      <c r="A128" s="11"/>
      <c r="B128" s="12"/>
      <c r="C128" s="239" t="s">
        <v>20</v>
      </c>
      <c r="D128" s="240"/>
      <c r="E128" s="240"/>
      <c r="F128" s="240"/>
      <c r="G128" s="240"/>
      <c r="H128" s="252" t="s">
        <v>21</v>
      </c>
      <c r="I128" s="252"/>
      <c r="J128" s="197" t="s">
        <v>22</v>
      </c>
      <c r="K128" s="198">
        <v>0.28999999999999998</v>
      </c>
      <c r="L128" s="15"/>
      <c r="M128" s="11"/>
    </row>
    <row r="129" spans="1:13" s="3" customFormat="1" ht="30" customHeight="1">
      <c r="A129" s="11"/>
      <c r="B129" s="12"/>
      <c r="C129" s="239" t="s">
        <v>23</v>
      </c>
      <c r="D129" s="240"/>
      <c r="E129" s="240"/>
      <c r="F129" s="240"/>
      <c r="G129" s="240"/>
      <c r="H129" s="249" t="s">
        <v>24</v>
      </c>
      <c r="I129" s="250"/>
      <c r="J129" s="197" t="s">
        <v>25</v>
      </c>
      <c r="K129" s="198">
        <v>0.01</v>
      </c>
      <c r="L129" s="15"/>
      <c r="M129" s="11"/>
    </row>
    <row r="130" spans="1:13" s="4" customFormat="1" ht="58.5" customHeight="1">
      <c r="A130" s="11"/>
      <c r="B130" s="12"/>
      <c r="C130" s="208"/>
      <c r="D130" s="410"/>
      <c r="E130" s="209"/>
      <c r="F130" s="209"/>
      <c r="G130" s="210"/>
      <c r="H130" s="251" t="s">
        <v>26</v>
      </c>
      <c r="I130" s="252"/>
      <c r="J130" s="197" t="s">
        <v>27</v>
      </c>
      <c r="K130" s="198">
        <v>0.05</v>
      </c>
      <c r="L130" s="13"/>
      <c r="M130" s="11"/>
    </row>
    <row r="131" spans="1:13" ht="57" customHeight="1">
      <c r="A131" s="5"/>
      <c r="B131" s="9"/>
      <c r="C131" s="211"/>
      <c r="D131" s="411"/>
      <c r="E131" s="212"/>
      <c r="F131" s="212"/>
      <c r="G131" s="213"/>
      <c r="H131" s="252" t="s">
        <v>28</v>
      </c>
      <c r="I131" s="252"/>
      <c r="J131" s="197" t="s">
        <v>29</v>
      </c>
      <c r="K131" s="198">
        <f>+K130+K129+K128</f>
        <v>0.35</v>
      </c>
      <c r="L131" s="10"/>
      <c r="M131" s="5"/>
    </row>
    <row r="132" spans="1:13" ht="17.25" thickBot="1">
      <c r="A132" s="5"/>
      <c r="B132" s="9"/>
      <c r="C132" s="218"/>
      <c r="D132" s="412"/>
      <c r="E132" s="216"/>
      <c r="F132" s="216"/>
      <c r="G132" s="217"/>
      <c r="H132" s="247"/>
      <c r="I132" s="247"/>
      <c r="J132" s="247"/>
      <c r="K132" s="248"/>
      <c r="L132" s="10"/>
      <c r="M132" s="5"/>
    </row>
    <row r="133" spans="1:13" ht="17.25" thickBot="1">
      <c r="A133" s="5"/>
      <c r="B133" s="229"/>
      <c r="C133" s="230"/>
      <c r="D133" s="231"/>
      <c r="E133" s="231"/>
      <c r="F133" s="230"/>
      <c r="G133" s="402"/>
      <c r="H133" s="230"/>
      <c r="I133" s="230"/>
      <c r="J133" s="230"/>
      <c r="K133" s="230"/>
      <c r="L133" s="233"/>
      <c r="M133" s="5"/>
    </row>
    <row r="134" spans="1:13" ht="17.25" thickTop="1">
      <c r="A134" s="5"/>
      <c r="B134" s="5"/>
      <c r="C134" s="5"/>
      <c r="D134" s="6"/>
      <c r="E134" s="6"/>
      <c r="F134" s="5"/>
      <c r="G134" s="395"/>
      <c r="H134" s="5"/>
      <c r="I134" s="5"/>
      <c r="J134" s="5"/>
      <c r="K134" s="5"/>
      <c r="L134" s="5"/>
      <c r="M134" s="5"/>
    </row>
  </sheetData>
  <mergeCells count="25">
    <mergeCell ref="C5:K5"/>
    <mergeCell ref="J11:J12"/>
    <mergeCell ref="K11:K12"/>
    <mergeCell ref="C11:C12"/>
    <mergeCell ref="D11:D12"/>
    <mergeCell ref="G11:G12"/>
    <mergeCell ref="H11:H12"/>
    <mergeCell ref="E11:F11"/>
    <mergeCell ref="C7:K8"/>
    <mergeCell ref="C9:K9"/>
    <mergeCell ref="C3:F3"/>
    <mergeCell ref="C128:G128"/>
    <mergeCell ref="C10:K10"/>
    <mergeCell ref="C119:J119"/>
    <mergeCell ref="H132:K132"/>
    <mergeCell ref="C129:G129"/>
    <mergeCell ref="H129:I129"/>
    <mergeCell ref="H130:I130"/>
    <mergeCell ref="H131:I131"/>
    <mergeCell ref="C127:G127"/>
    <mergeCell ref="H127:J127"/>
    <mergeCell ref="H128:I128"/>
    <mergeCell ref="D126:K126"/>
    <mergeCell ref="C6:K6"/>
    <mergeCell ref="I11:I1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6.25" customHeight="1">
      <c r="A3" s="5"/>
      <c r="B3" s="9"/>
      <c r="C3" s="237" t="s">
        <v>97</v>
      </c>
      <c r="D3" s="279"/>
      <c r="E3" s="279"/>
      <c r="F3" s="279"/>
      <c r="G3" s="5"/>
      <c r="H3" s="5"/>
      <c r="I3" s="5"/>
      <c r="J3" s="5"/>
      <c r="K3" s="5"/>
      <c r="L3" s="10"/>
      <c r="M3" s="5"/>
    </row>
    <row r="4" spans="1:13">
      <c r="A4" s="5"/>
      <c r="B4" s="9"/>
      <c r="C4" s="202" t="s">
        <v>0</v>
      </c>
      <c r="D4" s="203" t="s">
        <v>98</v>
      </c>
      <c r="E4" s="202" t="s">
        <v>1</v>
      </c>
      <c r="F4" s="203">
        <v>1</v>
      </c>
      <c r="G4" s="5"/>
      <c r="H4" s="5"/>
      <c r="I4" s="5"/>
      <c r="J4" s="5"/>
      <c r="K4" s="5"/>
      <c r="L4" s="10"/>
      <c r="M4" s="5"/>
    </row>
    <row r="5" spans="1:13">
      <c r="A5" s="5"/>
      <c r="B5" s="9"/>
      <c r="C5" s="280" t="s">
        <v>30</v>
      </c>
      <c r="D5" s="280"/>
      <c r="E5" s="280"/>
      <c r="F5" s="280"/>
      <c r="G5" s="280"/>
      <c r="H5" s="280"/>
      <c r="I5" s="280"/>
      <c r="J5" s="280"/>
      <c r="K5" s="280"/>
      <c r="L5" s="10"/>
      <c r="M5" s="5"/>
    </row>
    <row r="6" spans="1:13" ht="17.25" thickBot="1">
      <c r="A6" s="5"/>
      <c r="B6" s="9"/>
      <c r="C6" s="256" t="s">
        <v>31</v>
      </c>
      <c r="D6" s="256"/>
      <c r="E6" s="256"/>
      <c r="F6" s="256"/>
      <c r="G6" s="256"/>
      <c r="H6" s="256"/>
      <c r="I6" s="256"/>
      <c r="J6" s="256"/>
      <c r="K6" s="256"/>
      <c r="L6" s="10"/>
      <c r="M6" s="5"/>
    </row>
    <row r="7" spans="1:13" s="20" customFormat="1" ht="16.5" customHeight="1">
      <c r="A7" s="19"/>
      <c r="B7" s="219"/>
      <c r="C7" s="281" t="s">
        <v>86</v>
      </c>
      <c r="D7" s="282"/>
      <c r="E7" s="282"/>
      <c r="F7" s="282"/>
      <c r="G7" s="282"/>
      <c r="H7" s="282"/>
      <c r="I7" s="282"/>
      <c r="J7" s="282"/>
      <c r="K7" s="283"/>
      <c r="L7" s="21"/>
      <c r="M7" s="19"/>
    </row>
    <row r="8" spans="1:13" ht="33.75" customHeight="1" thickBot="1">
      <c r="A8" s="5"/>
      <c r="B8" s="220"/>
      <c r="C8" s="284"/>
      <c r="D8" s="285"/>
      <c r="E8" s="285"/>
      <c r="F8" s="285"/>
      <c r="G8" s="285"/>
      <c r="H8" s="285"/>
      <c r="I8" s="285"/>
      <c r="J8" s="285"/>
      <c r="K8" s="286"/>
      <c r="L8" s="10"/>
      <c r="M8" s="5"/>
    </row>
    <row r="9" spans="1:13" ht="34.5" customHeight="1">
      <c r="A9" s="5"/>
      <c r="B9" s="220"/>
      <c r="C9" s="287" t="s">
        <v>87</v>
      </c>
      <c r="D9" s="288"/>
      <c r="E9" s="288"/>
      <c r="F9" s="288"/>
      <c r="G9" s="288"/>
      <c r="H9" s="288"/>
      <c r="I9" s="288"/>
      <c r="J9" s="288"/>
      <c r="K9" s="289"/>
      <c r="L9" s="10"/>
      <c r="M9" s="5"/>
    </row>
    <row r="10" spans="1:13" ht="30" customHeight="1" thickBot="1">
      <c r="A10" s="5"/>
      <c r="B10" s="220"/>
      <c r="C10" s="242"/>
      <c r="D10" s="242"/>
      <c r="E10" s="242"/>
      <c r="F10" s="242"/>
      <c r="G10" s="242"/>
      <c r="H10" s="242"/>
      <c r="I10" s="242"/>
      <c r="J10" s="242"/>
      <c r="K10" s="243"/>
      <c r="L10" s="10"/>
      <c r="M10" s="5"/>
    </row>
    <row r="11" spans="1:13" ht="30" customHeight="1">
      <c r="A11" s="5"/>
      <c r="B11" s="9"/>
      <c r="C11" s="267" t="s">
        <v>3</v>
      </c>
      <c r="D11" s="260" t="s">
        <v>4</v>
      </c>
      <c r="E11" s="269" t="s">
        <v>5</v>
      </c>
      <c r="F11" s="269"/>
      <c r="G11" s="267" t="s">
        <v>6</v>
      </c>
      <c r="H11" s="260" t="s">
        <v>7</v>
      </c>
      <c r="I11" s="260" t="s">
        <v>8</v>
      </c>
      <c r="J11" s="263" t="s">
        <v>9</v>
      </c>
      <c r="K11" s="265" t="s">
        <v>10</v>
      </c>
      <c r="L11" s="10"/>
      <c r="M11" s="5"/>
    </row>
    <row r="12" spans="1:13" ht="30" customHeight="1" thickBot="1">
      <c r="A12" s="5"/>
      <c r="B12" s="9"/>
      <c r="C12" s="268"/>
      <c r="D12" s="261"/>
      <c r="E12" s="130" t="s">
        <v>11</v>
      </c>
      <c r="F12" s="130" t="s">
        <v>12</v>
      </c>
      <c r="G12" s="268"/>
      <c r="H12" s="261"/>
      <c r="I12" s="261"/>
      <c r="J12" s="264"/>
      <c r="K12" s="266"/>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13</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13</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13</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13</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13</v>
      </c>
      <c r="D39" s="164"/>
      <c r="E39" s="164"/>
      <c r="F39" s="164"/>
      <c r="G39" s="167"/>
      <c r="H39" s="166"/>
      <c r="I39" s="137"/>
      <c r="J39" s="143"/>
      <c r="K39" s="144"/>
      <c r="L39" s="10"/>
      <c r="M39" s="5"/>
    </row>
    <row r="40" spans="1:13" s="3" customFormat="1" ht="30" customHeight="1" thickBot="1">
      <c r="A40" s="11"/>
      <c r="B40" s="12"/>
      <c r="C40" s="244" t="s">
        <v>14</v>
      </c>
      <c r="D40" s="245"/>
      <c r="E40" s="245"/>
      <c r="F40" s="245"/>
      <c r="G40" s="245"/>
      <c r="H40" s="245"/>
      <c r="I40" s="245"/>
      <c r="J40" s="246"/>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57"/>
      <c r="H42" s="258"/>
      <c r="I42" s="259"/>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15</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16</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254"/>
      <c r="E51" s="254"/>
      <c r="F51" s="254"/>
      <c r="G51" s="254"/>
      <c r="H51" s="254"/>
      <c r="I51" s="254"/>
      <c r="J51" s="254"/>
      <c r="K51" s="255"/>
      <c r="L51" s="14"/>
      <c r="M51" s="11"/>
    </row>
    <row r="52" spans="1:13" s="3" customFormat="1" ht="46.5" customHeight="1">
      <c r="A52" s="11"/>
      <c r="B52" s="12"/>
      <c r="C52" s="239" t="s">
        <v>17</v>
      </c>
      <c r="D52" s="240"/>
      <c r="E52" s="240"/>
      <c r="F52" s="240"/>
      <c r="G52" s="240"/>
      <c r="H52" s="253" t="s">
        <v>6</v>
      </c>
      <c r="I52" s="253"/>
      <c r="J52" s="253"/>
      <c r="K52" s="196" t="s">
        <v>19</v>
      </c>
      <c r="L52" s="15"/>
      <c r="M52" s="11"/>
    </row>
    <row r="53" spans="1:13" s="3" customFormat="1" ht="32.25" customHeight="1">
      <c r="A53" s="11"/>
      <c r="B53" s="12"/>
      <c r="C53" s="239" t="s">
        <v>32</v>
      </c>
      <c r="D53" s="240"/>
      <c r="E53" s="240"/>
      <c r="F53" s="240"/>
      <c r="G53" s="240"/>
      <c r="H53" s="252" t="s">
        <v>21</v>
      </c>
      <c r="I53" s="252"/>
      <c r="J53" s="197" t="s">
        <v>22</v>
      </c>
      <c r="K53" s="198" t="s">
        <v>33</v>
      </c>
      <c r="L53" s="214"/>
      <c r="M53" s="11"/>
    </row>
    <row r="54" spans="1:13" s="3" customFormat="1" ht="30" customHeight="1">
      <c r="A54" s="11"/>
      <c r="B54" s="12"/>
      <c r="C54" s="239" t="s">
        <v>23</v>
      </c>
      <c r="D54" s="240"/>
      <c r="E54" s="240"/>
      <c r="F54" s="240"/>
      <c r="G54" s="240"/>
      <c r="H54" s="249" t="s">
        <v>24</v>
      </c>
      <c r="I54" s="250"/>
      <c r="J54" s="197" t="s">
        <v>25</v>
      </c>
      <c r="K54" s="198" t="s">
        <v>33</v>
      </c>
      <c r="L54" s="15"/>
      <c r="M54" s="11"/>
    </row>
    <row r="55" spans="1:13" s="4" customFormat="1" ht="58.5" customHeight="1">
      <c r="A55" s="11"/>
      <c r="B55" s="12"/>
      <c r="C55" s="208"/>
      <c r="D55" s="209"/>
      <c r="E55" s="209"/>
      <c r="F55" s="209"/>
      <c r="G55" s="210"/>
      <c r="H55" s="251" t="s">
        <v>26</v>
      </c>
      <c r="I55" s="252"/>
      <c r="J55" s="197" t="s">
        <v>27</v>
      </c>
      <c r="K55" s="198" t="s">
        <v>33</v>
      </c>
      <c r="L55" s="13"/>
      <c r="M55" s="11"/>
    </row>
    <row r="56" spans="1:13" ht="57.75" customHeight="1">
      <c r="A56" s="5"/>
      <c r="B56" s="9"/>
      <c r="C56" s="211"/>
      <c r="D56" s="212"/>
      <c r="E56" s="212"/>
      <c r="F56" s="212"/>
      <c r="G56" s="213"/>
      <c r="H56" s="252" t="s">
        <v>28</v>
      </c>
      <c r="I56" s="252"/>
      <c r="J56" s="197" t="s">
        <v>29</v>
      </c>
      <c r="K56" s="198" t="s">
        <v>33</v>
      </c>
      <c r="L56" s="10"/>
      <c r="M56" s="5"/>
    </row>
    <row r="57" spans="1:13" ht="17.25" thickBot="1">
      <c r="A57" s="5"/>
      <c r="B57" s="9"/>
      <c r="C57" s="211"/>
      <c r="D57" s="216"/>
      <c r="E57" s="216"/>
      <c r="F57" s="212"/>
      <c r="G57" s="217"/>
      <c r="H57" s="290"/>
      <c r="I57" s="290"/>
      <c r="J57" s="290"/>
      <c r="K57" s="291"/>
      <c r="L57" s="10"/>
      <c r="M57" s="5"/>
    </row>
    <row r="58" spans="1:13" ht="47.25" customHeight="1">
      <c r="A58" s="5"/>
      <c r="B58" s="9"/>
      <c r="C58" s="215"/>
      <c r="D58" s="200"/>
      <c r="E58" s="200"/>
      <c r="F58" s="215"/>
      <c r="G58" s="200"/>
      <c r="H58" s="215"/>
      <c r="I58" s="215"/>
      <c r="J58" s="215"/>
      <c r="K58" s="215"/>
      <c r="L58" s="10"/>
      <c r="M58" s="5"/>
    </row>
    <row r="59" spans="1:13" ht="47.25" customHeight="1">
      <c r="A59" s="5"/>
      <c r="B59" s="9"/>
      <c r="C59" s="200"/>
      <c r="D59" s="200"/>
      <c r="E59" s="200"/>
      <c r="F59" s="200"/>
      <c r="G59" s="201" t="s">
        <v>94</v>
      </c>
      <c r="H59" s="200"/>
      <c r="I59" s="200"/>
      <c r="J59" s="200"/>
      <c r="K59" s="200"/>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55" zoomScaleNormal="80" zoomScaleSheetLayoutView="55"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292" t="s">
        <v>96</v>
      </c>
      <c r="D3" s="293"/>
      <c r="E3" s="293"/>
      <c r="F3" s="293"/>
      <c r="P3" s="26"/>
    </row>
    <row r="4" spans="2:16">
      <c r="B4" s="25"/>
      <c r="C4" s="206" t="s">
        <v>0</v>
      </c>
      <c r="D4" s="235" t="s">
        <v>98</v>
      </c>
      <c r="E4" s="206" t="s">
        <v>1</v>
      </c>
      <c r="F4" s="207">
        <v>1</v>
      </c>
      <c r="P4" s="26"/>
    </row>
    <row r="5" spans="2:16">
      <c r="B5" s="25"/>
      <c r="C5" s="127"/>
      <c r="D5" s="128"/>
      <c r="E5" s="127"/>
      <c r="F5" s="128"/>
      <c r="P5" s="26"/>
    </row>
    <row r="6" spans="2:16" ht="48" customHeight="1">
      <c r="B6" s="25"/>
      <c r="C6" s="294" t="s">
        <v>88</v>
      </c>
      <c r="D6" s="294"/>
      <c r="E6" s="294"/>
      <c r="F6" s="294"/>
      <c r="G6" s="294"/>
      <c r="H6" s="294"/>
      <c r="I6" s="294"/>
      <c r="J6" s="294"/>
      <c r="K6" s="294"/>
      <c r="L6" s="294"/>
      <c r="M6" s="294"/>
      <c r="N6" s="294"/>
      <c r="O6" s="294"/>
      <c r="P6" s="27"/>
    </row>
    <row r="7" spans="2:16" ht="15" thickBot="1">
      <c r="B7" s="25"/>
      <c r="C7" s="52"/>
      <c r="D7" s="52"/>
      <c r="E7" s="52"/>
      <c r="F7" s="52"/>
      <c r="G7" s="52"/>
      <c r="H7" s="52"/>
      <c r="I7" s="52"/>
      <c r="J7" s="52"/>
      <c r="K7" s="52"/>
      <c r="L7" s="52"/>
      <c r="M7" s="52"/>
      <c r="N7" s="52"/>
      <c r="O7" s="52"/>
      <c r="P7" s="26"/>
    </row>
    <row r="8" spans="2:16" ht="15">
      <c r="B8" s="25"/>
      <c r="C8" s="340"/>
      <c r="D8" s="342"/>
      <c r="E8" s="343"/>
      <c r="F8" s="343"/>
      <c r="G8" s="343"/>
      <c r="H8" s="343"/>
      <c r="I8" s="343"/>
      <c r="J8" s="343"/>
      <c r="K8" s="344"/>
      <c r="L8" s="351"/>
      <c r="M8" s="352"/>
      <c r="N8" s="352"/>
      <c r="O8" s="353"/>
      <c r="P8" s="28"/>
    </row>
    <row r="9" spans="2:16" ht="15">
      <c r="B9" s="25"/>
      <c r="C9" s="341"/>
      <c r="D9" s="297" t="s">
        <v>34</v>
      </c>
      <c r="E9" s="298"/>
      <c r="F9" s="298"/>
      <c r="G9" s="298"/>
      <c r="H9" s="298"/>
      <c r="I9" s="298"/>
      <c r="J9" s="298"/>
      <c r="K9" s="299"/>
      <c r="L9" s="354"/>
      <c r="M9" s="355"/>
      <c r="N9" s="355"/>
      <c r="O9" s="356"/>
      <c r="P9" s="28"/>
    </row>
    <row r="10" spans="2:16" ht="15">
      <c r="B10" s="25"/>
      <c r="C10" s="341"/>
      <c r="D10" s="297"/>
      <c r="E10" s="298"/>
      <c r="F10" s="298"/>
      <c r="G10" s="298"/>
      <c r="H10" s="298"/>
      <c r="I10" s="298"/>
      <c r="J10" s="298"/>
      <c r="K10" s="299"/>
      <c r="L10" s="295" t="s">
        <v>35</v>
      </c>
      <c r="M10" s="357"/>
      <c r="N10" s="358"/>
      <c r="O10" s="359"/>
      <c r="P10" s="28"/>
    </row>
    <row r="11" spans="2:16" ht="15">
      <c r="B11" s="25"/>
      <c r="C11" s="341"/>
      <c r="D11" s="297" t="s">
        <v>36</v>
      </c>
      <c r="E11" s="298"/>
      <c r="F11" s="298"/>
      <c r="G11" s="298"/>
      <c r="H11" s="298"/>
      <c r="I11" s="298"/>
      <c r="J11" s="298"/>
      <c r="K11" s="299"/>
      <c r="L11" s="345"/>
      <c r="M11" s="360"/>
      <c r="N11" s="361"/>
      <c r="O11" s="362"/>
      <c r="P11" s="29"/>
    </row>
    <row r="12" spans="2:16" ht="12.75" customHeight="1">
      <c r="B12" s="25"/>
      <c r="C12" s="341"/>
      <c r="D12" s="300"/>
      <c r="E12" s="301"/>
      <c r="F12" s="301"/>
      <c r="G12" s="301"/>
      <c r="H12" s="301"/>
      <c r="I12" s="301"/>
      <c r="J12" s="301"/>
      <c r="K12" s="302"/>
      <c r="L12" s="295" t="s">
        <v>37</v>
      </c>
      <c r="M12" s="295">
        <v>1</v>
      </c>
      <c r="N12" s="295" t="s">
        <v>38</v>
      </c>
      <c r="O12" s="349">
        <v>1</v>
      </c>
      <c r="P12" s="28"/>
    </row>
    <row r="13" spans="2:16" ht="13.5">
      <c r="B13" s="25"/>
      <c r="C13" s="341"/>
      <c r="D13" s="300"/>
      <c r="E13" s="301"/>
      <c r="F13" s="301"/>
      <c r="G13" s="301"/>
      <c r="H13" s="301"/>
      <c r="I13" s="301"/>
      <c r="J13" s="301"/>
      <c r="K13" s="302"/>
      <c r="L13" s="296"/>
      <c r="M13" s="296"/>
      <c r="N13" s="296"/>
      <c r="O13" s="350"/>
      <c r="P13" s="28"/>
    </row>
    <row r="14" spans="2:16" ht="15">
      <c r="B14" s="25"/>
      <c r="C14" s="341"/>
      <c r="D14" s="297" t="s">
        <v>89</v>
      </c>
      <c r="E14" s="298"/>
      <c r="F14" s="298"/>
      <c r="G14" s="298"/>
      <c r="H14" s="298"/>
      <c r="I14" s="298"/>
      <c r="J14" s="298"/>
      <c r="K14" s="299"/>
      <c r="L14" s="296"/>
      <c r="M14" s="296"/>
      <c r="N14" s="296"/>
      <c r="O14" s="350"/>
      <c r="P14" s="28"/>
    </row>
    <row r="15" spans="2:16" ht="15.75" thickBot="1">
      <c r="B15" s="25"/>
      <c r="C15" s="53"/>
      <c r="D15" s="54"/>
      <c r="E15" s="54"/>
      <c r="F15" s="54"/>
      <c r="G15" s="54"/>
      <c r="H15" s="54"/>
      <c r="I15" s="54"/>
      <c r="J15" s="54"/>
      <c r="K15" s="54"/>
      <c r="L15" s="54"/>
      <c r="M15" s="55"/>
      <c r="N15" s="55"/>
      <c r="O15" s="56"/>
      <c r="P15" s="30"/>
    </row>
    <row r="16" spans="2:16" ht="15">
      <c r="B16" s="25"/>
      <c r="C16" s="57"/>
      <c r="D16" s="223"/>
      <c r="E16" s="223"/>
      <c r="F16" s="223"/>
      <c r="G16" s="223"/>
      <c r="H16" s="223"/>
      <c r="I16" s="223"/>
      <c r="J16" s="223"/>
      <c r="K16" s="223"/>
      <c r="L16" s="58" t="s">
        <v>39</v>
      </c>
      <c r="M16" s="59" t="s">
        <v>40</v>
      </c>
      <c r="N16" s="59" t="s">
        <v>41</v>
      </c>
      <c r="O16" s="60" t="s">
        <v>42</v>
      </c>
      <c r="P16" s="29"/>
    </row>
    <row r="17" spans="2:16" ht="15">
      <c r="B17" s="25"/>
      <c r="C17" s="61"/>
      <c r="D17" s="221"/>
      <c r="E17" s="221"/>
      <c r="F17" s="221"/>
      <c r="G17" s="221"/>
      <c r="H17" s="221"/>
      <c r="I17" s="221"/>
      <c r="J17" s="221"/>
      <c r="K17" s="221"/>
      <c r="L17" s="62"/>
      <c r="M17" s="63"/>
      <c r="N17" s="63"/>
      <c r="O17" s="64"/>
      <c r="P17" s="31"/>
    </row>
    <row r="18" spans="2:16" ht="18" customHeight="1">
      <c r="B18" s="25"/>
      <c r="C18" s="383" t="s">
        <v>43</v>
      </c>
      <c r="D18" s="384"/>
      <c r="E18" s="384"/>
      <c r="F18" s="384"/>
      <c r="G18" s="221"/>
      <c r="H18" s="221"/>
      <c r="I18" s="221" t="s">
        <v>44</v>
      </c>
      <c r="J18" s="52"/>
      <c r="K18" s="221"/>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310" t="s">
        <v>45</v>
      </c>
      <c r="D22" s="311"/>
      <c r="E22" s="311"/>
      <c r="F22" s="311"/>
      <c r="G22" s="311"/>
      <c r="H22" s="311"/>
      <c r="I22" s="311"/>
      <c r="J22" s="311"/>
      <c r="K22" s="311"/>
      <c r="L22" s="311"/>
      <c r="M22" s="311"/>
      <c r="N22" s="311"/>
      <c r="O22" s="312"/>
      <c r="P22" s="33"/>
    </row>
    <row r="23" spans="2:16" ht="15" thickBot="1">
      <c r="B23" s="25"/>
      <c r="C23" s="75"/>
      <c r="D23" s="52"/>
      <c r="E23" s="52"/>
      <c r="F23" s="52"/>
      <c r="G23" s="52"/>
      <c r="H23" s="52"/>
      <c r="I23" s="52"/>
      <c r="J23" s="52"/>
      <c r="K23" s="52"/>
      <c r="L23" s="52"/>
      <c r="M23" s="52"/>
      <c r="N23" s="52"/>
      <c r="O23" s="76"/>
      <c r="P23" s="26"/>
    </row>
    <row r="24" spans="2:16" ht="15">
      <c r="B24" s="25"/>
      <c r="C24" s="77" t="s">
        <v>46</v>
      </c>
      <c r="D24" s="346" t="s">
        <v>6</v>
      </c>
      <c r="E24" s="347"/>
      <c r="F24" s="347"/>
      <c r="G24" s="347"/>
      <c r="H24" s="347"/>
      <c r="I24" s="347"/>
      <c r="J24" s="347"/>
      <c r="K24" s="347"/>
      <c r="L24" s="348"/>
      <c r="M24" s="308" t="s">
        <v>47</v>
      </c>
      <c r="N24" s="309"/>
      <c r="O24" s="77" t="s">
        <v>8</v>
      </c>
      <c r="P24" s="34"/>
    </row>
    <row r="25" spans="2:16" ht="15" thickBot="1">
      <c r="B25" s="25"/>
      <c r="C25" s="78"/>
      <c r="D25" s="326"/>
      <c r="E25" s="366"/>
      <c r="F25" s="366"/>
      <c r="G25" s="366"/>
      <c r="H25" s="366"/>
      <c r="I25" s="366"/>
      <c r="J25" s="366"/>
      <c r="K25" s="366"/>
      <c r="L25" s="327"/>
      <c r="M25" s="326"/>
      <c r="N25" s="327"/>
      <c r="O25" s="79"/>
      <c r="P25" s="35"/>
    </row>
    <row r="26" spans="2:16">
      <c r="B26" s="25"/>
      <c r="C26" s="331" t="s">
        <v>48</v>
      </c>
      <c r="D26" s="332"/>
      <c r="E26" s="332"/>
      <c r="F26" s="332"/>
      <c r="G26" s="332"/>
      <c r="H26" s="332"/>
      <c r="I26" s="332"/>
      <c r="J26" s="332"/>
      <c r="K26" s="332"/>
      <c r="L26" s="332"/>
      <c r="M26" s="332"/>
      <c r="N26" s="332"/>
      <c r="O26" s="333"/>
      <c r="P26" s="36"/>
    </row>
    <row r="27" spans="2:16">
      <c r="B27" s="25"/>
      <c r="C27" s="334"/>
      <c r="D27" s="335"/>
      <c r="E27" s="335"/>
      <c r="F27" s="335"/>
      <c r="G27" s="335"/>
      <c r="H27" s="335"/>
      <c r="I27" s="335"/>
      <c r="J27" s="335"/>
      <c r="K27" s="335"/>
      <c r="L27" s="335"/>
      <c r="M27" s="335"/>
      <c r="N27" s="335"/>
      <c r="O27" s="336"/>
      <c r="P27" s="36"/>
    </row>
    <row r="28" spans="2:16" ht="13.5" thickBot="1">
      <c r="B28" s="25"/>
      <c r="C28" s="337"/>
      <c r="D28" s="338"/>
      <c r="E28" s="338"/>
      <c r="F28" s="338"/>
      <c r="G28" s="338"/>
      <c r="H28" s="338"/>
      <c r="I28" s="338"/>
      <c r="J28" s="338"/>
      <c r="K28" s="338"/>
      <c r="L28" s="338"/>
      <c r="M28" s="338"/>
      <c r="N28" s="338"/>
      <c r="O28" s="339"/>
      <c r="P28" s="36"/>
    </row>
    <row r="29" spans="2:16" ht="15">
      <c r="B29" s="25"/>
      <c r="C29" s="328" t="s">
        <v>6</v>
      </c>
      <c r="D29" s="329"/>
      <c r="E29" s="329"/>
      <c r="F29" s="329"/>
      <c r="G29" s="330"/>
      <c r="H29" s="306" t="s">
        <v>49</v>
      </c>
      <c r="I29" s="329"/>
      <c r="J29" s="364" t="s">
        <v>50</v>
      </c>
      <c r="K29" s="365"/>
      <c r="L29" s="80" t="s">
        <v>51</v>
      </c>
      <c r="M29" s="306" t="s">
        <v>52</v>
      </c>
      <c r="N29" s="307"/>
      <c r="O29" s="81" t="s">
        <v>53</v>
      </c>
      <c r="P29" s="37"/>
    </row>
    <row r="30" spans="2:16" ht="14.25">
      <c r="B30" s="25"/>
      <c r="C30" s="313"/>
      <c r="D30" s="314"/>
      <c r="E30" s="314"/>
      <c r="F30" s="314"/>
      <c r="G30" s="315"/>
      <c r="H30" s="316"/>
      <c r="I30" s="315"/>
      <c r="J30" s="316"/>
      <c r="K30" s="315"/>
      <c r="L30" s="82"/>
      <c r="M30" s="317"/>
      <c r="N30" s="318"/>
      <c r="O30" s="83"/>
      <c r="P30" s="38"/>
    </row>
    <row r="31" spans="2:16" ht="14.25">
      <c r="B31" s="25"/>
      <c r="C31" s="84"/>
      <c r="D31" s="85"/>
      <c r="E31" s="85"/>
      <c r="F31" s="85"/>
      <c r="G31" s="86"/>
      <c r="H31" s="87"/>
      <c r="I31" s="86"/>
      <c r="J31" s="87"/>
      <c r="K31" s="86"/>
      <c r="L31" s="82"/>
      <c r="M31" s="317"/>
      <c r="N31" s="318"/>
      <c r="O31" s="83"/>
      <c r="P31" s="38"/>
    </row>
    <row r="32" spans="2:16" ht="15" thickBot="1">
      <c r="B32" s="25"/>
      <c r="C32" s="319"/>
      <c r="D32" s="320"/>
      <c r="E32" s="320"/>
      <c r="F32" s="320"/>
      <c r="G32" s="321"/>
      <c r="H32" s="367"/>
      <c r="I32" s="321"/>
      <c r="J32" s="367"/>
      <c r="K32" s="321"/>
      <c r="L32" s="88"/>
      <c r="M32" s="368"/>
      <c r="N32" s="369"/>
      <c r="O32" s="83"/>
      <c r="P32" s="38"/>
    </row>
    <row r="33" spans="2:16" ht="15.75" thickBot="1">
      <c r="B33" s="25"/>
      <c r="C33" s="303" t="s">
        <v>54</v>
      </c>
      <c r="D33" s="304"/>
      <c r="E33" s="304"/>
      <c r="F33" s="304"/>
      <c r="G33" s="304"/>
      <c r="H33" s="304"/>
      <c r="I33" s="304"/>
      <c r="J33" s="304"/>
      <c r="K33" s="304"/>
      <c r="L33" s="304"/>
      <c r="M33" s="304"/>
      <c r="N33" s="305"/>
      <c r="O33" s="89"/>
      <c r="P33" s="39"/>
    </row>
    <row r="34" spans="2:16" ht="13.5" customHeight="1">
      <c r="B34" s="25"/>
      <c r="C34" s="331" t="s">
        <v>55</v>
      </c>
      <c r="D34" s="332"/>
      <c r="E34" s="332"/>
      <c r="F34" s="332"/>
      <c r="G34" s="332"/>
      <c r="H34" s="332"/>
      <c r="I34" s="332"/>
      <c r="J34" s="332"/>
      <c r="K34" s="332"/>
      <c r="L34" s="332"/>
      <c r="M34" s="332"/>
      <c r="N34" s="332"/>
      <c r="O34" s="333"/>
      <c r="P34" s="36"/>
    </row>
    <row r="35" spans="2:16">
      <c r="B35" s="25"/>
      <c r="C35" s="334"/>
      <c r="D35" s="335"/>
      <c r="E35" s="335"/>
      <c r="F35" s="335"/>
      <c r="G35" s="335"/>
      <c r="H35" s="335"/>
      <c r="I35" s="335"/>
      <c r="J35" s="335"/>
      <c r="K35" s="335"/>
      <c r="L35" s="335"/>
      <c r="M35" s="335"/>
      <c r="N35" s="335"/>
      <c r="O35" s="336"/>
      <c r="P35" s="36"/>
    </row>
    <row r="36" spans="2:16" ht="13.5" thickBot="1">
      <c r="B36" s="25"/>
      <c r="C36" s="337"/>
      <c r="D36" s="338"/>
      <c r="E36" s="338"/>
      <c r="F36" s="338"/>
      <c r="G36" s="338"/>
      <c r="H36" s="338"/>
      <c r="I36" s="338"/>
      <c r="J36" s="338"/>
      <c r="K36" s="338"/>
      <c r="L36" s="338"/>
      <c r="M36" s="338"/>
      <c r="N36" s="338"/>
      <c r="O36" s="339"/>
      <c r="P36" s="36"/>
    </row>
    <row r="37" spans="2:16" ht="15">
      <c r="B37" s="25"/>
      <c r="C37" s="328" t="s">
        <v>6</v>
      </c>
      <c r="D37" s="363"/>
      <c r="E37" s="363"/>
      <c r="F37" s="363"/>
      <c r="G37" s="363"/>
      <c r="H37" s="363"/>
      <c r="I37" s="363"/>
      <c r="J37" s="307"/>
      <c r="K37" s="222" t="s">
        <v>47</v>
      </c>
      <c r="L37" s="80" t="s">
        <v>8</v>
      </c>
      <c r="M37" s="306" t="s">
        <v>56</v>
      </c>
      <c r="N37" s="307"/>
      <c r="O37" s="81" t="s">
        <v>53</v>
      </c>
      <c r="P37" s="37"/>
    </row>
    <row r="38" spans="2:16" ht="14.25">
      <c r="B38" s="25"/>
      <c r="C38" s="313"/>
      <c r="D38" s="314"/>
      <c r="E38" s="314"/>
      <c r="F38" s="314"/>
      <c r="G38" s="314"/>
      <c r="H38" s="314"/>
      <c r="I38" s="314"/>
      <c r="J38" s="315"/>
      <c r="K38" s="226"/>
      <c r="L38" s="90"/>
      <c r="M38" s="324"/>
      <c r="N38" s="325"/>
      <c r="O38" s="83"/>
      <c r="P38" s="38"/>
    </row>
    <row r="39" spans="2:16" ht="15" thickBot="1">
      <c r="B39" s="25"/>
      <c r="C39" s="319"/>
      <c r="D39" s="320"/>
      <c r="E39" s="320"/>
      <c r="F39" s="320"/>
      <c r="G39" s="320"/>
      <c r="H39" s="320"/>
      <c r="I39" s="320"/>
      <c r="J39" s="321"/>
      <c r="K39" s="85"/>
      <c r="L39" s="91"/>
      <c r="M39" s="322"/>
      <c r="N39" s="323"/>
      <c r="O39" s="92"/>
      <c r="P39" s="38"/>
    </row>
    <row r="40" spans="2:16" ht="15.75" thickBot="1">
      <c r="B40" s="25"/>
      <c r="C40" s="303" t="s">
        <v>54</v>
      </c>
      <c r="D40" s="304"/>
      <c r="E40" s="304"/>
      <c r="F40" s="304"/>
      <c r="G40" s="304"/>
      <c r="H40" s="304"/>
      <c r="I40" s="304"/>
      <c r="J40" s="304"/>
      <c r="K40" s="304"/>
      <c r="L40" s="304"/>
      <c r="M40" s="304"/>
      <c r="N40" s="305"/>
      <c r="O40" s="93">
        <v>0</v>
      </c>
      <c r="P40" s="38"/>
    </row>
    <row r="41" spans="2:16">
      <c r="B41" s="25"/>
      <c r="C41" s="331" t="s">
        <v>57</v>
      </c>
      <c r="D41" s="332"/>
      <c r="E41" s="332"/>
      <c r="F41" s="332"/>
      <c r="G41" s="332"/>
      <c r="H41" s="332"/>
      <c r="I41" s="332"/>
      <c r="J41" s="332"/>
      <c r="K41" s="332"/>
      <c r="L41" s="332"/>
      <c r="M41" s="332"/>
      <c r="N41" s="332"/>
      <c r="O41" s="333"/>
      <c r="P41" s="36"/>
    </row>
    <row r="42" spans="2:16">
      <c r="B42" s="25"/>
      <c r="C42" s="334"/>
      <c r="D42" s="335"/>
      <c r="E42" s="335"/>
      <c r="F42" s="335"/>
      <c r="G42" s="335"/>
      <c r="H42" s="335"/>
      <c r="I42" s="335"/>
      <c r="J42" s="335"/>
      <c r="K42" s="335"/>
      <c r="L42" s="335"/>
      <c r="M42" s="335"/>
      <c r="N42" s="335"/>
      <c r="O42" s="336"/>
      <c r="P42" s="36"/>
    </row>
    <row r="43" spans="2:16" ht="13.5" thickBot="1">
      <c r="B43" s="25"/>
      <c r="C43" s="337"/>
      <c r="D43" s="338"/>
      <c r="E43" s="338"/>
      <c r="F43" s="338"/>
      <c r="G43" s="338"/>
      <c r="H43" s="338"/>
      <c r="I43" s="338"/>
      <c r="J43" s="338"/>
      <c r="K43" s="338"/>
      <c r="L43" s="338"/>
      <c r="M43" s="338"/>
      <c r="N43" s="338"/>
      <c r="O43" s="339"/>
      <c r="P43" s="36"/>
    </row>
    <row r="44" spans="2:16" ht="17.25">
      <c r="B44" s="25"/>
      <c r="C44" s="328" t="s">
        <v>58</v>
      </c>
      <c r="D44" s="363"/>
      <c r="E44" s="363"/>
      <c r="F44" s="363"/>
      <c r="G44" s="363"/>
      <c r="H44" s="363"/>
      <c r="I44" s="363"/>
      <c r="J44" s="80" t="s">
        <v>59</v>
      </c>
      <c r="K44" s="224" t="s">
        <v>60</v>
      </c>
      <c r="L44" s="94" t="s">
        <v>61</v>
      </c>
      <c r="M44" s="306" t="s">
        <v>62</v>
      </c>
      <c r="N44" s="307"/>
      <c r="O44" s="81" t="s">
        <v>53</v>
      </c>
      <c r="P44" s="37"/>
    </row>
    <row r="45" spans="2:16" ht="14.25">
      <c r="B45" s="25"/>
      <c r="C45" s="313"/>
      <c r="D45" s="314"/>
      <c r="E45" s="314"/>
      <c r="F45" s="314"/>
      <c r="G45" s="314"/>
      <c r="H45" s="314"/>
      <c r="I45" s="314"/>
      <c r="J45" s="95"/>
      <c r="K45" s="96"/>
      <c r="L45" s="95"/>
      <c r="M45" s="375"/>
      <c r="N45" s="376"/>
      <c r="O45" s="83"/>
      <c r="P45" s="38"/>
    </row>
    <row r="46" spans="2:16" ht="15" thickBot="1">
      <c r="B46" s="25"/>
      <c r="C46" s="319"/>
      <c r="D46" s="320"/>
      <c r="E46" s="320"/>
      <c r="F46" s="320"/>
      <c r="G46" s="320"/>
      <c r="H46" s="320"/>
      <c r="I46" s="320"/>
      <c r="J46" s="97"/>
      <c r="K46" s="98"/>
      <c r="L46" s="97"/>
      <c r="M46" s="322"/>
      <c r="N46" s="323"/>
      <c r="O46" s="99"/>
      <c r="P46" s="38"/>
    </row>
    <row r="47" spans="2:16" ht="15.75" thickBot="1">
      <c r="B47" s="25"/>
      <c r="C47" s="303" t="s">
        <v>54</v>
      </c>
      <c r="D47" s="304"/>
      <c r="E47" s="304"/>
      <c r="F47" s="304"/>
      <c r="G47" s="304"/>
      <c r="H47" s="304"/>
      <c r="I47" s="304"/>
      <c r="J47" s="304"/>
      <c r="K47" s="304"/>
      <c r="L47" s="304"/>
      <c r="M47" s="304"/>
      <c r="N47" s="305"/>
      <c r="O47" s="89"/>
      <c r="P47" s="39"/>
    </row>
    <row r="48" spans="2:16">
      <c r="B48" s="25"/>
      <c r="C48" s="331" t="s">
        <v>63</v>
      </c>
      <c r="D48" s="332"/>
      <c r="E48" s="332"/>
      <c r="F48" s="332"/>
      <c r="G48" s="332"/>
      <c r="H48" s="332"/>
      <c r="I48" s="332"/>
      <c r="J48" s="332"/>
      <c r="K48" s="332"/>
      <c r="L48" s="332"/>
      <c r="M48" s="332"/>
      <c r="N48" s="332"/>
      <c r="O48" s="333"/>
      <c r="P48" s="36"/>
    </row>
    <row r="49" spans="2:16">
      <c r="B49" s="25"/>
      <c r="C49" s="334"/>
      <c r="D49" s="335"/>
      <c r="E49" s="335"/>
      <c r="F49" s="335"/>
      <c r="G49" s="335"/>
      <c r="H49" s="335"/>
      <c r="I49" s="335"/>
      <c r="J49" s="335"/>
      <c r="K49" s="335"/>
      <c r="L49" s="335"/>
      <c r="M49" s="335"/>
      <c r="N49" s="335"/>
      <c r="O49" s="336"/>
      <c r="P49" s="36"/>
    </row>
    <row r="50" spans="2:16" ht="13.5" thickBot="1">
      <c r="B50" s="25"/>
      <c r="C50" s="337"/>
      <c r="D50" s="338"/>
      <c r="E50" s="338"/>
      <c r="F50" s="338"/>
      <c r="G50" s="338"/>
      <c r="H50" s="338"/>
      <c r="I50" s="338"/>
      <c r="J50" s="338"/>
      <c r="K50" s="338"/>
      <c r="L50" s="338"/>
      <c r="M50" s="338"/>
      <c r="N50" s="338"/>
      <c r="O50" s="339"/>
      <c r="P50" s="36"/>
    </row>
    <row r="51" spans="2:16" ht="30">
      <c r="B51" s="25"/>
      <c r="C51" s="328" t="s">
        <v>64</v>
      </c>
      <c r="D51" s="363"/>
      <c r="E51" s="363"/>
      <c r="F51" s="363"/>
      <c r="G51" s="363"/>
      <c r="H51" s="363"/>
      <c r="I51" s="363"/>
      <c r="J51" s="80" t="s">
        <v>65</v>
      </c>
      <c r="K51" s="100" t="s">
        <v>66</v>
      </c>
      <c r="L51" s="101" t="s">
        <v>67</v>
      </c>
      <c r="M51" s="373" t="s">
        <v>52</v>
      </c>
      <c r="N51" s="374"/>
      <c r="O51" s="102" t="s">
        <v>53</v>
      </c>
      <c r="P51" s="40"/>
    </row>
    <row r="52" spans="2:16" ht="14.25">
      <c r="B52" s="25"/>
      <c r="C52" s="103"/>
      <c r="D52" s="104"/>
      <c r="E52" s="104"/>
      <c r="F52" s="104"/>
      <c r="G52" s="104"/>
      <c r="H52" s="104"/>
      <c r="I52" s="104"/>
      <c r="J52" s="105"/>
      <c r="K52" s="106"/>
      <c r="L52" s="107"/>
      <c r="M52" s="377"/>
      <c r="N52" s="378"/>
      <c r="O52" s="108"/>
      <c r="P52" s="41"/>
    </row>
    <row r="53" spans="2:16" ht="14.25">
      <c r="B53" s="25"/>
      <c r="C53" s="103"/>
      <c r="D53" s="104"/>
      <c r="E53" s="104"/>
      <c r="F53" s="104"/>
      <c r="G53" s="104"/>
      <c r="H53" s="104"/>
      <c r="I53" s="104"/>
      <c r="J53" s="105"/>
      <c r="K53" s="106"/>
      <c r="L53" s="107"/>
      <c r="M53" s="377"/>
      <c r="N53" s="378"/>
      <c r="O53" s="108"/>
      <c r="P53" s="41"/>
    </row>
    <row r="54" spans="2:16" ht="14.25">
      <c r="B54" s="25"/>
      <c r="C54" s="103"/>
      <c r="D54" s="104"/>
      <c r="E54" s="104"/>
      <c r="F54" s="104"/>
      <c r="G54" s="104"/>
      <c r="H54" s="104"/>
      <c r="I54" s="104"/>
      <c r="J54" s="105"/>
      <c r="K54" s="106"/>
      <c r="L54" s="107"/>
      <c r="M54" s="375"/>
      <c r="N54" s="376"/>
      <c r="O54" s="108"/>
      <c r="P54" s="41"/>
    </row>
    <row r="55" spans="2:16" ht="15" thickBot="1">
      <c r="B55" s="25"/>
      <c r="C55" s="319"/>
      <c r="D55" s="320"/>
      <c r="E55" s="320"/>
      <c r="F55" s="320"/>
      <c r="G55" s="320"/>
      <c r="H55" s="320"/>
      <c r="I55" s="320"/>
      <c r="J55" s="97"/>
      <c r="K55" s="98"/>
      <c r="L55" s="97"/>
      <c r="M55" s="322"/>
      <c r="N55" s="323"/>
      <c r="O55" s="99"/>
      <c r="P55" s="38"/>
    </row>
    <row r="56" spans="2:16" ht="15.75" thickBot="1">
      <c r="B56" s="25"/>
      <c r="C56" s="303" t="s">
        <v>54</v>
      </c>
      <c r="D56" s="304"/>
      <c r="E56" s="304"/>
      <c r="F56" s="304"/>
      <c r="G56" s="304"/>
      <c r="H56" s="304"/>
      <c r="I56" s="304"/>
      <c r="J56" s="304"/>
      <c r="K56" s="304"/>
      <c r="L56" s="304"/>
      <c r="M56" s="304"/>
      <c r="N56" s="305"/>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70" t="s">
        <v>68</v>
      </c>
      <c r="D58" s="371"/>
      <c r="E58" s="371"/>
      <c r="F58" s="371"/>
      <c r="G58" s="371"/>
      <c r="H58" s="371"/>
      <c r="I58" s="371"/>
      <c r="J58" s="371"/>
      <c r="K58" s="371"/>
      <c r="L58" s="371"/>
      <c r="M58" s="371"/>
      <c r="N58" s="372"/>
      <c r="O58" s="109"/>
      <c r="P58" s="42"/>
    </row>
    <row r="59" spans="2:16">
      <c r="B59" s="25"/>
      <c r="C59" s="331" t="s">
        <v>69</v>
      </c>
      <c r="D59" s="332"/>
      <c r="E59" s="332"/>
      <c r="F59" s="332"/>
      <c r="G59" s="332"/>
      <c r="H59" s="332"/>
      <c r="I59" s="332"/>
      <c r="J59" s="332"/>
      <c r="K59" s="332"/>
      <c r="L59" s="332"/>
      <c r="M59" s="332"/>
      <c r="N59" s="332"/>
      <c r="O59" s="333"/>
      <c r="P59" s="36"/>
    </row>
    <row r="60" spans="2:16">
      <c r="B60" s="25"/>
      <c r="C60" s="334"/>
      <c r="D60" s="335"/>
      <c r="E60" s="335"/>
      <c r="F60" s="335"/>
      <c r="G60" s="335"/>
      <c r="H60" s="335"/>
      <c r="I60" s="335"/>
      <c r="J60" s="335"/>
      <c r="K60" s="335"/>
      <c r="L60" s="335"/>
      <c r="M60" s="335"/>
      <c r="N60" s="335"/>
      <c r="O60" s="336"/>
      <c r="P60" s="36"/>
    </row>
    <row r="61" spans="2:16" ht="13.5" thickBot="1">
      <c r="B61" s="25"/>
      <c r="C61" s="337"/>
      <c r="D61" s="338"/>
      <c r="E61" s="338"/>
      <c r="F61" s="338"/>
      <c r="G61" s="338"/>
      <c r="H61" s="338"/>
      <c r="I61" s="338"/>
      <c r="J61" s="338"/>
      <c r="K61" s="338"/>
      <c r="L61" s="338"/>
      <c r="M61" s="338"/>
      <c r="N61" s="338"/>
      <c r="O61" s="339"/>
      <c r="P61" s="36"/>
    </row>
    <row r="62" spans="2:16" ht="15">
      <c r="B62" s="25"/>
      <c r="C62" s="328" t="s">
        <v>70</v>
      </c>
      <c r="D62" s="363"/>
      <c r="E62" s="363"/>
      <c r="F62" s="363"/>
      <c r="G62" s="363"/>
      <c r="H62" s="363"/>
      <c r="I62" s="363"/>
      <c r="J62" s="224"/>
      <c r="K62" s="225"/>
      <c r="L62" s="101" t="s">
        <v>71</v>
      </c>
      <c r="M62" s="373" t="s">
        <v>72</v>
      </c>
      <c r="N62" s="374"/>
      <c r="O62" s="102"/>
      <c r="P62" s="40"/>
    </row>
    <row r="63" spans="2:16" ht="14.25">
      <c r="B63" s="25"/>
      <c r="C63" s="313" t="s">
        <v>73</v>
      </c>
      <c r="D63" s="314"/>
      <c r="E63" s="314"/>
      <c r="F63" s="314"/>
      <c r="G63" s="314"/>
      <c r="H63" s="314"/>
      <c r="I63" s="314"/>
      <c r="J63" s="110"/>
      <c r="K63" s="111"/>
      <c r="L63" s="112"/>
      <c r="M63" s="391"/>
      <c r="N63" s="392"/>
      <c r="O63" s="113"/>
      <c r="P63" s="43"/>
    </row>
    <row r="64" spans="2:16" ht="14.25">
      <c r="B64" s="25"/>
      <c r="C64" s="84" t="s">
        <v>74</v>
      </c>
      <c r="D64" s="85"/>
      <c r="E64" s="85"/>
      <c r="F64" s="85"/>
      <c r="G64" s="85"/>
      <c r="H64" s="85"/>
      <c r="I64" s="85"/>
      <c r="J64" s="110"/>
      <c r="K64" s="111"/>
      <c r="L64" s="112"/>
      <c r="M64" s="391"/>
      <c r="N64" s="392"/>
      <c r="O64" s="113"/>
      <c r="P64" s="43"/>
    </row>
    <row r="65" spans="2:16" ht="15" thickBot="1">
      <c r="B65" s="25"/>
      <c r="C65" s="69" t="s">
        <v>75</v>
      </c>
      <c r="D65" s="70"/>
      <c r="E65" s="70"/>
      <c r="F65" s="70"/>
      <c r="G65" s="70"/>
      <c r="H65" s="70"/>
      <c r="I65" s="70"/>
      <c r="J65" s="114"/>
      <c r="K65" s="115"/>
      <c r="L65" s="112"/>
      <c r="M65" s="393"/>
      <c r="N65" s="394"/>
      <c r="O65" s="113"/>
      <c r="P65" s="43"/>
    </row>
    <row r="66" spans="2:16" ht="15.75" thickBot="1">
      <c r="B66" s="25"/>
      <c r="C66" s="303" t="s">
        <v>54</v>
      </c>
      <c r="D66" s="304"/>
      <c r="E66" s="304"/>
      <c r="F66" s="304"/>
      <c r="G66" s="304"/>
      <c r="H66" s="304"/>
      <c r="I66" s="304"/>
      <c r="J66" s="304"/>
      <c r="K66" s="304"/>
      <c r="L66" s="304"/>
      <c r="M66" s="304"/>
      <c r="N66" s="305"/>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70" t="s">
        <v>76</v>
      </c>
      <c r="D68" s="371"/>
      <c r="E68" s="371"/>
      <c r="F68" s="371"/>
      <c r="G68" s="371"/>
      <c r="H68" s="371"/>
      <c r="I68" s="371"/>
      <c r="J68" s="371"/>
      <c r="K68" s="371"/>
      <c r="L68" s="371"/>
      <c r="M68" s="371"/>
      <c r="N68" s="372"/>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388"/>
      <c r="D76" s="389"/>
      <c r="E76" s="389"/>
      <c r="F76" s="389"/>
      <c r="G76" s="389"/>
      <c r="H76" s="389"/>
      <c r="I76" s="389"/>
      <c r="J76" s="389"/>
      <c r="K76" s="389"/>
      <c r="L76" s="389"/>
      <c r="M76" s="389"/>
      <c r="N76" s="389"/>
      <c r="O76" s="390"/>
      <c r="P76" s="46"/>
    </row>
    <row r="77" spans="2:16" ht="14.25">
      <c r="B77" s="25"/>
      <c r="C77" s="388"/>
      <c r="D77" s="389"/>
      <c r="E77" s="389"/>
      <c r="F77" s="389"/>
      <c r="G77" s="389"/>
      <c r="H77" s="389"/>
      <c r="I77" s="389"/>
      <c r="J77" s="389"/>
      <c r="K77" s="389"/>
      <c r="L77" s="389"/>
      <c r="M77" s="389"/>
      <c r="N77" s="389"/>
      <c r="O77" s="390"/>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385" t="s">
        <v>90</v>
      </c>
      <c r="D80" s="386"/>
      <c r="E80" s="386"/>
      <c r="F80" s="386"/>
      <c r="G80" s="386"/>
      <c r="H80" s="386"/>
      <c r="I80" s="386"/>
      <c r="J80" s="386"/>
      <c r="K80" s="386"/>
      <c r="L80" s="386"/>
      <c r="M80" s="386"/>
      <c r="N80" s="386"/>
      <c r="O80" s="387"/>
      <c r="P80" s="47"/>
    </row>
    <row r="81" spans="2:16" ht="28.5" customHeight="1">
      <c r="B81" s="25"/>
      <c r="C81" s="385"/>
      <c r="D81" s="386"/>
      <c r="E81" s="386"/>
      <c r="F81" s="386"/>
      <c r="G81" s="386"/>
      <c r="H81" s="386"/>
      <c r="I81" s="386"/>
      <c r="J81" s="386"/>
      <c r="K81" s="386"/>
      <c r="L81" s="386"/>
      <c r="M81" s="386"/>
      <c r="N81" s="386"/>
      <c r="O81" s="387"/>
      <c r="P81" s="47"/>
    </row>
    <row r="82" spans="2:16" ht="13.35" customHeight="1">
      <c r="B82" s="25"/>
      <c r="C82" s="385" t="s">
        <v>91</v>
      </c>
      <c r="D82" s="386"/>
      <c r="E82" s="386"/>
      <c r="F82" s="386"/>
      <c r="G82" s="386"/>
      <c r="H82" s="386"/>
      <c r="I82" s="386"/>
      <c r="J82" s="386"/>
      <c r="K82" s="386"/>
      <c r="L82" s="386"/>
      <c r="M82" s="386"/>
      <c r="N82" s="386"/>
      <c r="O82" s="387"/>
      <c r="P82" s="47"/>
    </row>
    <row r="83" spans="2:16" ht="45" customHeight="1">
      <c r="B83" s="25"/>
      <c r="C83" s="385"/>
      <c r="D83" s="386"/>
      <c r="E83" s="386"/>
      <c r="F83" s="386"/>
      <c r="G83" s="386"/>
      <c r="H83" s="386"/>
      <c r="I83" s="386"/>
      <c r="J83" s="386"/>
      <c r="K83" s="386"/>
      <c r="L83" s="386"/>
      <c r="M83" s="386"/>
      <c r="N83" s="386"/>
      <c r="O83" s="387"/>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381"/>
      <c r="D89" s="382"/>
      <c r="E89" s="382"/>
      <c r="F89" s="98"/>
      <c r="G89" s="98"/>
      <c r="H89" s="98"/>
      <c r="I89" s="98"/>
      <c r="J89" s="98"/>
      <c r="K89" s="379"/>
      <c r="L89" s="379"/>
      <c r="M89" s="379"/>
      <c r="N89" s="379"/>
      <c r="O89" s="380"/>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lilian edith alvarado valderrama</cp:lastModifiedBy>
  <cp:revision/>
  <cp:lastPrinted>2021-07-22T21:21:55Z</cp:lastPrinted>
  <dcterms:created xsi:type="dcterms:W3CDTF">2006-06-27T16:47:25Z</dcterms:created>
  <dcterms:modified xsi:type="dcterms:W3CDTF">2025-09-23T01:49:41Z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