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sergio.valencia\Documents\FONDECUN\ADMINISTRATIVA FUNCIONAMIENTO\CONTRATO_SISTEMA DE GESTIÓN DOCUMENTAL\Evaluación\Finales\"/>
    </mc:Choice>
  </mc:AlternateContent>
  <xr:revisionPtr revIDLastSave="0" documentId="13_ncr:1_{C9AA3BB9-2467-4F48-8EE1-3A2C250AC36C}" xr6:coauthVersionLast="47" xr6:coauthVersionMax="47" xr10:uidLastSave="{00000000-0000-0000-0000-000000000000}"/>
  <bookViews>
    <workbookView xWindow="-110" yWindow="-110" windowWidth="19420" windowHeight="10420" firstSheet="1" activeTab="1" xr2:uid="{8A965704-BC25-400A-9747-BE99644E12E1}"/>
  </bookViews>
  <sheets>
    <sheet name="EvaluaciónOfertaEconomicaItem" sheetId="4" r:id="rId1"/>
    <sheet name="EvaluacionTotalContrato" sheetId="5" r:id="rId2"/>
    <sheet name="PuntajeXOfertaEconoHabilitada" sheetId="6" r:id="rId3"/>
  </sheets>
  <externalReferences>
    <externalReference r:id="rId4"/>
  </externalReferences>
  <definedNames>
    <definedName name="CARGOS_SALARIOS">[1]LISTAS_VALOR!$BE$2:$BO$46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5" i="5" l="1"/>
  <c r="L8" i="4"/>
  <c r="L9" i="4" s="1"/>
  <c r="I11" i="4"/>
  <c r="B7" i="6" l="1"/>
  <c r="B6" i="6"/>
  <c r="A7" i="6"/>
  <c r="B7" i="5"/>
  <c r="A7" i="5"/>
  <c r="B6" i="5"/>
  <c r="A6" i="5"/>
  <c r="A6" i="6"/>
  <c r="A5" i="6"/>
  <c r="B5" i="6"/>
  <c r="B4" i="6"/>
  <c r="B5" i="5"/>
  <c r="D6" i="6" l="1"/>
  <c r="D7" i="6"/>
  <c r="A4" i="6"/>
  <c r="A4" i="5"/>
  <c r="B4"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Francy Gomez</author>
  </authors>
  <commentList>
    <comment ref="H8" authorId="0" shapeId="0" xr:uid="{CE6C406C-E208-4664-A070-FA35F7C87A4C}">
      <text>
        <r>
          <rPr>
            <b/>
            <sz val="9"/>
            <color indexed="81"/>
            <rFont val="Tahoma"/>
            <family val="2"/>
          </rPr>
          <t>De conformidad con lo señalado en la guía de CCE</t>
        </r>
      </text>
    </comment>
  </commentList>
</comments>
</file>

<file path=xl/sharedStrings.xml><?xml version="1.0" encoding="utf-8"?>
<sst xmlns="http://schemas.openxmlformats.org/spreadsheetml/2006/main" count="41" uniqueCount="30">
  <si>
    <t>SAMC-002-2025</t>
  </si>
  <si>
    <t>PROPONENTES</t>
  </si>
  <si>
    <t>VALOR PRECIOS TECHO CON IVA</t>
  </si>
  <si>
    <t>P01. W2D IT S.A.S</t>
  </si>
  <si>
    <t>PO2. CLOUD CITY COLOMBIA SAS</t>
  </si>
  <si>
    <t>P03. SINERGY &amp; LOWELLS SAS</t>
  </si>
  <si>
    <t>P04. CONSULTORES EN INFORMACIÓN INFOMETRIKA SAS</t>
  </si>
  <si>
    <t xml:space="preserve">VALOR TOTAL DE LA OFERTA ECONOMICA  = </t>
  </si>
  <si>
    <t>$499.646.000</t>
  </si>
  <si>
    <t>VALOR TOTAL DE LA OFERTA ECONOMICA (4) REDONDEADA*</t>
  </si>
  <si>
    <t>RESULTADO</t>
  </si>
  <si>
    <t>PROPONENTE SE MANTIENTE POR DEBAJO DE LOS PRECIOS TECHO.</t>
  </si>
  <si>
    <t>PROPONENTE RECHAZADO POR PRECIOS ARTIFICIALMENTE BAJOS</t>
  </si>
  <si>
    <t>ANÁLISIS DE PRECIO ARTIFICIALMENTE BAJO</t>
  </si>
  <si>
    <t>PRECIO ARTIFICIALMENTE BAJO</t>
  </si>
  <si>
    <t>PO2-CLOUD CITY COLOMBIA SAS</t>
  </si>
  <si>
    <t>RESULTADO HABILITANTE OFERTA ECONÓMICA</t>
  </si>
  <si>
    <t>VALOR PRECIOS TECHO</t>
  </si>
  <si>
    <t xml:space="preserve">VALOR PROPUESTA ECONOMICA </t>
  </si>
  <si>
    <t>OBSERVACION</t>
  </si>
  <si>
    <t>HÁBIL</t>
  </si>
  <si>
    <t>NINGUNA</t>
  </si>
  <si>
    <t>NO HÁBIL</t>
  </si>
  <si>
    <t>Se realiza reajuste en el cálculo aritmético relacionado con la proximación aritmética, conforme a lo indicado en la Circular No. 03 de 2025, por la cual se informa que conforme a lo dispuesto en el  parágrafo 1 del Artículo 14 de la Resolución Nº 65 del 30 de diciembre de 2024, se estipula que: “Los ingresos y los gastos deberán registrarse en pesos, redondeando los últimos tres dígitos en miles, para lo cual los valores menores a $500, se ajustarán al valor inferior y los mayores o iguales a $500, al valor superior”
Una vez efectuados los ajustes, se evidencia que no supera el valor del presupuesto oficial.</t>
  </si>
  <si>
    <t>PUNTAJE POR OFERTA ECONÓMICA HABILITADA</t>
  </si>
  <si>
    <t>PROPONENTE</t>
  </si>
  <si>
    <t>VALOR TOTAL</t>
  </si>
  <si>
    <t>PUNTAJE PROPUESTA ECONÓMICA</t>
  </si>
  <si>
    <t>Oferta Rechazada por precios artificialmente bajos</t>
  </si>
  <si>
    <t>Una vez revisada la oferta presentada por la empresa Cloud City Colombia S.A.S. dentro del proceso de selección, así como el documento remitido en atención al requerimiento por presunción de precios artificialmente bajos, la Entidad encontró que, si bien el proponente manifiesta que cuenta con infraestructura propia, equipo humano en nómina y experiencia en la ejecución de proyectos similares, los argumentos y soportes allegados no resultan suficientes para demostrar la razonabilidad y viabilidad económica de la propuesta.
En efecto, la propuesta económica corresponde a la suma de $168.980.000, lo que representa una disminución superior al sesenta y cinco por ciento (65%) respecto del presupuesto oficial estimado en $499.646.000. Tal diferencia constituye un indicio serio de precios artificialmente bajos que, de conformidad con lo señalado en la Ley 1150 de 2007, el Decreto 1082 de 2015 y las orientaciones de Colombia Compra Eficiente, impone a la Entidad la obligación de verificar si con dicho valor es posible garantizar la ejecución integral del objeto contractual.
El documento de subsanación allegado por el oferente incluye una desagregación de costos generales, imprevistos y utilidad; sin embargo, dicha información no presenta soportes verificables que demuestren la proporcionalidad de los valores frente a los costos reales del proyecto. Adicionalmente, en el Anexo 17 – Solución ofertada se indica que todas las funcionalidades requeridas por la Entidad serán desarrolladas para el proyecto sin que exista un desarrollo previo o base tecnológica ya disponible, lo cual necesariamente implica una mayor inversión en tiempo, personal especializado, recursos tecnológicos y costos asociados. Aunado a lo anterior, en la verificación de la experiencia acreditada por el oferente se evidenció que no cuenta con experiencia específica en la implementación del sistema ORFEO en entidades del sector público, lo que incrementa el nivel de riesgo frente al cumplimiento de los plazos, la calidad esperada y la sostenibilidad de la solución. Tales factores, al ser contrastados con el monto ofertado, evidencian una incongruencia sustancial entre la magnitud de las obligaciones contractuales y la cuantía de la propuesta, lo cual genera un alto riesgo de incumplimiento.
Debe resaltarse que la oferta no presenta elementos objetivos que permitan constatar que los costos asociados a la infraestructura en nube, la parametrización, el desarrollo, la implementación, el soporte técnico y el acompañamiento especializado puedan ser cubiertos en condiciones de calidad y oportunidad con el valor propuesto. La sola manifestación de contar con plataforma propia, liquidez o personal en nómina no constituye prueba suficiente de la viabilidad financiera y técnica para cumplir con las obligaciones contractuales en los términos exigidos.
Por lo anterior, la Entidad concluye que la oferta presentada por Cloud City Colombia S.A.S. no resulta razonable ni proporcional al objeto contractual, y que aceptar la misma podría comprometer de manera seria la adecuada ejecución del contrato y la satisfacción de la necesidad pública, contrariando los principios de planeación, economía y responsabilidad que rigen la contratación estatal. En consecuencia, y de conformidad con lo dispuesto en la Ley 1150 de 2007, el Decreto 1082 de 2015 y las recomendaciones de Colombia Compra Eficiente, se determina rechazar la oferta presentada por no garantizar, en condiciones objetivas y verificables, la ejecución integral del proyecto de implementación, parametrización y desarrollo del SGDEA ORFEO con infraestructura de alojamiento en la nube.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</si>
</sst>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quot;$&quot;\ #,##0"/>
    <numFmt numFmtId="165" formatCode="_-&quot;$&quot;\ * #,##0_-;\-&quot;$&quot;\ * #,##0_-;_-&quot;$&quot;\ * &quot;-&quot;??_-;_-@_-"/>
    <numFmt numFmtId="166" formatCode="_-* #,##0_-;\-* #,##0_-;_-* &quot;-&quot;??_-;_-@_-"/>
  </numFmts>
  <fonts count="20" x14ac:knownFonts="1">
    <font>
      <sz val="11"/>
      <color theme="1"/>
      <name val="Calibri"/>
      <family val="2"/>
      <scheme val="minor"/>
    </font>
    <font>
      <sz val="11"/>
      <color theme="1"/>
      <name val="Calibri"/>
      <family val="2"/>
      <scheme val="minor"/>
    </font>
    <font>
      <sz val="10"/>
      <color theme="1"/>
      <name val="Arial Narrow"/>
      <family val="2"/>
    </font>
    <font>
      <b/>
      <sz val="10"/>
      <color theme="0"/>
      <name val="Arial Narrow"/>
      <family val="2"/>
    </font>
    <font>
      <b/>
      <sz val="10"/>
      <color theme="1"/>
      <name val="Arial Narrow"/>
      <family val="2"/>
    </font>
    <font>
      <b/>
      <sz val="14"/>
      <name val="Arial Narrow"/>
      <family val="2"/>
    </font>
    <font>
      <b/>
      <sz val="10"/>
      <name val="Arial Narrow"/>
      <family val="2"/>
    </font>
    <font>
      <b/>
      <sz val="14"/>
      <color rgb="FFFF0000"/>
      <name val="Arial Narrow"/>
      <family val="2"/>
    </font>
    <font>
      <sz val="14"/>
      <name val="Arial Narrow"/>
      <family val="2"/>
    </font>
    <font>
      <b/>
      <sz val="12"/>
      <name val="Arial Narrow"/>
      <family val="2"/>
    </font>
    <font>
      <b/>
      <sz val="12"/>
      <color theme="0"/>
      <name val="Arial Narrow"/>
      <family val="2"/>
    </font>
    <font>
      <sz val="12"/>
      <name val="Arial Narrow"/>
      <family val="2"/>
    </font>
    <font>
      <sz val="12"/>
      <color theme="1"/>
      <name val="Arial Narrow"/>
      <family val="2"/>
    </font>
    <font>
      <b/>
      <sz val="9"/>
      <color indexed="81"/>
      <name val="Tahoma"/>
      <family val="2"/>
    </font>
    <font>
      <b/>
      <sz val="14"/>
      <color theme="1"/>
      <name val="Arial Narrow"/>
      <family val="2"/>
    </font>
    <font>
      <b/>
      <sz val="18"/>
      <color theme="1"/>
      <name val="Arial Narrow"/>
      <family val="2"/>
    </font>
    <font>
      <sz val="11"/>
      <name val="Arial Narrow"/>
      <family val="2"/>
    </font>
    <font>
      <b/>
      <sz val="11"/>
      <name val="Arial Narrow"/>
      <family val="2"/>
    </font>
    <font>
      <sz val="10"/>
      <color theme="1"/>
      <name val="Arial Narrow"/>
      <family val="2"/>
    </font>
    <font>
      <b/>
      <sz val="14"/>
      <name val="Arial Narrow"/>
      <family val="2"/>
    </font>
  </fonts>
  <fills count="11">
    <fill>
      <patternFill patternType="none"/>
    </fill>
    <fill>
      <patternFill patternType="gray125"/>
    </fill>
    <fill>
      <patternFill patternType="solid">
        <fgColor theme="3"/>
        <bgColor indexed="64"/>
      </patternFill>
    </fill>
    <fill>
      <patternFill patternType="solid">
        <fgColor theme="4"/>
        <bgColor indexed="64"/>
      </patternFill>
    </fill>
    <fill>
      <patternFill patternType="solid">
        <fgColor rgb="FFFFC000"/>
        <bgColor indexed="64"/>
      </patternFill>
    </fill>
    <fill>
      <patternFill patternType="solid">
        <fgColor theme="9"/>
        <bgColor indexed="64"/>
      </patternFill>
    </fill>
    <fill>
      <patternFill patternType="solid">
        <fgColor theme="9" tint="0.79998168889431442"/>
        <bgColor indexed="64"/>
      </patternFill>
    </fill>
    <fill>
      <patternFill patternType="solid">
        <fgColor theme="9" tint="-0.499984740745262"/>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7" tint="0.79998168889431442"/>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auto="1"/>
      </left>
      <right/>
      <top/>
      <bottom style="thin">
        <color auto="1"/>
      </bottom>
      <diagonal/>
    </border>
    <border>
      <left/>
      <right/>
      <top/>
      <bottom style="thin">
        <color auto="1"/>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bottom/>
      <diagonal/>
    </border>
    <border>
      <left/>
      <right style="thin">
        <color auto="1"/>
      </right>
      <top/>
      <bottom style="thin">
        <color auto="1"/>
      </bottom>
      <diagonal/>
    </border>
  </borders>
  <cellStyleXfs count="4">
    <xf numFmtId="0" fontId="0" fillId="0" borderId="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cellStyleXfs>
  <cellXfs count="67">
    <xf numFmtId="0" fontId="0" fillId="0" borderId="0" xfId="0"/>
    <xf numFmtId="0" fontId="2" fillId="0" borderId="0" xfId="0" applyFont="1" applyAlignment="1">
      <alignment vertical="center"/>
    </xf>
    <xf numFmtId="0" fontId="4" fillId="0" borderId="0" xfId="0" applyFont="1" applyAlignment="1">
      <alignment vertical="center" wrapText="1"/>
    </xf>
    <xf numFmtId="0" fontId="2" fillId="0" borderId="0" xfId="0" applyFont="1" applyAlignment="1">
      <alignment horizontal="center" vertical="center"/>
    </xf>
    <xf numFmtId="0" fontId="2" fillId="0" borderId="0" xfId="0" applyFont="1" applyAlignment="1">
      <alignment vertical="center" wrapText="1"/>
    </xf>
    <xf numFmtId="0" fontId="2" fillId="0" borderId="0" xfId="0" applyFont="1" applyAlignment="1">
      <alignment horizontal="center" vertical="center" wrapText="1"/>
    </xf>
    <xf numFmtId="165" fontId="2" fillId="0" borderId="0" xfId="3" applyNumberFormat="1" applyFont="1" applyAlignment="1">
      <alignment horizontal="center" vertical="center"/>
    </xf>
    <xf numFmtId="166" fontId="2" fillId="0" borderId="0" xfId="2" applyNumberFormat="1" applyFont="1" applyAlignment="1">
      <alignment horizontal="center" vertical="center"/>
    </xf>
    <xf numFmtId="9" fontId="2" fillId="0" borderId="0" xfId="0" applyNumberFormat="1" applyFont="1" applyAlignment="1">
      <alignment vertical="center" wrapText="1"/>
    </xf>
    <xf numFmtId="0" fontId="0" fillId="0" borderId="0" xfId="0" applyAlignment="1">
      <alignment horizontal="center"/>
    </xf>
    <xf numFmtId="164" fontId="5" fillId="0" borderId="1" xfId="1" applyNumberFormat="1" applyFont="1" applyFill="1" applyBorder="1" applyAlignment="1">
      <alignment horizontal="center" vertical="center"/>
    </xf>
    <xf numFmtId="0" fontId="0" fillId="0" borderId="1" xfId="0" applyBorder="1" applyAlignment="1">
      <alignment horizontal="center" vertical="center"/>
    </xf>
    <xf numFmtId="164" fontId="9" fillId="0" borderId="1" xfId="1" applyNumberFormat="1" applyFont="1" applyFill="1" applyBorder="1" applyAlignment="1">
      <alignment horizontal="center" vertical="center"/>
    </xf>
    <xf numFmtId="2" fontId="12" fillId="0" borderId="1" xfId="0" applyNumberFormat="1" applyFont="1" applyBorder="1" applyAlignment="1">
      <alignment horizontal="center" vertical="center" wrapText="1"/>
    </xf>
    <xf numFmtId="165" fontId="2" fillId="0" borderId="0" xfId="3" applyNumberFormat="1" applyFont="1" applyFill="1" applyAlignment="1">
      <alignment vertical="center"/>
    </xf>
    <xf numFmtId="164" fontId="16" fillId="0" borderId="1" xfId="1" applyNumberFormat="1" applyFont="1" applyFill="1" applyBorder="1" applyAlignment="1">
      <alignment horizontal="center" vertical="center" wrapText="1"/>
    </xf>
    <xf numFmtId="44" fontId="2" fillId="6" borderId="1" xfId="1" applyFont="1" applyFill="1" applyBorder="1" applyAlignment="1">
      <alignment horizontal="right" vertical="center" wrapText="1"/>
    </xf>
    <xf numFmtId="0" fontId="8" fillId="8" borderId="1" xfId="0" applyFont="1" applyFill="1" applyBorder="1" applyAlignment="1">
      <alignment horizontal="center" vertical="center" wrapText="1"/>
    </xf>
    <xf numFmtId="0" fontId="11" fillId="8" borderId="1" xfId="0" applyFont="1" applyFill="1" applyBorder="1" applyAlignment="1">
      <alignment horizontal="center" vertical="center" wrapText="1"/>
    </xf>
    <xf numFmtId="0" fontId="11" fillId="6" borderId="1" xfId="0" applyFont="1" applyFill="1" applyBorder="1" applyAlignment="1">
      <alignment horizontal="center" vertical="center" wrapText="1"/>
    </xf>
    <xf numFmtId="0" fontId="8" fillId="6" borderId="1" xfId="0" applyFont="1" applyFill="1" applyBorder="1" applyAlignment="1">
      <alignment horizontal="center" vertical="center" wrapText="1"/>
    </xf>
    <xf numFmtId="0" fontId="11" fillId="9" borderId="1" xfId="0" applyFont="1" applyFill="1" applyBorder="1" applyAlignment="1">
      <alignment horizontal="center" vertical="center" wrapText="1"/>
    </xf>
    <xf numFmtId="0" fontId="11" fillId="10" borderId="1" xfId="0" applyFont="1" applyFill="1" applyBorder="1" applyAlignment="1">
      <alignment horizontal="center" vertical="center" wrapText="1"/>
    </xf>
    <xf numFmtId="0" fontId="8" fillId="9" borderId="1" xfId="0" applyFont="1" applyFill="1" applyBorder="1" applyAlignment="1">
      <alignment horizontal="center" vertical="center" wrapText="1"/>
    </xf>
    <xf numFmtId="0" fontId="8" fillId="10" borderId="1" xfId="0" applyFont="1" applyFill="1" applyBorder="1" applyAlignment="1">
      <alignment horizontal="center" vertical="center" wrapText="1"/>
    </xf>
    <xf numFmtId="0" fontId="0" fillId="0" borderId="0" xfId="0" applyAlignment="1">
      <alignment wrapText="1"/>
    </xf>
    <xf numFmtId="164" fontId="17" fillId="0" borderId="1" xfId="1" applyNumberFormat="1" applyFont="1" applyFill="1" applyBorder="1" applyAlignment="1">
      <alignment horizontal="center" vertical="center" wrapText="1"/>
    </xf>
    <xf numFmtId="0" fontId="6" fillId="4" borderId="4" xfId="0" applyFont="1" applyFill="1" applyBorder="1" applyAlignment="1">
      <alignment horizontal="center" vertical="center" wrapText="1"/>
    </xf>
    <xf numFmtId="164" fontId="5" fillId="0" borderId="2" xfId="1" applyNumberFormat="1" applyFont="1" applyFill="1" applyBorder="1" applyAlignment="1">
      <alignment horizontal="center" vertical="center"/>
    </xf>
    <xf numFmtId="165" fontId="2" fillId="5" borderId="2" xfId="3" applyNumberFormat="1" applyFont="1" applyFill="1" applyBorder="1" applyAlignment="1">
      <alignment horizontal="center" vertical="center" wrapText="1"/>
    </xf>
    <xf numFmtId="0" fontId="5" fillId="8" borderId="2" xfId="0" applyFont="1" applyFill="1" applyBorder="1" applyAlignment="1">
      <alignment horizontal="center" vertical="center" wrapText="1"/>
    </xf>
    <xf numFmtId="0" fontId="5" fillId="6" borderId="2" xfId="0" applyFont="1" applyFill="1" applyBorder="1" applyAlignment="1">
      <alignment horizontal="center" vertical="center"/>
    </xf>
    <xf numFmtId="0" fontId="5" fillId="9" borderId="2" xfId="0" applyFont="1" applyFill="1" applyBorder="1" applyAlignment="1">
      <alignment horizontal="center" vertical="center"/>
    </xf>
    <xf numFmtId="0" fontId="5" fillId="10" borderId="2" xfId="0" applyFont="1" applyFill="1" applyBorder="1" applyAlignment="1">
      <alignment horizontal="center" vertical="center" wrapText="1"/>
    </xf>
    <xf numFmtId="0" fontId="18" fillId="0" borderId="0" xfId="0" applyFont="1" applyAlignment="1">
      <alignment vertical="center"/>
    </xf>
    <xf numFmtId="165" fontId="18" fillId="0" borderId="0" xfId="3" applyNumberFormat="1" applyFont="1" applyAlignment="1">
      <alignment horizontal="center" vertical="center"/>
    </xf>
    <xf numFmtId="44" fontId="18" fillId="0" borderId="0" xfId="3" applyFont="1" applyAlignment="1">
      <alignment vertical="center"/>
    </xf>
    <xf numFmtId="0" fontId="19" fillId="6" borderId="1" xfId="0" applyFont="1" applyFill="1" applyBorder="1" applyAlignment="1">
      <alignment horizontal="center" vertical="center"/>
    </xf>
    <xf numFmtId="0" fontId="2" fillId="0" borderId="0" xfId="0" applyFont="1" applyAlignment="1">
      <alignment horizontal="center" vertical="center" wrapText="1"/>
    </xf>
    <xf numFmtId="0" fontId="2" fillId="0" borderId="13" xfId="0" applyFont="1" applyBorder="1" applyAlignment="1">
      <alignment horizontal="center" vertical="center" wrapText="1"/>
    </xf>
    <xf numFmtId="9" fontId="7" fillId="0" borderId="2" xfId="0" applyNumberFormat="1" applyFont="1" applyBorder="1" applyAlignment="1">
      <alignment horizontal="center" vertical="center"/>
    </xf>
    <xf numFmtId="9" fontId="7" fillId="0" borderId="9" xfId="0" applyNumberFormat="1" applyFont="1" applyBorder="1" applyAlignment="1">
      <alignment horizontal="center" vertical="center"/>
    </xf>
    <xf numFmtId="9" fontId="7" fillId="0" borderId="4" xfId="0" applyNumberFormat="1" applyFont="1" applyBorder="1" applyAlignment="1">
      <alignment horizontal="center" vertical="center"/>
    </xf>
    <xf numFmtId="165" fontId="14" fillId="3" borderId="2" xfId="3" applyNumberFormat="1" applyFont="1" applyFill="1" applyBorder="1" applyAlignment="1">
      <alignment horizontal="center" vertical="center"/>
    </xf>
    <xf numFmtId="165" fontId="14" fillId="3" borderId="4" xfId="3" applyNumberFormat="1" applyFont="1" applyFill="1" applyBorder="1" applyAlignment="1">
      <alignment horizontal="center" vertical="center"/>
    </xf>
    <xf numFmtId="165" fontId="10" fillId="7" borderId="10" xfId="3" applyNumberFormat="1" applyFont="1" applyFill="1" applyBorder="1" applyAlignment="1">
      <alignment horizontal="center" vertical="center" wrapText="1"/>
    </xf>
    <xf numFmtId="165" fontId="10" fillId="7" borderId="12" xfId="3" applyNumberFormat="1"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0" fontId="5" fillId="0" borderId="3" xfId="0" applyFont="1" applyBorder="1" applyAlignment="1">
      <alignment horizontal="center" vertical="center" wrapText="1"/>
    </xf>
    <xf numFmtId="0" fontId="5" fillId="3" borderId="5" xfId="0" applyFont="1" applyFill="1" applyBorder="1" applyAlignment="1">
      <alignment horizontal="center" vertical="center"/>
    </xf>
    <xf numFmtId="0" fontId="5" fillId="3" borderId="9" xfId="0" applyFont="1" applyFill="1" applyBorder="1" applyAlignment="1">
      <alignment horizontal="center" vertical="center"/>
    </xf>
    <xf numFmtId="0" fontId="5" fillId="3" borderId="6"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14" xfId="0" applyFont="1" applyFill="1" applyBorder="1" applyAlignment="1">
      <alignment horizontal="center" vertical="center"/>
    </xf>
    <xf numFmtId="165" fontId="15" fillId="0" borderId="2" xfId="3" applyNumberFormat="1" applyFont="1" applyBorder="1" applyAlignment="1">
      <alignment horizontal="center" vertical="center"/>
    </xf>
    <xf numFmtId="165" fontId="15" fillId="0" borderId="4" xfId="3" applyNumberFormat="1" applyFont="1" applyBorder="1" applyAlignment="1">
      <alignment horizontal="center" vertical="center"/>
    </xf>
    <xf numFmtId="164" fontId="3" fillId="2" borderId="10" xfId="1" applyNumberFormat="1" applyFont="1" applyFill="1" applyBorder="1" applyAlignment="1">
      <alignment horizontal="center" vertical="center" wrapText="1"/>
    </xf>
    <xf numFmtId="164" fontId="3" fillId="2" borderId="11" xfId="1" applyNumberFormat="1" applyFont="1" applyFill="1" applyBorder="1" applyAlignment="1">
      <alignment horizontal="center" vertical="center" wrapText="1"/>
    </xf>
    <xf numFmtId="164" fontId="3" fillId="2" borderId="7" xfId="1" applyNumberFormat="1" applyFont="1" applyFill="1" applyBorder="1" applyAlignment="1">
      <alignment horizontal="center" vertical="center" wrapText="1"/>
    </xf>
    <xf numFmtId="164" fontId="3" fillId="2" borderId="8" xfId="1" applyNumberFormat="1" applyFont="1" applyFill="1" applyBorder="1" applyAlignment="1">
      <alignment horizontal="center" vertical="center" wrapText="1"/>
    </xf>
    <xf numFmtId="164" fontId="10" fillId="2" borderId="10" xfId="1" applyNumberFormat="1" applyFont="1" applyFill="1" applyBorder="1" applyAlignment="1">
      <alignment horizontal="center" vertical="center" wrapText="1"/>
    </xf>
    <xf numFmtId="164" fontId="10" fillId="2" borderId="11" xfId="1" applyNumberFormat="1" applyFont="1" applyFill="1" applyBorder="1" applyAlignment="1">
      <alignment horizontal="center" vertical="center" wrapText="1"/>
    </xf>
    <xf numFmtId="164" fontId="10" fillId="2" borderId="2" xfId="1" applyNumberFormat="1" applyFont="1" applyFill="1" applyBorder="1" applyAlignment="1">
      <alignment horizontal="center" vertical="center" wrapText="1"/>
    </xf>
    <xf numFmtId="164" fontId="10" fillId="2" borderId="4" xfId="1" applyNumberFormat="1" applyFont="1" applyFill="1" applyBorder="1" applyAlignment="1">
      <alignment horizontal="center" vertical="center" wrapText="1"/>
    </xf>
    <xf numFmtId="164" fontId="10" fillId="2" borderId="3" xfId="1" applyNumberFormat="1" applyFont="1" applyFill="1" applyBorder="1" applyAlignment="1">
      <alignment horizontal="center" vertical="center" wrapText="1"/>
    </xf>
  </cellXfs>
  <cellStyles count="4">
    <cellStyle name="Millares" xfId="2" builtinId="3"/>
    <cellStyle name="Moneda" xfId="3" builtinId="4"/>
    <cellStyle name="Moneda 30" xfId="1" xr:uid="{97A8DEF1-55C0-41B8-9D37-98ABA976706C}"/>
    <cellStyle name="Normal" xfId="0" builtinId="0"/>
  </cellStyles>
  <dxfs count="0"/>
  <tableStyles count="0" defaultTableStyle="TableStyleMedium2" defaultPivotStyle="PivotStyleLight16"/>
  <colors>
    <mruColors>
      <color rgb="FFCCFF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2" Type="http://schemas.microsoft.com/office/2019/04/relationships/externalLinkLongPath" Target="https://fondecungovco-my.sharepoint.com/Users/luis.correcha/OneDrive%20-%20Servicios%20Postales%20Nacionales%20S.A/ESTRUCTURACI&#211;N%20DE%20PROYECTOS/3.%20Preventas/MINTIC/10.%20RFI_CUSTODIA%20+%20GD%20+%20CAD_JUL-22/COTIZADOR/7374_Cotizador_FON%20TIC_20220713_V1.xlsx?798A6E00" TargetMode="External"/><Relationship Id="rId1" Type="http://schemas.openxmlformats.org/officeDocument/2006/relationships/externalLinkPath" Target="file:///\\798A6E00\7374_Cotizador_FON%20TIC_20220713_V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BASICA"/>
      <sheetName val="PYG"/>
      <sheetName val="DESCUENTOS"/>
      <sheetName val="FISICA - ELEC"/>
      <sheetName val="PERSONAL"/>
      <sheetName val="PRESTACIONES"/>
      <sheetName val="LISTAS_VALOR"/>
      <sheetName val="LISTAS DESPLEGABLES CORREO"/>
      <sheetName val="PET"/>
      <sheetName val="DATOS PET"/>
      <sheetName val="INS - EQU "/>
      <sheetName val="OTROS"/>
      <sheetName val="GD"/>
      <sheetName val="COTIZACIÓN AGestión"/>
      <sheetName val="COTIZACIÓN ACentral"/>
      <sheetName val="Cantidades 2024"/>
      <sheetName val="Organización 2024"/>
      <sheetName val="Descripción 2024"/>
      <sheetName val="Digitalización 2024"/>
      <sheetName val="Cantidades 2023"/>
      <sheetName val="Organización 2023"/>
      <sheetName val="Descripción 2023"/>
      <sheetName val="Digitalización 2023"/>
      <sheetName val="Cantidades Dic. 2022"/>
      <sheetName val="Organización Dic. 2022"/>
      <sheetName val="Descripción Dic. 2022"/>
      <sheetName val="Digitalización Dic. 2022"/>
      <sheetName val="Insumos MinTIC"/>
      <sheetName val="Cotización Insumos"/>
      <sheetName val="Cotización Almarchivos"/>
      <sheetName val="Soporte Cotización Saneamientos"/>
      <sheetName val="Cuadro Resumen ACentral"/>
      <sheetName val="TOTAL"/>
      <sheetName val="CODE"/>
      <sheetName val="COBERTURA PTO"/>
      <sheetName val="DATOS CORREO"/>
      <sheetName val="LISTAS"/>
      <sheetName val="BOLSA INSUMOS"/>
      <sheetName val="%desp"/>
      <sheetName val="%desf"/>
      <sheetName val="TERCERO"/>
      <sheetName val="CARG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9DAF9B-82AE-49C9-B909-B0ACAB790922}">
  <dimension ref="A1:L29"/>
  <sheetViews>
    <sheetView showGridLines="0" zoomScale="80" zoomScaleNormal="80" workbookViewId="0">
      <pane ySplit="2" topLeftCell="A4" activePane="bottomLeft" state="frozen"/>
      <selection pane="bottomLeft" activeCell="J10" sqref="J10"/>
    </sheetView>
  </sheetViews>
  <sheetFormatPr baseColWidth="10" defaultColWidth="11.453125" defaultRowHeight="13" x14ac:dyDescent="0.35"/>
  <cols>
    <col min="1" max="1" width="5.1796875" style="3" customWidth="1"/>
    <col min="2" max="2" width="15.453125" style="4" customWidth="1"/>
    <col min="3" max="3" width="45.54296875" style="4" customWidth="1"/>
    <col min="4" max="4" width="3.54296875" style="4" customWidth="1"/>
    <col min="5" max="5" width="11.54296875" style="5" bestFit="1" customWidth="1"/>
    <col min="6" max="6" width="12.453125" style="7" customWidth="1"/>
    <col min="7" max="7" width="20" style="3" customWidth="1"/>
    <col min="8" max="8" width="38.26953125" style="6" customWidth="1"/>
    <col min="9" max="9" width="45.7265625" style="6" customWidth="1"/>
    <col min="10" max="11" width="38.26953125" style="6" customWidth="1"/>
    <col min="12" max="12" width="18.453125" style="14" customWidth="1"/>
    <col min="13" max="16384" width="11.453125" style="1"/>
  </cols>
  <sheetData>
    <row r="1" spans="1:12" ht="22.5" customHeight="1" x14ac:dyDescent="0.35">
      <c r="A1" s="50" t="s">
        <v>0</v>
      </c>
      <c r="B1" s="51"/>
      <c r="C1" s="51"/>
      <c r="D1" s="51"/>
      <c r="E1" s="51"/>
      <c r="F1" s="51"/>
      <c r="G1" s="52"/>
      <c r="H1" s="56" t="s">
        <v>1</v>
      </c>
      <c r="I1" s="57"/>
      <c r="J1" s="57"/>
      <c r="K1" s="57"/>
      <c r="L1" s="45" t="s">
        <v>2</v>
      </c>
    </row>
    <row r="2" spans="1:12" ht="76.5" customHeight="1" x14ac:dyDescent="0.35">
      <c r="A2" s="53"/>
      <c r="B2" s="54"/>
      <c r="C2" s="54"/>
      <c r="D2" s="54"/>
      <c r="E2" s="54"/>
      <c r="F2" s="54"/>
      <c r="G2" s="55"/>
      <c r="H2" s="30" t="s">
        <v>3</v>
      </c>
      <c r="I2" s="31" t="s">
        <v>4</v>
      </c>
      <c r="J2" s="32" t="s">
        <v>5</v>
      </c>
      <c r="K2" s="33" t="s">
        <v>6</v>
      </c>
      <c r="L2" s="46"/>
    </row>
    <row r="3" spans="1:12" ht="38.15" customHeight="1" x14ac:dyDescent="0.35">
      <c r="A3" s="47" t="s">
        <v>7</v>
      </c>
      <c r="B3" s="48"/>
      <c r="C3" s="48"/>
      <c r="D3" s="48"/>
      <c r="E3" s="48"/>
      <c r="F3" s="48"/>
      <c r="G3" s="49"/>
      <c r="H3" s="28">
        <v>431000000</v>
      </c>
      <c r="I3" s="28">
        <v>168980000</v>
      </c>
      <c r="J3" s="28">
        <v>490000000</v>
      </c>
      <c r="K3" s="28">
        <v>439688480</v>
      </c>
      <c r="L3" s="27" t="s">
        <v>8</v>
      </c>
    </row>
    <row r="4" spans="1:12" ht="36" customHeight="1" x14ac:dyDescent="0.35">
      <c r="A4" s="47" t="s">
        <v>9</v>
      </c>
      <c r="B4" s="48"/>
      <c r="C4" s="48"/>
      <c r="D4" s="48"/>
      <c r="E4" s="48"/>
      <c r="F4" s="48"/>
      <c r="G4" s="49"/>
      <c r="H4" s="28">
        <v>431000000</v>
      </c>
      <c r="I4" s="28">
        <v>168980000</v>
      </c>
      <c r="J4" s="28">
        <v>490000000</v>
      </c>
      <c r="K4" s="28">
        <v>439688500</v>
      </c>
      <c r="L4" s="16"/>
    </row>
    <row r="5" spans="1:12" s="2" customFormat="1" ht="43.15" customHeight="1" x14ac:dyDescent="0.35">
      <c r="A5" s="47" t="s">
        <v>10</v>
      </c>
      <c r="B5" s="48"/>
      <c r="C5" s="48"/>
      <c r="D5" s="48"/>
      <c r="E5" s="48"/>
      <c r="F5" s="48"/>
      <c r="G5" s="49"/>
      <c r="H5" s="29" t="s">
        <v>11</v>
      </c>
      <c r="I5" s="29" t="s">
        <v>12</v>
      </c>
      <c r="J5" s="29" t="s">
        <v>11</v>
      </c>
      <c r="K5" s="29" t="s">
        <v>11</v>
      </c>
      <c r="L5" s="34"/>
    </row>
    <row r="6" spans="1:12" ht="47.25" customHeight="1" x14ac:dyDescent="0.35">
      <c r="L6" s="34"/>
    </row>
    <row r="7" spans="1:12" s="2" customFormat="1" ht="19.899999999999999" customHeight="1" x14ac:dyDescent="0.35">
      <c r="A7" s="3"/>
      <c r="B7" s="8"/>
      <c r="C7" s="4"/>
      <c r="D7" s="4"/>
      <c r="E7" s="5"/>
      <c r="F7" s="7"/>
      <c r="G7" s="3"/>
      <c r="H7" s="43" t="s">
        <v>13</v>
      </c>
      <c r="I7" s="44"/>
      <c r="J7" s="44"/>
      <c r="K7" s="44"/>
      <c r="L7" s="36">
        <v>499646000</v>
      </c>
    </row>
    <row r="8" spans="1:12" ht="27" customHeight="1" x14ac:dyDescent="0.35">
      <c r="E8" s="38"/>
      <c r="F8" s="38"/>
      <c r="G8" s="39"/>
      <c r="H8" s="40">
        <v>0.2</v>
      </c>
      <c r="I8" s="41"/>
      <c r="J8" s="42"/>
      <c r="K8" s="42"/>
      <c r="L8" s="36">
        <f>+L7*20%</f>
        <v>99929200</v>
      </c>
    </row>
    <row r="9" spans="1:12" ht="45" customHeight="1" x14ac:dyDescent="0.35">
      <c r="H9" s="1"/>
      <c r="I9" s="10" t="s">
        <v>14</v>
      </c>
      <c r="J9" s="1"/>
      <c r="K9" s="34"/>
      <c r="L9" s="36">
        <f>+L7-L8</f>
        <v>399716800</v>
      </c>
    </row>
    <row r="10" spans="1:12" ht="63" customHeight="1" x14ac:dyDescent="0.35">
      <c r="H10" s="1"/>
      <c r="I10" s="15" t="s">
        <v>28</v>
      </c>
      <c r="J10" s="1"/>
      <c r="K10" s="34"/>
      <c r="L10" s="34"/>
    </row>
    <row r="11" spans="1:12" ht="45" customHeight="1" x14ac:dyDescent="0.35">
      <c r="H11" s="1"/>
      <c r="I11" s="26">
        <f>+I4</f>
        <v>168980000</v>
      </c>
      <c r="J11" s="1"/>
      <c r="K11" s="34"/>
      <c r="L11" s="34"/>
    </row>
    <row r="12" spans="1:12" ht="45" customHeight="1" x14ac:dyDescent="0.35">
      <c r="H12" s="1"/>
      <c r="I12" s="37" t="s">
        <v>15</v>
      </c>
      <c r="J12" s="1"/>
      <c r="K12" s="34"/>
      <c r="L12" s="34"/>
    </row>
    <row r="13" spans="1:12" ht="25.5" customHeight="1" x14ac:dyDescent="0.35">
      <c r="L13" s="35"/>
    </row>
    <row r="14" spans="1:12" ht="25.5" customHeight="1" x14ac:dyDescent="0.35">
      <c r="L14" s="35"/>
    </row>
    <row r="15" spans="1:12" ht="25.5" customHeight="1" x14ac:dyDescent="0.35">
      <c r="L15" s="35"/>
    </row>
    <row r="16" spans="1:12" s="2" customFormat="1" ht="15" customHeight="1" x14ac:dyDescent="0.35">
      <c r="A16" s="3"/>
      <c r="B16" s="4"/>
      <c r="C16" s="4"/>
      <c r="D16" s="4"/>
      <c r="E16" s="5"/>
      <c r="F16" s="7"/>
      <c r="G16" s="3"/>
      <c r="H16" s="6"/>
      <c r="I16" s="6"/>
      <c r="J16" s="6"/>
      <c r="K16" s="6"/>
      <c r="L16" s="35"/>
    </row>
    <row r="17" spans="1:12" x14ac:dyDescent="0.35">
      <c r="L17" s="35"/>
    </row>
    <row r="18" spans="1:12" ht="18" customHeight="1" x14ac:dyDescent="0.35">
      <c r="L18" s="35"/>
    </row>
    <row r="19" spans="1:12" s="4" customFormat="1" ht="57" customHeight="1" x14ac:dyDescent="0.35">
      <c r="A19" s="3"/>
      <c r="E19" s="5"/>
      <c r="F19" s="7"/>
      <c r="G19" s="3"/>
      <c r="H19" s="6"/>
      <c r="I19" s="6"/>
      <c r="J19" s="6"/>
      <c r="K19" s="6"/>
      <c r="L19" s="35"/>
    </row>
    <row r="20" spans="1:12" ht="18" customHeight="1" x14ac:dyDescent="0.35">
      <c r="L20" s="35"/>
    </row>
    <row r="21" spans="1:12" x14ac:dyDescent="0.35">
      <c r="L21" s="35"/>
    </row>
    <row r="22" spans="1:12" x14ac:dyDescent="0.35">
      <c r="L22" s="35"/>
    </row>
    <row r="23" spans="1:12" ht="18" customHeight="1" x14ac:dyDescent="0.35">
      <c r="L23" s="35"/>
    </row>
    <row r="24" spans="1:12" x14ac:dyDescent="0.35">
      <c r="L24" s="35"/>
    </row>
    <row r="25" spans="1:12" ht="67.5" customHeight="1" x14ac:dyDescent="0.35">
      <c r="L25" s="35"/>
    </row>
    <row r="26" spans="1:12" x14ac:dyDescent="0.35">
      <c r="L26" s="35"/>
    </row>
    <row r="27" spans="1:12" ht="72.75" customHeight="1" x14ac:dyDescent="0.35">
      <c r="L27" s="35"/>
    </row>
    <row r="28" spans="1:12" x14ac:dyDescent="0.35">
      <c r="L28" s="35"/>
    </row>
    <row r="29" spans="1:12" x14ac:dyDescent="0.35">
      <c r="L29" s="35"/>
    </row>
  </sheetData>
  <mergeCells count="9">
    <mergeCell ref="E8:G8"/>
    <mergeCell ref="H8:K8"/>
    <mergeCell ref="H7:K7"/>
    <mergeCell ref="L1:L2"/>
    <mergeCell ref="A3:G3"/>
    <mergeCell ref="A5:G5"/>
    <mergeCell ref="A4:G4"/>
    <mergeCell ref="A1:G2"/>
    <mergeCell ref="H1:K1"/>
  </mergeCell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4E0EBC-77E9-4701-A930-356C96882FAD}">
  <dimension ref="A1:D7"/>
  <sheetViews>
    <sheetView tabSelected="1" zoomScale="70" zoomScaleNormal="70" workbookViewId="0">
      <selection activeCell="I5" sqref="I5"/>
    </sheetView>
  </sheetViews>
  <sheetFormatPr baseColWidth="10" defaultColWidth="11.453125" defaultRowHeight="14.5" x14ac:dyDescent="0.35"/>
  <cols>
    <col min="1" max="1" width="46.1796875" style="25" customWidth="1"/>
    <col min="2" max="2" width="15.81640625" style="9" bestFit="1" customWidth="1"/>
    <col min="3" max="3" width="12.453125" style="9" customWidth="1"/>
    <col min="4" max="4" width="87.453125" customWidth="1"/>
  </cols>
  <sheetData>
    <row r="1" spans="1:4" x14ac:dyDescent="0.35">
      <c r="A1" s="60" t="s">
        <v>16</v>
      </c>
      <c r="B1" s="61"/>
      <c r="C1" s="61"/>
      <c r="D1" s="61"/>
    </row>
    <row r="2" spans="1:4" ht="15" customHeight="1" x14ac:dyDescent="0.35">
      <c r="A2" s="58" t="s">
        <v>17</v>
      </c>
      <c r="B2" s="58" t="s">
        <v>18</v>
      </c>
      <c r="C2" s="58" t="s">
        <v>10</v>
      </c>
      <c r="D2" s="58" t="s">
        <v>19</v>
      </c>
    </row>
    <row r="3" spans="1:4" x14ac:dyDescent="0.35">
      <c r="A3" s="59"/>
      <c r="B3" s="59"/>
      <c r="C3" s="59"/>
      <c r="D3" s="59"/>
    </row>
    <row r="4" spans="1:4" ht="107.5" customHeight="1" x14ac:dyDescent="0.35">
      <c r="A4" s="17" t="str">
        <f>+EvaluaciónOfertaEconomicaItem!H2</f>
        <v>P01. W2D IT S.A.S</v>
      </c>
      <c r="B4" s="10">
        <f>+EvaluaciónOfertaEconomicaItem!H4</f>
        <v>431000000</v>
      </c>
      <c r="C4" s="11" t="s">
        <v>20</v>
      </c>
      <c r="D4" s="15" t="s">
        <v>21</v>
      </c>
    </row>
    <row r="5" spans="1:4" ht="159.75" customHeight="1" x14ac:dyDescent="0.35">
      <c r="A5" s="20" t="str">
        <f>+EvaluaciónOfertaEconomicaItem!I2</f>
        <v>PO2. CLOUD CITY COLOMBIA SAS</v>
      </c>
      <c r="B5" s="10">
        <f>+EvaluaciónOfertaEconomicaItem!I4</f>
        <v>168980000</v>
      </c>
      <c r="C5" s="11" t="s">
        <v>22</v>
      </c>
      <c r="D5" s="15" t="s">
        <v>29</v>
      </c>
    </row>
    <row r="6" spans="1:4" ht="144" customHeight="1" x14ac:dyDescent="0.35">
      <c r="A6" s="23" t="str">
        <f>+EvaluaciónOfertaEconomicaItem!J2</f>
        <v>P03. SINERGY &amp; LOWELLS SAS</v>
      </c>
      <c r="B6" s="10">
        <f>+EvaluaciónOfertaEconomicaItem!J4</f>
        <v>490000000</v>
      </c>
      <c r="C6" s="11" t="s">
        <v>20</v>
      </c>
      <c r="D6" s="15" t="s">
        <v>21</v>
      </c>
    </row>
    <row r="7" spans="1:4" ht="144" customHeight="1" x14ac:dyDescent="0.35">
      <c r="A7" s="24" t="str">
        <f>+EvaluaciónOfertaEconomicaItem!K2</f>
        <v>P04. CONSULTORES EN INFORMACIÓN INFOMETRIKA SAS</v>
      </c>
      <c r="B7" s="10">
        <f>+EvaluaciónOfertaEconomicaItem!K4</f>
        <v>439688500</v>
      </c>
      <c r="C7" s="11" t="s">
        <v>20</v>
      </c>
      <c r="D7" s="15" t="s">
        <v>23</v>
      </c>
    </row>
  </sheetData>
  <mergeCells count="5">
    <mergeCell ref="D2:D3"/>
    <mergeCell ref="A1:D1"/>
    <mergeCell ref="C2:C3"/>
    <mergeCell ref="A2:A3"/>
    <mergeCell ref="B2:B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CB38DB-503F-45CA-B93D-E9EAF959E114}">
  <dimension ref="A1:D7"/>
  <sheetViews>
    <sheetView workbookViewId="0">
      <selection activeCell="F5" sqref="F5"/>
    </sheetView>
  </sheetViews>
  <sheetFormatPr baseColWidth="10" defaultColWidth="11.453125" defaultRowHeight="14.5" x14ac:dyDescent="0.35"/>
  <cols>
    <col min="1" max="1" width="46.1796875" customWidth="1"/>
    <col min="2" max="2" width="15.81640625" style="9" bestFit="1" customWidth="1"/>
    <col min="3" max="3" width="14.453125" style="9" customWidth="1"/>
    <col min="4" max="4" width="23.54296875" customWidth="1"/>
  </cols>
  <sheetData>
    <row r="1" spans="1:4" ht="15.5" x14ac:dyDescent="0.35">
      <c r="A1" s="64" t="s">
        <v>24</v>
      </c>
      <c r="B1" s="65"/>
      <c r="C1" s="65"/>
      <c r="D1" s="66"/>
    </row>
    <row r="2" spans="1:4" ht="15" customHeight="1" x14ac:dyDescent="0.35">
      <c r="A2" s="62" t="s">
        <v>25</v>
      </c>
      <c r="B2" s="62" t="s">
        <v>26</v>
      </c>
      <c r="C2" s="62" t="s">
        <v>10</v>
      </c>
      <c r="D2" s="62" t="s">
        <v>27</v>
      </c>
    </row>
    <row r="3" spans="1:4" x14ac:dyDescent="0.35">
      <c r="A3" s="63"/>
      <c r="B3" s="63"/>
      <c r="C3" s="63"/>
      <c r="D3" s="63"/>
    </row>
    <row r="4" spans="1:4" ht="15.5" x14ac:dyDescent="0.35">
      <c r="A4" s="18" t="str">
        <f>+EvaluaciónOfertaEconomicaItem!H2</f>
        <v>P01. W2D IT S.A.S</v>
      </c>
      <c r="B4" s="12">
        <f>+EvaluaciónOfertaEconomicaItem!H4</f>
        <v>431000000</v>
      </c>
      <c r="C4" s="11" t="s">
        <v>20</v>
      </c>
      <c r="D4" s="13">
        <v>60</v>
      </c>
    </row>
    <row r="5" spans="1:4" ht="15.5" x14ac:dyDescent="0.35">
      <c r="A5" s="19" t="str">
        <f>+EvaluaciónOfertaEconomicaItem!I2</f>
        <v>PO2. CLOUD CITY COLOMBIA SAS</v>
      </c>
      <c r="B5" s="12">
        <f>+EvaluaciónOfertaEconomicaItem!I4</f>
        <v>168980000</v>
      </c>
      <c r="C5" s="11" t="s">
        <v>22</v>
      </c>
      <c r="D5" s="13">
        <v>0</v>
      </c>
    </row>
    <row r="6" spans="1:4" ht="15.5" x14ac:dyDescent="0.35">
      <c r="A6" s="21" t="str">
        <f>+EvaluaciónOfertaEconomicaItem!J2</f>
        <v>P03. SINERGY &amp; LOWELLS SAS</v>
      </c>
      <c r="B6" s="12">
        <f>+EvaluaciónOfertaEconomicaItem!J4</f>
        <v>490000000</v>
      </c>
      <c r="C6" s="11" t="s">
        <v>20</v>
      </c>
      <c r="D6" s="13">
        <f>+$B$4/B6*60</f>
        <v>52.775510204081634</v>
      </c>
    </row>
    <row r="7" spans="1:4" ht="31" x14ac:dyDescent="0.35">
      <c r="A7" s="22" t="str">
        <f>+EvaluaciónOfertaEconomicaItem!K2</f>
        <v>P04. CONSULTORES EN INFORMACIÓN INFOMETRIKA SAS</v>
      </c>
      <c r="B7" s="12">
        <f>+EvaluaciónOfertaEconomicaItem!K4</f>
        <v>439688500</v>
      </c>
      <c r="C7" s="11" t="s">
        <v>20</v>
      </c>
      <c r="D7" s="13">
        <f>+$B$4/B7*60</f>
        <v>58.814365169887317</v>
      </c>
    </row>
  </sheetData>
  <mergeCells count="5">
    <mergeCell ref="A2:A3"/>
    <mergeCell ref="C2:C3"/>
    <mergeCell ref="D2:D3"/>
    <mergeCell ref="A1:D1"/>
    <mergeCell ref="B2:B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EvaluaciónOfertaEconomicaItem</vt:lpstr>
      <vt:lpstr>EvaluacionTotalContrato</vt:lpstr>
      <vt:lpstr>PuntajeXOfertaEconoHabilitada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Felipe Correcha Saavedra</dc:creator>
  <cp:keywords/>
  <dc:description/>
  <cp:lastModifiedBy>Sergio Andres Valencia Parra</cp:lastModifiedBy>
  <cp:revision/>
  <dcterms:created xsi:type="dcterms:W3CDTF">2022-07-13T21:22:35Z</dcterms:created>
  <dcterms:modified xsi:type="dcterms:W3CDTF">2025-09-23T00:46:56Z</dcterms:modified>
  <cp:category/>
  <cp:contentStatus/>
</cp:coreProperties>
</file>