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CONTRATACION 2025\SENA 2025\SUBSASTA MATERIALES\"/>
    </mc:Choice>
  </mc:AlternateContent>
  <xr:revisionPtr revIDLastSave="0" documentId="8_{1C9477C5-537A-4C14-8CB7-3AC04AD1E253}" xr6:coauthVersionLast="47" xr6:coauthVersionMax="47" xr10:uidLastSave="{00000000-0000-0000-0000-000000000000}"/>
  <bookViews>
    <workbookView xWindow="-110" yWindow="-110" windowWidth="19420" windowHeight="10300" xr2:uid="{6A6D4AB1-25CA-461C-862A-BABF119798D7}"/>
  </bookViews>
  <sheets>
    <sheet name="COSTOS" sheetId="1" r:id="rId1"/>
    <sheet name="TOTAL" sheetId="2" r:id="rId2"/>
  </sheets>
  <definedNames>
    <definedName name="_xlnm._FilterDatabase" localSheetId="0" hidden="1">COSTOS!$A$3:$M$99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8" i="1" l="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4"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G54" i="1"/>
  <c r="H54" i="1"/>
  <c r="G55" i="1"/>
  <c r="H55" i="1"/>
  <c r="G56" i="1"/>
  <c r="H56" i="1"/>
  <c r="G57" i="1"/>
  <c r="H57" i="1"/>
  <c r="G58" i="1"/>
  <c r="H58" i="1"/>
  <c r="G59" i="1"/>
  <c r="H59" i="1"/>
  <c r="G60" i="1"/>
  <c r="H60" i="1"/>
  <c r="G61" i="1"/>
  <c r="H61" i="1"/>
  <c r="G62" i="1"/>
  <c r="H62" i="1"/>
  <c r="G63" i="1"/>
  <c r="H63" i="1"/>
  <c r="G64" i="1"/>
  <c r="H64" i="1"/>
  <c r="G65" i="1"/>
  <c r="H65" i="1"/>
  <c r="G66" i="1"/>
  <c r="H66" i="1"/>
  <c r="G67" i="1"/>
  <c r="H67" i="1"/>
  <c r="G68" i="1"/>
  <c r="H68" i="1"/>
  <c r="G69" i="1"/>
  <c r="H69" i="1"/>
  <c r="G70" i="1"/>
  <c r="H70" i="1"/>
  <c r="G71" i="1"/>
  <c r="H71" i="1"/>
  <c r="G72" i="1"/>
  <c r="H72" i="1"/>
  <c r="G73" i="1"/>
  <c r="H73" i="1"/>
  <c r="G74" i="1"/>
  <c r="H74" i="1"/>
  <c r="G75" i="1"/>
  <c r="H75" i="1"/>
  <c r="G76" i="1"/>
  <c r="H76" i="1"/>
  <c r="G77" i="1"/>
  <c r="H77" i="1"/>
  <c r="G78" i="1"/>
  <c r="H78" i="1"/>
  <c r="G79" i="1"/>
  <c r="H79" i="1"/>
  <c r="G80" i="1"/>
  <c r="H80" i="1"/>
  <c r="G81" i="1"/>
  <c r="H81" i="1"/>
  <c r="G82" i="1"/>
  <c r="H82" i="1"/>
  <c r="G83" i="1"/>
  <c r="H83" i="1"/>
  <c r="G84" i="1"/>
  <c r="H84" i="1"/>
  <c r="G85" i="1"/>
  <c r="H85" i="1"/>
  <c r="G86" i="1"/>
  <c r="H86" i="1"/>
  <c r="G87" i="1"/>
  <c r="H87" i="1"/>
  <c r="G88" i="1"/>
  <c r="H88" i="1"/>
  <c r="G89" i="1"/>
  <c r="H89" i="1"/>
  <c r="G90" i="1"/>
  <c r="H90" i="1"/>
  <c r="G91" i="1"/>
  <c r="H91" i="1"/>
  <c r="G92" i="1"/>
  <c r="H92" i="1"/>
  <c r="G93" i="1"/>
  <c r="H93" i="1"/>
  <c r="G94" i="1"/>
  <c r="H94" i="1"/>
  <c r="G95" i="1"/>
  <c r="H95" i="1"/>
  <c r="G96" i="1"/>
  <c r="H96" i="1"/>
  <c r="G97" i="1"/>
  <c r="H97"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 r="G5" i="1"/>
  <c r="G4"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I96" i="1" l="1"/>
  <c r="I94" i="1"/>
  <c r="J94" i="1" s="1"/>
  <c r="I54" i="1"/>
  <c r="I77" i="1"/>
  <c r="I82" i="1"/>
  <c r="I83" i="1"/>
  <c r="I56" i="1"/>
  <c r="I68" i="1"/>
  <c r="I69" i="1"/>
  <c r="I97" i="1"/>
  <c r="I62" i="1"/>
  <c r="I72" i="1"/>
  <c r="I70" i="1"/>
  <c r="I89" i="1"/>
  <c r="I58" i="1"/>
  <c r="I80" i="1"/>
  <c r="I63" i="1"/>
  <c r="I57" i="1"/>
  <c r="I86" i="1"/>
  <c r="I73" i="1"/>
  <c r="I60" i="1"/>
  <c r="I90" i="1"/>
  <c r="I87" i="1"/>
  <c r="I79" i="1"/>
  <c r="I67" i="1"/>
  <c r="I61" i="1"/>
  <c r="I92" i="1"/>
  <c r="I76" i="1"/>
  <c r="I59" i="1"/>
  <c r="J96" i="1"/>
  <c r="I81" i="1"/>
  <c r="I75" i="1"/>
  <c r="I85" i="1"/>
  <c r="I78" i="1"/>
  <c r="I65" i="1"/>
  <c r="I55" i="1"/>
  <c r="I93" i="1"/>
  <c r="I64" i="1"/>
  <c r="I84" i="1"/>
  <c r="I71" i="1"/>
  <c r="I88" i="1"/>
  <c r="I66" i="1"/>
  <c r="I91" i="1"/>
  <c r="J54" i="1"/>
  <c r="I95" i="1"/>
  <c r="I74" i="1"/>
  <c r="I53" i="1"/>
  <c r="I52" i="1"/>
  <c r="I38" i="1"/>
  <c r="I28" i="1"/>
  <c r="I41" i="1"/>
  <c r="I50" i="1"/>
  <c r="I27" i="1"/>
  <c r="I46" i="1"/>
  <c r="I40" i="1"/>
  <c r="I29" i="1"/>
  <c r="I24" i="1"/>
  <c r="I36" i="1"/>
  <c r="I25" i="1"/>
  <c r="I37" i="1"/>
  <c r="I49" i="1"/>
  <c r="I48" i="1"/>
  <c r="I30" i="1"/>
  <c r="I42" i="1"/>
  <c r="I31" i="1"/>
  <c r="I32" i="1"/>
  <c r="I44" i="1"/>
  <c r="I33" i="1"/>
  <c r="I45" i="1"/>
  <c r="I34" i="1"/>
  <c r="I22" i="1"/>
  <c r="I47" i="1"/>
  <c r="I35" i="1"/>
  <c r="I26" i="1"/>
  <c r="I39" i="1"/>
  <c r="I51" i="1"/>
  <c r="I43" i="1"/>
  <c r="I23" i="1"/>
  <c r="D7" i="2"/>
  <c r="J77" i="1" l="1"/>
  <c r="J62" i="1"/>
  <c r="J56" i="1"/>
  <c r="J55" i="1"/>
  <c r="J60" i="1"/>
  <c r="J75" i="1"/>
  <c r="J57" i="1"/>
  <c r="J83" i="1"/>
  <c r="J78" i="1"/>
  <c r="J85" i="1"/>
  <c r="J73" i="1"/>
  <c r="J71" i="1"/>
  <c r="J59" i="1"/>
  <c r="J63" i="1"/>
  <c r="J82" i="1"/>
  <c r="J65" i="1"/>
  <c r="J91" i="1"/>
  <c r="J66" i="1"/>
  <c r="J88" i="1"/>
  <c r="J28" i="1"/>
  <c r="J52" i="1"/>
  <c r="J97" i="1"/>
  <c r="J76" i="1"/>
  <c r="J80" i="1"/>
  <c r="J79" i="1"/>
  <c r="J53" i="1"/>
  <c r="J93" i="1"/>
  <c r="J92" i="1"/>
  <c r="J58" i="1"/>
  <c r="J86" i="1"/>
  <c r="J72" i="1"/>
  <c r="J61" i="1"/>
  <c r="J89" i="1"/>
  <c r="J95" i="1"/>
  <c r="J87" i="1"/>
  <c r="J90" i="1"/>
  <c r="J69" i="1"/>
  <c r="J81" i="1"/>
  <c r="J84" i="1"/>
  <c r="J64" i="1"/>
  <c r="J74" i="1"/>
  <c r="J68" i="1"/>
  <c r="J67" i="1"/>
  <c r="J70" i="1"/>
  <c r="J38" i="1"/>
  <c r="J24" i="1"/>
  <c r="J32" i="1"/>
  <c r="J45" i="1"/>
  <c r="J43" i="1"/>
  <c r="J36" i="1"/>
  <c r="J23" i="1"/>
  <c r="J46" i="1"/>
  <c r="J39" i="1"/>
  <c r="J41" i="1"/>
  <c r="J44" i="1"/>
  <c r="J31" i="1"/>
  <c r="J27" i="1"/>
  <c r="J26" i="1"/>
  <c r="J34" i="1"/>
  <c r="J29" i="1"/>
  <c r="J42" i="1"/>
  <c r="J30" i="1"/>
  <c r="J47" i="1"/>
  <c r="J49" i="1"/>
  <c r="J25" i="1"/>
  <c r="J33" i="1"/>
  <c r="J40" i="1"/>
  <c r="J51" i="1"/>
  <c r="J50" i="1"/>
  <c r="J35" i="1"/>
  <c r="J48" i="1"/>
  <c r="J22" i="1"/>
  <c r="J37" i="1"/>
  <c r="D8" i="2"/>
  <c r="D9" i="2" s="1"/>
  <c r="D10" i="2" l="1"/>
  <c r="D12" i="2" l="1"/>
  <c r="D14" i="2" s="1"/>
  <c r="M12" i="1"/>
  <c r="M14" i="1"/>
  <c r="M15" i="1"/>
  <c r="M16" i="1"/>
  <c r="M17" i="1"/>
  <c r="M18" i="1"/>
  <c r="M19" i="1"/>
  <c r="M20" i="1"/>
  <c r="M21" i="1"/>
  <c r="M13" i="1" l="1"/>
  <c r="H14" i="1" l="1"/>
  <c r="H15" i="1"/>
  <c r="H16" i="1"/>
  <c r="H17" i="1"/>
  <c r="H18" i="1"/>
  <c r="H19" i="1"/>
  <c r="H20" i="1"/>
  <c r="H21" i="1"/>
  <c r="I17" i="1" l="1"/>
  <c r="I21" i="1"/>
  <c r="I20" i="1"/>
  <c r="I19" i="1"/>
  <c r="I18" i="1"/>
  <c r="I15" i="1"/>
  <c r="I14" i="1"/>
  <c r="I16" i="1"/>
  <c r="H13" i="1"/>
  <c r="H12" i="1"/>
  <c r="M11" i="1"/>
  <c r="H11" i="1"/>
  <c r="M10" i="1"/>
  <c r="H10" i="1"/>
  <c r="M9" i="1"/>
  <c r="H9" i="1"/>
  <c r="M8" i="1"/>
  <c r="H8" i="1"/>
  <c r="M7" i="1"/>
  <c r="H7" i="1"/>
  <c r="M6" i="1"/>
  <c r="H6" i="1"/>
  <c r="M5" i="1"/>
  <c r="H5" i="1"/>
  <c r="M4" i="1"/>
  <c r="H4" i="1"/>
  <c r="J14" i="1" l="1"/>
  <c r="J18" i="1"/>
  <c r="J20" i="1"/>
  <c r="J16" i="1"/>
  <c r="J19" i="1"/>
  <c r="J15" i="1"/>
  <c r="J17" i="1"/>
  <c r="J21" i="1"/>
  <c r="I4" i="1"/>
  <c r="I10" i="1"/>
  <c r="I5" i="1"/>
  <c r="I12" i="1"/>
  <c r="I6" i="1"/>
  <c r="I13" i="1"/>
  <c r="I8" i="1"/>
  <c r="I7" i="1"/>
  <c r="I11" i="1"/>
  <c r="I9" i="1"/>
  <c r="J4" i="1" l="1"/>
  <c r="J11" i="1"/>
  <c r="J8" i="1"/>
  <c r="J5" i="1"/>
  <c r="J12" i="1"/>
  <c r="J13" i="1"/>
  <c r="J6" i="1"/>
  <c r="J9" i="1"/>
  <c r="J10" i="1"/>
  <c r="J7" i="1"/>
</calcChain>
</file>

<file path=xl/sharedStrings.xml><?xml version="1.0" encoding="utf-8"?>
<sst xmlns="http://schemas.openxmlformats.org/spreadsheetml/2006/main" count="300" uniqueCount="212">
  <si>
    <t>JUSTIFICACION PRECIO ARTIFICIALMENTE BAJO</t>
  </si>
  <si>
    <t>ITEM</t>
  </si>
  <si>
    <t>Cantidad</t>
  </si>
  <si>
    <t>Unidad</t>
  </si>
  <si>
    <t xml:space="preserve">COSTO UNITARIO DEL BIEN ANTES DE IVA </t>
  </si>
  <si>
    <t xml:space="preserve">GASTOS GENERALES </t>
  </si>
  <si>
    <t>IMPREVISTOS</t>
  </si>
  <si>
    <t xml:space="preserve">UTILIDAD POR ITEM  </t>
  </si>
  <si>
    <t>Precio unitario OFERTADO ANTES DE IVA</t>
  </si>
  <si>
    <t xml:space="preserve">Precio unitario OFERTADO ANTES DE IVA </t>
  </si>
  <si>
    <t xml:space="preserve">Precio unitario OFERTADO CON IVA </t>
  </si>
  <si>
    <t>Precio TOTAL OFERTADO</t>
  </si>
  <si>
    <t>GASTOS GENERALES</t>
  </si>
  <si>
    <t>UTILIDAD</t>
  </si>
  <si>
    <t xml:space="preserve">VALOR OFERTA ECONOMICA ANTES DE IVA </t>
  </si>
  <si>
    <t xml:space="preserve">COSTOS DE LOS BIENES ANTES DE IVA </t>
  </si>
  <si>
    <t xml:space="preserve"> (COSTOS + GASTOS )</t>
  </si>
  <si>
    <t>TOTAL COSTOS + UTILIDAD</t>
  </si>
  <si>
    <t>IVA 19%</t>
  </si>
  <si>
    <t xml:space="preserve">TOTAL PRECIO OFERTADO </t>
  </si>
  <si>
    <t>UNIDAD</t>
  </si>
  <si>
    <t>NOMBRE DEL BIEN</t>
  </si>
  <si>
    <t>DESCRIPCIÓN DETALLADA DEL BIEN</t>
  </si>
  <si>
    <t>METRO</t>
  </si>
  <si>
    <t>COLBON MADERA</t>
  </si>
  <si>
    <t>COLBON MADERA ES UN ADHESIVO DE ALTA CALIDAD DISEÑADO ESPECÍFICAMENTE PARA TODO TIPO DE MADERA, INCLUYENDO MDF. ESTE PEGAMENTO LÍQUIDO ES IDEAL PARA PROYECTOS DE CARPINTERÍA Y BRICOLAJE, PROPORCIONANDO UN FUERTE ENLACE ENTRE LAS SUPERFICIES DE MADERA.</t>
  </si>
  <si>
    <t>SILICONA LIQUIDA</t>
  </si>
  <si>
    <t>LA SILICONA LÍQUIDA ES UN PEGAMENTO ESPECIAL PARA MANUALIDADES, CON EL QUE SE CONSIGUE UN PEGADO INMEDIATO EN MATERIALES COMO TELAS, GOMA EVA, FIELTRO, CARTÓN, MADERA, PLÁSTICOS, GOMAS DIFÍCILES Y OTROS MATERIALES. ESTA SILICONA FRÍA ES APTA PARA MATERIALES POROSOS Y NO POROSOS. FRASCO DE 500 CENTRIMETROS CUBICOS</t>
  </si>
  <si>
    <t>RELLENO ALGODÓN SILICONADO</t>
  </si>
  <si>
    <t>LA FIBRA SILICONADA O FIBRA DE POLIÉSTER SILICONADA, COMO TAMBIÉN SE LE CONOCE, ES UNA FIBRA DE ORIGEN SINTÉTICO QUE SE OBTIENE POR SÍNTESIS ORGÁNICA DE DIVERSOS PRODUCTOS DERIVADOS DEL PETRÓLEO Y DE BOTELLAS DE PLÁSTICO RECICLADAS POR LIBRA</t>
  </si>
  <si>
    <t>GUATA PRENSADA</t>
  </si>
  <si>
    <t>LA GUATA PRENSADA ES UN TEJIDO NO TEJIDO DE POLIÉSTER QUE SE UTILIZA PARA ACOLCHAR, RELLENAR Y DAR CUERPO A PRENDAS Y OBJETOS. </t>
  </si>
  <si>
    <t>GUATA</t>
  </si>
  <si>
    <t>LA GUATA ES UN MATERIAL TEXTIL NO TEJIDO, FABRICADO CON FILAMENTOS DE ALGODÓN QUE SE USA PRINCIPALMENTE COMO RELLENO Y AISLANTE TÉRMICO.</t>
  </si>
  <si>
    <t>PINCEL ANGULAR #3</t>
  </si>
  <si>
    <t xml:space="preserve">UN PINCEL ANGULAR ES UNA HERRAMIENTA DE PINTURA Y DIBUJO QUE TIENE LAS CERDAS INCLINADAS EN ÁNGULO CON RESPECTO AL MANGO. SON ÚTILES PARA CREAR LÍNEAS Y CURVAS PRECISAS, SOMBREADOS, BORDES NÍTIDOS Y TRAZOS RECTOS. </t>
  </si>
  <si>
    <t>ALCOHOL ANTISÉPTICO 70</t>
  </si>
  <si>
    <t>EL ALCOHOL ANTISÉPTICO ES UN COMPUESTO ORGÁNICO QUE SE USA PARA DESINFECTAR Y LIMPIAR HERIDAS. TAMBIÉN SE UTILIZA PARA DESINFECTAR MANOS, ROPA Y OBJETOS. FRASCO 700 MILITROS</t>
  </si>
  <si>
    <t>PAPEL KRAFT</t>
  </si>
  <si>
    <t xml:space="preserve">EL PAPEL KRAFT ES UN PAPEL GRUESO, RUGOSO Y DE COLOR MARRÓN QUE SE OBTIENE DE LA PULPA DE LA MADERA. TAMBIÉN SE LE CONOCE COMO PAPEL DE ESTRAZA O PAPEL DE MADERA. </t>
  </si>
  <si>
    <t xml:space="preserve">CARTULINA </t>
  </si>
  <si>
    <t xml:space="preserve">LA CARTULINA ES UN PAPEL QUE ES GENERALMENTE MÁS GRUESO Y RESISTENTE QUE EL PAPEL NORMAL DE ESCRITURA O DE IMPRESIÓN, PERO MÁS FLEXIBLE Y LIVIANO QUE OTRAS FORMAS DE CARTÓN. </t>
  </si>
  <si>
    <t>PAÑO LENCY AMERICANO</t>
  </si>
  <si>
    <t xml:space="preserve">LA TELA PAÑOLENCY O FIELTRO DELGADO POR METROS ES UN TEXTIL CON UNA TEXTURA ALMIDONADA, GRUESA COLOR PIEL, VERDE, </t>
  </si>
  <si>
    <t>PAÑO LENCY AMERICANO ESTAMPADO</t>
  </si>
  <si>
    <t>ROJO, NEGRO, CAFÉ</t>
  </si>
  <si>
    <t xml:space="preserve">FLEECE POLAR   </t>
  </si>
  <si>
    <t>LA TELA PAÑOLENCY O FIELTRO DELGADO POR METROS ES UN TEXTIL CON UNA TEXTURA ALMIDONADA, GRUESA COLOR DIFERENTES MOTIVOS BEIGE, ROJO, VERDE</t>
  </si>
  <si>
    <t>FLEECE POLAR RSTAMPADO</t>
  </si>
  <si>
    <t>LA TELA FLEECE OVEJERO – POR ROLLO – TAMBIÉN</t>
  </si>
  <si>
    <t>TELA OVEJERO BLANCO</t>
  </si>
  <si>
    <t>CONOCIDA COMO FLIX, FLIS FLECE, POLAR Y OVEJERO, ES UN TEXTIL SINÓNIMO DE COMODIDAD COLOR ESTAMPADO VARIOS</t>
  </si>
  <si>
    <t>JERSILON
LAMINADO COLOR
PIEL</t>
  </si>
  <si>
    <t xml:space="preserve">ESTA TELA ES UNA CARICIA PARA LA PIEL CON SU TEXTURA SUAVE, DELGADA Y UNA SUPERFICIE MOTOSA, TE ENVUELVE EN UNA SENSACIÓN DE CONFORT Y DELICADEZA. SU LADO DERECHO ES PELUDO, AGREGANDO UN TOQUE DE CALIDEZ Y ATRACTIVO COLOR PIEL </t>
  </si>
  <si>
    <t>TIJERAS PARA
PATCHWORK</t>
  </si>
  <si>
    <t>TIJERA PARA CORTAR MATERIAL TEXTIL CON MANGO PLÁSTICO LIVIANAS HOJAS METÁLICAS</t>
  </si>
  <si>
    <t>TIJERAS PARA CORTAR TELAS
DE 8,5 PULGADAS</t>
  </si>
  <si>
    <t>TELA TOALLA</t>
  </si>
  <si>
    <t>TELA TOALLA 1MT ANCHO</t>
  </si>
  <si>
    <t>TELA ESTAMPADA</t>
  </si>
  <si>
    <t>COMPOSICION 100% ALGODÓN PESO APROXIMADO 150/GRM/M2</t>
  </si>
  <si>
    <t>LA FIBRA SILICONADA O FIBRA DE POLIÉSTER SILICONADA, COMO TAMBIÉN SE LE CONOCE, ES UNA FIBRA DE ORIGEN SINTÉTICO QUE SE OBTIENE POR SÍNTESIS ORGÁNICA DE DIVERSOS PRODUCTOS DERIVADOS DEL PETRÓLEO Y DE BOTELLAS DE PLÁSTICO RECICLADAS. BOLSA POR LIBRA</t>
  </si>
  <si>
    <t>LA SILICONA LÍQUIDA ES UN PEGAMENTO ESPECIAL PARA MANUALIDADES, CON EL QUE SE CONSIGUE UN PEGADO INMEDIATO EN MATERIALES COMO TELAS, GOMA EVA, FIELTRO, CARTÓN, MADERA, PLÁSTICOS, GOMAS DIFÍCILES Y OTROS MATERIALES. ESTA SILICONA FRÍA ES APTA PARA MATERIALES POROSOS Y NO POROSOS. FRASCO DE 500 CENTIMETROS CUBICOS</t>
  </si>
  <si>
    <t>LIJA MANUAL</t>
  </si>
  <si>
    <t>GRANO CERRADO Y MINERAL DE OXIDO DE ALUMINIO Y CARBURO DE SILICIO. VIDA ÚTIL: 12 MESES. CALIBRES 150-220-600-1000</t>
  </si>
  <si>
    <t>PINCELES ESPECIALIZADOS</t>
  </si>
  <si>
    <t>PINCEL PLANO Y DE DIFUMINAR CON MANGO DE MADERA PARA PINTAR ÒLEO Y ACRILICO NUMERO 0,1,2 Y PARA DIFUMINAR</t>
  </si>
  <si>
    <t>CUENTAS DE MADERA</t>
  </si>
  <si>
    <t>CUENTAS DE MADERA DE PINO DE ALTA ... ACABADO CON PIEL SINTÉTICA NUMERO 6 Y 8 COLOR CAFÉ</t>
  </si>
  <si>
    <t>CUENTAS DE VIDRIO, MURANOS</t>
  </si>
  <si>
    <t xml:space="preserve"> EL VIDRIO ES UN MATERIAL INORGÁNICO, FRÁGIL, DURO, TRANSPARENTE Y AMORFO NUMERO 4,6,8 </t>
  </si>
  <si>
    <t>PINTURAS ACRILICAS</t>
  </si>
  <si>
    <t>CONTIENE UNA RESINA (ACIDO ACRILICO) SU SECADO ES RAPIDO ACABADO MATE Y BRILLANTE, UN. 60 CENTIMETROS CUBICOS DE FRASCO, COLORES VARIADOS</t>
  </si>
  <si>
    <t>HILO TERLENKA</t>
  </si>
  <si>
    <t>HILO 100% NYLON UTILIZADO EN LA BISUTERÍA PARA LA FABRICACIÓN DE PULSERAS, COLLARES, ENTRE OTRO TIPO DE MANUALIDADES.                                                                                                                                       CONOS 100GRS COLORES VARIOS                                                                                                                    NÚMERO 15. OVILLO 100GRS</t>
  </si>
  <si>
    <t>RESINAS ACRILICAS</t>
  </si>
  <si>
    <t>MADERA, METAL, VIDRIO, TRANSPARENTE Y BRILLANTE.MESCLAR EN PARTES IGUALES LA RESINA</t>
  </si>
  <si>
    <t>CHAQUIRA CHECA, ABALORIOS</t>
  </si>
  <si>
    <t xml:space="preserve">FICHA TÉCNICA DE LA MOSTACILLA. MATERIAL: CRISTAL DE SÍLICE; TAMAÑO: ENTRE 1,5 A 3 MM DE DIAMETRO; PAIS DE ORIGEN: REPUBLICA CHECA Y CHINA NUMERO 10 </t>
  </si>
  <si>
    <t>FICHA TÉCNICA DE LA MOSTACILLA. MATERIAL: CRISTAL DE SÍLICE; TAMAÑO: ENTRE 1,5 A 3 MM DE DIAMETRO; PAIS DE ORIGEN: REPUBLICA CHECA Y CHINA NUMERO 8</t>
  </si>
  <si>
    <t>HILO ACRILICO</t>
  </si>
  <si>
    <t>HILO ACRILICO   TITULO 4/8                                                                                                                                CONO 1 KILO  COLORES SURTIDOS  NOMBRE COMERCIAL MACRAME, ARTESANAL, GUAJIRO, OVILLO DE 100 GRAMOS</t>
  </si>
  <si>
    <t>PINTURAS VITRALES</t>
  </si>
  <si>
    <t>PINTURA VITRAL, TRANSPARENCIA Y NIVELACIÓN. FORMULADA CON RESINAS SINTÉTICAS BASE SOLVENTE, DE EXCELENTE CALIDAD, FRASCO 30 MILITROS</t>
  </si>
  <si>
    <t xml:space="preserve">PINZA </t>
  </si>
  <si>
    <t>PINZA OUNTA REDONDA PARA BISUTERIA</t>
  </si>
  <si>
    <t>CALADORA ELECTRICA</t>
  </si>
  <si>
    <t>CALADORA ELECTRICA CON CUCHILLAS PARA CALAR MADERA</t>
  </si>
  <si>
    <t>SIERRAS MECANICAS</t>
  </si>
  <si>
    <t>SIERRAS MECANICAS PARA CORTE DDE MADERAS</t>
  </si>
  <si>
    <t>BARRAS DE SILICONA DELGADA</t>
  </si>
  <si>
    <t>BARRAS DE SILICONA DELGADA, PAQUETE DE 60 UNIDADES</t>
  </si>
  <si>
    <t>MIYUKI NUMERO 11</t>
  </si>
  <si>
    <t>SON CUENTAS CILÍNDRICAS CON UN TAMAÑO DE APROXIMADAMENTE 1,6 MM. ESTÁN HECHAS CON UN ALTO NIVEL DE PRECISIÓN Y UNIFORMIDAD, LO QUE LAS HACE IDEALES PARA PATRONES COMPLEJOS.                                                                                             COLOR CREMA OPACA, PURPURA TORNASOL, PLATEADO, AZUL OPACO, VERDE TURQUESA, DORADO PLATEADO, CRISTAL, AMARILLO CANARIO, PALETA METAL, ORO AMARILLO, NEGRO, ROJO BANDERA, IRIS NEGRO, ROSA OPACO, PURPURA</t>
  </si>
  <si>
    <t>HILO PARA MIYUKI</t>
  </si>
  <si>
    <t>HILO EMBONADO. QUE TIENE ALTA RESISTENCIA A LA FRICCIÓN Y AL PESO DE NYLON 100%</t>
  </si>
  <si>
    <t>AGUJA PARA MIYUKI</t>
  </si>
  <si>
    <t>AGUJA DE PELO OJO GRANDE, PAQUETE O PAÑO</t>
  </si>
  <si>
    <t>MALLA CANVA</t>
  </si>
  <si>
    <t>MALLA PLÁSTICA GRANDE RECTANGULAR COLOR BLANCO 30,5CM X 46CM CON ORIFICIOS 4MM</t>
  </si>
  <si>
    <t>MALLA CANVA BOLSO</t>
  </si>
  <si>
    <t>MALLA PLASTICA BOLSO COLOR BLANCO 36,5CM X 40CM CON ORIFICIOS 4MM</t>
  </si>
  <si>
    <t>COLA DE RATÓN</t>
  </si>
  <si>
    <t xml:space="preserve">CORDÓN DE SEDA, COLORES VARIOS, COLA DE RATON 2 MM, CARRETE DE 150 METROS                                                                                                                                                                                                                                                                                                                                                       </t>
  </si>
  <si>
    <t>CUENTAS ACRÍLICAS</t>
  </si>
  <si>
    <t xml:space="preserve">CUENTA, PEPITA O BOLITA DE 8 MM DE DIÁMETRO, BOLSA DE 500GRS, COLORES SURTIDOS                                        </t>
  </si>
  <si>
    <t>CUENTAS ACRÍLICAS FACETADAS</t>
  </si>
  <si>
    <t xml:space="preserve">CUENTA, PEPITA O BOLITA DE 8 MM DE DIÁMETRO, FACETADAS, BOLSA DE 500GRS, COLORES SURTIDOS                                        </t>
  </si>
  <si>
    <t>PERLA ACRILICA</t>
  </si>
  <si>
    <t xml:space="preserve">PERLA ACRILICA DE 8 MM DE DIÁMETRO, BOLSA DE 500GRS, COLORES SURTIDOS                                        </t>
  </si>
  <si>
    <t xml:space="preserve">NYLON </t>
  </si>
  <si>
    <t>CARRETE DE NYLON DE 0,50MM DE 90MTS</t>
  </si>
  <si>
    <t>CAJA DE MADERA CON TAPA</t>
  </si>
  <si>
    <t>CAJA EN MADERA MDF, 15 X 15, ESTILO COFRE CON TAPA</t>
  </si>
  <si>
    <t>BASTIDOR EN LIENZO</t>
  </si>
  <si>
    <t>50X70  Y 3 CM DE GROSOR</t>
  </si>
  <si>
    <t>TREMENTINA</t>
  </si>
  <si>
    <t>FRASCO DE 500 CC; TREMENTINA DE PINO</t>
  </si>
  <si>
    <t>PAPEL PECTEL</t>
  </si>
  <si>
    <t>ROLLO DE 70 X 35 CM</t>
  </si>
  <si>
    <t>BISTURÍ INDUSTRIAL</t>
  </si>
  <si>
    <t>BISTURI INDUSTRIAL</t>
  </si>
  <si>
    <t>LONA COSTEÑA</t>
  </si>
  <si>
    <t>TELA LONA COSTEÑA</t>
  </si>
  <si>
    <t>PINTURAS AL FRIO</t>
  </si>
  <si>
    <t>FRASCO DE 60 ML, COLORES: ROJO, BLANCO, NEGRO, AZUL CLARO, VERDE OSCURO, VERDE CLARO, HABANO, NARANJA, MORADO, COLOR PIEL, LILA, MOSTAZA, OCRE, AZUL OSCURO, AMARILLO, VERDE ESMERALDA, FUCSIA, ROSADO, AGUA MARINA, TERRACOTA; 30 DE CADA COLOR</t>
  </si>
  <si>
    <t>PINCELES</t>
  </si>
  <si>
    <t>CERDA SUAVE, PLANOS NUMERO 12</t>
  </si>
  <si>
    <t>PINCEL REDONDO</t>
  </si>
  <si>
    <t>PINCEL LENGUA DE GATO</t>
  </si>
  <si>
    <t xml:space="preserve">PINCELES </t>
  </si>
  <si>
    <t>PINCEL BICELADO</t>
  </si>
  <si>
    <t>PEGANTE UNIVERSAL</t>
  </si>
  <si>
    <t>TUBO DE 30 M REFERENCIA X-TRONG</t>
  </si>
  <si>
    <t>TELA YUTE</t>
  </si>
  <si>
    <t>COLOR BLANCO, NEGRO, ROJO, AZUL</t>
  </si>
  <si>
    <t>PISTOLA DE SILICONA</t>
  </si>
  <si>
    <t>FRIA - PEQUEÑA</t>
  </si>
  <si>
    <t>SILICONA EN BARRA</t>
  </si>
  <si>
    <t>PARA PISTOLA EN FRIO</t>
  </si>
  <si>
    <t>PAPEL ROSADO PREMIUM</t>
  </si>
  <si>
    <t>PAPEL ROSADO PARA SUBLIMACIÓN</t>
  </si>
  <si>
    <t>CINTA TÉRMICA</t>
  </si>
  <si>
    <t>MÁQUINA PARA MUGS</t>
  </si>
  <si>
    <t>MUGS 11 ONZ</t>
  </si>
  <si>
    <t>TERMOFIJADORA PORTATIL</t>
  </si>
  <si>
    <t>25 X 25 CM</t>
  </si>
  <si>
    <t>PAPEL TRANSFER</t>
  </si>
  <si>
    <t>1 RESMA PRENDAS CLARAS, 1 RESMA PRENDAS OSCURAS</t>
  </si>
  <si>
    <t>PAPEL BIFAZ TERMOADHESIVO</t>
  </si>
  <si>
    <t>TEFLÓN</t>
  </si>
  <si>
    <t>PAPEL TIPO TEFLÓN</t>
  </si>
  <si>
    <t>CAJAS DE MUGS</t>
  </si>
  <si>
    <t>11 ONZAS</t>
  </si>
  <si>
    <t>REGLETAS GUIA</t>
  </si>
  <si>
    <t>CAJA DE MINI MUGS</t>
  </si>
  <si>
    <t>7 ONZAS</t>
  </si>
  <si>
    <t>TELA POLIESTER</t>
  </si>
  <si>
    <t>TELA POLIÉSTER DE 1 METRO DE ANCHO</t>
  </si>
  <si>
    <t>HORNO DE CURADO</t>
  </si>
  <si>
    <t>CARTÓN CARTULINA</t>
  </si>
  <si>
    <t>CORTADOS POR OCTAVOS</t>
  </si>
  <si>
    <t>ECOLIN</t>
  </si>
  <si>
    <t>FRASCO DE 30 CC, COLORES ROJO, AMARILLO, CAFÉ</t>
  </si>
  <si>
    <t>PISTOLA DE CALOR</t>
  </si>
  <si>
    <t>RASQUETA</t>
  </si>
  <si>
    <t>RASPADORES DE SUPERFICIES</t>
  </si>
  <si>
    <t>VELO SUIZO</t>
  </si>
  <si>
    <t>TELA PARA ESTAMPADOS</t>
  </si>
  <si>
    <t xml:space="preserve">PLASTISOL </t>
  </si>
  <si>
    <t>COLOR BLANCO Y NEGRO; 4 DE CADA UNO</t>
  </si>
  <si>
    <t>IMPRESORA EPSON F170</t>
  </si>
  <si>
    <t>IMPRESORA PARA ESTAMPADOS EXCLUSIVA PARA SUBLIMACIÓN</t>
  </si>
  <si>
    <t>HILO MADEJA DIFERENTES COLORES, (VERDE, AZUL, ROJO, NEGRO, AMARILLO, BLANCO)</t>
  </si>
  <si>
    <t>HILO PARA BORDAR MOULINE SPECIAL PARA BORDADO TRADICIONAL - PASADI - PUNTO DE CRUZ Y MEXICANO</t>
  </si>
  <si>
    <t>OLEOS</t>
  </si>
  <si>
    <t>OLEO DE COLORES DE 12ML X 12 UNIDADES, SIRVE PARA PINTAR EN MADERTA Y LIENZO</t>
  </si>
  <si>
    <t>TREMENTINA O ACEITE DE LINAZA (SIRVE PARA DILUIR LA PINTURA OLEO), DILUYENTE DE LAS PINTURAS DE BAJO OLOR DE 60 ML.</t>
  </si>
  <si>
    <t>ARO O TAMBOR</t>
  </si>
  <si>
    <t xml:space="preserve">ARO PLASTICO SIRVE PARA BORDAR NO 10 DE (24 CENTIMETROS DE DIAMETRO) </t>
  </si>
  <si>
    <t>GLOBOS R12, SEMPERTEX REFLEX/CROMADO, UNICOLOR PAQUETE DE 50 UNIDADES</t>
  </si>
  <si>
    <t>UNA BOLSA INFLABLE FLEXIBLE LLENA DE UN GAS, COMO HELIO, HIDRÓGENO, ÓXIDO NITROSO, OXÍGENO O AIRE. LOS GLOBOS MODERNOS ESTÁN HECHOS DE MATERIALES COMO CAUCHO, LÁTEX, POLICLOROPRENO, PLÁSTICO METALIZADO O TELA DE NAILON.</t>
  </si>
  <si>
    <t>GLOBOS R9, UNICOLOR PAQUETE DE 50 UNIDADES</t>
  </si>
  <si>
    <t>GLOBOS R5, UNICOLOR PAQUETE DE 50 UNIDADES</t>
  </si>
  <si>
    <t>GLOBOS MIL FIGURAS, T260 RÉFLEX CROMADO, UNICOLOR PAQUETE DE 50 UNIDADES</t>
  </si>
  <si>
    <t>GLOBOS BURBUJA, 18 PULGADAS TRANSPARENTE POR 50 UNIDADES</t>
  </si>
  <si>
    <t>GLOBOS METALIZADOS</t>
  </si>
  <si>
    <t> SON UNOS GLOBOS HECHOS CON POLIAMIDA, UN MATERIAL REALIZADO CON UNA CAPA FINA DE PLÁSTICO Y RECUBIERTO DE UNA CAPA METÁLICA QUE LE DA MÁS FUERZA Y RESISTENCIA. CADA GLOBO DISPONE DE UNA VÁLVULA POR LA QUE SE PUEDE INFLAR CON AIRE O CON HELIO.</t>
  </si>
  <si>
    <t>INFLADOR MANUAL</t>
  </si>
  <si>
    <t>HERRAMIENTA MANUAL INDISPENSABLE PARA INFLAR GLOBOS DE MANERA RÁPIDA Y SENCILLA. CON UN DISEÑO ERGONÓMICO Y COMPACTO, ESTE INFLADOR ES PERFECTO PARA SU USO EN FIESTAS, EVENTOS Y DECORACIONES.</t>
  </si>
  <si>
    <t>PUNTOS PEGAMENTOS GLOBOS, ROLLO POR 100 PUNTOS DOBLE FAZ ADHESIVOS</t>
  </si>
  <si>
    <t>CINTA DE DOBLE FAZ, COMPUESTA POR ADHESIVOS Y ESPUMA ACRÍLICA, QUE PRESENTAN GRAN RESISTENCIA EN APLICACIONES INTERNAS Y EXTERNAS, CON UNA GRAN ADHESIÓN A LA SUPERFICIE.</t>
  </si>
  <si>
    <t>CINTA RASO SATIN 4CM POR 30 METROS FLORES ETERNAS (COLOR ROJO, AMARILLO, ROSADO, SALMON, LILA, FUCSIA)</t>
  </si>
  <si>
    <t>EL SATÉN O CINTA DE RASO SE CARACTERIZA POR SER UNA DE LAS CINTAS DE TELA MÁS CONOCIDAS DENTRO DEL MUNDO DE LAS CINTAS TEJIDAS Y, EN CONCRETO, DENTRO DE NUESTRO ABANICO DE PRODUCTOS EN LO QUE SE REFIERE A CINTAS DE TELA.</t>
  </si>
  <si>
    <t>CINTA DE RASO SATIN DE 2CM POR 30 METROS, FLORES ETERNAS (COLOR VERDE, AMARILLO, ROSADO)</t>
  </si>
  <si>
    <t>KILO</t>
  </si>
  <si>
    <t xml:space="preserve">BOLSA   </t>
  </si>
  <si>
    <t>FRASCO</t>
  </si>
  <si>
    <t>PLIEGO</t>
  </si>
  <si>
    <t>LIBRA</t>
  </si>
  <si>
    <t>CONO</t>
  </si>
  <si>
    <t>GALON</t>
  </si>
  <si>
    <t>LIBA</t>
  </si>
  <si>
    <t>OVILLO</t>
  </si>
  <si>
    <t>PAQUETE</t>
  </si>
  <si>
    <t>GRAMO</t>
  </si>
  <si>
    <t>ROLLO</t>
  </si>
  <si>
    <t>CARRETE</t>
  </si>
  <si>
    <t>ROLO</t>
  </si>
  <si>
    <t>TUBO</t>
  </si>
  <si>
    <t>RESMA</t>
  </si>
  <si>
    <t>CAJA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</si>
</sst>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2" x14ac:knownFonts="1">
    <font>
      <sz val="11"/>
      <color theme="1"/>
      <name val="Calibri"/>
      <family val="2"/>
      <scheme val="minor"/>
    </font>
    <font>
      <sz val="11"/>
      <color theme="1"/>
      <name val="Calibri"/>
      <family val="2"/>
      <scheme val="minor"/>
    </font>
    <font>
      <b/>
      <sz val="10"/>
      <color theme="1"/>
      <name val="Arial"/>
      <family val="2"/>
    </font>
    <font>
      <b/>
      <sz val="10"/>
      <color theme="1"/>
      <name val="Verdana"/>
      <family val="2"/>
    </font>
    <font>
      <sz val="10"/>
      <color rgb="FF000000"/>
      <name val="Arial"/>
      <family val="2"/>
    </font>
    <font>
      <b/>
      <sz val="10"/>
      <color rgb="FF000000"/>
      <name val="Arial"/>
      <family val="2"/>
    </font>
    <font>
      <sz val="10"/>
      <color theme="1"/>
      <name val="Verdana"/>
      <family val="2"/>
    </font>
    <font>
      <sz val="10"/>
      <color theme="1"/>
      <name val="Arial"/>
      <family val="2"/>
    </font>
    <font>
      <sz val="10"/>
      <name val="Arial"/>
      <family val="2"/>
    </font>
    <font>
      <b/>
      <sz val="11"/>
      <color theme="1"/>
      <name val="Calibri"/>
      <family val="2"/>
      <scheme val="minor"/>
    </font>
    <font>
      <sz val="11"/>
      <color theme="1"/>
      <name val="Calibri"/>
      <family val="2"/>
    </font>
    <font>
      <b/>
      <sz val="11"/>
      <name val="Aptos Narrow"/>
      <family val="2"/>
    </font>
  </fonts>
  <fills count="4">
    <fill>
      <patternFill patternType="none"/>
    </fill>
    <fill>
      <patternFill patternType="gray125"/>
    </fill>
    <fill>
      <patternFill patternType="solid">
        <fgColor rgb="FFDBE5F1"/>
        <bgColor indexed="64"/>
      </patternFill>
    </fill>
    <fill>
      <patternFill patternType="solid">
        <fgColor rgb="FFFFFFFF"/>
        <bgColor rgb="FFFFFFFF"/>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2" borderId="0" applyNumberFormat="0" applyBorder="0" applyProtection="0">
      <alignment horizontal="center" vertical="center"/>
    </xf>
    <xf numFmtId="49" fontId="6" fillId="0" borderId="0" applyFill="0" applyBorder="0" applyProtection="0">
      <alignment horizontal="left" vertical="center"/>
    </xf>
  </cellStyleXfs>
  <cellXfs count="36">
    <xf numFmtId="0" fontId="0" fillId="0" borderId="0" xfId="0"/>
    <xf numFmtId="0" fontId="2" fillId="0" borderId="1" xfId="3" applyFont="1" applyFill="1" applyBorder="1" applyAlignment="1" applyProtection="1">
      <alignment horizontal="center" vertical="center" wrapText="1"/>
    </xf>
    <xf numFmtId="43" fontId="2" fillId="0" borderId="1" xfId="1" applyFont="1" applyFill="1" applyBorder="1" applyAlignment="1" applyProtection="1">
      <alignment horizontal="center" vertical="center" wrapText="1"/>
    </xf>
    <xf numFmtId="0" fontId="7" fillId="0" borderId="1" xfId="4"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3" fontId="7" fillId="0" borderId="1" xfId="1" applyFont="1" applyFill="1" applyBorder="1" applyAlignment="1">
      <alignment horizontal="center" vertical="center"/>
    </xf>
    <xf numFmtId="43" fontId="7" fillId="0" borderId="1" xfId="2" applyNumberFormat="1" applyFont="1" applyFill="1" applyBorder="1" applyAlignment="1">
      <alignment horizontal="center" vertical="center"/>
    </xf>
    <xf numFmtId="0" fontId="7" fillId="0" borderId="0" xfId="0" applyFont="1" applyAlignment="1" applyProtection="1">
      <alignment horizontal="center" vertical="center"/>
      <protection locked="0"/>
    </xf>
    <xf numFmtId="0" fontId="7" fillId="0" borderId="0" xfId="0" applyFont="1" applyAlignment="1" applyProtection="1">
      <alignment horizontal="center" vertical="center" wrapText="1"/>
      <protection locked="0"/>
    </xf>
    <xf numFmtId="43" fontId="7" fillId="0" borderId="0" xfId="1"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43" fontId="7" fillId="0" borderId="1" xfId="1" applyFont="1" applyFill="1" applyBorder="1" applyAlignment="1" applyProtection="1">
      <alignment horizontal="center" vertical="center"/>
      <protection locked="0"/>
    </xf>
    <xf numFmtId="43" fontId="7" fillId="0" borderId="0" xfId="1" applyFont="1" applyAlignment="1" applyProtection="1">
      <alignment horizontal="center" vertical="center"/>
      <protection locked="0"/>
    </xf>
    <xf numFmtId="43" fontId="0" fillId="0" borderId="0" xfId="1" applyFont="1"/>
    <xf numFmtId="43" fontId="5" fillId="0" borderId="1" xfId="1" applyFont="1" applyBorder="1" applyAlignment="1">
      <alignment horizontal="center" vertical="center"/>
    </xf>
    <xf numFmtId="43" fontId="0" fillId="0" borderId="0" xfId="0" applyNumberFormat="1"/>
    <xf numFmtId="0" fontId="10" fillId="0" borderId="0" xfId="0" applyFont="1"/>
    <xf numFmtId="0" fontId="10" fillId="0" borderId="0" xfId="0" applyFont="1" applyAlignment="1">
      <alignment vertical="center"/>
    </xf>
    <xf numFmtId="43" fontId="10" fillId="0" borderId="0" xfId="1" applyFont="1" applyAlignment="1">
      <alignment vertical="center"/>
    </xf>
    <xf numFmtId="43" fontId="9" fillId="0" borderId="1" xfId="0" applyNumberFormat="1" applyFont="1" applyBorder="1"/>
    <xf numFmtId="0" fontId="7" fillId="0" borderId="1" xfId="0" applyFont="1" applyBorder="1" applyAlignment="1" applyProtection="1">
      <alignment horizontal="center" vertical="center"/>
      <protection locked="0"/>
    </xf>
    <xf numFmtId="0" fontId="4" fillId="0" borderId="1" xfId="1" applyNumberFormat="1" applyFont="1" applyBorder="1" applyAlignment="1">
      <alignment horizontal="center" vertical="center" wrapText="1"/>
    </xf>
    <xf numFmtId="0" fontId="7" fillId="0" borderId="1" xfId="1" applyNumberFormat="1" applyFont="1" applyBorder="1" applyAlignment="1" applyProtection="1">
      <alignment horizontal="center" vertical="center"/>
      <protection locked="0"/>
    </xf>
    <xf numFmtId="0" fontId="7" fillId="0" borderId="1" xfId="1" applyNumberFormat="1" applyFont="1" applyFill="1" applyBorder="1" applyAlignment="1" applyProtection="1">
      <alignment horizontal="center" vertical="center"/>
      <protection locked="0"/>
    </xf>
    <xf numFmtId="0" fontId="7" fillId="0" borderId="0" xfId="0" applyFont="1" applyAlignment="1">
      <alignment horizontal="center" vertical="center"/>
    </xf>
    <xf numFmtId="0" fontId="11" fillId="3" borderId="1" xfId="0" applyFont="1" applyFill="1" applyBorder="1" applyAlignment="1">
      <alignment horizontal="center" vertical="center" wrapText="1"/>
    </xf>
    <xf numFmtId="43" fontId="7" fillId="0" borderId="0" xfId="1" applyFont="1" applyAlignment="1">
      <alignment horizontal="center" vertical="center"/>
    </xf>
    <xf numFmtId="0" fontId="2" fillId="0" borderId="0" xfId="0" applyFont="1" applyAlignment="1" applyProtection="1">
      <alignment horizontal="center" vertical="center"/>
      <protection locked="0"/>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0" xfId="0" applyFont="1"/>
  </cellXfs>
  <cellStyles count="5">
    <cellStyle name="BodyStyle" xfId="4" xr:uid="{F19210EB-2392-4A8B-B39F-9CEC26D15C7C}"/>
    <cellStyle name="HeaderStyle" xfId="3" xr:uid="{EC026029-AD53-4E51-81D9-3FC7B4AAD886}"/>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6FF5A-E79A-4521-90F4-375518B2B381}">
  <dimension ref="A1:M98"/>
  <sheetViews>
    <sheetView tabSelected="1" topLeftCell="D95" zoomScaleNormal="100" workbookViewId="0">
      <selection activeCell="M98" sqref="M98"/>
    </sheetView>
  </sheetViews>
  <sheetFormatPr baseColWidth="10" defaultColWidth="9.1796875" defaultRowHeight="12.5" x14ac:dyDescent="0.35"/>
  <cols>
    <col min="1" max="1" width="9.26953125" style="8" bestFit="1" customWidth="1"/>
    <col min="2" max="2" width="32.1796875" style="9" customWidth="1"/>
    <col min="3" max="3" width="50.26953125" style="9" customWidth="1"/>
    <col min="4" max="4" width="15.26953125" style="8" bestFit="1" customWidth="1"/>
    <col min="5" max="5" width="12.81640625" style="9" customWidth="1"/>
    <col min="6" max="6" width="16" style="10" bestFit="1" customWidth="1"/>
    <col min="7" max="7" width="14.54296875" style="8" customWidth="1"/>
    <col min="8" max="9" width="15.453125" style="8" customWidth="1"/>
    <col min="10" max="10" width="16.81640625" style="8" customWidth="1"/>
    <col min="11" max="11" width="16.81640625" style="13" customWidth="1"/>
    <col min="12" max="12" width="14.453125" style="10" bestFit="1" customWidth="1"/>
    <col min="13" max="13" width="16.81640625" style="13" bestFit="1" customWidth="1"/>
    <col min="14" max="16384" width="9.1796875" style="25"/>
  </cols>
  <sheetData>
    <row r="1" spans="1:13" ht="13" x14ac:dyDescent="0.35">
      <c r="A1" s="28" t="s">
        <v>0</v>
      </c>
      <c r="B1" s="28"/>
      <c r="C1" s="28"/>
      <c r="D1" s="28"/>
      <c r="E1" s="28"/>
      <c r="F1" s="28"/>
      <c r="G1" s="28"/>
      <c r="H1" s="28"/>
      <c r="I1" s="28"/>
      <c r="J1" s="28"/>
      <c r="K1" s="28"/>
      <c r="L1" s="28"/>
      <c r="M1" s="28"/>
    </row>
    <row r="3" spans="1:13" ht="52" x14ac:dyDescent="0.35">
      <c r="A3" s="1" t="s">
        <v>1</v>
      </c>
      <c r="B3" s="26" t="s">
        <v>21</v>
      </c>
      <c r="C3" s="26" t="s">
        <v>22</v>
      </c>
      <c r="D3" s="1" t="s">
        <v>2</v>
      </c>
      <c r="E3" s="1" t="s">
        <v>3</v>
      </c>
      <c r="F3" s="2" t="s">
        <v>4</v>
      </c>
      <c r="G3" s="1" t="s">
        <v>5</v>
      </c>
      <c r="H3" s="1" t="s">
        <v>6</v>
      </c>
      <c r="I3" s="2" t="s">
        <v>7</v>
      </c>
      <c r="J3" s="1" t="s">
        <v>8</v>
      </c>
      <c r="K3" s="2" t="s">
        <v>9</v>
      </c>
      <c r="L3" s="2" t="s">
        <v>10</v>
      </c>
      <c r="M3" s="2" t="s">
        <v>11</v>
      </c>
    </row>
    <row r="4" spans="1:13" ht="75" x14ac:dyDescent="0.35">
      <c r="A4" s="3">
        <v>83</v>
      </c>
      <c r="B4" s="3" t="s">
        <v>24</v>
      </c>
      <c r="C4" s="4" t="s">
        <v>25</v>
      </c>
      <c r="D4" s="22">
        <v>5</v>
      </c>
      <c r="E4" s="5" t="s">
        <v>195</v>
      </c>
      <c r="F4" s="6">
        <v>19629.629629629631</v>
      </c>
      <c r="G4" s="6">
        <f>+F4*0.05</f>
        <v>981.48148148148164</v>
      </c>
      <c r="H4" s="6">
        <f t="shared" ref="H4:H13" si="0">+F4*2.5/100</f>
        <v>490.74074074074082</v>
      </c>
      <c r="I4" s="7">
        <f t="shared" ref="I4:I13" si="1">+(K4-F4)-G4-H4</f>
        <v>5398.148148148146</v>
      </c>
      <c r="J4" s="6">
        <f t="shared" ref="J4:J13" si="2">+F4+H4+G4+I4</f>
        <v>26500</v>
      </c>
      <c r="K4" s="6">
        <f>+L4/1.19</f>
        <v>26500</v>
      </c>
      <c r="L4" s="6">
        <v>31535</v>
      </c>
      <c r="M4" s="6">
        <f t="shared" ref="M4:M67" si="3">+L4*D4</f>
        <v>157675</v>
      </c>
    </row>
    <row r="5" spans="1:13" ht="100" x14ac:dyDescent="0.35">
      <c r="A5" s="3">
        <v>84</v>
      </c>
      <c r="B5" s="3" t="s">
        <v>26</v>
      </c>
      <c r="C5" s="4" t="s">
        <v>27</v>
      </c>
      <c r="D5" s="22">
        <v>5</v>
      </c>
      <c r="E5" s="5" t="s">
        <v>20</v>
      </c>
      <c r="F5" s="6">
        <v>13925.925925925925</v>
      </c>
      <c r="G5" s="6">
        <f t="shared" ref="G5:G53" si="4">+F5*0.05</f>
        <v>696.2962962962963</v>
      </c>
      <c r="H5" s="6">
        <f t="shared" si="0"/>
        <v>348.1481481481481</v>
      </c>
      <c r="I5" s="7">
        <f t="shared" si="1"/>
        <v>3829.62962962963</v>
      </c>
      <c r="J5" s="6">
        <f t="shared" si="2"/>
        <v>18800</v>
      </c>
      <c r="K5" s="6">
        <f t="shared" ref="K5:K68" si="5">+L5/1.19</f>
        <v>18800</v>
      </c>
      <c r="L5" s="6">
        <v>22372</v>
      </c>
      <c r="M5" s="6">
        <f t="shared" si="3"/>
        <v>111860</v>
      </c>
    </row>
    <row r="6" spans="1:13" ht="75" x14ac:dyDescent="0.35">
      <c r="A6" s="3">
        <v>85</v>
      </c>
      <c r="B6" s="3" t="s">
        <v>28</v>
      </c>
      <c r="C6" s="4" t="s">
        <v>29</v>
      </c>
      <c r="D6" s="22">
        <v>15</v>
      </c>
      <c r="E6" s="5" t="s">
        <v>196</v>
      </c>
      <c r="F6" s="6">
        <v>7703.7037037037035</v>
      </c>
      <c r="G6" s="6">
        <f t="shared" si="4"/>
        <v>385.18518518518522</v>
      </c>
      <c r="H6" s="6">
        <f t="shared" si="0"/>
        <v>192.59259259259258</v>
      </c>
      <c r="I6" s="7">
        <f t="shared" si="1"/>
        <v>2118.5185185185187</v>
      </c>
      <c r="J6" s="6">
        <f t="shared" si="2"/>
        <v>10400</v>
      </c>
      <c r="K6" s="6">
        <f t="shared" si="5"/>
        <v>10400</v>
      </c>
      <c r="L6" s="6">
        <v>12376</v>
      </c>
      <c r="M6" s="6">
        <f t="shared" si="3"/>
        <v>185640</v>
      </c>
    </row>
    <row r="7" spans="1:13" ht="37.5" x14ac:dyDescent="0.35">
      <c r="A7" s="3">
        <v>86</v>
      </c>
      <c r="B7" s="3" t="s">
        <v>30</v>
      </c>
      <c r="C7" s="4" t="s">
        <v>31</v>
      </c>
      <c r="D7" s="22">
        <v>20</v>
      </c>
      <c r="E7" s="5" t="s">
        <v>23</v>
      </c>
      <c r="F7" s="6">
        <v>2222.2222222222222</v>
      </c>
      <c r="G7" s="6">
        <f t="shared" si="4"/>
        <v>111.11111111111111</v>
      </c>
      <c r="H7" s="6">
        <f t="shared" si="0"/>
        <v>55.555555555555557</v>
      </c>
      <c r="I7" s="7">
        <f t="shared" si="1"/>
        <v>611.1111111111112</v>
      </c>
      <c r="J7" s="6">
        <f t="shared" si="2"/>
        <v>3000.0000000000005</v>
      </c>
      <c r="K7" s="6">
        <f t="shared" si="5"/>
        <v>3000</v>
      </c>
      <c r="L7" s="6">
        <v>3570</v>
      </c>
      <c r="M7" s="6">
        <f t="shared" si="3"/>
        <v>71400</v>
      </c>
    </row>
    <row r="8" spans="1:13" ht="50" x14ac:dyDescent="0.35">
      <c r="A8" s="3">
        <v>87</v>
      </c>
      <c r="B8" s="3" t="s">
        <v>32</v>
      </c>
      <c r="C8" s="4" t="s">
        <v>33</v>
      </c>
      <c r="D8" s="22">
        <v>10</v>
      </c>
      <c r="E8" s="5" t="s">
        <v>23</v>
      </c>
      <c r="F8" s="6">
        <v>7259.2592592592591</v>
      </c>
      <c r="G8" s="6">
        <f t="shared" si="4"/>
        <v>362.96296296296299</v>
      </c>
      <c r="H8" s="6">
        <f t="shared" si="0"/>
        <v>181.48148148148147</v>
      </c>
      <c r="I8" s="7">
        <f t="shared" si="1"/>
        <v>1996.2962962962963</v>
      </c>
      <c r="J8" s="6">
        <f t="shared" si="2"/>
        <v>9800</v>
      </c>
      <c r="K8" s="6">
        <f t="shared" si="5"/>
        <v>9800</v>
      </c>
      <c r="L8" s="6">
        <v>11662</v>
      </c>
      <c r="M8" s="6">
        <f t="shared" si="3"/>
        <v>116620</v>
      </c>
    </row>
    <row r="9" spans="1:13" ht="75" x14ac:dyDescent="0.35">
      <c r="A9" s="3">
        <v>88</v>
      </c>
      <c r="B9" s="3" t="s">
        <v>34</v>
      </c>
      <c r="C9" s="4" t="s">
        <v>35</v>
      </c>
      <c r="D9" s="22">
        <v>30</v>
      </c>
      <c r="E9" s="5" t="s">
        <v>20</v>
      </c>
      <c r="F9" s="6">
        <v>3777.7777777777778</v>
      </c>
      <c r="G9" s="6">
        <f t="shared" si="4"/>
        <v>188.88888888888891</v>
      </c>
      <c r="H9" s="6">
        <f t="shared" si="0"/>
        <v>94.444444444444457</v>
      </c>
      <c r="I9" s="7">
        <f t="shared" si="1"/>
        <v>1038.8888888888887</v>
      </c>
      <c r="J9" s="6">
        <f t="shared" si="2"/>
        <v>5100</v>
      </c>
      <c r="K9" s="6">
        <f t="shared" si="5"/>
        <v>5100</v>
      </c>
      <c r="L9" s="6">
        <v>6069</v>
      </c>
      <c r="M9" s="6">
        <f t="shared" si="3"/>
        <v>182070</v>
      </c>
    </row>
    <row r="10" spans="1:13" ht="62.5" x14ac:dyDescent="0.35">
      <c r="A10" s="3">
        <v>89</v>
      </c>
      <c r="B10" s="3" t="s">
        <v>36</v>
      </c>
      <c r="C10" s="4" t="s">
        <v>37</v>
      </c>
      <c r="D10" s="22">
        <v>10</v>
      </c>
      <c r="E10" s="5" t="s">
        <v>197</v>
      </c>
      <c r="F10" s="6">
        <v>4518.5185185185182</v>
      </c>
      <c r="G10" s="6">
        <f t="shared" si="4"/>
        <v>225.92592592592592</v>
      </c>
      <c r="H10" s="6">
        <f t="shared" si="0"/>
        <v>112.96296296296296</v>
      </c>
      <c r="I10" s="7">
        <f t="shared" si="1"/>
        <v>1242.5925925925928</v>
      </c>
      <c r="J10" s="6">
        <f t="shared" si="2"/>
        <v>6100</v>
      </c>
      <c r="K10" s="6">
        <f t="shared" si="5"/>
        <v>6100</v>
      </c>
      <c r="L10" s="6">
        <v>7259</v>
      </c>
      <c r="M10" s="6">
        <f t="shared" si="3"/>
        <v>72590</v>
      </c>
    </row>
    <row r="11" spans="1:13" ht="50" x14ac:dyDescent="0.35">
      <c r="A11" s="3">
        <v>90</v>
      </c>
      <c r="B11" s="3" t="s">
        <v>38</v>
      </c>
      <c r="C11" s="4" t="s">
        <v>39</v>
      </c>
      <c r="D11" s="22">
        <v>30</v>
      </c>
      <c r="E11" s="5" t="s">
        <v>198</v>
      </c>
      <c r="F11" s="6">
        <v>444.4444444444444</v>
      </c>
      <c r="G11" s="6">
        <f t="shared" si="4"/>
        <v>22.222222222222221</v>
      </c>
      <c r="H11" s="6">
        <f t="shared" si="0"/>
        <v>11.111111111111111</v>
      </c>
      <c r="I11" s="7">
        <f t="shared" si="1"/>
        <v>122.22222222222226</v>
      </c>
      <c r="J11" s="6">
        <f t="shared" si="2"/>
        <v>600</v>
      </c>
      <c r="K11" s="6">
        <f t="shared" si="5"/>
        <v>600</v>
      </c>
      <c r="L11" s="6">
        <v>714</v>
      </c>
      <c r="M11" s="6">
        <f t="shared" si="3"/>
        <v>21420</v>
      </c>
    </row>
    <row r="12" spans="1:13" ht="50" x14ac:dyDescent="0.35">
      <c r="A12" s="3">
        <v>91</v>
      </c>
      <c r="B12" s="3" t="s">
        <v>40</v>
      </c>
      <c r="C12" s="4" t="s">
        <v>41</v>
      </c>
      <c r="D12" s="22">
        <v>50</v>
      </c>
      <c r="E12" s="5" t="s">
        <v>198</v>
      </c>
      <c r="F12" s="6">
        <v>1481.4814814814815</v>
      </c>
      <c r="G12" s="6">
        <f t="shared" si="4"/>
        <v>74.074074074074076</v>
      </c>
      <c r="H12" s="6">
        <f t="shared" si="0"/>
        <v>37.037037037037038</v>
      </c>
      <c r="I12" s="7">
        <f t="shared" si="1"/>
        <v>407.40740740740739</v>
      </c>
      <c r="J12" s="6">
        <f t="shared" si="2"/>
        <v>2000</v>
      </c>
      <c r="K12" s="6">
        <f t="shared" si="5"/>
        <v>2000</v>
      </c>
      <c r="L12" s="6">
        <v>2380</v>
      </c>
      <c r="M12" s="6">
        <f t="shared" si="3"/>
        <v>119000</v>
      </c>
    </row>
    <row r="13" spans="1:13" ht="37.5" x14ac:dyDescent="0.35">
      <c r="A13" s="3">
        <v>92</v>
      </c>
      <c r="B13" s="3" t="s">
        <v>42</v>
      </c>
      <c r="C13" s="4" t="s">
        <v>43</v>
      </c>
      <c r="D13" s="22">
        <v>10</v>
      </c>
      <c r="E13" s="5" t="s">
        <v>23</v>
      </c>
      <c r="F13" s="6">
        <v>25210.084033613446</v>
      </c>
      <c r="G13" s="6">
        <f t="shared" si="4"/>
        <v>1260.5042016806724</v>
      </c>
      <c r="H13" s="6">
        <f t="shared" si="0"/>
        <v>630.25210084033608</v>
      </c>
      <c r="I13" s="7">
        <f t="shared" si="1"/>
        <v>29499.159663865546</v>
      </c>
      <c r="J13" s="6">
        <f t="shared" si="2"/>
        <v>56600</v>
      </c>
      <c r="K13" s="6">
        <f t="shared" si="5"/>
        <v>56600</v>
      </c>
      <c r="L13" s="6">
        <v>67354</v>
      </c>
      <c r="M13" s="6">
        <f t="shared" si="3"/>
        <v>673540</v>
      </c>
    </row>
    <row r="14" spans="1:13" ht="25" x14ac:dyDescent="0.35">
      <c r="A14" s="21">
        <v>93</v>
      </c>
      <c r="B14" s="11" t="s">
        <v>44</v>
      </c>
      <c r="C14" s="11" t="s">
        <v>45</v>
      </c>
      <c r="D14" s="23">
        <v>10</v>
      </c>
      <c r="E14" s="11" t="s">
        <v>23</v>
      </c>
      <c r="F14" s="6">
        <v>25210.084033613446</v>
      </c>
      <c r="G14" s="6">
        <f t="shared" si="4"/>
        <v>1260.5042016806724</v>
      </c>
      <c r="H14" s="6">
        <f t="shared" ref="H14:H21" si="6">+F14*2.5/100</f>
        <v>630.25210084033608</v>
      </c>
      <c r="I14" s="7">
        <f t="shared" ref="I14:I21" si="7">+(K14-F14)-G14-H14</f>
        <v>29899.159663865546</v>
      </c>
      <c r="J14" s="6">
        <f t="shared" ref="J14:J21" si="8">+F14+H14+G14+I14</f>
        <v>57000</v>
      </c>
      <c r="K14" s="6">
        <f t="shared" si="5"/>
        <v>57000</v>
      </c>
      <c r="L14" s="6">
        <v>67830</v>
      </c>
      <c r="M14" s="6">
        <f t="shared" si="3"/>
        <v>678300</v>
      </c>
    </row>
    <row r="15" spans="1:13" ht="50" x14ac:dyDescent="0.35">
      <c r="A15" s="21">
        <v>94</v>
      </c>
      <c r="B15" s="11" t="s">
        <v>46</v>
      </c>
      <c r="C15" s="11" t="s">
        <v>47</v>
      </c>
      <c r="D15" s="24">
        <v>15</v>
      </c>
      <c r="E15" s="11" t="s">
        <v>23</v>
      </c>
      <c r="F15" s="12">
        <v>16666.666666666668</v>
      </c>
      <c r="G15" s="6">
        <f t="shared" si="4"/>
        <v>833.33333333333348</v>
      </c>
      <c r="H15" s="6">
        <f t="shared" si="6"/>
        <v>416.66666666666674</v>
      </c>
      <c r="I15" s="7">
        <f t="shared" si="7"/>
        <v>4583.3333333333312</v>
      </c>
      <c r="J15" s="6">
        <f t="shared" si="8"/>
        <v>22500</v>
      </c>
      <c r="K15" s="6">
        <f t="shared" si="5"/>
        <v>22500</v>
      </c>
      <c r="L15" s="6">
        <v>26775</v>
      </c>
      <c r="M15" s="6">
        <f t="shared" si="3"/>
        <v>401625</v>
      </c>
    </row>
    <row r="16" spans="1:13" x14ac:dyDescent="0.35">
      <c r="A16" s="21">
        <v>95</v>
      </c>
      <c r="B16" s="11" t="s">
        <v>48</v>
      </c>
      <c r="C16" s="11" t="s">
        <v>49</v>
      </c>
      <c r="D16" s="23">
        <v>15</v>
      </c>
      <c r="E16" s="11" t="s">
        <v>23</v>
      </c>
      <c r="F16" s="12">
        <v>16962.96296296296</v>
      </c>
      <c r="G16" s="6">
        <f t="shared" si="4"/>
        <v>848.14814814814804</v>
      </c>
      <c r="H16" s="6">
        <f t="shared" si="6"/>
        <v>424.07407407407402</v>
      </c>
      <c r="I16" s="7">
        <f t="shared" si="7"/>
        <v>4664.8148148148184</v>
      </c>
      <c r="J16" s="6">
        <f t="shared" si="8"/>
        <v>22900</v>
      </c>
      <c r="K16" s="6">
        <f t="shared" si="5"/>
        <v>22900</v>
      </c>
      <c r="L16" s="6">
        <v>27251</v>
      </c>
      <c r="M16" s="6">
        <f t="shared" si="3"/>
        <v>408765</v>
      </c>
    </row>
    <row r="17" spans="1:13" ht="37.5" x14ac:dyDescent="0.35">
      <c r="A17" s="21">
        <v>96</v>
      </c>
      <c r="B17" s="11" t="s">
        <v>50</v>
      </c>
      <c r="C17" s="11" t="s">
        <v>51</v>
      </c>
      <c r="D17" s="23">
        <v>15</v>
      </c>
      <c r="E17" s="11" t="s">
        <v>23</v>
      </c>
      <c r="F17" s="12">
        <v>13925.925925925925</v>
      </c>
      <c r="G17" s="6">
        <f t="shared" si="4"/>
        <v>696.2962962962963</v>
      </c>
      <c r="H17" s="6">
        <f t="shared" si="6"/>
        <v>348.1481481481481</v>
      </c>
      <c r="I17" s="7">
        <f t="shared" si="7"/>
        <v>3829.62962962963</v>
      </c>
      <c r="J17" s="6">
        <f t="shared" si="8"/>
        <v>18800</v>
      </c>
      <c r="K17" s="6">
        <f t="shared" si="5"/>
        <v>18800</v>
      </c>
      <c r="L17" s="6">
        <v>22372</v>
      </c>
      <c r="M17" s="6">
        <f t="shared" si="3"/>
        <v>335580</v>
      </c>
    </row>
    <row r="18" spans="1:13" ht="75" x14ac:dyDescent="0.35">
      <c r="A18" s="21">
        <v>97</v>
      </c>
      <c r="B18" s="11" t="s">
        <v>52</v>
      </c>
      <c r="C18" s="11" t="s">
        <v>53</v>
      </c>
      <c r="D18" s="23">
        <v>15</v>
      </c>
      <c r="E18" s="11" t="s">
        <v>23</v>
      </c>
      <c r="F18" s="12">
        <v>10888.888888888889</v>
      </c>
      <c r="G18" s="6">
        <f t="shared" si="4"/>
        <v>544.44444444444446</v>
      </c>
      <c r="H18" s="6">
        <f t="shared" si="6"/>
        <v>272.22222222222223</v>
      </c>
      <c r="I18" s="7">
        <f t="shared" si="7"/>
        <v>2994.4444444444448</v>
      </c>
      <c r="J18" s="6">
        <f t="shared" si="8"/>
        <v>14700.000000000002</v>
      </c>
      <c r="K18" s="6">
        <f t="shared" si="5"/>
        <v>14700</v>
      </c>
      <c r="L18" s="6">
        <v>17493</v>
      </c>
      <c r="M18" s="6">
        <f t="shared" si="3"/>
        <v>262395</v>
      </c>
    </row>
    <row r="19" spans="1:13" ht="25" x14ac:dyDescent="0.35">
      <c r="A19" s="21">
        <v>98</v>
      </c>
      <c r="B19" s="11" t="s">
        <v>54</v>
      </c>
      <c r="C19" s="11" t="s">
        <v>55</v>
      </c>
      <c r="D19" s="23">
        <v>8</v>
      </c>
      <c r="E19" s="11" t="s">
        <v>20</v>
      </c>
      <c r="F19" s="12">
        <v>32370.370370370369</v>
      </c>
      <c r="G19" s="6">
        <f t="shared" si="4"/>
        <v>1618.5185185185185</v>
      </c>
      <c r="H19" s="6">
        <f t="shared" si="6"/>
        <v>809.25925925925924</v>
      </c>
      <c r="I19" s="7">
        <f t="shared" si="7"/>
        <v>8901.851851851854</v>
      </c>
      <c r="J19" s="6">
        <f t="shared" si="8"/>
        <v>43700</v>
      </c>
      <c r="K19" s="6">
        <f t="shared" si="5"/>
        <v>43700</v>
      </c>
      <c r="L19" s="6">
        <v>52003</v>
      </c>
      <c r="M19" s="6">
        <f t="shared" si="3"/>
        <v>416024</v>
      </c>
    </row>
    <row r="20" spans="1:13" ht="25" x14ac:dyDescent="0.35">
      <c r="A20" s="21">
        <v>99</v>
      </c>
      <c r="B20" s="11" t="s">
        <v>56</v>
      </c>
      <c r="C20" s="11" t="s">
        <v>55</v>
      </c>
      <c r="D20" s="23">
        <v>8</v>
      </c>
      <c r="E20" s="11" t="s">
        <v>20</v>
      </c>
      <c r="F20" s="12">
        <v>5333.333333333333</v>
      </c>
      <c r="G20" s="6">
        <f t="shared" si="4"/>
        <v>266.66666666666669</v>
      </c>
      <c r="H20" s="6">
        <f t="shared" si="6"/>
        <v>133.33333333333331</v>
      </c>
      <c r="I20" s="7">
        <f t="shared" si="7"/>
        <v>1466.666666666667</v>
      </c>
      <c r="J20" s="6">
        <f t="shared" si="8"/>
        <v>7200</v>
      </c>
      <c r="K20" s="6">
        <f t="shared" si="5"/>
        <v>7200</v>
      </c>
      <c r="L20" s="6">
        <v>8568</v>
      </c>
      <c r="M20" s="6">
        <f t="shared" si="3"/>
        <v>68544</v>
      </c>
    </row>
    <row r="21" spans="1:13" x14ac:dyDescent="0.35">
      <c r="A21" s="21">
        <v>100</v>
      </c>
      <c r="B21" s="11" t="s">
        <v>57</v>
      </c>
      <c r="C21" s="11" t="s">
        <v>58</v>
      </c>
      <c r="D21" s="23">
        <v>15</v>
      </c>
      <c r="E21" s="11" t="s">
        <v>23</v>
      </c>
      <c r="F21" s="12">
        <v>8962.9629629629635</v>
      </c>
      <c r="G21" s="6">
        <f t="shared" si="4"/>
        <v>448.14814814814821</v>
      </c>
      <c r="H21" s="6">
        <f t="shared" si="6"/>
        <v>224.07407407407408</v>
      </c>
      <c r="I21" s="7">
        <f t="shared" si="7"/>
        <v>2464.8148148148143</v>
      </c>
      <c r="J21" s="6">
        <f t="shared" si="8"/>
        <v>12100</v>
      </c>
      <c r="K21" s="6">
        <f t="shared" si="5"/>
        <v>12100</v>
      </c>
      <c r="L21" s="6">
        <v>14399</v>
      </c>
      <c r="M21" s="6">
        <f t="shared" si="3"/>
        <v>215985</v>
      </c>
    </row>
    <row r="22" spans="1:13" ht="25" x14ac:dyDescent="0.35">
      <c r="A22" s="21">
        <v>101</v>
      </c>
      <c r="B22" s="11" t="s">
        <v>59</v>
      </c>
      <c r="C22" s="11" t="s">
        <v>60</v>
      </c>
      <c r="D22" s="21">
        <v>0</v>
      </c>
      <c r="E22" s="11" t="s">
        <v>23</v>
      </c>
      <c r="F22" s="12">
        <v>0</v>
      </c>
      <c r="G22" s="6">
        <f t="shared" si="4"/>
        <v>0</v>
      </c>
      <c r="H22" s="6">
        <f t="shared" ref="H22:H53" si="9">+F22*2.5/100</f>
        <v>0</v>
      </c>
      <c r="I22" s="7">
        <f t="shared" ref="I22:I53" si="10">+(K22-F22)-G22-H22</f>
        <v>0</v>
      </c>
      <c r="J22" s="6">
        <f t="shared" ref="J22:J53" si="11">+F22+H22+G22+I22</f>
        <v>0</v>
      </c>
      <c r="K22" s="6">
        <f t="shared" si="5"/>
        <v>0</v>
      </c>
      <c r="L22" s="12">
        <v>0</v>
      </c>
      <c r="M22" s="6">
        <f t="shared" si="3"/>
        <v>0</v>
      </c>
    </row>
    <row r="23" spans="1:13" ht="75" x14ac:dyDescent="0.35">
      <c r="A23" s="21">
        <v>102</v>
      </c>
      <c r="B23" s="11" t="s">
        <v>28</v>
      </c>
      <c r="C23" s="11" t="s">
        <v>61</v>
      </c>
      <c r="D23" s="21">
        <v>20</v>
      </c>
      <c r="E23" s="11" t="s">
        <v>196</v>
      </c>
      <c r="F23" s="12">
        <v>6888.8888888888887</v>
      </c>
      <c r="G23" s="6">
        <f t="shared" si="4"/>
        <v>344.44444444444446</v>
      </c>
      <c r="H23" s="6">
        <f t="shared" si="9"/>
        <v>172.22222222222223</v>
      </c>
      <c r="I23" s="7">
        <f t="shared" si="10"/>
        <v>1894.4444444444448</v>
      </c>
      <c r="J23" s="6">
        <f t="shared" si="11"/>
        <v>9300</v>
      </c>
      <c r="K23" s="6">
        <f t="shared" si="5"/>
        <v>9300</v>
      </c>
      <c r="L23" s="12">
        <v>11067</v>
      </c>
      <c r="M23" s="6">
        <f t="shared" si="3"/>
        <v>221340</v>
      </c>
    </row>
    <row r="24" spans="1:13" ht="100" x14ac:dyDescent="0.35">
      <c r="A24" s="21">
        <v>103</v>
      </c>
      <c r="B24" s="11" t="s">
        <v>26</v>
      </c>
      <c r="C24" s="11" t="s">
        <v>62</v>
      </c>
      <c r="D24" s="21">
        <v>10</v>
      </c>
      <c r="E24" s="11" t="s">
        <v>197</v>
      </c>
      <c r="F24" s="12">
        <v>13925.925925925925</v>
      </c>
      <c r="G24" s="6">
        <f t="shared" si="4"/>
        <v>696.2962962962963</v>
      </c>
      <c r="H24" s="6">
        <f t="shared" si="9"/>
        <v>348.1481481481481</v>
      </c>
      <c r="I24" s="7">
        <f t="shared" si="10"/>
        <v>3829.62962962963</v>
      </c>
      <c r="J24" s="6">
        <f t="shared" si="11"/>
        <v>18800</v>
      </c>
      <c r="K24" s="6">
        <f t="shared" si="5"/>
        <v>18800</v>
      </c>
      <c r="L24" s="12">
        <v>22372</v>
      </c>
      <c r="M24" s="6">
        <f t="shared" si="3"/>
        <v>223720</v>
      </c>
    </row>
    <row r="25" spans="1:13" ht="37.5" x14ac:dyDescent="0.35">
      <c r="A25" s="21">
        <v>104</v>
      </c>
      <c r="B25" s="11" t="s">
        <v>63</v>
      </c>
      <c r="C25" s="11" t="s">
        <v>64</v>
      </c>
      <c r="D25" s="21">
        <v>100</v>
      </c>
      <c r="E25" s="11" t="s">
        <v>198</v>
      </c>
      <c r="F25" s="12">
        <v>2000</v>
      </c>
      <c r="G25" s="6">
        <f t="shared" si="4"/>
        <v>100</v>
      </c>
      <c r="H25" s="6">
        <f t="shared" si="9"/>
        <v>50</v>
      </c>
      <c r="I25" s="7">
        <f t="shared" si="10"/>
        <v>550</v>
      </c>
      <c r="J25" s="6">
        <f t="shared" si="11"/>
        <v>2700</v>
      </c>
      <c r="K25" s="6">
        <f t="shared" si="5"/>
        <v>2700</v>
      </c>
      <c r="L25" s="12">
        <v>3213</v>
      </c>
      <c r="M25" s="6">
        <f t="shared" si="3"/>
        <v>321300</v>
      </c>
    </row>
    <row r="26" spans="1:13" ht="37.5" x14ac:dyDescent="0.35">
      <c r="A26" s="21">
        <v>105</v>
      </c>
      <c r="B26" s="11" t="s">
        <v>65</v>
      </c>
      <c r="C26" s="11" t="s">
        <v>66</v>
      </c>
      <c r="D26" s="21">
        <v>150</v>
      </c>
      <c r="E26" s="11" t="s">
        <v>20</v>
      </c>
      <c r="F26" s="12">
        <v>1680.6722689075632</v>
      </c>
      <c r="G26" s="6">
        <f t="shared" si="4"/>
        <v>84.033613445378165</v>
      </c>
      <c r="H26" s="6">
        <f t="shared" si="9"/>
        <v>42.016806722689083</v>
      </c>
      <c r="I26" s="7">
        <f t="shared" si="10"/>
        <v>193.27731092436954</v>
      </c>
      <c r="J26" s="6">
        <f t="shared" si="11"/>
        <v>2000</v>
      </c>
      <c r="K26" s="6">
        <f t="shared" si="5"/>
        <v>2000</v>
      </c>
      <c r="L26" s="12">
        <v>2380</v>
      </c>
      <c r="M26" s="6">
        <f t="shared" si="3"/>
        <v>357000</v>
      </c>
    </row>
    <row r="27" spans="1:13" ht="25" x14ac:dyDescent="0.35">
      <c r="A27" s="21">
        <v>106</v>
      </c>
      <c r="B27" s="11" t="s">
        <v>67</v>
      </c>
      <c r="C27" s="11" t="s">
        <v>68</v>
      </c>
      <c r="D27" s="21">
        <v>10</v>
      </c>
      <c r="E27" s="11" t="s">
        <v>199</v>
      </c>
      <c r="F27" s="12">
        <v>4296.2962962962965</v>
      </c>
      <c r="G27" s="6">
        <f t="shared" si="4"/>
        <v>214.81481481481484</v>
      </c>
      <c r="H27" s="6">
        <f t="shared" si="9"/>
        <v>107.4074074074074</v>
      </c>
      <c r="I27" s="7">
        <f t="shared" si="10"/>
        <v>1181.4814814814813</v>
      </c>
      <c r="J27" s="6">
        <f t="shared" si="11"/>
        <v>5800</v>
      </c>
      <c r="K27" s="6">
        <f t="shared" si="5"/>
        <v>5800</v>
      </c>
      <c r="L27" s="12">
        <v>6902</v>
      </c>
      <c r="M27" s="6">
        <f t="shared" si="3"/>
        <v>69020</v>
      </c>
    </row>
    <row r="28" spans="1:13" ht="25" x14ac:dyDescent="0.35">
      <c r="A28" s="21">
        <v>107</v>
      </c>
      <c r="B28" s="11" t="s">
        <v>69</v>
      </c>
      <c r="C28" s="11" t="s">
        <v>70</v>
      </c>
      <c r="D28" s="21">
        <v>12</v>
      </c>
      <c r="E28" s="11" t="s">
        <v>199</v>
      </c>
      <c r="F28" s="12">
        <v>2370.37037037037</v>
      </c>
      <c r="G28" s="6">
        <f t="shared" si="4"/>
        <v>118.5185185185185</v>
      </c>
      <c r="H28" s="6">
        <f t="shared" si="9"/>
        <v>59.259259259259252</v>
      </c>
      <c r="I28" s="7">
        <f t="shared" si="10"/>
        <v>651.8518518518523</v>
      </c>
      <c r="J28" s="6">
        <f t="shared" si="11"/>
        <v>3200</v>
      </c>
      <c r="K28" s="6">
        <f t="shared" si="5"/>
        <v>3200</v>
      </c>
      <c r="L28" s="12">
        <v>3808</v>
      </c>
      <c r="M28" s="6">
        <f t="shared" si="3"/>
        <v>45696</v>
      </c>
    </row>
    <row r="29" spans="1:13" ht="50" x14ac:dyDescent="0.35">
      <c r="A29" s="21">
        <v>108</v>
      </c>
      <c r="B29" s="11" t="s">
        <v>71</v>
      </c>
      <c r="C29" s="11" t="s">
        <v>72</v>
      </c>
      <c r="D29" s="21">
        <v>100</v>
      </c>
      <c r="E29" s="11" t="s">
        <v>197</v>
      </c>
      <c r="F29" s="12">
        <v>6000</v>
      </c>
      <c r="G29" s="6">
        <f t="shared" si="4"/>
        <v>300</v>
      </c>
      <c r="H29" s="6">
        <f t="shared" si="9"/>
        <v>150</v>
      </c>
      <c r="I29" s="7">
        <f t="shared" si="10"/>
        <v>2350</v>
      </c>
      <c r="J29" s="6">
        <f t="shared" si="11"/>
        <v>8800</v>
      </c>
      <c r="K29" s="6">
        <f t="shared" si="5"/>
        <v>8800</v>
      </c>
      <c r="L29" s="12">
        <v>10472</v>
      </c>
      <c r="M29" s="6">
        <f t="shared" si="3"/>
        <v>1047200</v>
      </c>
    </row>
    <row r="30" spans="1:13" ht="62.5" x14ac:dyDescent="0.35">
      <c r="A30" s="21">
        <v>109</v>
      </c>
      <c r="B30" s="11" t="s">
        <v>73</v>
      </c>
      <c r="C30" s="11" t="s">
        <v>74</v>
      </c>
      <c r="D30" s="21">
        <v>40</v>
      </c>
      <c r="E30" s="11" t="s">
        <v>200</v>
      </c>
      <c r="F30" s="12">
        <v>7925.9259259259252</v>
      </c>
      <c r="G30" s="6">
        <f t="shared" si="4"/>
        <v>396.2962962962963</v>
      </c>
      <c r="H30" s="6">
        <f t="shared" si="9"/>
        <v>198.14814814814815</v>
      </c>
      <c r="I30" s="7">
        <f t="shared" si="10"/>
        <v>2179.62962962963</v>
      </c>
      <c r="J30" s="6">
        <f t="shared" si="11"/>
        <v>10699.999999999998</v>
      </c>
      <c r="K30" s="6">
        <f t="shared" si="5"/>
        <v>10700</v>
      </c>
      <c r="L30" s="12">
        <v>12733</v>
      </c>
      <c r="M30" s="6">
        <f t="shared" si="3"/>
        <v>509320</v>
      </c>
    </row>
    <row r="31" spans="1:13" ht="25" x14ac:dyDescent="0.35">
      <c r="A31" s="21">
        <v>110</v>
      </c>
      <c r="B31" s="11" t="s">
        <v>75</v>
      </c>
      <c r="C31" s="11" t="s">
        <v>76</v>
      </c>
      <c r="D31" s="21">
        <v>2</v>
      </c>
      <c r="E31" s="11" t="s">
        <v>201</v>
      </c>
      <c r="F31" s="12">
        <v>150000</v>
      </c>
      <c r="G31" s="6">
        <f t="shared" si="4"/>
        <v>7500</v>
      </c>
      <c r="H31" s="6">
        <f t="shared" si="9"/>
        <v>3750</v>
      </c>
      <c r="I31" s="7">
        <f t="shared" si="10"/>
        <v>157650</v>
      </c>
      <c r="J31" s="6">
        <f t="shared" si="11"/>
        <v>318900</v>
      </c>
      <c r="K31" s="6">
        <f t="shared" si="5"/>
        <v>318900</v>
      </c>
      <c r="L31" s="12">
        <v>379491</v>
      </c>
      <c r="M31" s="6">
        <f t="shared" si="3"/>
        <v>758982</v>
      </c>
    </row>
    <row r="32" spans="1:13" ht="50" x14ac:dyDescent="0.35">
      <c r="A32" s="21">
        <v>111</v>
      </c>
      <c r="B32" s="11" t="s">
        <v>77</v>
      </c>
      <c r="C32" s="11" t="s">
        <v>78</v>
      </c>
      <c r="D32" s="21">
        <v>4</v>
      </c>
      <c r="E32" s="11" t="s">
        <v>199</v>
      </c>
      <c r="F32" s="12">
        <v>55000</v>
      </c>
      <c r="G32" s="6">
        <f t="shared" si="4"/>
        <v>2750</v>
      </c>
      <c r="H32" s="6">
        <f t="shared" si="9"/>
        <v>1375</v>
      </c>
      <c r="I32" s="7">
        <f t="shared" si="10"/>
        <v>14375</v>
      </c>
      <c r="J32" s="6">
        <f t="shared" si="11"/>
        <v>73500</v>
      </c>
      <c r="K32" s="6">
        <f t="shared" si="5"/>
        <v>73500</v>
      </c>
      <c r="L32" s="12">
        <v>87465</v>
      </c>
      <c r="M32" s="6">
        <f t="shared" si="3"/>
        <v>349860</v>
      </c>
    </row>
    <row r="33" spans="1:13" ht="50" x14ac:dyDescent="0.35">
      <c r="A33" s="21">
        <v>112</v>
      </c>
      <c r="B33" s="11" t="s">
        <v>77</v>
      </c>
      <c r="C33" s="11" t="s">
        <v>79</v>
      </c>
      <c r="D33" s="21">
        <v>4</v>
      </c>
      <c r="E33" s="11" t="s">
        <v>202</v>
      </c>
      <c r="F33" s="12">
        <v>55000</v>
      </c>
      <c r="G33" s="6">
        <f t="shared" si="4"/>
        <v>2750</v>
      </c>
      <c r="H33" s="6">
        <f t="shared" si="9"/>
        <v>1375</v>
      </c>
      <c r="I33" s="7">
        <f t="shared" si="10"/>
        <v>14575</v>
      </c>
      <c r="J33" s="6">
        <f t="shared" si="11"/>
        <v>73700</v>
      </c>
      <c r="K33" s="6">
        <f t="shared" si="5"/>
        <v>73700</v>
      </c>
      <c r="L33" s="12">
        <v>87703</v>
      </c>
      <c r="M33" s="6">
        <f t="shared" si="3"/>
        <v>350812</v>
      </c>
    </row>
    <row r="34" spans="1:13" ht="50" x14ac:dyDescent="0.35">
      <c r="A34" s="21">
        <v>113</v>
      </c>
      <c r="B34" s="11" t="s">
        <v>80</v>
      </c>
      <c r="C34" s="11" t="s">
        <v>81</v>
      </c>
      <c r="D34" s="21">
        <v>30</v>
      </c>
      <c r="E34" s="11" t="s">
        <v>203</v>
      </c>
      <c r="F34" s="12">
        <v>7478.9915966386561</v>
      </c>
      <c r="G34" s="6">
        <f t="shared" si="4"/>
        <v>373.94957983193285</v>
      </c>
      <c r="H34" s="6">
        <f t="shared" si="9"/>
        <v>186.9747899159664</v>
      </c>
      <c r="I34" s="7">
        <f t="shared" si="10"/>
        <v>4660.0840336134443</v>
      </c>
      <c r="J34" s="6">
        <f t="shared" si="11"/>
        <v>12700</v>
      </c>
      <c r="K34" s="6">
        <f t="shared" si="5"/>
        <v>12700</v>
      </c>
      <c r="L34" s="12">
        <v>15113</v>
      </c>
      <c r="M34" s="6">
        <f t="shared" si="3"/>
        <v>453390</v>
      </c>
    </row>
    <row r="35" spans="1:13" ht="50" x14ac:dyDescent="0.35">
      <c r="A35" s="21">
        <v>114</v>
      </c>
      <c r="B35" s="11" t="s">
        <v>82</v>
      </c>
      <c r="C35" s="11" t="s">
        <v>83</v>
      </c>
      <c r="D35" s="21">
        <v>90</v>
      </c>
      <c r="E35" s="11" t="s">
        <v>197</v>
      </c>
      <c r="F35" s="12">
        <v>2941.1764705882356</v>
      </c>
      <c r="G35" s="6">
        <f t="shared" si="4"/>
        <v>147.0588235294118</v>
      </c>
      <c r="H35" s="6">
        <f t="shared" si="9"/>
        <v>73.529411764705898</v>
      </c>
      <c r="I35" s="7">
        <f t="shared" si="10"/>
        <v>1538.2352941176468</v>
      </c>
      <c r="J35" s="6">
        <f t="shared" si="11"/>
        <v>4700</v>
      </c>
      <c r="K35" s="6">
        <f t="shared" si="5"/>
        <v>4700</v>
      </c>
      <c r="L35" s="12">
        <v>5593</v>
      </c>
      <c r="M35" s="6">
        <f t="shared" si="3"/>
        <v>503370</v>
      </c>
    </row>
    <row r="36" spans="1:13" x14ac:dyDescent="0.35">
      <c r="A36" s="21">
        <v>115</v>
      </c>
      <c r="B36" s="11" t="s">
        <v>84</v>
      </c>
      <c r="C36" s="11" t="s">
        <v>85</v>
      </c>
      <c r="D36" s="21">
        <v>20</v>
      </c>
      <c r="E36" s="11" t="s">
        <v>20</v>
      </c>
      <c r="F36" s="12">
        <v>7703.7037037037035</v>
      </c>
      <c r="G36" s="6">
        <f t="shared" si="4"/>
        <v>385.18518518518522</v>
      </c>
      <c r="H36" s="6">
        <f t="shared" si="9"/>
        <v>192.59259259259258</v>
      </c>
      <c r="I36" s="7">
        <f t="shared" si="10"/>
        <v>2118.5185185185187</v>
      </c>
      <c r="J36" s="6">
        <f t="shared" si="11"/>
        <v>10400</v>
      </c>
      <c r="K36" s="6">
        <f t="shared" si="5"/>
        <v>10400</v>
      </c>
      <c r="L36" s="12">
        <v>12376</v>
      </c>
      <c r="M36" s="6">
        <f t="shared" si="3"/>
        <v>247520</v>
      </c>
    </row>
    <row r="37" spans="1:13" ht="25" x14ac:dyDescent="0.35">
      <c r="A37" s="21">
        <v>116</v>
      </c>
      <c r="B37" s="11" t="s">
        <v>86</v>
      </c>
      <c r="C37" s="11" t="s">
        <v>87</v>
      </c>
      <c r="D37" s="21">
        <v>2</v>
      </c>
      <c r="E37" s="11" t="s">
        <v>20</v>
      </c>
      <c r="F37" s="12">
        <v>86888.888888888891</v>
      </c>
      <c r="G37" s="6">
        <f t="shared" si="4"/>
        <v>4344.4444444444443</v>
      </c>
      <c r="H37" s="6">
        <f t="shared" si="9"/>
        <v>2172.2222222222222</v>
      </c>
      <c r="I37" s="7">
        <f t="shared" si="10"/>
        <v>23894.444444444442</v>
      </c>
      <c r="J37" s="6">
        <f t="shared" si="11"/>
        <v>117299.99999999999</v>
      </c>
      <c r="K37" s="6">
        <f t="shared" si="5"/>
        <v>117300</v>
      </c>
      <c r="L37" s="12">
        <v>139587</v>
      </c>
      <c r="M37" s="6">
        <f t="shared" si="3"/>
        <v>279174</v>
      </c>
    </row>
    <row r="38" spans="1:13" x14ac:dyDescent="0.35">
      <c r="A38" s="21">
        <v>117</v>
      </c>
      <c r="B38" s="11" t="s">
        <v>88</v>
      </c>
      <c r="C38" s="11" t="s">
        <v>89</v>
      </c>
      <c r="D38" s="21">
        <v>1</v>
      </c>
      <c r="E38" s="11" t="s">
        <v>20</v>
      </c>
      <c r="F38" s="12">
        <v>160000</v>
      </c>
      <c r="G38" s="6">
        <f t="shared" si="4"/>
        <v>8000</v>
      </c>
      <c r="H38" s="6">
        <f t="shared" si="9"/>
        <v>4000</v>
      </c>
      <c r="I38" s="7">
        <f t="shared" si="10"/>
        <v>44000</v>
      </c>
      <c r="J38" s="6">
        <f t="shared" si="11"/>
        <v>216000</v>
      </c>
      <c r="K38" s="6">
        <f t="shared" si="5"/>
        <v>216000</v>
      </c>
      <c r="L38" s="12">
        <v>257040</v>
      </c>
      <c r="M38" s="6">
        <f t="shared" si="3"/>
        <v>257040</v>
      </c>
    </row>
    <row r="39" spans="1:13" ht="25" x14ac:dyDescent="0.35">
      <c r="A39" s="21">
        <v>118</v>
      </c>
      <c r="B39" s="11" t="s">
        <v>90</v>
      </c>
      <c r="C39" s="11" t="s">
        <v>91</v>
      </c>
      <c r="D39" s="21">
        <v>2</v>
      </c>
      <c r="E39" s="11" t="s">
        <v>204</v>
      </c>
      <c r="F39" s="12">
        <v>28000</v>
      </c>
      <c r="G39" s="6">
        <f t="shared" si="4"/>
        <v>1400</v>
      </c>
      <c r="H39" s="6">
        <f t="shared" si="9"/>
        <v>700</v>
      </c>
      <c r="I39" s="7">
        <f t="shared" si="10"/>
        <v>7700</v>
      </c>
      <c r="J39" s="6">
        <f t="shared" si="11"/>
        <v>37800</v>
      </c>
      <c r="K39" s="6">
        <f t="shared" si="5"/>
        <v>37800</v>
      </c>
      <c r="L39" s="12">
        <v>44982</v>
      </c>
      <c r="M39" s="6">
        <f t="shared" si="3"/>
        <v>89964</v>
      </c>
    </row>
    <row r="40" spans="1:13" ht="112.5" x14ac:dyDescent="0.35">
      <c r="A40" s="21">
        <v>119</v>
      </c>
      <c r="B40" s="11" t="s">
        <v>92</v>
      </c>
      <c r="C40" s="11" t="s">
        <v>93</v>
      </c>
      <c r="D40" s="21">
        <v>7</v>
      </c>
      <c r="E40" s="11" t="s">
        <v>205</v>
      </c>
      <c r="F40" s="12">
        <v>85466.666666666672</v>
      </c>
      <c r="G40" s="6">
        <f t="shared" si="4"/>
        <v>4273.3333333333339</v>
      </c>
      <c r="H40" s="6">
        <f t="shared" si="9"/>
        <v>2136.666666666667</v>
      </c>
      <c r="I40" s="7">
        <f t="shared" si="10"/>
        <v>36323.333333333328</v>
      </c>
      <c r="J40" s="6">
        <f t="shared" si="11"/>
        <v>128200</v>
      </c>
      <c r="K40" s="6">
        <f t="shared" si="5"/>
        <v>128200</v>
      </c>
      <c r="L40" s="12">
        <v>152558</v>
      </c>
      <c r="M40" s="6">
        <f t="shared" si="3"/>
        <v>1067906</v>
      </c>
    </row>
    <row r="41" spans="1:13" ht="25" x14ac:dyDescent="0.35">
      <c r="A41" s="21">
        <v>120</v>
      </c>
      <c r="B41" s="11" t="s">
        <v>94</v>
      </c>
      <c r="C41" s="11" t="s">
        <v>95</v>
      </c>
      <c r="D41" s="21">
        <v>8</v>
      </c>
      <c r="E41" s="11" t="s">
        <v>206</v>
      </c>
      <c r="F41" s="12">
        <v>43407.407407407409</v>
      </c>
      <c r="G41" s="6">
        <f t="shared" si="4"/>
        <v>2170.3703703703704</v>
      </c>
      <c r="H41" s="6">
        <f t="shared" si="9"/>
        <v>1085.1851851851852</v>
      </c>
      <c r="I41" s="7">
        <f t="shared" si="10"/>
        <v>11937.037037037036</v>
      </c>
      <c r="J41" s="6">
        <f t="shared" si="11"/>
        <v>58600</v>
      </c>
      <c r="K41" s="6">
        <f t="shared" si="5"/>
        <v>58600</v>
      </c>
      <c r="L41" s="12">
        <v>69734</v>
      </c>
      <c r="M41" s="6">
        <f t="shared" si="3"/>
        <v>557872</v>
      </c>
    </row>
    <row r="42" spans="1:13" x14ac:dyDescent="0.35">
      <c r="A42" s="21">
        <v>121</v>
      </c>
      <c r="B42" s="11" t="s">
        <v>96</v>
      </c>
      <c r="C42" s="11" t="s">
        <v>97</v>
      </c>
      <c r="D42" s="21">
        <v>20</v>
      </c>
      <c r="E42" s="11" t="s">
        <v>20</v>
      </c>
      <c r="F42" s="12">
        <v>1259.2592592592594</v>
      </c>
      <c r="G42" s="6">
        <f t="shared" si="4"/>
        <v>62.962962962962969</v>
      </c>
      <c r="H42" s="6">
        <f t="shared" si="9"/>
        <v>31.481481481481481</v>
      </c>
      <c r="I42" s="7">
        <f t="shared" si="10"/>
        <v>346.29629629629619</v>
      </c>
      <c r="J42" s="6">
        <f t="shared" si="11"/>
        <v>1700</v>
      </c>
      <c r="K42" s="6">
        <f t="shared" si="5"/>
        <v>1700</v>
      </c>
      <c r="L42" s="12">
        <v>2023</v>
      </c>
      <c r="M42" s="6">
        <f t="shared" si="3"/>
        <v>40460</v>
      </c>
    </row>
    <row r="43" spans="1:13" ht="25" x14ac:dyDescent="0.35">
      <c r="A43" s="21">
        <v>122</v>
      </c>
      <c r="B43" s="11" t="s">
        <v>98</v>
      </c>
      <c r="C43" s="11" t="s">
        <v>99</v>
      </c>
      <c r="D43" s="21">
        <v>25</v>
      </c>
      <c r="E43" s="11" t="s">
        <v>20</v>
      </c>
      <c r="F43" s="12">
        <v>7478.9915966386561</v>
      </c>
      <c r="G43" s="6">
        <f t="shared" si="4"/>
        <v>373.94957983193285</v>
      </c>
      <c r="H43" s="6">
        <f t="shared" si="9"/>
        <v>186.9747899159664</v>
      </c>
      <c r="I43" s="7">
        <f t="shared" si="10"/>
        <v>6360.0840336134443</v>
      </c>
      <c r="J43" s="6">
        <f t="shared" si="11"/>
        <v>14400</v>
      </c>
      <c r="K43" s="6">
        <f t="shared" si="5"/>
        <v>14400</v>
      </c>
      <c r="L43" s="12">
        <v>17136</v>
      </c>
      <c r="M43" s="6">
        <f t="shared" si="3"/>
        <v>428400</v>
      </c>
    </row>
    <row r="44" spans="1:13" ht="25" x14ac:dyDescent="0.35">
      <c r="A44" s="21">
        <v>123</v>
      </c>
      <c r="B44" s="11" t="s">
        <v>100</v>
      </c>
      <c r="C44" s="11" t="s">
        <v>101</v>
      </c>
      <c r="D44" s="21">
        <v>15</v>
      </c>
      <c r="E44" s="11" t="s">
        <v>20</v>
      </c>
      <c r="F44" s="12">
        <v>14962.962962962962</v>
      </c>
      <c r="G44" s="6">
        <f t="shared" si="4"/>
        <v>748.14814814814815</v>
      </c>
      <c r="H44" s="6">
        <f t="shared" si="9"/>
        <v>374.07407407407402</v>
      </c>
      <c r="I44" s="7">
        <f t="shared" si="10"/>
        <v>4114.8148148148166</v>
      </c>
      <c r="J44" s="6">
        <f t="shared" si="11"/>
        <v>20200</v>
      </c>
      <c r="K44" s="6">
        <f t="shared" si="5"/>
        <v>20200</v>
      </c>
      <c r="L44" s="12">
        <v>24038</v>
      </c>
      <c r="M44" s="6">
        <f t="shared" si="3"/>
        <v>360570</v>
      </c>
    </row>
    <row r="45" spans="1:13" ht="25" x14ac:dyDescent="0.35">
      <c r="A45" s="21">
        <v>124</v>
      </c>
      <c r="B45" s="11" t="s">
        <v>102</v>
      </c>
      <c r="C45" s="11" t="s">
        <v>103</v>
      </c>
      <c r="D45" s="21">
        <v>20</v>
      </c>
      <c r="E45" s="11" t="s">
        <v>207</v>
      </c>
      <c r="F45" s="12">
        <v>18666.666666666668</v>
      </c>
      <c r="G45" s="6">
        <f t="shared" si="4"/>
        <v>933.33333333333348</v>
      </c>
      <c r="H45" s="6">
        <f t="shared" si="9"/>
        <v>466.66666666666674</v>
      </c>
      <c r="I45" s="7">
        <f t="shared" si="10"/>
        <v>5133.3333333333312</v>
      </c>
      <c r="J45" s="6">
        <f t="shared" si="11"/>
        <v>25200</v>
      </c>
      <c r="K45" s="6">
        <f t="shared" si="5"/>
        <v>25200</v>
      </c>
      <c r="L45" s="12">
        <v>29988</v>
      </c>
      <c r="M45" s="6">
        <f t="shared" si="3"/>
        <v>599760</v>
      </c>
    </row>
    <row r="46" spans="1:13" ht="25" x14ac:dyDescent="0.35">
      <c r="A46" s="21">
        <v>125</v>
      </c>
      <c r="B46" s="11" t="s">
        <v>104</v>
      </c>
      <c r="C46" s="11" t="s">
        <v>105</v>
      </c>
      <c r="D46" s="21">
        <v>15</v>
      </c>
      <c r="E46" s="11" t="s">
        <v>199</v>
      </c>
      <c r="F46" s="12">
        <v>18592.592592592591</v>
      </c>
      <c r="G46" s="6">
        <f t="shared" si="4"/>
        <v>929.62962962962956</v>
      </c>
      <c r="H46" s="6">
        <f t="shared" si="9"/>
        <v>464.81481481481472</v>
      </c>
      <c r="I46" s="7">
        <f t="shared" si="10"/>
        <v>5112.9629629629644</v>
      </c>
      <c r="J46" s="6">
        <f t="shared" si="11"/>
        <v>25100</v>
      </c>
      <c r="K46" s="6">
        <f t="shared" si="5"/>
        <v>25100</v>
      </c>
      <c r="L46" s="12">
        <v>29869</v>
      </c>
      <c r="M46" s="6">
        <f t="shared" si="3"/>
        <v>448035</v>
      </c>
    </row>
    <row r="47" spans="1:13" ht="25" x14ac:dyDescent="0.35">
      <c r="A47" s="21">
        <v>126</v>
      </c>
      <c r="B47" s="11" t="s">
        <v>106</v>
      </c>
      <c r="C47" s="11" t="s">
        <v>107</v>
      </c>
      <c r="D47" s="21">
        <v>8</v>
      </c>
      <c r="E47" s="11" t="s">
        <v>199</v>
      </c>
      <c r="F47" s="12">
        <v>90000</v>
      </c>
      <c r="G47" s="6">
        <f t="shared" si="4"/>
        <v>4500</v>
      </c>
      <c r="H47" s="6">
        <f t="shared" si="9"/>
        <v>2250</v>
      </c>
      <c r="I47" s="7">
        <f t="shared" si="10"/>
        <v>22150</v>
      </c>
      <c r="J47" s="6">
        <f t="shared" si="11"/>
        <v>118900</v>
      </c>
      <c r="K47" s="6">
        <f t="shared" si="5"/>
        <v>118900</v>
      </c>
      <c r="L47" s="12">
        <v>141491</v>
      </c>
      <c r="M47" s="6">
        <f t="shared" si="3"/>
        <v>1131928</v>
      </c>
    </row>
    <row r="48" spans="1:13" ht="25" x14ac:dyDescent="0.35">
      <c r="A48" s="21">
        <v>127</v>
      </c>
      <c r="B48" s="11" t="s">
        <v>108</v>
      </c>
      <c r="C48" s="11" t="s">
        <v>109</v>
      </c>
      <c r="D48" s="21">
        <v>15</v>
      </c>
      <c r="E48" s="11" t="s">
        <v>199</v>
      </c>
      <c r="F48" s="12">
        <v>18592.592592592591</v>
      </c>
      <c r="G48" s="6">
        <f t="shared" si="4"/>
        <v>929.62962962962956</v>
      </c>
      <c r="H48" s="6">
        <f t="shared" si="9"/>
        <v>464.81481481481472</v>
      </c>
      <c r="I48" s="7">
        <f t="shared" si="10"/>
        <v>5112.9629629629644</v>
      </c>
      <c r="J48" s="6">
        <f t="shared" si="11"/>
        <v>25100</v>
      </c>
      <c r="K48" s="6">
        <f t="shared" si="5"/>
        <v>25100</v>
      </c>
      <c r="L48" s="12">
        <v>29869</v>
      </c>
      <c r="M48" s="6">
        <f t="shared" si="3"/>
        <v>448035</v>
      </c>
    </row>
    <row r="49" spans="1:13" x14ac:dyDescent="0.35">
      <c r="A49" s="21">
        <v>128</v>
      </c>
      <c r="B49" s="11" t="s">
        <v>110</v>
      </c>
      <c r="C49" s="11" t="s">
        <v>111</v>
      </c>
      <c r="D49" s="21">
        <v>20</v>
      </c>
      <c r="E49" s="11" t="s">
        <v>207</v>
      </c>
      <c r="F49" s="12">
        <v>8592.5925925925931</v>
      </c>
      <c r="G49" s="6">
        <f t="shared" si="4"/>
        <v>429.62962962962968</v>
      </c>
      <c r="H49" s="6">
        <f t="shared" si="9"/>
        <v>214.81481481481481</v>
      </c>
      <c r="I49" s="7">
        <f t="shared" si="10"/>
        <v>2362.9629629629626</v>
      </c>
      <c r="J49" s="6">
        <f t="shared" si="11"/>
        <v>11600</v>
      </c>
      <c r="K49" s="6">
        <f t="shared" si="5"/>
        <v>11600</v>
      </c>
      <c r="L49" s="12">
        <v>13804</v>
      </c>
      <c r="M49" s="6">
        <f t="shared" si="3"/>
        <v>276080</v>
      </c>
    </row>
    <row r="50" spans="1:13" ht="25" x14ac:dyDescent="0.35">
      <c r="A50" s="21">
        <v>129</v>
      </c>
      <c r="B50" s="11" t="s">
        <v>112</v>
      </c>
      <c r="C50" s="11" t="s">
        <v>113</v>
      </c>
      <c r="D50" s="21">
        <v>15</v>
      </c>
      <c r="E50" s="11" t="s">
        <v>20</v>
      </c>
      <c r="F50" s="12">
        <v>13865.546218487396</v>
      </c>
      <c r="G50" s="6">
        <f t="shared" si="4"/>
        <v>693.27731092436989</v>
      </c>
      <c r="H50" s="6">
        <f t="shared" si="9"/>
        <v>346.63865546218489</v>
      </c>
      <c r="I50" s="7">
        <f t="shared" si="10"/>
        <v>16894.537815126045</v>
      </c>
      <c r="J50" s="6">
        <f t="shared" si="11"/>
        <v>31799.999999999993</v>
      </c>
      <c r="K50" s="6">
        <f t="shared" si="5"/>
        <v>31800</v>
      </c>
      <c r="L50" s="12">
        <v>37842</v>
      </c>
      <c r="M50" s="6">
        <f t="shared" si="3"/>
        <v>567630</v>
      </c>
    </row>
    <row r="51" spans="1:13" x14ac:dyDescent="0.35">
      <c r="A51" s="21">
        <v>130</v>
      </c>
      <c r="B51" s="11" t="s">
        <v>114</v>
      </c>
      <c r="C51" s="11" t="s">
        <v>115</v>
      </c>
      <c r="D51" s="21">
        <v>10</v>
      </c>
      <c r="E51" s="11" t="s">
        <v>20</v>
      </c>
      <c r="F51" s="12">
        <v>41932.773109243702</v>
      </c>
      <c r="G51" s="6">
        <f t="shared" si="4"/>
        <v>2096.6386554621854</v>
      </c>
      <c r="H51" s="6">
        <f t="shared" si="9"/>
        <v>1048.3193277310927</v>
      </c>
      <c r="I51" s="7">
        <f t="shared" si="10"/>
        <v>4922.2689075630187</v>
      </c>
      <c r="J51" s="6">
        <f t="shared" si="11"/>
        <v>50000</v>
      </c>
      <c r="K51" s="6">
        <f t="shared" si="5"/>
        <v>50000</v>
      </c>
      <c r="L51" s="12">
        <v>59500</v>
      </c>
      <c r="M51" s="6">
        <f t="shared" si="3"/>
        <v>595000</v>
      </c>
    </row>
    <row r="52" spans="1:13" x14ac:dyDescent="0.35">
      <c r="A52" s="21">
        <v>131</v>
      </c>
      <c r="B52" s="11" t="s">
        <v>116</v>
      </c>
      <c r="C52" s="11" t="s">
        <v>117</v>
      </c>
      <c r="D52" s="21">
        <v>25</v>
      </c>
      <c r="E52" s="11" t="s">
        <v>197</v>
      </c>
      <c r="F52" s="12">
        <v>11100</v>
      </c>
      <c r="G52" s="6">
        <f t="shared" si="4"/>
        <v>555</v>
      </c>
      <c r="H52" s="6">
        <f t="shared" si="9"/>
        <v>277.5</v>
      </c>
      <c r="I52" s="7">
        <f t="shared" si="10"/>
        <v>3067.5</v>
      </c>
      <c r="J52" s="6">
        <f t="shared" si="11"/>
        <v>15000</v>
      </c>
      <c r="K52" s="6">
        <f t="shared" si="5"/>
        <v>15000</v>
      </c>
      <c r="L52" s="12">
        <v>17850</v>
      </c>
      <c r="M52" s="6">
        <f t="shared" si="3"/>
        <v>446250</v>
      </c>
    </row>
    <row r="53" spans="1:13" x14ac:dyDescent="0.35">
      <c r="A53" s="21">
        <v>132</v>
      </c>
      <c r="B53" s="11" t="s">
        <v>118</v>
      </c>
      <c r="C53" s="11" t="s">
        <v>119</v>
      </c>
      <c r="D53" s="21">
        <v>25</v>
      </c>
      <c r="E53" s="11" t="s">
        <v>208</v>
      </c>
      <c r="F53" s="12">
        <v>5111.1111111111113</v>
      </c>
      <c r="G53" s="6">
        <f t="shared" si="4"/>
        <v>255.55555555555557</v>
      </c>
      <c r="H53" s="6">
        <f t="shared" si="9"/>
        <v>127.77777777777777</v>
      </c>
      <c r="I53" s="7">
        <f t="shared" si="10"/>
        <v>1405.5555555555552</v>
      </c>
      <c r="J53" s="6">
        <f t="shared" si="11"/>
        <v>6900</v>
      </c>
      <c r="K53" s="6">
        <f t="shared" si="5"/>
        <v>6900</v>
      </c>
      <c r="L53" s="12">
        <v>8211</v>
      </c>
      <c r="M53" s="6">
        <f t="shared" si="3"/>
        <v>205275</v>
      </c>
    </row>
    <row r="54" spans="1:13" x14ac:dyDescent="0.35">
      <c r="A54" s="21">
        <v>133</v>
      </c>
      <c r="B54" s="11" t="s">
        <v>120</v>
      </c>
      <c r="C54" s="11" t="s">
        <v>121</v>
      </c>
      <c r="D54" s="21">
        <v>10</v>
      </c>
      <c r="E54" s="11" t="s">
        <v>20</v>
      </c>
      <c r="F54" s="12">
        <v>16814.814814814814</v>
      </c>
      <c r="G54" s="6">
        <f t="shared" ref="G54:G97" si="12">+F54*0.05</f>
        <v>840.74074074074076</v>
      </c>
      <c r="H54" s="6">
        <f t="shared" ref="H54:H97" si="13">+F54*2.5/100</f>
        <v>420.37037037037038</v>
      </c>
      <c r="I54" s="7">
        <f t="shared" ref="I54:I97" si="14">+(K54-F54)-G54-H54</f>
        <v>4624.0740740740748</v>
      </c>
      <c r="J54" s="6">
        <f t="shared" ref="J54:J97" si="15">+F54+H54+G54+I54</f>
        <v>22700</v>
      </c>
      <c r="K54" s="6">
        <f t="shared" si="5"/>
        <v>22700</v>
      </c>
      <c r="L54" s="12">
        <v>27013</v>
      </c>
      <c r="M54" s="6">
        <f t="shared" si="3"/>
        <v>270130</v>
      </c>
    </row>
    <row r="55" spans="1:13" x14ac:dyDescent="0.35">
      <c r="A55" s="21">
        <v>134</v>
      </c>
      <c r="B55" s="11" t="s">
        <v>122</v>
      </c>
      <c r="C55" s="11" t="s">
        <v>123</v>
      </c>
      <c r="D55" s="21">
        <v>15</v>
      </c>
      <c r="E55" s="11" t="s">
        <v>23</v>
      </c>
      <c r="F55" s="12">
        <v>4074.0740740740739</v>
      </c>
      <c r="G55" s="6">
        <f t="shared" si="12"/>
        <v>203.7037037037037</v>
      </c>
      <c r="H55" s="6">
        <f t="shared" si="13"/>
        <v>101.85185185185185</v>
      </c>
      <c r="I55" s="7">
        <f t="shared" si="14"/>
        <v>1120.3703703703704</v>
      </c>
      <c r="J55" s="6">
        <f t="shared" si="15"/>
        <v>5500</v>
      </c>
      <c r="K55" s="6">
        <f t="shared" si="5"/>
        <v>5500</v>
      </c>
      <c r="L55" s="12">
        <v>6545</v>
      </c>
      <c r="M55" s="6">
        <f t="shared" si="3"/>
        <v>98175</v>
      </c>
    </row>
    <row r="56" spans="1:13" ht="75" x14ac:dyDescent="0.35">
      <c r="A56" s="21">
        <v>135</v>
      </c>
      <c r="B56" s="11" t="s">
        <v>124</v>
      </c>
      <c r="C56" s="11" t="s">
        <v>125</v>
      </c>
      <c r="D56" s="21">
        <v>130</v>
      </c>
      <c r="E56" s="11" t="s">
        <v>197</v>
      </c>
      <c r="F56" s="12">
        <v>2941.1764705882356</v>
      </c>
      <c r="G56" s="6">
        <f t="shared" si="12"/>
        <v>147.0588235294118</v>
      </c>
      <c r="H56" s="6">
        <f t="shared" si="13"/>
        <v>73.529411764705898</v>
      </c>
      <c r="I56" s="7">
        <f t="shared" si="14"/>
        <v>1738.2352941176468</v>
      </c>
      <c r="J56" s="6">
        <f t="shared" si="15"/>
        <v>4900</v>
      </c>
      <c r="K56" s="6">
        <f t="shared" si="5"/>
        <v>4900</v>
      </c>
      <c r="L56" s="12">
        <v>5831</v>
      </c>
      <c r="M56" s="6">
        <f t="shared" si="3"/>
        <v>758030</v>
      </c>
    </row>
    <row r="57" spans="1:13" x14ac:dyDescent="0.35">
      <c r="A57" s="21">
        <v>136</v>
      </c>
      <c r="B57" s="11" t="s">
        <v>126</v>
      </c>
      <c r="C57" s="11" t="s">
        <v>127</v>
      </c>
      <c r="D57" s="21">
        <v>35</v>
      </c>
      <c r="E57" s="11" t="s">
        <v>20</v>
      </c>
      <c r="F57" s="12">
        <v>3851.8518518518517</v>
      </c>
      <c r="G57" s="6">
        <f t="shared" si="12"/>
        <v>192.59259259259261</v>
      </c>
      <c r="H57" s="6">
        <f t="shared" si="13"/>
        <v>96.296296296296291</v>
      </c>
      <c r="I57" s="7">
        <f t="shared" si="14"/>
        <v>1059.2592592592594</v>
      </c>
      <c r="J57" s="6">
        <f t="shared" si="15"/>
        <v>5200</v>
      </c>
      <c r="K57" s="6">
        <f t="shared" si="5"/>
        <v>5200</v>
      </c>
      <c r="L57" s="12">
        <v>6188</v>
      </c>
      <c r="M57" s="6">
        <f t="shared" si="3"/>
        <v>216580</v>
      </c>
    </row>
    <row r="58" spans="1:13" x14ac:dyDescent="0.35">
      <c r="A58" s="21">
        <v>137</v>
      </c>
      <c r="B58" s="11" t="s">
        <v>126</v>
      </c>
      <c r="C58" s="11" t="s">
        <v>128</v>
      </c>
      <c r="D58" s="21">
        <v>35</v>
      </c>
      <c r="E58" s="11" t="s">
        <v>20</v>
      </c>
      <c r="F58" s="12">
        <v>3851.8518518518517</v>
      </c>
      <c r="G58" s="6">
        <f t="shared" si="12"/>
        <v>192.59259259259261</v>
      </c>
      <c r="H58" s="6">
        <f t="shared" si="13"/>
        <v>96.296296296296291</v>
      </c>
      <c r="I58" s="7">
        <f t="shared" si="14"/>
        <v>1059.2592592592594</v>
      </c>
      <c r="J58" s="6">
        <f t="shared" si="15"/>
        <v>5200</v>
      </c>
      <c r="K58" s="6">
        <f t="shared" si="5"/>
        <v>5200</v>
      </c>
      <c r="L58" s="12">
        <v>6188</v>
      </c>
      <c r="M58" s="6">
        <f t="shared" si="3"/>
        <v>216580</v>
      </c>
    </row>
    <row r="59" spans="1:13" x14ac:dyDescent="0.35">
      <c r="A59" s="21">
        <v>138</v>
      </c>
      <c r="B59" s="11" t="s">
        <v>126</v>
      </c>
      <c r="C59" s="11" t="s">
        <v>129</v>
      </c>
      <c r="D59" s="21">
        <v>35</v>
      </c>
      <c r="E59" s="11" t="s">
        <v>20</v>
      </c>
      <c r="F59" s="12">
        <v>3851.8518518518517</v>
      </c>
      <c r="G59" s="6">
        <f t="shared" si="12"/>
        <v>192.59259259259261</v>
      </c>
      <c r="H59" s="6">
        <f t="shared" si="13"/>
        <v>96.296296296296291</v>
      </c>
      <c r="I59" s="7">
        <f t="shared" si="14"/>
        <v>1059.2592592592594</v>
      </c>
      <c r="J59" s="6">
        <f t="shared" si="15"/>
        <v>5200</v>
      </c>
      <c r="K59" s="6">
        <f t="shared" si="5"/>
        <v>5200</v>
      </c>
      <c r="L59" s="12">
        <v>6188</v>
      </c>
      <c r="M59" s="6">
        <f t="shared" si="3"/>
        <v>216580</v>
      </c>
    </row>
    <row r="60" spans="1:13" x14ac:dyDescent="0.35">
      <c r="A60" s="21">
        <v>139</v>
      </c>
      <c r="B60" s="11" t="s">
        <v>130</v>
      </c>
      <c r="C60" s="11" t="s">
        <v>131</v>
      </c>
      <c r="D60" s="21">
        <v>30</v>
      </c>
      <c r="E60" s="11" t="s">
        <v>20</v>
      </c>
      <c r="F60" s="12">
        <v>3851.8518518518517</v>
      </c>
      <c r="G60" s="6">
        <f t="shared" si="12"/>
        <v>192.59259259259261</v>
      </c>
      <c r="H60" s="6">
        <f t="shared" si="13"/>
        <v>96.296296296296291</v>
      </c>
      <c r="I60" s="7">
        <f t="shared" si="14"/>
        <v>1059.2592592592594</v>
      </c>
      <c r="J60" s="6">
        <f t="shared" si="15"/>
        <v>5200</v>
      </c>
      <c r="K60" s="6">
        <f t="shared" si="5"/>
        <v>5200</v>
      </c>
      <c r="L60" s="12">
        <v>6188</v>
      </c>
      <c r="M60" s="6">
        <f t="shared" si="3"/>
        <v>185640</v>
      </c>
    </row>
    <row r="61" spans="1:13" x14ac:dyDescent="0.35">
      <c r="A61" s="21">
        <v>140</v>
      </c>
      <c r="B61" s="11" t="s">
        <v>132</v>
      </c>
      <c r="C61" s="11" t="s">
        <v>133</v>
      </c>
      <c r="D61" s="21">
        <v>50</v>
      </c>
      <c r="E61" s="11" t="s">
        <v>209</v>
      </c>
      <c r="F61" s="12">
        <v>3037.037037037037</v>
      </c>
      <c r="G61" s="6">
        <f t="shared" si="12"/>
        <v>151.85185185185185</v>
      </c>
      <c r="H61" s="6">
        <f t="shared" si="13"/>
        <v>75.925925925925924</v>
      </c>
      <c r="I61" s="7">
        <f t="shared" si="14"/>
        <v>835.18518518518522</v>
      </c>
      <c r="J61" s="6">
        <f t="shared" si="15"/>
        <v>4100</v>
      </c>
      <c r="K61" s="6">
        <f t="shared" si="5"/>
        <v>4100</v>
      </c>
      <c r="L61" s="12">
        <v>4879</v>
      </c>
      <c r="M61" s="6">
        <f t="shared" si="3"/>
        <v>243950</v>
      </c>
    </row>
    <row r="62" spans="1:13" x14ac:dyDescent="0.35">
      <c r="A62" s="21">
        <v>141</v>
      </c>
      <c r="B62" s="11" t="s">
        <v>134</v>
      </c>
      <c r="C62" s="11" t="s">
        <v>135</v>
      </c>
      <c r="D62" s="21">
        <v>0</v>
      </c>
      <c r="E62" s="11" t="s">
        <v>23</v>
      </c>
      <c r="F62" s="12">
        <v>0</v>
      </c>
      <c r="G62" s="6">
        <f t="shared" si="12"/>
        <v>0</v>
      </c>
      <c r="H62" s="6">
        <f t="shared" si="13"/>
        <v>0</v>
      </c>
      <c r="I62" s="7">
        <f t="shared" si="14"/>
        <v>0</v>
      </c>
      <c r="J62" s="6">
        <f t="shared" si="15"/>
        <v>0</v>
      </c>
      <c r="K62" s="6">
        <f t="shared" si="5"/>
        <v>0</v>
      </c>
      <c r="L62" s="12">
        <v>0</v>
      </c>
      <c r="M62" s="6">
        <f t="shared" si="3"/>
        <v>0</v>
      </c>
    </row>
    <row r="63" spans="1:13" x14ac:dyDescent="0.35">
      <c r="A63" s="21">
        <v>142</v>
      </c>
      <c r="B63" s="11" t="s">
        <v>136</v>
      </c>
      <c r="C63" s="11" t="s">
        <v>137</v>
      </c>
      <c r="D63" s="21">
        <v>15</v>
      </c>
      <c r="E63" s="11" t="s">
        <v>20</v>
      </c>
      <c r="F63" s="12">
        <v>16806.722689075632</v>
      </c>
      <c r="G63" s="6">
        <f t="shared" si="12"/>
        <v>840.3361344537816</v>
      </c>
      <c r="H63" s="6">
        <f t="shared" si="13"/>
        <v>420.1680672268908</v>
      </c>
      <c r="I63" s="7">
        <f t="shared" si="14"/>
        <v>3932.7731092436957</v>
      </c>
      <c r="J63" s="6">
        <f t="shared" si="15"/>
        <v>22000</v>
      </c>
      <c r="K63" s="6">
        <f t="shared" si="5"/>
        <v>22000</v>
      </c>
      <c r="L63" s="12">
        <v>26180</v>
      </c>
      <c r="M63" s="6">
        <f t="shared" si="3"/>
        <v>392700</v>
      </c>
    </row>
    <row r="64" spans="1:13" x14ac:dyDescent="0.35">
      <c r="A64" s="21">
        <v>143</v>
      </c>
      <c r="B64" s="11" t="s">
        <v>138</v>
      </c>
      <c r="C64" s="11" t="s">
        <v>139</v>
      </c>
      <c r="D64" s="21">
        <v>20</v>
      </c>
      <c r="E64" s="11" t="s">
        <v>204</v>
      </c>
      <c r="F64" s="12">
        <v>13481.481481481482</v>
      </c>
      <c r="G64" s="6">
        <f t="shared" si="12"/>
        <v>674.07407407407413</v>
      </c>
      <c r="H64" s="6">
        <f t="shared" si="13"/>
        <v>337.03703703703707</v>
      </c>
      <c r="I64" s="7">
        <f t="shared" si="14"/>
        <v>3707.4074074074074</v>
      </c>
      <c r="J64" s="6">
        <f t="shared" si="15"/>
        <v>18200</v>
      </c>
      <c r="K64" s="6">
        <f t="shared" si="5"/>
        <v>18200</v>
      </c>
      <c r="L64" s="12">
        <v>21658</v>
      </c>
      <c r="M64" s="6">
        <f t="shared" si="3"/>
        <v>433160</v>
      </c>
    </row>
    <row r="65" spans="1:13" x14ac:dyDescent="0.35">
      <c r="A65" s="21">
        <v>144</v>
      </c>
      <c r="B65" s="11" t="s">
        <v>140</v>
      </c>
      <c r="C65" s="11" t="s">
        <v>141</v>
      </c>
      <c r="D65" s="21">
        <v>5</v>
      </c>
      <c r="E65" s="11" t="s">
        <v>210</v>
      </c>
      <c r="F65" s="12">
        <v>17647.058823529413</v>
      </c>
      <c r="G65" s="6">
        <f t="shared" si="12"/>
        <v>882.35294117647072</v>
      </c>
      <c r="H65" s="6">
        <f t="shared" si="13"/>
        <v>441.1764705882353</v>
      </c>
      <c r="I65" s="7">
        <f t="shared" si="14"/>
        <v>71429.411764705874</v>
      </c>
      <c r="J65" s="6">
        <f t="shared" si="15"/>
        <v>90400</v>
      </c>
      <c r="K65" s="6">
        <f t="shared" si="5"/>
        <v>90400</v>
      </c>
      <c r="L65" s="12">
        <v>107576</v>
      </c>
      <c r="M65" s="6">
        <f t="shared" si="3"/>
        <v>537880</v>
      </c>
    </row>
    <row r="66" spans="1:13" x14ac:dyDescent="0.35">
      <c r="A66" s="21">
        <v>145</v>
      </c>
      <c r="B66" s="11" t="s">
        <v>142</v>
      </c>
      <c r="C66" s="11"/>
      <c r="D66" s="21">
        <v>20</v>
      </c>
      <c r="E66" s="11" t="s">
        <v>206</v>
      </c>
      <c r="F66" s="12">
        <v>6444.4444444444443</v>
      </c>
      <c r="G66" s="6">
        <f t="shared" si="12"/>
        <v>322.22222222222223</v>
      </c>
      <c r="H66" s="6">
        <f t="shared" si="13"/>
        <v>161.11111111111111</v>
      </c>
      <c r="I66" s="7">
        <f t="shared" si="14"/>
        <v>1772.2222222222224</v>
      </c>
      <c r="J66" s="6">
        <f t="shared" si="15"/>
        <v>8700</v>
      </c>
      <c r="K66" s="6">
        <f t="shared" si="5"/>
        <v>8700</v>
      </c>
      <c r="L66" s="12">
        <v>10353</v>
      </c>
      <c r="M66" s="6">
        <f t="shared" si="3"/>
        <v>207060</v>
      </c>
    </row>
    <row r="67" spans="1:13" x14ac:dyDescent="0.35">
      <c r="A67" s="21">
        <v>146</v>
      </c>
      <c r="B67" s="11" t="s">
        <v>143</v>
      </c>
      <c r="C67" s="11" t="s">
        <v>144</v>
      </c>
      <c r="D67" s="21">
        <v>1</v>
      </c>
      <c r="E67" s="11" t="s">
        <v>20</v>
      </c>
      <c r="F67" s="12">
        <v>204518.51851851851</v>
      </c>
      <c r="G67" s="6">
        <f t="shared" si="12"/>
        <v>10225.925925925927</v>
      </c>
      <c r="H67" s="6">
        <f t="shared" si="13"/>
        <v>5112.9629629629626</v>
      </c>
      <c r="I67" s="7">
        <f t="shared" si="14"/>
        <v>56242.592592592599</v>
      </c>
      <c r="J67" s="6">
        <f t="shared" si="15"/>
        <v>276100</v>
      </c>
      <c r="K67" s="6">
        <f t="shared" si="5"/>
        <v>276100</v>
      </c>
      <c r="L67" s="12">
        <v>328559</v>
      </c>
      <c r="M67" s="6">
        <f t="shared" si="3"/>
        <v>328559</v>
      </c>
    </row>
    <row r="68" spans="1:13" x14ac:dyDescent="0.35">
      <c r="A68" s="21">
        <v>147</v>
      </c>
      <c r="B68" s="11" t="s">
        <v>145</v>
      </c>
      <c r="C68" s="11" t="s">
        <v>146</v>
      </c>
      <c r="D68" s="21">
        <v>1</v>
      </c>
      <c r="E68" s="11" t="s">
        <v>20</v>
      </c>
      <c r="F68" s="12">
        <v>107407.4074074074</v>
      </c>
      <c r="G68" s="6">
        <f t="shared" si="12"/>
        <v>5370.3703703703704</v>
      </c>
      <c r="H68" s="6">
        <f t="shared" si="13"/>
        <v>2685.1851851851848</v>
      </c>
      <c r="I68" s="7">
        <f t="shared" si="14"/>
        <v>29537.03703703704</v>
      </c>
      <c r="J68" s="6">
        <f t="shared" si="15"/>
        <v>145000</v>
      </c>
      <c r="K68" s="6">
        <f t="shared" si="5"/>
        <v>145000</v>
      </c>
      <c r="L68" s="12">
        <v>172550</v>
      </c>
      <c r="M68" s="6">
        <f t="shared" ref="M68:M97" si="16">+L68*D68</f>
        <v>172550</v>
      </c>
    </row>
    <row r="69" spans="1:13" ht="25" x14ac:dyDescent="0.35">
      <c r="A69" s="21">
        <v>148</v>
      </c>
      <c r="B69" s="11" t="s">
        <v>147</v>
      </c>
      <c r="C69" s="11" t="s">
        <v>148</v>
      </c>
      <c r="D69" s="21">
        <v>2</v>
      </c>
      <c r="E69" s="11" t="s">
        <v>210</v>
      </c>
      <c r="F69" s="12">
        <v>66740.740740740745</v>
      </c>
      <c r="G69" s="6">
        <f t="shared" si="12"/>
        <v>3337.0370370370374</v>
      </c>
      <c r="H69" s="6">
        <f t="shared" si="13"/>
        <v>1668.5185185185185</v>
      </c>
      <c r="I69" s="7">
        <f t="shared" si="14"/>
        <v>18353.703703703701</v>
      </c>
      <c r="J69" s="6">
        <f t="shared" si="15"/>
        <v>90100</v>
      </c>
      <c r="K69" s="6">
        <f t="shared" ref="K69:K97" si="17">+L69/1.19</f>
        <v>90100</v>
      </c>
      <c r="L69" s="12">
        <v>107219</v>
      </c>
      <c r="M69" s="6">
        <f t="shared" si="16"/>
        <v>214438</v>
      </c>
    </row>
    <row r="70" spans="1:13" x14ac:dyDescent="0.35">
      <c r="A70" s="21">
        <v>149</v>
      </c>
      <c r="B70" s="11" t="s">
        <v>149</v>
      </c>
      <c r="C70" s="11"/>
      <c r="D70" s="21">
        <v>3</v>
      </c>
      <c r="E70" s="11" t="s">
        <v>206</v>
      </c>
      <c r="F70" s="12">
        <v>33613.445378151264</v>
      </c>
      <c r="G70" s="6">
        <f t="shared" si="12"/>
        <v>1680.6722689075632</v>
      </c>
      <c r="H70" s="6">
        <f t="shared" si="13"/>
        <v>840.3361344537816</v>
      </c>
      <c r="I70" s="7">
        <f t="shared" si="14"/>
        <v>58065.54621848739</v>
      </c>
      <c r="J70" s="6">
        <f t="shared" si="15"/>
        <v>94200</v>
      </c>
      <c r="K70" s="6">
        <f t="shared" si="17"/>
        <v>94200</v>
      </c>
      <c r="L70" s="12">
        <v>112098</v>
      </c>
      <c r="M70" s="6">
        <f t="shared" si="16"/>
        <v>336294</v>
      </c>
    </row>
    <row r="71" spans="1:13" x14ac:dyDescent="0.35">
      <c r="A71" s="21">
        <v>150</v>
      </c>
      <c r="B71" s="11" t="s">
        <v>150</v>
      </c>
      <c r="C71" s="11" t="s">
        <v>151</v>
      </c>
      <c r="D71" s="21">
        <v>4</v>
      </c>
      <c r="E71" s="11" t="s">
        <v>23</v>
      </c>
      <c r="F71" s="12">
        <v>11555.555555555555</v>
      </c>
      <c r="G71" s="6">
        <f t="shared" si="12"/>
        <v>577.77777777777771</v>
      </c>
      <c r="H71" s="6">
        <f t="shared" si="13"/>
        <v>288.88888888888886</v>
      </c>
      <c r="I71" s="7">
        <f t="shared" si="14"/>
        <v>3177.7777777777787</v>
      </c>
      <c r="J71" s="6">
        <f t="shared" si="15"/>
        <v>15600</v>
      </c>
      <c r="K71" s="6">
        <f t="shared" si="17"/>
        <v>15600</v>
      </c>
      <c r="L71" s="12">
        <v>18564</v>
      </c>
      <c r="M71" s="6">
        <f t="shared" si="16"/>
        <v>74256</v>
      </c>
    </row>
    <row r="72" spans="1:13" x14ac:dyDescent="0.35">
      <c r="A72" s="21">
        <v>151</v>
      </c>
      <c r="B72" s="11" t="s">
        <v>152</v>
      </c>
      <c r="C72" s="11" t="s">
        <v>153</v>
      </c>
      <c r="D72" s="21">
        <v>3</v>
      </c>
      <c r="E72" s="11" t="s">
        <v>211</v>
      </c>
      <c r="F72" s="12">
        <v>48823.529411764706</v>
      </c>
      <c r="G72" s="6">
        <f t="shared" si="12"/>
        <v>2441.1764705882356</v>
      </c>
      <c r="H72" s="6">
        <f t="shared" si="13"/>
        <v>1220.5882352941176</v>
      </c>
      <c r="I72" s="7">
        <f t="shared" si="14"/>
        <v>64514.705882352944</v>
      </c>
      <c r="J72" s="6">
        <f t="shared" si="15"/>
        <v>117000</v>
      </c>
      <c r="K72" s="6">
        <f t="shared" si="17"/>
        <v>117000</v>
      </c>
      <c r="L72" s="12">
        <v>139230</v>
      </c>
      <c r="M72" s="6">
        <f t="shared" si="16"/>
        <v>417690</v>
      </c>
    </row>
    <row r="73" spans="1:13" x14ac:dyDescent="0.35">
      <c r="A73" s="21">
        <v>152</v>
      </c>
      <c r="B73" s="11" t="s">
        <v>154</v>
      </c>
      <c r="C73" s="11"/>
      <c r="D73" s="21">
        <v>3</v>
      </c>
      <c r="E73" s="11" t="s">
        <v>204</v>
      </c>
      <c r="F73" s="12">
        <v>28148.148148148146</v>
      </c>
      <c r="G73" s="6">
        <f t="shared" si="12"/>
        <v>1407.4074074074074</v>
      </c>
      <c r="H73" s="6">
        <f t="shared" si="13"/>
        <v>703.7037037037037</v>
      </c>
      <c r="I73" s="7">
        <f t="shared" si="14"/>
        <v>7740.7407407407436</v>
      </c>
      <c r="J73" s="6">
        <f t="shared" si="15"/>
        <v>38000</v>
      </c>
      <c r="K73" s="6">
        <f t="shared" si="17"/>
        <v>38000</v>
      </c>
      <c r="L73" s="12">
        <v>45220</v>
      </c>
      <c r="M73" s="6">
        <f t="shared" si="16"/>
        <v>135660</v>
      </c>
    </row>
    <row r="74" spans="1:13" x14ac:dyDescent="0.35">
      <c r="A74" s="21">
        <v>153</v>
      </c>
      <c r="B74" s="11" t="s">
        <v>155</v>
      </c>
      <c r="C74" s="11" t="s">
        <v>156</v>
      </c>
      <c r="D74" s="21">
        <v>3</v>
      </c>
      <c r="E74" s="11" t="s">
        <v>211</v>
      </c>
      <c r="F74" s="12">
        <v>86666.666666666672</v>
      </c>
      <c r="G74" s="6">
        <f t="shared" si="12"/>
        <v>4333.3333333333339</v>
      </c>
      <c r="H74" s="6">
        <f t="shared" si="13"/>
        <v>2166.666666666667</v>
      </c>
      <c r="I74" s="7">
        <f t="shared" si="14"/>
        <v>23833.333333333325</v>
      </c>
      <c r="J74" s="6">
        <f t="shared" si="15"/>
        <v>117000</v>
      </c>
      <c r="K74" s="6">
        <f t="shared" si="17"/>
        <v>117000</v>
      </c>
      <c r="L74" s="12">
        <v>139230</v>
      </c>
      <c r="M74" s="6">
        <f t="shared" si="16"/>
        <v>417690</v>
      </c>
    </row>
    <row r="75" spans="1:13" x14ac:dyDescent="0.35">
      <c r="A75" s="21">
        <v>154</v>
      </c>
      <c r="B75" s="11" t="s">
        <v>157</v>
      </c>
      <c r="C75" s="11" t="s">
        <v>158</v>
      </c>
      <c r="D75" s="21">
        <v>5</v>
      </c>
      <c r="E75" s="11" t="s">
        <v>23</v>
      </c>
      <c r="F75" s="12">
        <v>54148.148148148146</v>
      </c>
      <c r="G75" s="6">
        <f t="shared" si="12"/>
        <v>2707.4074074074074</v>
      </c>
      <c r="H75" s="6">
        <f t="shared" si="13"/>
        <v>1353.7037037037037</v>
      </c>
      <c r="I75" s="7">
        <f t="shared" si="14"/>
        <v>14890.740740740743</v>
      </c>
      <c r="J75" s="6">
        <f t="shared" si="15"/>
        <v>73100</v>
      </c>
      <c r="K75" s="6">
        <f t="shared" si="17"/>
        <v>73100</v>
      </c>
      <c r="L75" s="12">
        <v>86989</v>
      </c>
      <c r="M75" s="6">
        <f t="shared" si="16"/>
        <v>434945</v>
      </c>
    </row>
    <row r="76" spans="1:13" x14ac:dyDescent="0.35">
      <c r="A76" s="21">
        <v>156</v>
      </c>
      <c r="B76" s="11" t="s">
        <v>159</v>
      </c>
      <c r="C76" s="11"/>
      <c r="D76" s="21">
        <v>1</v>
      </c>
      <c r="E76" s="11" t="s">
        <v>20</v>
      </c>
      <c r="F76" s="12">
        <v>1100000</v>
      </c>
      <c r="G76" s="6">
        <f t="shared" si="12"/>
        <v>55000</v>
      </c>
      <c r="H76" s="6">
        <f t="shared" si="13"/>
        <v>27500</v>
      </c>
      <c r="I76" s="7">
        <f t="shared" si="14"/>
        <v>178992.43697478995</v>
      </c>
      <c r="J76" s="6">
        <f t="shared" si="15"/>
        <v>1361492.4369747899</v>
      </c>
      <c r="K76" s="6">
        <f t="shared" si="17"/>
        <v>1361492.4369747899</v>
      </c>
      <c r="L76" s="12">
        <v>1620176</v>
      </c>
      <c r="M76" s="6">
        <f t="shared" si="16"/>
        <v>1620176</v>
      </c>
    </row>
    <row r="77" spans="1:13" x14ac:dyDescent="0.35">
      <c r="A77" s="21">
        <v>157</v>
      </c>
      <c r="B77" s="11" t="s">
        <v>160</v>
      </c>
      <c r="C77" s="11" t="s">
        <v>161</v>
      </c>
      <c r="D77" s="21">
        <v>200</v>
      </c>
      <c r="E77" s="11" t="s">
        <v>20</v>
      </c>
      <c r="F77" s="12">
        <v>444.4444444444444</v>
      </c>
      <c r="G77" s="6">
        <f t="shared" si="12"/>
        <v>22.222222222222221</v>
      </c>
      <c r="H77" s="6">
        <f t="shared" si="13"/>
        <v>11.111111111111111</v>
      </c>
      <c r="I77" s="7">
        <f t="shared" si="14"/>
        <v>122.22222222222226</v>
      </c>
      <c r="J77" s="6">
        <f t="shared" si="15"/>
        <v>600</v>
      </c>
      <c r="K77" s="6">
        <f t="shared" si="17"/>
        <v>600</v>
      </c>
      <c r="L77" s="12">
        <v>714</v>
      </c>
      <c r="M77" s="6">
        <f t="shared" si="16"/>
        <v>142800</v>
      </c>
    </row>
    <row r="78" spans="1:13" x14ac:dyDescent="0.35">
      <c r="A78" s="21">
        <v>158</v>
      </c>
      <c r="B78" s="11" t="s">
        <v>162</v>
      </c>
      <c r="C78" s="11" t="s">
        <v>163</v>
      </c>
      <c r="D78" s="21">
        <v>100</v>
      </c>
      <c r="E78" s="11" t="s">
        <v>197</v>
      </c>
      <c r="F78" s="12">
        <v>518.51851851851848</v>
      </c>
      <c r="G78" s="6">
        <f t="shared" si="12"/>
        <v>25.925925925925924</v>
      </c>
      <c r="H78" s="6">
        <f t="shared" si="13"/>
        <v>12.96296296296296</v>
      </c>
      <c r="I78" s="7">
        <f t="shared" si="14"/>
        <v>142.59259259259264</v>
      </c>
      <c r="J78" s="6">
        <f t="shared" si="15"/>
        <v>700</v>
      </c>
      <c r="K78" s="6">
        <f t="shared" si="17"/>
        <v>700</v>
      </c>
      <c r="L78" s="12">
        <v>833</v>
      </c>
      <c r="M78" s="6">
        <f t="shared" si="16"/>
        <v>83300</v>
      </c>
    </row>
    <row r="79" spans="1:13" x14ac:dyDescent="0.35">
      <c r="A79" s="21">
        <v>159</v>
      </c>
      <c r="B79" s="11" t="s">
        <v>164</v>
      </c>
      <c r="C79" s="11"/>
      <c r="D79" s="21">
        <v>3</v>
      </c>
      <c r="E79" s="11" t="s">
        <v>20</v>
      </c>
      <c r="F79" s="12">
        <v>65462.184873949584</v>
      </c>
      <c r="G79" s="6">
        <f t="shared" si="12"/>
        <v>3273.1092436974795</v>
      </c>
      <c r="H79" s="6">
        <f t="shared" si="13"/>
        <v>1636.5546218487395</v>
      </c>
      <c r="I79" s="7">
        <f t="shared" si="14"/>
        <v>71228.151260504179</v>
      </c>
      <c r="J79" s="6">
        <f t="shared" si="15"/>
        <v>141599.99999999997</v>
      </c>
      <c r="K79" s="6">
        <f t="shared" si="17"/>
        <v>141600</v>
      </c>
      <c r="L79" s="12">
        <v>168504</v>
      </c>
      <c r="M79" s="6">
        <f t="shared" si="16"/>
        <v>505512</v>
      </c>
    </row>
    <row r="80" spans="1:13" x14ac:dyDescent="0.35">
      <c r="A80" s="21">
        <v>160</v>
      </c>
      <c r="B80" s="11" t="s">
        <v>165</v>
      </c>
      <c r="C80" s="11" t="s">
        <v>166</v>
      </c>
      <c r="D80" s="21">
        <v>4</v>
      </c>
      <c r="E80" s="11" t="s">
        <v>20</v>
      </c>
      <c r="F80" s="12">
        <v>5555.5555555555557</v>
      </c>
      <c r="G80" s="6">
        <f t="shared" si="12"/>
        <v>277.77777777777777</v>
      </c>
      <c r="H80" s="6">
        <f t="shared" si="13"/>
        <v>138.88888888888889</v>
      </c>
      <c r="I80" s="7">
        <f t="shared" si="14"/>
        <v>1527.7777777777776</v>
      </c>
      <c r="J80" s="6">
        <f t="shared" si="15"/>
        <v>7499.9999999999991</v>
      </c>
      <c r="K80" s="6">
        <f t="shared" si="17"/>
        <v>7500</v>
      </c>
      <c r="L80" s="12">
        <v>8925</v>
      </c>
      <c r="M80" s="6">
        <f t="shared" si="16"/>
        <v>35700</v>
      </c>
    </row>
    <row r="81" spans="1:13" x14ac:dyDescent="0.35">
      <c r="A81" s="21">
        <v>161</v>
      </c>
      <c r="B81" s="11" t="s">
        <v>167</v>
      </c>
      <c r="C81" s="11" t="s">
        <v>168</v>
      </c>
      <c r="D81" s="21">
        <v>10</v>
      </c>
      <c r="E81" s="11" t="s">
        <v>23</v>
      </c>
      <c r="F81" s="12">
        <v>5555.5555555555557</v>
      </c>
      <c r="G81" s="6">
        <f t="shared" si="12"/>
        <v>277.77777777777777</v>
      </c>
      <c r="H81" s="6">
        <f t="shared" si="13"/>
        <v>138.88888888888889</v>
      </c>
      <c r="I81" s="7">
        <f t="shared" si="14"/>
        <v>1527.7777777777776</v>
      </c>
      <c r="J81" s="6">
        <f t="shared" si="15"/>
        <v>7499.9999999999991</v>
      </c>
      <c r="K81" s="6">
        <f t="shared" si="17"/>
        <v>7500</v>
      </c>
      <c r="L81" s="12">
        <v>8925</v>
      </c>
      <c r="M81" s="6">
        <f t="shared" si="16"/>
        <v>89250</v>
      </c>
    </row>
    <row r="82" spans="1:13" x14ac:dyDescent="0.35">
      <c r="A82" s="21">
        <v>162</v>
      </c>
      <c r="B82" s="11" t="s">
        <v>169</v>
      </c>
      <c r="C82" s="11" t="s">
        <v>170</v>
      </c>
      <c r="D82" s="21">
        <v>8</v>
      </c>
      <c r="E82" s="11" t="s">
        <v>199</v>
      </c>
      <c r="F82" s="12">
        <v>16296.296296296296</v>
      </c>
      <c r="G82" s="6">
        <f t="shared" si="12"/>
        <v>814.81481481481478</v>
      </c>
      <c r="H82" s="6">
        <f t="shared" si="13"/>
        <v>407.40740740740739</v>
      </c>
      <c r="I82" s="7">
        <f t="shared" si="14"/>
        <v>4481.4814814814818</v>
      </c>
      <c r="J82" s="6">
        <f t="shared" si="15"/>
        <v>22000</v>
      </c>
      <c r="K82" s="6">
        <f t="shared" si="17"/>
        <v>22000</v>
      </c>
      <c r="L82" s="12">
        <v>26180</v>
      </c>
      <c r="M82" s="6">
        <f t="shared" si="16"/>
        <v>209440</v>
      </c>
    </row>
    <row r="83" spans="1:13" ht="25" x14ac:dyDescent="0.35">
      <c r="A83" s="21">
        <v>163</v>
      </c>
      <c r="B83" s="11" t="s">
        <v>171</v>
      </c>
      <c r="C83" s="11" t="s">
        <v>172</v>
      </c>
      <c r="D83" s="21">
        <v>1</v>
      </c>
      <c r="E83" s="11" t="s">
        <v>20</v>
      </c>
      <c r="F83" s="12">
        <v>973900</v>
      </c>
      <c r="G83" s="6">
        <f t="shared" si="12"/>
        <v>48695</v>
      </c>
      <c r="H83" s="6">
        <f t="shared" si="13"/>
        <v>24347.5</v>
      </c>
      <c r="I83" s="7">
        <f t="shared" si="14"/>
        <v>267857.5</v>
      </c>
      <c r="J83" s="6">
        <f t="shared" si="15"/>
        <v>1314800</v>
      </c>
      <c r="K83" s="6">
        <f t="shared" si="17"/>
        <v>1314800</v>
      </c>
      <c r="L83" s="12">
        <v>1564612</v>
      </c>
      <c r="M83" s="6">
        <f t="shared" si="16"/>
        <v>1564612</v>
      </c>
    </row>
    <row r="84" spans="1:13" ht="37.5" x14ac:dyDescent="0.35">
      <c r="A84" s="21">
        <v>164</v>
      </c>
      <c r="B84" s="11" t="s">
        <v>173</v>
      </c>
      <c r="C84" s="11" t="s">
        <v>174</v>
      </c>
      <c r="D84" s="21">
        <v>50</v>
      </c>
      <c r="E84" s="11" t="s">
        <v>20</v>
      </c>
      <c r="F84" s="12">
        <v>3629.6296296296296</v>
      </c>
      <c r="G84" s="6">
        <f t="shared" si="12"/>
        <v>181.4814814814815</v>
      </c>
      <c r="H84" s="6">
        <f t="shared" si="13"/>
        <v>90.740740740740733</v>
      </c>
      <c r="I84" s="7">
        <f t="shared" si="14"/>
        <v>998.14814814814815</v>
      </c>
      <c r="J84" s="6">
        <f t="shared" si="15"/>
        <v>4900</v>
      </c>
      <c r="K84" s="6">
        <f t="shared" si="17"/>
        <v>4900</v>
      </c>
      <c r="L84" s="12">
        <v>5831</v>
      </c>
      <c r="M84" s="6">
        <f t="shared" si="16"/>
        <v>291550</v>
      </c>
    </row>
    <row r="85" spans="1:13" ht="25" x14ac:dyDescent="0.35">
      <c r="A85" s="21">
        <v>165</v>
      </c>
      <c r="B85" s="11" t="s">
        <v>175</v>
      </c>
      <c r="C85" s="11" t="s">
        <v>176</v>
      </c>
      <c r="D85" s="21">
        <v>20</v>
      </c>
      <c r="E85" s="11" t="s">
        <v>211</v>
      </c>
      <c r="F85" s="12">
        <v>17226.89075630252</v>
      </c>
      <c r="G85" s="6">
        <f t="shared" si="12"/>
        <v>861.34453781512605</v>
      </c>
      <c r="H85" s="6">
        <f t="shared" si="13"/>
        <v>430.67226890756297</v>
      </c>
      <c r="I85" s="7">
        <f t="shared" si="14"/>
        <v>5081.09243697479</v>
      </c>
      <c r="J85" s="6">
        <f t="shared" si="15"/>
        <v>23600</v>
      </c>
      <c r="K85" s="6">
        <f t="shared" si="17"/>
        <v>23600</v>
      </c>
      <c r="L85" s="12">
        <v>28084</v>
      </c>
      <c r="M85" s="6">
        <f t="shared" si="16"/>
        <v>561680</v>
      </c>
    </row>
    <row r="86" spans="1:13" ht="37.5" x14ac:dyDescent="0.35">
      <c r="A86" s="21">
        <v>166</v>
      </c>
      <c r="B86" s="11" t="s">
        <v>116</v>
      </c>
      <c r="C86" s="11" t="s">
        <v>177</v>
      </c>
      <c r="D86" s="21">
        <v>30</v>
      </c>
      <c r="E86" s="11" t="s">
        <v>197</v>
      </c>
      <c r="F86" s="12">
        <v>1932.7731092436975</v>
      </c>
      <c r="G86" s="6">
        <f t="shared" si="12"/>
        <v>96.638655462184886</v>
      </c>
      <c r="H86" s="6">
        <f t="shared" si="13"/>
        <v>48.319327731092436</v>
      </c>
      <c r="I86" s="7">
        <f t="shared" si="14"/>
        <v>12922.268907563026</v>
      </c>
      <c r="J86" s="6">
        <f t="shared" si="15"/>
        <v>15000</v>
      </c>
      <c r="K86" s="6">
        <f t="shared" si="17"/>
        <v>15000</v>
      </c>
      <c r="L86" s="12">
        <v>17850</v>
      </c>
      <c r="M86" s="6">
        <f t="shared" si="16"/>
        <v>535500</v>
      </c>
    </row>
    <row r="87" spans="1:13" ht="25" x14ac:dyDescent="0.35">
      <c r="A87" s="21">
        <v>167</v>
      </c>
      <c r="B87" s="11" t="s">
        <v>178</v>
      </c>
      <c r="C87" s="11" t="s">
        <v>179</v>
      </c>
      <c r="D87" s="21">
        <v>30</v>
      </c>
      <c r="E87" s="11" t="s">
        <v>20</v>
      </c>
      <c r="F87" s="12">
        <v>5714.2857142857147</v>
      </c>
      <c r="G87" s="6">
        <f t="shared" si="12"/>
        <v>285.71428571428572</v>
      </c>
      <c r="H87" s="6">
        <f t="shared" si="13"/>
        <v>142.85714285714286</v>
      </c>
      <c r="I87" s="7">
        <f t="shared" si="14"/>
        <v>4257.1428571428569</v>
      </c>
      <c r="J87" s="6">
        <f t="shared" si="15"/>
        <v>10400</v>
      </c>
      <c r="K87" s="6">
        <f t="shared" si="17"/>
        <v>10400</v>
      </c>
      <c r="L87" s="12">
        <v>12376</v>
      </c>
      <c r="M87" s="6">
        <f t="shared" si="16"/>
        <v>371280</v>
      </c>
    </row>
    <row r="88" spans="1:13" ht="75" x14ac:dyDescent="0.35">
      <c r="A88" s="21">
        <v>168</v>
      </c>
      <c r="B88" s="11" t="s">
        <v>180</v>
      </c>
      <c r="C88" s="11" t="s">
        <v>181</v>
      </c>
      <c r="D88" s="21">
        <v>20</v>
      </c>
      <c r="E88" s="11" t="s">
        <v>204</v>
      </c>
      <c r="F88" s="12">
        <v>13000</v>
      </c>
      <c r="G88" s="6">
        <f t="shared" si="12"/>
        <v>650</v>
      </c>
      <c r="H88" s="6">
        <f t="shared" si="13"/>
        <v>325</v>
      </c>
      <c r="I88" s="7">
        <f t="shared" si="14"/>
        <v>3625</v>
      </c>
      <c r="J88" s="6">
        <f t="shared" si="15"/>
        <v>17600</v>
      </c>
      <c r="K88" s="6">
        <f t="shared" si="17"/>
        <v>17600</v>
      </c>
      <c r="L88" s="12">
        <v>20944</v>
      </c>
      <c r="M88" s="6">
        <f t="shared" si="16"/>
        <v>418880</v>
      </c>
    </row>
    <row r="89" spans="1:13" ht="75" x14ac:dyDescent="0.35">
      <c r="A89" s="21">
        <v>169</v>
      </c>
      <c r="B89" s="11" t="s">
        <v>182</v>
      </c>
      <c r="C89" s="11" t="s">
        <v>181</v>
      </c>
      <c r="D89" s="21">
        <v>20</v>
      </c>
      <c r="E89" s="11" t="s">
        <v>204</v>
      </c>
      <c r="F89" s="12">
        <v>8148.1481481481478</v>
      </c>
      <c r="G89" s="6">
        <f t="shared" si="12"/>
        <v>407.40740740740739</v>
      </c>
      <c r="H89" s="6">
        <f t="shared" si="13"/>
        <v>203.7037037037037</v>
      </c>
      <c r="I89" s="7">
        <f t="shared" si="14"/>
        <v>2240.7407407407409</v>
      </c>
      <c r="J89" s="6">
        <f t="shared" si="15"/>
        <v>11000</v>
      </c>
      <c r="K89" s="6">
        <f t="shared" si="17"/>
        <v>11000</v>
      </c>
      <c r="L89" s="12">
        <v>13090</v>
      </c>
      <c r="M89" s="6">
        <f t="shared" si="16"/>
        <v>261800</v>
      </c>
    </row>
    <row r="90" spans="1:13" ht="75" x14ac:dyDescent="0.35">
      <c r="A90" s="21">
        <v>170</v>
      </c>
      <c r="B90" s="11" t="s">
        <v>183</v>
      </c>
      <c r="C90" s="11" t="s">
        <v>181</v>
      </c>
      <c r="D90" s="21">
        <v>20</v>
      </c>
      <c r="E90" s="11" t="s">
        <v>204</v>
      </c>
      <c r="F90" s="12">
        <v>10000</v>
      </c>
      <c r="G90" s="6">
        <f t="shared" si="12"/>
        <v>500</v>
      </c>
      <c r="H90" s="6">
        <f t="shared" si="13"/>
        <v>250</v>
      </c>
      <c r="I90" s="7">
        <f t="shared" si="14"/>
        <v>2850</v>
      </c>
      <c r="J90" s="6">
        <f t="shared" si="15"/>
        <v>13600</v>
      </c>
      <c r="K90" s="6">
        <f t="shared" si="17"/>
        <v>13600</v>
      </c>
      <c r="L90" s="12">
        <v>16184</v>
      </c>
      <c r="M90" s="6">
        <f t="shared" si="16"/>
        <v>323680</v>
      </c>
    </row>
    <row r="91" spans="1:13" ht="75" x14ac:dyDescent="0.35">
      <c r="A91" s="21">
        <v>171</v>
      </c>
      <c r="B91" s="11" t="s">
        <v>184</v>
      </c>
      <c r="C91" s="11" t="s">
        <v>181</v>
      </c>
      <c r="D91" s="21">
        <v>20</v>
      </c>
      <c r="E91" s="11" t="s">
        <v>204</v>
      </c>
      <c r="F91" s="12">
        <v>12400</v>
      </c>
      <c r="G91" s="6">
        <f t="shared" si="12"/>
        <v>620</v>
      </c>
      <c r="H91" s="6">
        <f t="shared" si="13"/>
        <v>310</v>
      </c>
      <c r="I91" s="7">
        <f t="shared" si="14"/>
        <v>3470</v>
      </c>
      <c r="J91" s="6">
        <f t="shared" si="15"/>
        <v>16800</v>
      </c>
      <c r="K91" s="6">
        <f t="shared" si="17"/>
        <v>16800</v>
      </c>
      <c r="L91" s="12">
        <v>19992</v>
      </c>
      <c r="M91" s="6">
        <f t="shared" si="16"/>
        <v>399840</v>
      </c>
    </row>
    <row r="92" spans="1:13" ht="75" x14ac:dyDescent="0.35">
      <c r="A92" s="21">
        <v>172</v>
      </c>
      <c r="B92" s="11" t="s">
        <v>185</v>
      </c>
      <c r="C92" s="11" t="s">
        <v>181</v>
      </c>
      <c r="D92" s="21">
        <v>8</v>
      </c>
      <c r="E92" s="11" t="s">
        <v>204</v>
      </c>
      <c r="F92" s="12">
        <v>21703.703703703704</v>
      </c>
      <c r="G92" s="6">
        <f t="shared" si="12"/>
        <v>1085.1851851851852</v>
      </c>
      <c r="H92" s="6">
        <f t="shared" si="13"/>
        <v>542.59259259259261</v>
      </c>
      <c r="I92" s="7">
        <f t="shared" si="14"/>
        <v>5968.5185185185182</v>
      </c>
      <c r="J92" s="6">
        <f t="shared" si="15"/>
        <v>29300</v>
      </c>
      <c r="K92" s="6">
        <f t="shared" si="17"/>
        <v>29300</v>
      </c>
      <c r="L92" s="12">
        <v>34867</v>
      </c>
      <c r="M92" s="6">
        <f t="shared" si="16"/>
        <v>278936</v>
      </c>
    </row>
    <row r="93" spans="1:13" ht="75" x14ac:dyDescent="0.35">
      <c r="A93" s="21">
        <v>173</v>
      </c>
      <c r="B93" s="11" t="s">
        <v>186</v>
      </c>
      <c r="C93" s="11" t="s">
        <v>187</v>
      </c>
      <c r="D93" s="21">
        <v>40</v>
      </c>
      <c r="E93" s="11" t="s">
        <v>20</v>
      </c>
      <c r="F93" s="12">
        <v>888.8888888888888</v>
      </c>
      <c r="G93" s="6">
        <f t="shared" si="12"/>
        <v>44.444444444444443</v>
      </c>
      <c r="H93" s="6">
        <f t="shared" si="13"/>
        <v>22.222222222222221</v>
      </c>
      <c r="I93" s="7">
        <f t="shared" si="14"/>
        <v>244.44444444444451</v>
      </c>
      <c r="J93" s="6">
        <f t="shared" si="15"/>
        <v>1200</v>
      </c>
      <c r="K93" s="6">
        <f t="shared" si="17"/>
        <v>1200</v>
      </c>
      <c r="L93" s="12">
        <v>1428</v>
      </c>
      <c r="M93" s="6">
        <f t="shared" si="16"/>
        <v>57120</v>
      </c>
    </row>
    <row r="94" spans="1:13" ht="62.5" x14ac:dyDescent="0.35">
      <c r="A94" s="21">
        <v>174</v>
      </c>
      <c r="B94" s="11" t="s">
        <v>188</v>
      </c>
      <c r="C94" s="11" t="s">
        <v>189</v>
      </c>
      <c r="D94" s="21">
        <v>20</v>
      </c>
      <c r="E94" s="11" t="s">
        <v>20</v>
      </c>
      <c r="F94" s="12">
        <v>6444.4444444444443</v>
      </c>
      <c r="G94" s="6">
        <f t="shared" si="12"/>
        <v>322.22222222222223</v>
      </c>
      <c r="H94" s="6">
        <f t="shared" si="13"/>
        <v>161.11111111111111</v>
      </c>
      <c r="I94" s="7">
        <f t="shared" si="14"/>
        <v>1772.2222222222224</v>
      </c>
      <c r="J94" s="6">
        <f t="shared" si="15"/>
        <v>8700</v>
      </c>
      <c r="K94" s="6">
        <f t="shared" si="17"/>
        <v>8700</v>
      </c>
      <c r="L94" s="12">
        <v>10353</v>
      </c>
      <c r="M94" s="6">
        <f t="shared" si="16"/>
        <v>207060</v>
      </c>
    </row>
    <row r="95" spans="1:13" ht="62.5" x14ac:dyDescent="0.35">
      <c r="A95" s="21">
        <v>175</v>
      </c>
      <c r="B95" s="11" t="s">
        <v>190</v>
      </c>
      <c r="C95" s="11" t="s">
        <v>191</v>
      </c>
      <c r="D95" s="21">
        <v>30</v>
      </c>
      <c r="E95" s="11" t="s">
        <v>206</v>
      </c>
      <c r="F95" s="12">
        <v>3851.8518518518517</v>
      </c>
      <c r="G95" s="6">
        <f t="shared" si="12"/>
        <v>192.59259259259261</v>
      </c>
      <c r="H95" s="6">
        <f t="shared" si="13"/>
        <v>96.296296296296291</v>
      </c>
      <c r="I95" s="7">
        <f t="shared" si="14"/>
        <v>1059.2592592592594</v>
      </c>
      <c r="J95" s="6">
        <f t="shared" si="15"/>
        <v>5200</v>
      </c>
      <c r="K95" s="6">
        <f t="shared" si="17"/>
        <v>5200</v>
      </c>
      <c r="L95" s="12">
        <v>6188</v>
      </c>
      <c r="M95" s="6">
        <f t="shared" si="16"/>
        <v>185640</v>
      </c>
    </row>
    <row r="96" spans="1:13" ht="75" x14ac:dyDescent="0.35">
      <c r="A96" s="21">
        <v>176</v>
      </c>
      <c r="B96" s="11" t="s">
        <v>192</v>
      </c>
      <c r="C96" s="11" t="s">
        <v>193</v>
      </c>
      <c r="D96" s="21">
        <v>15</v>
      </c>
      <c r="E96" s="11" t="s">
        <v>206</v>
      </c>
      <c r="F96" s="12">
        <v>20924.36974789916</v>
      </c>
      <c r="G96" s="6">
        <f t="shared" si="12"/>
        <v>1046.2184873949579</v>
      </c>
      <c r="H96" s="6">
        <f t="shared" si="13"/>
        <v>523.10924369747897</v>
      </c>
      <c r="I96" s="7">
        <f t="shared" si="14"/>
        <v>1806.3025210084029</v>
      </c>
      <c r="J96" s="6">
        <f t="shared" si="15"/>
        <v>24300</v>
      </c>
      <c r="K96" s="6">
        <f t="shared" si="17"/>
        <v>24300</v>
      </c>
      <c r="L96" s="12">
        <v>28917</v>
      </c>
      <c r="M96" s="6">
        <f t="shared" si="16"/>
        <v>433755</v>
      </c>
    </row>
    <row r="97" spans="1:13" ht="75" x14ac:dyDescent="0.35">
      <c r="A97" s="21">
        <v>177</v>
      </c>
      <c r="B97" s="11" t="s">
        <v>194</v>
      </c>
      <c r="C97" s="11" t="s">
        <v>193</v>
      </c>
      <c r="D97" s="21">
        <v>20</v>
      </c>
      <c r="E97" s="11" t="s">
        <v>206</v>
      </c>
      <c r="F97" s="12">
        <v>13865.546218487396</v>
      </c>
      <c r="G97" s="6">
        <f t="shared" si="12"/>
        <v>693.27731092436989</v>
      </c>
      <c r="H97" s="6">
        <f t="shared" si="13"/>
        <v>346.63865546218489</v>
      </c>
      <c r="I97" s="7">
        <f t="shared" si="14"/>
        <v>94.537815126049338</v>
      </c>
      <c r="J97" s="6">
        <f t="shared" si="15"/>
        <v>15000</v>
      </c>
      <c r="K97" s="6">
        <f t="shared" si="17"/>
        <v>15000</v>
      </c>
      <c r="L97" s="12">
        <v>17850</v>
      </c>
      <c r="M97" s="6">
        <f t="shared" si="16"/>
        <v>357000</v>
      </c>
    </row>
    <row r="98" spans="1:13" x14ac:dyDescent="0.35">
      <c r="M98" s="27">
        <f>SUM(M4:M97)</f>
        <v>33000000</v>
      </c>
    </row>
  </sheetData>
  <mergeCells count="1">
    <mergeCell ref="A1:M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4E85F-2C18-41D3-9419-ADC44C1AA33C}">
  <dimension ref="A1:J17"/>
  <sheetViews>
    <sheetView workbookViewId="0"/>
  </sheetViews>
  <sheetFormatPr baseColWidth="10" defaultRowHeight="14.5" x14ac:dyDescent="0.35"/>
  <cols>
    <col min="4" max="5" width="14.1796875" bestFit="1" customWidth="1"/>
    <col min="6" max="6" width="13.1796875" bestFit="1" customWidth="1"/>
    <col min="9" max="9" width="13.81640625" bestFit="1" customWidth="1"/>
    <col min="10" max="10" width="12.81640625" bestFit="1" customWidth="1"/>
  </cols>
  <sheetData>
    <row r="1" spans="1:10" x14ac:dyDescent="0.35">
      <c r="D1" s="14"/>
    </row>
    <row r="3" spans="1:10" ht="30" customHeight="1" x14ac:dyDescent="0.35">
      <c r="A3" s="29" t="s">
        <v>14</v>
      </c>
      <c r="B3" s="29"/>
      <c r="C3" s="29"/>
      <c r="D3" s="15">
        <v>27731092.43697479</v>
      </c>
      <c r="E3" s="14"/>
      <c r="F3" s="16"/>
      <c r="H3" s="16"/>
      <c r="I3" s="14"/>
      <c r="J3" s="16"/>
    </row>
    <row r="4" spans="1:10" x14ac:dyDescent="0.35">
      <c r="A4" s="17"/>
      <c r="B4" s="18"/>
      <c r="C4" s="18"/>
      <c r="D4" s="19"/>
    </row>
    <row r="5" spans="1:10" ht="30.75" customHeight="1" x14ac:dyDescent="0.35">
      <c r="A5" s="29" t="s">
        <v>15</v>
      </c>
      <c r="B5" s="29"/>
      <c r="C5" s="29"/>
      <c r="D5" s="15">
        <v>18858250.544662312</v>
      </c>
      <c r="E5" s="14"/>
    </row>
    <row r="6" spans="1:10" x14ac:dyDescent="0.35">
      <c r="A6" s="30" t="s">
        <v>12</v>
      </c>
      <c r="B6" s="30"/>
      <c r="C6" s="30"/>
      <c r="D6" s="15">
        <v>942912.52723311598</v>
      </c>
    </row>
    <row r="7" spans="1:10" x14ac:dyDescent="0.35">
      <c r="A7" s="32" t="s">
        <v>16</v>
      </c>
      <c r="B7" s="33"/>
      <c r="C7" s="34"/>
      <c r="D7" s="15">
        <f>+D5+D6</f>
        <v>19801163.071895428</v>
      </c>
    </row>
    <row r="8" spans="1:10" x14ac:dyDescent="0.35">
      <c r="A8" s="30" t="s">
        <v>6</v>
      </c>
      <c r="B8" s="30"/>
      <c r="C8" s="30"/>
      <c r="D8" s="15">
        <f>+D5*2.5/100</f>
        <v>471456.26361655782</v>
      </c>
    </row>
    <row r="9" spans="1:10" x14ac:dyDescent="0.35">
      <c r="A9" s="30" t="s">
        <v>13</v>
      </c>
      <c r="B9" s="30"/>
      <c r="C9" s="30"/>
      <c r="D9" s="15">
        <f>+D3-D7-D8</f>
        <v>7458473.1014628038</v>
      </c>
      <c r="E9" s="16"/>
      <c r="F9" s="16"/>
    </row>
    <row r="10" spans="1:10" x14ac:dyDescent="0.35">
      <c r="A10" s="30" t="s">
        <v>17</v>
      </c>
      <c r="B10" s="30"/>
      <c r="C10" s="30"/>
      <c r="D10" s="15">
        <f>SUM(D7:D9)</f>
        <v>27731092.43697479</v>
      </c>
    </row>
    <row r="11" spans="1:10" x14ac:dyDescent="0.35">
      <c r="A11" s="35"/>
      <c r="B11" s="35"/>
      <c r="C11" s="35"/>
      <c r="D11" s="19"/>
    </row>
    <row r="12" spans="1:10" x14ac:dyDescent="0.35">
      <c r="A12" s="30" t="s">
        <v>18</v>
      </c>
      <c r="B12" s="30"/>
      <c r="C12" s="30"/>
      <c r="D12" s="15">
        <f>+D10*0.19</f>
        <v>5268907.5630252101</v>
      </c>
    </row>
    <row r="14" spans="1:10" x14ac:dyDescent="0.35">
      <c r="A14" s="31" t="s">
        <v>19</v>
      </c>
      <c r="B14" s="31"/>
      <c r="C14" s="31"/>
      <c r="D14" s="20">
        <f>+D10+D12</f>
        <v>33000000</v>
      </c>
    </row>
    <row r="17" spans="6:7" x14ac:dyDescent="0.35">
      <c r="F17" s="16"/>
      <c r="G17" s="16"/>
    </row>
  </sheetData>
  <mergeCells count="10">
    <mergeCell ref="A3:C3"/>
    <mergeCell ref="A5:C5"/>
    <mergeCell ref="A6:C6"/>
    <mergeCell ref="A12:C12"/>
    <mergeCell ref="A14:C14"/>
    <mergeCell ref="A7:C7"/>
    <mergeCell ref="A8:C8"/>
    <mergeCell ref="A9:C9"/>
    <mergeCell ref="A10:C10"/>
    <mergeCell ref="A11:C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COSTOS</vt:lpstr>
      <vt:lpstr>TOTAL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Pcv</cp:lastModifiedBy>
  <dcterms:created xsi:type="dcterms:W3CDTF">2022-09-07T13:05:09Z</dcterms:created>
  <dcterms:modified xsi:type="dcterms:W3CDTF">2025-09-24T18:49:47Z</dcterms:modified>
</cp:coreProperties>
</file>