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Admin\Documents\CONTRATACION COTA\EVENTOS\REMITIR\"/>
    </mc:Choice>
  </mc:AlternateContent>
  <xr:revisionPtr revIDLastSave="0" documentId="8_{1D0D41F7-97D4-497B-8E93-BC7FF59911B8}" xr6:coauthVersionLast="36" xr6:coauthVersionMax="36" xr10:uidLastSave="{00000000-0000-0000-0000-000000000000}"/>
  <bookViews>
    <workbookView xWindow="0" yWindow="0" windowWidth="23040" windowHeight="8940" tabRatio="500" xr2:uid="{00000000-000D-0000-FFFF-FFFF00000000}"/>
  </bookViews>
  <sheets>
    <sheet name="COTIZACIONES"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AMBDA_WF"/>
        <xcalcf:feature name="microsoft.com:LE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AC271" i="1" l="1"/>
  <c r="AF271" i="1" s="1"/>
  <c r="AG271" i="1" s="1"/>
  <c r="AC269" i="1"/>
  <c r="AF269" i="1" s="1"/>
  <c r="AG269" i="1" s="1"/>
  <c r="AC268" i="1"/>
  <c r="AC267" i="1"/>
  <c r="AF267" i="1" s="1"/>
  <c r="AG267" i="1" s="1"/>
  <c r="AC266" i="1"/>
  <c r="AD266" i="1" s="1"/>
  <c r="AE266" i="1" s="1"/>
  <c r="AH266" i="1" s="1"/>
  <c r="AC265" i="1"/>
  <c r="AD265" i="1" s="1"/>
  <c r="AE265" i="1" s="1"/>
  <c r="AH265" i="1" s="1"/>
  <c r="AC263" i="1"/>
  <c r="AF263" i="1" s="1"/>
  <c r="AG263" i="1" s="1"/>
  <c r="AC262" i="1"/>
  <c r="AD262" i="1" s="1"/>
  <c r="AE262" i="1" s="1"/>
  <c r="AH262" i="1" s="1"/>
  <c r="AC260" i="1"/>
  <c r="AF260" i="1" s="1"/>
  <c r="AG260" i="1" s="1"/>
  <c r="AC259" i="1"/>
  <c r="AF259" i="1" s="1"/>
  <c r="AG259" i="1" s="1"/>
  <c r="AC257" i="1"/>
  <c r="AC255" i="1"/>
  <c r="AF255" i="1" s="1"/>
  <c r="AG255" i="1" s="1"/>
  <c r="AC253" i="1"/>
  <c r="AC252" i="1"/>
  <c r="AC251" i="1"/>
  <c r="AC250" i="1"/>
  <c r="AF250" i="1" s="1"/>
  <c r="AG250" i="1" s="1"/>
  <c r="AC249" i="1"/>
  <c r="AF249" i="1" s="1"/>
  <c r="AG249" i="1" s="1"/>
  <c r="AC238" i="1"/>
  <c r="AF238" i="1" s="1"/>
  <c r="AG238" i="1" s="1"/>
  <c r="AC236" i="1"/>
  <c r="AC235" i="1"/>
  <c r="AD235" i="1" s="1"/>
  <c r="AE235" i="1" s="1"/>
  <c r="AH235" i="1" s="1"/>
  <c r="AC234" i="1"/>
  <c r="AF234" i="1" s="1"/>
  <c r="AG234" i="1" s="1"/>
  <c r="AC233" i="1"/>
  <c r="AC231" i="1"/>
  <c r="AF231" i="1" s="1"/>
  <c r="AG231" i="1" s="1"/>
  <c r="AC230" i="1"/>
  <c r="AF230" i="1" s="1"/>
  <c r="AG230" i="1" s="1"/>
  <c r="AC229" i="1"/>
  <c r="AF229" i="1" s="1"/>
  <c r="AG229" i="1" s="1"/>
  <c r="AC228" i="1"/>
  <c r="AF228" i="1" s="1"/>
  <c r="AG228" i="1" s="1"/>
  <c r="AC227" i="1"/>
  <c r="AC226" i="1"/>
  <c r="AF226" i="1" s="1"/>
  <c r="AG226" i="1" s="1"/>
  <c r="AC224" i="1"/>
  <c r="AC222" i="1"/>
  <c r="AC221" i="1"/>
  <c r="AF221" i="1" s="1"/>
  <c r="AG221" i="1" s="1"/>
  <c r="AC219" i="1"/>
  <c r="AF219" i="1" s="1"/>
  <c r="AC217" i="1"/>
  <c r="AF217" i="1" s="1"/>
  <c r="AG217" i="1" s="1"/>
  <c r="AC216" i="1"/>
  <c r="AD216" i="1" s="1"/>
  <c r="AE216" i="1" s="1"/>
  <c r="AH216" i="1" s="1"/>
  <c r="AC205" i="1"/>
  <c r="AC204" i="1"/>
  <c r="AF204" i="1" s="1"/>
  <c r="AG204" i="1" s="1"/>
  <c r="AC203" i="1"/>
  <c r="AC202" i="1"/>
  <c r="AC201" i="1"/>
  <c r="AF201" i="1" s="1"/>
  <c r="AG201" i="1" s="1"/>
  <c r="AC200" i="1"/>
  <c r="AF200" i="1" s="1"/>
  <c r="AG200" i="1" s="1"/>
  <c r="AC198" i="1"/>
  <c r="AF198" i="1" s="1"/>
  <c r="AG198" i="1" s="1"/>
  <c r="AC197" i="1"/>
  <c r="AF197" i="1" s="1"/>
  <c r="AG197" i="1" s="1"/>
  <c r="AC196" i="1"/>
  <c r="AC194" i="1"/>
  <c r="AF194" i="1" s="1"/>
  <c r="AG194" i="1" s="1"/>
  <c r="AC193" i="1"/>
  <c r="AD193" i="1" s="1"/>
  <c r="AE193" i="1" s="1"/>
  <c r="AH193" i="1" s="1"/>
  <c r="AC191" i="1"/>
  <c r="AC189" i="1"/>
  <c r="AF189" i="1" s="1"/>
  <c r="AG189" i="1" s="1"/>
  <c r="AC188" i="1"/>
  <c r="AD188" i="1" s="1"/>
  <c r="AE188" i="1" s="1"/>
  <c r="AH188" i="1" s="1"/>
  <c r="AC186" i="1"/>
  <c r="AF186" i="1" s="1"/>
  <c r="AC184" i="1"/>
  <c r="AD184" i="1" s="1"/>
  <c r="AE184" i="1" s="1"/>
  <c r="AH184" i="1" s="1"/>
  <c r="AC182" i="1"/>
  <c r="AC181" i="1"/>
  <c r="AD181" i="1" s="1"/>
  <c r="AE181" i="1" s="1"/>
  <c r="AH181" i="1" s="1"/>
  <c r="AC179" i="1"/>
  <c r="AF179" i="1" s="1"/>
  <c r="AG179" i="1" s="1"/>
  <c r="AC169" i="1"/>
  <c r="AC168" i="1"/>
  <c r="AD168" i="1" s="1"/>
  <c r="AE168" i="1" s="1"/>
  <c r="AH168" i="1" s="1"/>
  <c r="AC166" i="1"/>
  <c r="AF166" i="1" s="1"/>
  <c r="AG166" i="1" s="1"/>
  <c r="AC164" i="1"/>
  <c r="AF164" i="1" s="1"/>
  <c r="AG164" i="1" s="1"/>
  <c r="AC163" i="1"/>
  <c r="AF163" i="1" s="1"/>
  <c r="AG163" i="1" s="1"/>
  <c r="AC161" i="1"/>
  <c r="AC160" i="1"/>
  <c r="AF160" i="1" s="1"/>
  <c r="AG160" i="1" s="1"/>
  <c r="AC158" i="1"/>
  <c r="AF158" i="1" s="1"/>
  <c r="AG158" i="1" s="1"/>
  <c r="AC157" i="1"/>
  <c r="AC156" i="1"/>
  <c r="AD156" i="1" s="1"/>
  <c r="AE156" i="1" s="1"/>
  <c r="AH156" i="1" s="1"/>
  <c r="AC155" i="1"/>
  <c r="AF155" i="1" s="1"/>
  <c r="AG155" i="1" s="1"/>
  <c r="AC153" i="1"/>
  <c r="AF153" i="1" s="1"/>
  <c r="AG153" i="1" s="1"/>
  <c r="AC152" i="1"/>
  <c r="AF152" i="1" s="1"/>
  <c r="AG152" i="1" s="1"/>
  <c r="AC150" i="1"/>
  <c r="AC139" i="1"/>
  <c r="AF139" i="1" s="1"/>
  <c r="AG139" i="1" s="1"/>
  <c r="AC137" i="1"/>
  <c r="AC135" i="1"/>
  <c r="AC133" i="1"/>
  <c r="AD133" i="1" s="1"/>
  <c r="AE133" i="1" s="1"/>
  <c r="AH133" i="1" s="1"/>
  <c r="AC132" i="1"/>
  <c r="AF132" i="1" s="1"/>
  <c r="AG132" i="1" s="1"/>
  <c r="AC130" i="1"/>
  <c r="AD130" i="1" s="1"/>
  <c r="AE130" i="1" s="1"/>
  <c r="AH130" i="1" s="1"/>
  <c r="AC129" i="1"/>
  <c r="AD129" i="1" s="1"/>
  <c r="AE129" i="1" s="1"/>
  <c r="AH129" i="1" s="1"/>
  <c r="AC128" i="1"/>
  <c r="AD128" i="1" s="1"/>
  <c r="AE128" i="1" s="1"/>
  <c r="AH128" i="1" s="1"/>
  <c r="AC126" i="1"/>
  <c r="AD126" i="1" s="1"/>
  <c r="AE126" i="1" s="1"/>
  <c r="AH126" i="1" s="1"/>
  <c r="AC113" i="1"/>
  <c r="AD113" i="1" s="1"/>
  <c r="AE113" i="1" s="1"/>
  <c r="AH113" i="1" s="1"/>
  <c r="AC112" i="1"/>
  <c r="AC111" i="1"/>
  <c r="AD111" i="1" s="1"/>
  <c r="AE111" i="1" s="1"/>
  <c r="AH111" i="1" s="1"/>
  <c r="AC110" i="1"/>
  <c r="AF110" i="1" s="1"/>
  <c r="AG110" i="1" s="1"/>
  <c r="AC108" i="1"/>
  <c r="AC107" i="1"/>
  <c r="AF107" i="1" s="1"/>
  <c r="AG107" i="1" s="1"/>
  <c r="AC105" i="1"/>
  <c r="AF105" i="1" s="1"/>
  <c r="AG105" i="1" s="1"/>
  <c r="AC104" i="1"/>
  <c r="AD104" i="1" s="1"/>
  <c r="AE104" i="1" s="1"/>
  <c r="AH104" i="1" s="1"/>
  <c r="AC102" i="1"/>
  <c r="AF102" i="1" s="1"/>
  <c r="AG102" i="1" s="1"/>
  <c r="AC101" i="1"/>
  <c r="AC99" i="1"/>
  <c r="AC98" i="1"/>
  <c r="AD98" i="1" s="1"/>
  <c r="AE98" i="1" s="1"/>
  <c r="AH98" i="1" s="1"/>
  <c r="AC97" i="1"/>
  <c r="AF97" i="1" s="1"/>
  <c r="AG97" i="1" s="1"/>
  <c r="AC96" i="1"/>
  <c r="AD96" i="1" s="1"/>
  <c r="AE96" i="1" s="1"/>
  <c r="AH96" i="1" s="1"/>
  <c r="AC94" i="1"/>
  <c r="AC82" i="1"/>
  <c r="AF82" i="1" s="1"/>
  <c r="AG82" i="1" s="1"/>
  <c r="AC80" i="1"/>
  <c r="AD80" i="1" s="1"/>
  <c r="AE80" i="1" s="1"/>
  <c r="AH80" i="1" s="1"/>
  <c r="AC79" i="1"/>
  <c r="AC78" i="1"/>
  <c r="AD78" i="1" s="1"/>
  <c r="AE78" i="1" s="1"/>
  <c r="AH78" i="1" s="1"/>
  <c r="AC77" i="1"/>
  <c r="AD77" i="1" s="1"/>
  <c r="AE77" i="1" s="1"/>
  <c r="AH77" i="1" s="1"/>
  <c r="AC75" i="1"/>
  <c r="AF75" i="1" s="1"/>
  <c r="AG75" i="1" s="1"/>
  <c r="AC73" i="1"/>
  <c r="AF73" i="1" s="1"/>
  <c r="AG73" i="1" s="1"/>
  <c r="AC72" i="1"/>
  <c r="AC70" i="1"/>
  <c r="AF70" i="1" s="1"/>
  <c r="AG70" i="1" s="1"/>
  <c r="AC69" i="1"/>
  <c r="AC67" i="1"/>
  <c r="AF67" i="1" s="1"/>
  <c r="AC65" i="1"/>
  <c r="AF65" i="1" s="1"/>
  <c r="AG65" i="1" s="1"/>
  <c r="AC64" i="1"/>
  <c r="AF64" i="1" s="1"/>
  <c r="AG64" i="1" s="1"/>
  <c r="AC63" i="1"/>
  <c r="AF63" i="1" s="1"/>
  <c r="AG63" i="1" s="1"/>
  <c r="AC62" i="1"/>
  <c r="AF62" i="1" s="1"/>
  <c r="AG62" i="1" s="1"/>
  <c r="AC60" i="1"/>
  <c r="AD60" i="1" s="1"/>
  <c r="AE60" i="1" s="1"/>
  <c r="AH60" i="1" s="1"/>
  <c r="AC58" i="1"/>
  <c r="AF58" i="1" s="1"/>
  <c r="AG58" i="1" s="1"/>
  <c r="AC57" i="1"/>
  <c r="AF57" i="1" s="1"/>
  <c r="AG57" i="1" s="1"/>
  <c r="AC55" i="1"/>
  <c r="AC53" i="1"/>
  <c r="AF53" i="1" s="1"/>
  <c r="AG53" i="1" s="1"/>
  <c r="AC51" i="1"/>
  <c r="AF51" i="1" s="1"/>
  <c r="AG51" i="1" s="1"/>
  <c r="AC41" i="1"/>
  <c r="AF41" i="1" s="1"/>
  <c r="AG41" i="1" s="1"/>
  <c r="AC39" i="1"/>
  <c r="AF39" i="1" s="1"/>
  <c r="AG39" i="1" s="1"/>
  <c r="AC37" i="1"/>
  <c r="AD37" i="1" s="1"/>
  <c r="AE37" i="1" s="1"/>
  <c r="AH37" i="1" s="1"/>
  <c r="AC36" i="1"/>
  <c r="AD36" i="1" s="1"/>
  <c r="AE36" i="1" s="1"/>
  <c r="AH36" i="1" s="1"/>
  <c r="AC35" i="1"/>
  <c r="AD35" i="1" s="1"/>
  <c r="AE35" i="1" s="1"/>
  <c r="AH35" i="1" s="1"/>
  <c r="AC34" i="1"/>
  <c r="AC33" i="1"/>
  <c r="AF33" i="1" s="1"/>
  <c r="AG33" i="1" s="1"/>
  <c r="AC32" i="1"/>
  <c r="AD32" i="1" s="1"/>
  <c r="AE32" i="1" s="1"/>
  <c r="AH32" i="1" s="1"/>
  <c r="AC30" i="1"/>
  <c r="AC29" i="1"/>
  <c r="AF29" i="1" s="1"/>
  <c r="AG29" i="1" s="1"/>
  <c r="AC28" i="1"/>
  <c r="AF28" i="1" s="1"/>
  <c r="AG28" i="1" s="1"/>
  <c r="AC27" i="1"/>
  <c r="AF27" i="1" s="1"/>
  <c r="AG27" i="1" s="1"/>
  <c r="AC25" i="1"/>
  <c r="AE25" i="1" s="1"/>
  <c r="AH25" i="1" s="1"/>
  <c r="AC24" i="1"/>
  <c r="AC22" i="1"/>
  <c r="AF22" i="1" s="1"/>
  <c r="AG22" i="1" s="1"/>
  <c r="AC21" i="1"/>
  <c r="AF21" i="1" s="1"/>
  <c r="AG21" i="1" s="1"/>
  <c r="AC20" i="1"/>
  <c r="AF20" i="1" s="1"/>
  <c r="AG20" i="1" s="1"/>
  <c r="AC19" i="1"/>
  <c r="AF19" i="1" s="1"/>
  <c r="AG19" i="1" s="1"/>
  <c r="AC17" i="1"/>
  <c r="AF17" i="1" s="1"/>
  <c r="AG17" i="1" s="1"/>
  <c r="AC16" i="1"/>
  <c r="AF16" i="1" s="1"/>
  <c r="AG16" i="1" s="1"/>
  <c r="AC14" i="1"/>
  <c r="AF14" i="1" s="1"/>
  <c r="AG14" i="1" s="1"/>
  <c r="AC12" i="1"/>
  <c r="AD12" i="1" s="1"/>
  <c r="AE12" i="1" s="1"/>
  <c r="AH12" i="1" s="1"/>
  <c r="AC10" i="1"/>
  <c r="AF10" i="1" s="1"/>
  <c r="AG10" i="1" s="1"/>
  <c r="AC8" i="1"/>
  <c r="AD8" i="1" s="1"/>
  <c r="AE8" i="1" s="1"/>
  <c r="AH8" i="1" s="1"/>
  <c r="AC6" i="1"/>
  <c r="AF6" i="1" s="1"/>
  <c r="AG6" i="1" s="1"/>
  <c r="AC4" i="1"/>
  <c r="AD4" i="1" s="1"/>
  <c r="AE4" i="1" s="1"/>
  <c r="AH4" i="1" s="1"/>
  <c r="W271" i="1"/>
  <c r="Z271" i="1" s="1"/>
  <c r="AA271" i="1" s="1"/>
  <c r="W269" i="1"/>
  <c r="Z269" i="1" s="1"/>
  <c r="AA269" i="1" s="1"/>
  <c r="W268" i="1"/>
  <c r="Z268" i="1" s="1"/>
  <c r="AA268" i="1" s="1"/>
  <c r="W267" i="1"/>
  <c r="Z267" i="1" s="1"/>
  <c r="AA267" i="1" s="1"/>
  <c r="W266" i="1"/>
  <c r="W265" i="1"/>
  <c r="Z265" i="1" s="1"/>
  <c r="AA265" i="1" s="1"/>
  <c r="W263" i="1"/>
  <c r="X263" i="1" s="1"/>
  <c r="Y263" i="1" s="1"/>
  <c r="AB263" i="1" s="1"/>
  <c r="W262" i="1"/>
  <c r="X262" i="1" s="1"/>
  <c r="Y262" i="1" s="1"/>
  <c r="AB262" i="1" s="1"/>
  <c r="W260" i="1"/>
  <c r="X260" i="1" s="1"/>
  <c r="Y260" i="1" s="1"/>
  <c r="AB260" i="1" s="1"/>
  <c r="W259" i="1"/>
  <c r="Z259" i="1" s="1"/>
  <c r="AA259" i="1" s="1"/>
  <c r="W257" i="1"/>
  <c r="Z257" i="1" s="1"/>
  <c r="AA257" i="1" s="1"/>
  <c r="W255" i="1"/>
  <c r="Z255" i="1" s="1"/>
  <c r="AA255" i="1" s="1"/>
  <c r="W253" i="1"/>
  <c r="Z253" i="1" s="1"/>
  <c r="AA253" i="1" s="1"/>
  <c r="W252" i="1"/>
  <c r="Z252" i="1" s="1"/>
  <c r="AA252" i="1" s="1"/>
  <c r="W251" i="1"/>
  <c r="Z251" i="1" s="1"/>
  <c r="AA251" i="1" s="1"/>
  <c r="W250" i="1"/>
  <c r="X250" i="1" s="1"/>
  <c r="Y250" i="1" s="1"/>
  <c r="AB250" i="1" s="1"/>
  <c r="W249" i="1"/>
  <c r="Z249" i="1" s="1"/>
  <c r="AA249" i="1" s="1"/>
  <c r="W238" i="1"/>
  <c r="X238" i="1" s="1"/>
  <c r="Y238" i="1" s="1"/>
  <c r="AB238" i="1" s="1"/>
  <c r="W236" i="1"/>
  <c r="X236" i="1" s="1"/>
  <c r="Y236" i="1" s="1"/>
  <c r="AB236" i="1" s="1"/>
  <c r="W235" i="1"/>
  <c r="X235" i="1" s="1"/>
  <c r="Y235" i="1" s="1"/>
  <c r="AB235" i="1" s="1"/>
  <c r="W234" i="1"/>
  <c r="Z234" i="1" s="1"/>
  <c r="AA234" i="1" s="1"/>
  <c r="W233" i="1"/>
  <c r="X233" i="1" s="1"/>
  <c r="Y233" i="1" s="1"/>
  <c r="AB233" i="1" s="1"/>
  <c r="W231" i="1"/>
  <c r="Z231" i="1" s="1"/>
  <c r="AA231" i="1" s="1"/>
  <c r="W230" i="1"/>
  <c r="Z230" i="1" s="1"/>
  <c r="AA230" i="1" s="1"/>
  <c r="W229" i="1"/>
  <c r="Z229" i="1" s="1"/>
  <c r="AA229" i="1" s="1"/>
  <c r="W228" i="1"/>
  <c r="X228" i="1" s="1"/>
  <c r="Y228" i="1" s="1"/>
  <c r="AB228" i="1" s="1"/>
  <c r="W227" i="1"/>
  <c r="Z227" i="1" s="1"/>
  <c r="AA227" i="1" s="1"/>
  <c r="W226" i="1"/>
  <c r="Z226" i="1" s="1"/>
  <c r="AA226" i="1" s="1"/>
  <c r="W224" i="1"/>
  <c r="X224" i="1" s="1"/>
  <c r="Y224" i="1" s="1"/>
  <c r="AB224" i="1" s="1"/>
  <c r="W222" i="1"/>
  <c r="X222" i="1" s="1"/>
  <c r="Y222" i="1" s="1"/>
  <c r="AB222" i="1" s="1"/>
  <c r="W221" i="1"/>
  <c r="X221" i="1" s="1"/>
  <c r="Y221" i="1" s="1"/>
  <c r="AB221" i="1" s="1"/>
  <c r="W219" i="1"/>
  <c r="Z219" i="1" s="1"/>
  <c r="W217" i="1"/>
  <c r="W216" i="1"/>
  <c r="X216" i="1" s="1"/>
  <c r="Y216" i="1" s="1"/>
  <c r="AB216" i="1" s="1"/>
  <c r="W205" i="1"/>
  <c r="X205" i="1" s="1"/>
  <c r="Y205" i="1" s="1"/>
  <c r="AB205" i="1" s="1"/>
  <c r="W204" i="1"/>
  <c r="Z204" i="1" s="1"/>
  <c r="AA204" i="1" s="1"/>
  <c r="W203" i="1"/>
  <c r="Z203" i="1" s="1"/>
  <c r="AA203" i="1" s="1"/>
  <c r="W202" i="1"/>
  <c r="X202" i="1" s="1"/>
  <c r="Y202" i="1" s="1"/>
  <c r="AB202" i="1" s="1"/>
  <c r="W201" i="1"/>
  <c r="Z201" i="1" s="1"/>
  <c r="AA201" i="1" s="1"/>
  <c r="W200" i="1"/>
  <c r="X200" i="1" s="1"/>
  <c r="Y200" i="1" s="1"/>
  <c r="AB200" i="1" s="1"/>
  <c r="W198" i="1"/>
  <c r="Z198" i="1" s="1"/>
  <c r="AA198" i="1" s="1"/>
  <c r="W197" i="1"/>
  <c r="X197" i="1" s="1"/>
  <c r="Y197" i="1" s="1"/>
  <c r="AB197" i="1" s="1"/>
  <c r="W196" i="1"/>
  <c r="X196" i="1" s="1"/>
  <c r="Y196" i="1" s="1"/>
  <c r="AB196" i="1" s="1"/>
  <c r="W194" i="1"/>
  <c r="X194" i="1" s="1"/>
  <c r="Y194" i="1" s="1"/>
  <c r="AB194" i="1" s="1"/>
  <c r="W193" i="1"/>
  <c r="Z193" i="1" s="1"/>
  <c r="AA193" i="1" s="1"/>
  <c r="W191" i="1"/>
  <c r="Y191" i="1" s="1"/>
  <c r="AB191" i="1" s="1"/>
  <c r="W189" i="1"/>
  <c r="X189" i="1" s="1"/>
  <c r="Y189" i="1" s="1"/>
  <c r="AB189" i="1" s="1"/>
  <c r="W188" i="1"/>
  <c r="X188" i="1" s="1"/>
  <c r="Y188" i="1" s="1"/>
  <c r="AB188" i="1" s="1"/>
  <c r="W186" i="1"/>
  <c r="Z186" i="1" s="1"/>
  <c r="W184" i="1"/>
  <c r="X184" i="1" s="1"/>
  <c r="Y184" i="1" s="1"/>
  <c r="AB184" i="1" s="1"/>
  <c r="W182" i="1"/>
  <c r="Z182" i="1" s="1"/>
  <c r="AA182" i="1" s="1"/>
  <c r="W181" i="1"/>
  <c r="X181" i="1" s="1"/>
  <c r="Y181" i="1" s="1"/>
  <c r="AB181" i="1" s="1"/>
  <c r="W179" i="1"/>
  <c r="X179" i="1" s="1"/>
  <c r="Y179" i="1" s="1"/>
  <c r="AB179" i="1" s="1"/>
  <c r="W169" i="1"/>
  <c r="X169" i="1" s="1"/>
  <c r="Y169" i="1" s="1"/>
  <c r="AB169" i="1" s="1"/>
  <c r="W168" i="1"/>
  <c r="Z168" i="1" s="1"/>
  <c r="AA168" i="1" s="1"/>
  <c r="W166" i="1"/>
  <c r="Z166" i="1" s="1"/>
  <c r="AA166" i="1" s="1"/>
  <c r="W164" i="1"/>
  <c r="Z164" i="1" s="1"/>
  <c r="AA164" i="1" s="1"/>
  <c r="W163" i="1"/>
  <c r="X163" i="1" s="1"/>
  <c r="Y163" i="1" s="1"/>
  <c r="AB163" i="1" s="1"/>
  <c r="W161" i="1"/>
  <c r="X161" i="1" s="1"/>
  <c r="Y161" i="1" s="1"/>
  <c r="AB161" i="1" s="1"/>
  <c r="W160" i="1"/>
  <c r="Z160" i="1" s="1"/>
  <c r="AA160" i="1" s="1"/>
  <c r="W158" i="1"/>
  <c r="Z158" i="1" s="1"/>
  <c r="AA158" i="1" s="1"/>
  <c r="W157" i="1"/>
  <c r="Z157" i="1" s="1"/>
  <c r="AA157" i="1" s="1"/>
  <c r="W156" i="1"/>
  <c r="Z156" i="1" s="1"/>
  <c r="AA156" i="1" s="1"/>
  <c r="W155" i="1"/>
  <c r="Z155" i="1" s="1"/>
  <c r="AA155" i="1" s="1"/>
  <c r="W153" i="1"/>
  <c r="X153" i="1" s="1"/>
  <c r="Y153" i="1" s="1"/>
  <c r="AB153" i="1" s="1"/>
  <c r="W152" i="1"/>
  <c r="Z152" i="1" s="1"/>
  <c r="AA152" i="1" s="1"/>
  <c r="W150" i="1"/>
  <c r="Z150" i="1" s="1"/>
  <c r="AA150" i="1" s="1"/>
  <c r="W139" i="1"/>
  <c r="Z139" i="1" s="1"/>
  <c r="AA139" i="1" s="1"/>
  <c r="W137" i="1"/>
  <c r="Z137" i="1" s="1"/>
  <c r="AA137" i="1" s="1"/>
  <c r="W135" i="1"/>
  <c r="Z135" i="1" s="1"/>
  <c r="AA135" i="1" s="1"/>
  <c r="W133" i="1"/>
  <c r="Z133" i="1" s="1"/>
  <c r="AA133" i="1" s="1"/>
  <c r="W132" i="1"/>
  <c r="X132" i="1" s="1"/>
  <c r="Y132" i="1" s="1"/>
  <c r="AB132" i="1" s="1"/>
  <c r="W130" i="1"/>
  <c r="Z130" i="1" s="1"/>
  <c r="W129" i="1"/>
  <c r="Z129" i="1" s="1"/>
  <c r="AA129" i="1" s="1"/>
  <c r="W128" i="1"/>
  <c r="Z128" i="1" s="1"/>
  <c r="AA128" i="1" s="1"/>
  <c r="W126" i="1"/>
  <c r="X126" i="1" s="1"/>
  <c r="Y126" i="1" s="1"/>
  <c r="AB126" i="1" s="1"/>
  <c r="W113" i="1"/>
  <c r="Z113" i="1" s="1"/>
  <c r="AA113" i="1" s="1"/>
  <c r="W112" i="1"/>
  <c r="X112" i="1" s="1"/>
  <c r="Y112" i="1" s="1"/>
  <c r="AB112" i="1" s="1"/>
  <c r="W111" i="1"/>
  <c r="X111" i="1" s="1"/>
  <c r="Y111" i="1" s="1"/>
  <c r="AB111" i="1" s="1"/>
  <c r="W110" i="1"/>
  <c r="Z110" i="1" s="1"/>
  <c r="AA110" i="1" s="1"/>
  <c r="W108" i="1"/>
  <c r="X108" i="1" s="1"/>
  <c r="Y108" i="1" s="1"/>
  <c r="AB108" i="1" s="1"/>
  <c r="W107" i="1"/>
  <c r="X107" i="1" s="1"/>
  <c r="Y107" i="1" s="1"/>
  <c r="AB107" i="1" s="1"/>
  <c r="W105" i="1"/>
  <c r="W104" i="1"/>
  <c r="X104" i="1" s="1"/>
  <c r="Y104" i="1" s="1"/>
  <c r="AB104" i="1" s="1"/>
  <c r="W102" i="1"/>
  <c r="X102" i="1" s="1"/>
  <c r="Y102" i="1" s="1"/>
  <c r="AB102" i="1" s="1"/>
  <c r="W101" i="1"/>
  <c r="Z101" i="1" s="1"/>
  <c r="AA101" i="1" s="1"/>
  <c r="W99" i="1"/>
  <c r="W98" i="1"/>
  <c r="Z98" i="1" s="1"/>
  <c r="AA98" i="1" s="1"/>
  <c r="W97" i="1"/>
  <c r="X97" i="1" s="1"/>
  <c r="Y97" i="1" s="1"/>
  <c r="AB97" i="1" s="1"/>
  <c r="W96" i="1"/>
  <c r="X96" i="1" s="1"/>
  <c r="Y96" i="1" s="1"/>
  <c r="AB96" i="1" s="1"/>
  <c r="W94" i="1"/>
  <c r="Z94" i="1" s="1"/>
  <c r="AA94" i="1" s="1"/>
  <c r="W82" i="1"/>
  <c r="X82" i="1" s="1"/>
  <c r="Y82" i="1" s="1"/>
  <c r="AB82" i="1" s="1"/>
  <c r="W80" i="1"/>
  <c r="X80" i="1" s="1"/>
  <c r="Y80" i="1" s="1"/>
  <c r="AB80" i="1" s="1"/>
  <c r="W79" i="1"/>
  <c r="Z79" i="1" s="1"/>
  <c r="AA79" i="1" s="1"/>
  <c r="W78" i="1"/>
  <c r="X78" i="1" s="1"/>
  <c r="Y78" i="1" s="1"/>
  <c r="AB78" i="1" s="1"/>
  <c r="W77" i="1"/>
  <c r="X77" i="1" s="1"/>
  <c r="Y77" i="1" s="1"/>
  <c r="AB77" i="1" s="1"/>
  <c r="W75" i="1"/>
  <c r="Z75" i="1" s="1"/>
  <c r="AA75" i="1" s="1"/>
  <c r="W73" i="1"/>
  <c r="Z73" i="1" s="1"/>
  <c r="AA73" i="1" s="1"/>
  <c r="W72" i="1"/>
  <c r="Z72" i="1" s="1"/>
  <c r="AA72" i="1" s="1"/>
  <c r="W70" i="1"/>
  <c r="X70" i="1" s="1"/>
  <c r="Y70" i="1" s="1"/>
  <c r="AB70" i="1" s="1"/>
  <c r="W69" i="1"/>
  <c r="Z69" i="1" s="1"/>
  <c r="AA69" i="1" s="1"/>
  <c r="W67" i="1"/>
  <c r="Z67" i="1" s="1"/>
  <c r="AB87" i="1" s="1"/>
  <c r="W65" i="1"/>
  <c r="X65" i="1" s="1"/>
  <c r="Y65" i="1" s="1"/>
  <c r="AB65" i="1" s="1"/>
  <c r="W64" i="1"/>
  <c r="X64" i="1" s="1"/>
  <c r="Y64" i="1" s="1"/>
  <c r="AB64" i="1" s="1"/>
  <c r="W63" i="1"/>
  <c r="Z63" i="1" s="1"/>
  <c r="AA63" i="1" s="1"/>
  <c r="W62" i="1"/>
  <c r="X62" i="1" s="1"/>
  <c r="Y62" i="1" s="1"/>
  <c r="AB62" i="1" s="1"/>
  <c r="W60" i="1"/>
  <c r="Z60" i="1" s="1"/>
  <c r="AA60" i="1" s="1"/>
  <c r="W58" i="1"/>
  <c r="X58" i="1" s="1"/>
  <c r="Y58" i="1" s="1"/>
  <c r="AB58" i="1" s="1"/>
  <c r="W57" i="1"/>
  <c r="W55" i="1"/>
  <c r="X55" i="1" s="1"/>
  <c r="Y55" i="1" s="1"/>
  <c r="AB55" i="1" s="1"/>
  <c r="W53" i="1"/>
  <c r="X53" i="1" s="1"/>
  <c r="Y53" i="1" s="1"/>
  <c r="AB53" i="1" s="1"/>
  <c r="W51" i="1"/>
  <c r="Z51" i="1" s="1"/>
  <c r="AA51" i="1" s="1"/>
  <c r="W41" i="1"/>
  <c r="Z41" i="1" s="1"/>
  <c r="AA41" i="1" s="1"/>
  <c r="W39" i="1"/>
  <c r="Z39" i="1" s="1"/>
  <c r="AA39" i="1" s="1"/>
  <c r="W37" i="1"/>
  <c r="X37" i="1" s="1"/>
  <c r="Y37" i="1" s="1"/>
  <c r="AB37" i="1" s="1"/>
  <c r="W36" i="1"/>
  <c r="Z36" i="1" s="1"/>
  <c r="AA36" i="1" s="1"/>
  <c r="W35" i="1"/>
  <c r="Z35" i="1" s="1"/>
  <c r="AA35" i="1" s="1"/>
  <c r="W34" i="1"/>
  <c r="Z34" i="1" s="1"/>
  <c r="AA34" i="1" s="1"/>
  <c r="W33" i="1"/>
  <c r="X33" i="1" s="1"/>
  <c r="Y33" i="1" s="1"/>
  <c r="AB33" i="1" s="1"/>
  <c r="W32" i="1"/>
  <c r="X32" i="1" s="1"/>
  <c r="Y32" i="1" s="1"/>
  <c r="AB32" i="1" s="1"/>
  <c r="W30" i="1"/>
  <c r="X30" i="1" s="1"/>
  <c r="Y30" i="1" s="1"/>
  <c r="AB30" i="1" s="1"/>
  <c r="W29" i="1"/>
  <c r="Z29" i="1" s="1"/>
  <c r="AA29" i="1" s="1"/>
  <c r="W28" i="1"/>
  <c r="Z28" i="1" s="1"/>
  <c r="AA28" i="1" s="1"/>
  <c r="W27" i="1"/>
  <c r="X27" i="1" s="1"/>
  <c r="Y27" i="1" s="1"/>
  <c r="AB27" i="1" s="1"/>
  <c r="W25" i="1"/>
  <c r="Z25" i="1" s="1"/>
  <c r="W24" i="1"/>
  <c r="Y24" i="1" s="1"/>
  <c r="AB24" i="1" s="1"/>
  <c r="W22" i="1"/>
  <c r="Z22" i="1" s="1"/>
  <c r="AA22" i="1" s="1"/>
  <c r="W21" i="1"/>
  <c r="Z21" i="1" s="1"/>
  <c r="AA21" i="1" s="1"/>
  <c r="W20" i="1"/>
  <c r="Z20" i="1" s="1"/>
  <c r="AA20" i="1" s="1"/>
  <c r="W19" i="1"/>
  <c r="X19" i="1" s="1"/>
  <c r="Y19" i="1" s="1"/>
  <c r="AB19" i="1" s="1"/>
  <c r="W17" i="1"/>
  <c r="X17" i="1" s="1"/>
  <c r="Y17" i="1" s="1"/>
  <c r="AB17" i="1" s="1"/>
  <c r="W16" i="1"/>
  <c r="X16" i="1" s="1"/>
  <c r="Y16" i="1" s="1"/>
  <c r="AB16" i="1" s="1"/>
  <c r="W14" i="1"/>
  <c r="X14" i="1" s="1"/>
  <c r="Y14" i="1" s="1"/>
  <c r="AB14" i="1" s="1"/>
  <c r="W12" i="1"/>
  <c r="Z12" i="1" s="1"/>
  <c r="AA12" i="1" s="1"/>
  <c r="W10" i="1"/>
  <c r="Z10" i="1" s="1"/>
  <c r="AA10" i="1" s="1"/>
  <c r="W8" i="1"/>
  <c r="Z8" i="1" s="1"/>
  <c r="AA8" i="1" s="1"/>
  <c r="W6" i="1"/>
  <c r="Z6" i="1" s="1"/>
  <c r="AA6" i="1" s="1"/>
  <c r="W4" i="1"/>
  <c r="X4" i="1" s="1"/>
  <c r="Y4" i="1" s="1"/>
  <c r="AB4" i="1" s="1"/>
  <c r="AF268" i="1"/>
  <c r="AG268" i="1" s="1"/>
  <c r="AD268" i="1"/>
  <c r="AE268" i="1" s="1"/>
  <c r="AH268" i="1" s="1"/>
  <c r="AF266" i="1"/>
  <c r="AG266" i="1" s="1"/>
  <c r="AF265" i="1"/>
  <c r="AG265" i="1" s="1"/>
  <c r="AD257" i="1"/>
  <c r="AE257" i="1" s="1"/>
  <c r="AH257" i="1" s="1"/>
  <c r="AF257" i="1"/>
  <c r="AG257" i="1" s="1"/>
  <c r="AF253" i="1"/>
  <c r="AG253" i="1" s="1"/>
  <c r="AD253" i="1"/>
  <c r="AE253" i="1" s="1"/>
  <c r="AH253" i="1" s="1"/>
  <c r="AF252" i="1"/>
  <c r="AG252" i="1" s="1"/>
  <c r="AD252" i="1"/>
  <c r="AE252" i="1" s="1"/>
  <c r="AH252" i="1" s="1"/>
  <c r="AF251" i="1"/>
  <c r="AG251" i="1" s="1"/>
  <c r="AD251" i="1"/>
  <c r="AE251" i="1" s="1"/>
  <c r="AH251" i="1" s="1"/>
  <c r="AD236" i="1"/>
  <c r="AE236" i="1" s="1"/>
  <c r="AH236" i="1" s="1"/>
  <c r="AF236" i="1"/>
  <c r="AG236" i="1" s="1"/>
  <c r="AD234" i="1"/>
  <c r="AE234" i="1" s="1"/>
  <c r="AH234" i="1" s="1"/>
  <c r="AD233" i="1"/>
  <c r="AE233" i="1" s="1"/>
  <c r="AH233" i="1" s="1"/>
  <c r="AF233" i="1"/>
  <c r="AG233" i="1" s="1"/>
  <c r="AF227" i="1"/>
  <c r="AG227" i="1" s="1"/>
  <c r="AD227" i="1"/>
  <c r="AE227" i="1" s="1"/>
  <c r="AH227" i="1" s="1"/>
  <c r="AF224" i="1"/>
  <c r="AG224" i="1" s="1"/>
  <c r="AD224" i="1"/>
  <c r="AE224" i="1" s="1"/>
  <c r="AH224" i="1" s="1"/>
  <c r="AD222" i="1"/>
  <c r="AE222" i="1" s="1"/>
  <c r="AH222" i="1" s="1"/>
  <c r="AF222" i="1"/>
  <c r="AG222" i="1" s="1"/>
  <c r="AD205" i="1"/>
  <c r="AE205" i="1" s="1"/>
  <c r="AH205" i="1" s="1"/>
  <c r="AF205" i="1"/>
  <c r="AG205" i="1" s="1"/>
  <c r="AF203" i="1"/>
  <c r="AG203" i="1" s="1"/>
  <c r="AD203" i="1"/>
  <c r="AE203" i="1" s="1"/>
  <c r="AH203" i="1" s="1"/>
  <c r="AF202" i="1"/>
  <c r="AG202" i="1" s="1"/>
  <c r="AD202" i="1"/>
  <c r="AE202" i="1" s="1"/>
  <c r="AH202" i="1" s="1"/>
  <c r="AD198" i="1"/>
  <c r="AE198" i="1" s="1"/>
  <c r="AH198" i="1" s="1"/>
  <c r="AF196" i="1"/>
  <c r="AG196" i="1" s="1"/>
  <c r="AD196" i="1"/>
  <c r="AE196" i="1" s="1"/>
  <c r="AH196" i="1" s="1"/>
  <c r="AF193" i="1"/>
  <c r="AG193" i="1" s="1"/>
  <c r="AE191" i="1"/>
  <c r="AH191" i="1" s="1"/>
  <c r="AF191" i="1"/>
  <c r="AD189" i="1"/>
  <c r="AE189" i="1" s="1"/>
  <c r="AH189" i="1" s="1"/>
  <c r="AE186" i="1"/>
  <c r="AH186" i="1" s="1"/>
  <c r="AD182" i="1"/>
  <c r="AE182" i="1" s="1"/>
  <c r="AH182" i="1" s="1"/>
  <c r="AF182" i="1"/>
  <c r="AG182" i="1" s="1"/>
  <c r="AF169" i="1"/>
  <c r="AG169" i="1" s="1"/>
  <c r="AD169" i="1"/>
  <c r="AE169" i="1" s="1"/>
  <c r="AH169" i="1" s="1"/>
  <c r="AD164" i="1"/>
  <c r="AE164" i="1" s="1"/>
  <c r="AH164" i="1" s="1"/>
  <c r="AF161" i="1"/>
  <c r="AG161" i="1" s="1"/>
  <c r="AD161" i="1"/>
  <c r="AE161" i="1" s="1"/>
  <c r="AH161" i="1" s="1"/>
  <c r="AD158" i="1"/>
  <c r="AE158" i="1" s="1"/>
  <c r="AH158" i="1" s="1"/>
  <c r="AF157" i="1"/>
  <c r="AG157" i="1" s="1"/>
  <c r="AD157" i="1"/>
  <c r="AE157" i="1" s="1"/>
  <c r="AH157" i="1" s="1"/>
  <c r="AF156" i="1"/>
  <c r="AG156" i="1" s="1"/>
  <c r="AF150" i="1"/>
  <c r="AG150" i="1" s="1"/>
  <c r="AD150" i="1"/>
  <c r="AE150" i="1" s="1"/>
  <c r="AH150" i="1" s="1"/>
  <c r="AD139" i="1"/>
  <c r="AE139" i="1" s="1"/>
  <c r="AH139" i="1" s="1"/>
  <c r="AF137" i="1"/>
  <c r="AG137" i="1" s="1"/>
  <c r="AD137" i="1"/>
  <c r="AE137" i="1" s="1"/>
  <c r="AH137" i="1" s="1"/>
  <c r="AF135" i="1"/>
  <c r="AG135" i="1" s="1"/>
  <c r="AF128" i="1"/>
  <c r="AG128" i="1" s="1"/>
  <c r="AD112" i="1"/>
  <c r="AE112" i="1" s="1"/>
  <c r="AH112" i="1" s="1"/>
  <c r="AF112" i="1"/>
  <c r="AG112" i="1" s="1"/>
  <c r="AF111" i="1"/>
  <c r="AG111" i="1" s="1"/>
  <c r="AD108" i="1"/>
  <c r="AE108" i="1" s="1"/>
  <c r="AH108" i="1" s="1"/>
  <c r="AF108" i="1"/>
  <c r="AG108" i="1" s="1"/>
  <c r="AD105" i="1"/>
  <c r="AE105" i="1" s="1"/>
  <c r="AH105" i="1" s="1"/>
  <c r="AD101" i="1"/>
  <c r="AE101" i="1" s="1"/>
  <c r="AH101" i="1" s="1"/>
  <c r="AF99" i="1"/>
  <c r="AG99" i="1" s="1"/>
  <c r="AD99" i="1"/>
  <c r="AE99" i="1" s="1"/>
  <c r="AH99" i="1" s="1"/>
  <c r="AF94" i="1"/>
  <c r="AG94" i="1" s="1"/>
  <c r="AD94" i="1"/>
  <c r="AE94" i="1" s="1"/>
  <c r="AH94" i="1" s="1"/>
  <c r="AD79" i="1"/>
  <c r="AE79" i="1" s="1"/>
  <c r="AH79" i="1" s="1"/>
  <c r="AF79" i="1"/>
  <c r="AG79" i="1" s="1"/>
  <c r="AF72" i="1"/>
  <c r="AG72" i="1" s="1"/>
  <c r="AD72" i="1"/>
  <c r="AE72" i="1" s="1"/>
  <c r="AH72" i="1" s="1"/>
  <c r="AF69" i="1"/>
  <c r="AG69" i="1" s="1"/>
  <c r="AE67" i="1"/>
  <c r="AH67" i="1" s="1"/>
  <c r="AD57" i="1"/>
  <c r="AE57" i="1" s="1"/>
  <c r="AH57" i="1" s="1"/>
  <c r="AF55" i="1"/>
  <c r="AG55" i="1" s="1"/>
  <c r="AD55" i="1"/>
  <c r="AE55" i="1" s="1"/>
  <c r="AH55" i="1" s="1"/>
  <c r="AF34" i="1"/>
  <c r="AG34" i="1" s="1"/>
  <c r="AD34" i="1"/>
  <c r="AE34" i="1" s="1"/>
  <c r="AH34" i="1" s="1"/>
  <c r="AD33" i="1"/>
  <c r="AE33" i="1" s="1"/>
  <c r="AH33" i="1" s="1"/>
  <c r="AF30" i="1"/>
  <c r="AG30" i="1" s="1"/>
  <c r="AD30" i="1"/>
  <c r="AE30" i="1" s="1"/>
  <c r="AH30" i="1" s="1"/>
  <c r="AF24" i="1"/>
  <c r="AE24" i="1"/>
  <c r="AH24" i="1" s="1"/>
  <c r="AF12" i="1"/>
  <c r="AG12" i="1" s="1"/>
  <c r="AD6" i="1"/>
  <c r="AE6" i="1" s="1"/>
  <c r="AH6" i="1" s="1"/>
  <c r="X271" i="1"/>
  <c r="Y271" i="1" s="1"/>
  <c r="AB271" i="1" s="1"/>
  <c r="X267" i="1"/>
  <c r="Y267" i="1" s="1"/>
  <c r="AB267" i="1" s="1"/>
  <c r="Z266" i="1"/>
  <c r="AA266" i="1" s="1"/>
  <c r="X266" i="1"/>
  <c r="Y266" i="1" s="1"/>
  <c r="AB266" i="1" s="1"/>
  <c r="Z263" i="1"/>
  <c r="AA263" i="1" s="1"/>
  <c r="Z260" i="1"/>
  <c r="AA260" i="1" s="1"/>
  <c r="X255" i="1"/>
  <c r="Y255" i="1" s="1"/>
  <c r="AB255" i="1" s="1"/>
  <c r="Z235" i="1"/>
  <c r="AA235" i="1" s="1"/>
  <c r="X226" i="1"/>
  <c r="Y226" i="1" s="1"/>
  <c r="AB226" i="1" s="1"/>
  <c r="Z224" i="1"/>
  <c r="AA224" i="1" s="1"/>
  <c r="Z217" i="1"/>
  <c r="AA217" i="1" s="1"/>
  <c r="X217" i="1"/>
  <c r="Y217" i="1" s="1"/>
  <c r="AB217" i="1" s="1"/>
  <c r="X204" i="1"/>
  <c r="Y204" i="1" s="1"/>
  <c r="AB204" i="1" s="1"/>
  <c r="Z194" i="1"/>
  <c r="AA194" i="1" s="1"/>
  <c r="X193" i="1"/>
  <c r="Y193" i="1" s="1"/>
  <c r="AB193" i="1" s="1"/>
  <c r="Y186" i="1"/>
  <c r="AB186" i="1" s="1"/>
  <c r="Z181" i="1"/>
  <c r="AA181" i="1" s="1"/>
  <c r="X164" i="1"/>
  <c r="Y164" i="1" s="1"/>
  <c r="AB164" i="1" s="1"/>
  <c r="X160" i="1"/>
  <c r="Y160" i="1" s="1"/>
  <c r="AB160" i="1" s="1"/>
  <c r="X158" i="1"/>
  <c r="Y158" i="1" s="1"/>
  <c r="AB158" i="1" s="1"/>
  <c r="Z153" i="1"/>
  <c r="AA153" i="1" s="1"/>
  <c r="X133" i="1"/>
  <c r="Y133" i="1" s="1"/>
  <c r="AB133" i="1" s="1"/>
  <c r="Z111" i="1"/>
  <c r="AA111" i="1" s="1"/>
  <c r="Z108" i="1"/>
  <c r="AA108" i="1" s="1"/>
  <c r="Z105" i="1"/>
  <c r="AA105" i="1" s="1"/>
  <c r="X105" i="1"/>
  <c r="Y105" i="1" s="1"/>
  <c r="AB105" i="1" s="1"/>
  <c r="X101" i="1"/>
  <c r="Y101" i="1" s="1"/>
  <c r="AB101" i="1" s="1"/>
  <c r="Z99" i="1"/>
  <c r="AA99" i="1" s="1"/>
  <c r="X99" i="1"/>
  <c r="Y99" i="1" s="1"/>
  <c r="AB99" i="1" s="1"/>
  <c r="X94" i="1"/>
  <c r="Y94" i="1" s="1"/>
  <c r="AB94" i="1" s="1"/>
  <c r="Z80" i="1"/>
  <c r="AA80" i="1" s="1"/>
  <c r="Z70" i="1"/>
  <c r="AA70" i="1" s="1"/>
  <c r="X63" i="1"/>
  <c r="Y63" i="1" s="1"/>
  <c r="AB63" i="1" s="1"/>
  <c r="Z57" i="1"/>
  <c r="AA57" i="1" s="1"/>
  <c r="X57" i="1"/>
  <c r="Y57" i="1" s="1"/>
  <c r="AB57" i="1" s="1"/>
  <c r="Z53" i="1"/>
  <c r="AA53" i="1" s="1"/>
  <c r="X51" i="1"/>
  <c r="Y51" i="1" s="1"/>
  <c r="AB51" i="1" s="1"/>
  <c r="X41" i="1"/>
  <c r="Y41" i="1" s="1"/>
  <c r="AB41" i="1" s="1"/>
  <c r="Z30" i="1"/>
  <c r="AA30" i="1" s="1"/>
  <c r="X20" i="1"/>
  <c r="Y20" i="1" s="1"/>
  <c r="AB20" i="1" s="1"/>
  <c r="Z16" i="1"/>
  <c r="AA16" i="1" s="1"/>
  <c r="X6" i="1"/>
  <c r="Y6" i="1" s="1"/>
  <c r="AB6" i="1" s="1"/>
  <c r="T271" i="1"/>
  <c r="U271" i="1" s="1"/>
  <c r="R271" i="1"/>
  <c r="S271" i="1" s="1"/>
  <c r="V271" i="1" s="1"/>
  <c r="T269" i="1"/>
  <c r="U269" i="1" s="1"/>
  <c r="R269" i="1"/>
  <c r="S269" i="1" s="1"/>
  <c r="V269" i="1" s="1"/>
  <c r="T268" i="1"/>
  <c r="U268" i="1" s="1"/>
  <c r="R268" i="1"/>
  <c r="S268" i="1" s="1"/>
  <c r="V268" i="1" s="1"/>
  <c r="T267" i="1"/>
  <c r="U267" i="1" s="1"/>
  <c r="R267" i="1"/>
  <c r="S267" i="1" s="1"/>
  <c r="V267" i="1" s="1"/>
  <c r="T266" i="1"/>
  <c r="U266" i="1" s="1"/>
  <c r="R266" i="1"/>
  <c r="S266" i="1" s="1"/>
  <c r="V266" i="1" s="1"/>
  <c r="T265" i="1"/>
  <c r="U265" i="1" s="1"/>
  <c r="R265" i="1"/>
  <c r="S265" i="1" s="1"/>
  <c r="V265" i="1" s="1"/>
  <c r="T263" i="1"/>
  <c r="U263" i="1" s="1"/>
  <c r="R263" i="1"/>
  <c r="S263" i="1" s="1"/>
  <c r="V263" i="1" s="1"/>
  <c r="T262" i="1"/>
  <c r="U262" i="1" s="1"/>
  <c r="R262" i="1"/>
  <c r="S262" i="1" s="1"/>
  <c r="V262" i="1" s="1"/>
  <c r="T260" i="1"/>
  <c r="U260" i="1" s="1"/>
  <c r="R260" i="1"/>
  <c r="S260" i="1" s="1"/>
  <c r="V260" i="1" s="1"/>
  <c r="T259" i="1"/>
  <c r="U259" i="1" s="1"/>
  <c r="R259" i="1"/>
  <c r="S259" i="1" s="1"/>
  <c r="V259" i="1" s="1"/>
  <c r="T257" i="1"/>
  <c r="U257" i="1" s="1"/>
  <c r="R257" i="1"/>
  <c r="S257" i="1" s="1"/>
  <c r="V257" i="1" s="1"/>
  <c r="T255" i="1"/>
  <c r="U255" i="1" s="1"/>
  <c r="R255" i="1"/>
  <c r="S255" i="1" s="1"/>
  <c r="V255" i="1" s="1"/>
  <c r="T253" i="1"/>
  <c r="U253" i="1" s="1"/>
  <c r="R253" i="1"/>
  <c r="S253" i="1" s="1"/>
  <c r="V253" i="1" s="1"/>
  <c r="T252" i="1"/>
  <c r="U252" i="1" s="1"/>
  <c r="R252" i="1"/>
  <c r="S252" i="1" s="1"/>
  <c r="V252" i="1" s="1"/>
  <c r="T251" i="1"/>
  <c r="U251" i="1" s="1"/>
  <c r="R251" i="1"/>
  <c r="S251" i="1" s="1"/>
  <c r="V251" i="1" s="1"/>
  <c r="T250" i="1"/>
  <c r="U250" i="1" s="1"/>
  <c r="R250" i="1"/>
  <c r="S250" i="1" s="1"/>
  <c r="V250" i="1" s="1"/>
  <c r="T249" i="1"/>
  <c r="R249" i="1"/>
  <c r="S249" i="1" s="1"/>
  <c r="V249" i="1" s="1"/>
  <c r="T238" i="1"/>
  <c r="U238" i="1" s="1"/>
  <c r="R238" i="1"/>
  <c r="S238" i="1" s="1"/>
  <c r="V238" i="1" s="1"/>
  <c r="T236" i="1"/>
  <c r="U236" i="1" s="1"/>
  <c r="R236" i="1"/>
  <c r="S236" i="1" s="1"/>
  <c r="V236" i="1" s="1"/>
  <c r="T235" i="1"/>
  <c r="U235" i="1" s="1"/>
  <c r="R235" i="1"/>
  <c r="S235" i="1" s="1"/>
  <c r="V235" i="1" s="1"/>
  <c r="T234" i="1"/>
  <c r="U234" i="1" s="1"/>
  <c r="R234" i="1"/>
  <c r="S234" i="1" s="1"/>
  <c r="V234" i="1" s="1"/>
  <c r="T233" i="1"/>
  <c r="U233" i="1" s="1"/>
  <c r="R233" i="1"/>
  <c r="S233" i="1" s="1"/>
  <c r="V233" i="1" s="1"/>
  <c r="T231" i="1"/>
  <c r="U231" i="1" s="1"/>
  <c r="R231" i="1"/>
  <c r="S231" i="1" s="1"/>
  <c r="V231" i="1" s="1"/>
  <c r="T230" i="1"/>
  <c r="U230" i="1" s="1"/>
  <c r="R230" i="1"/>
  <c r="S230" i="1" s="1"/>
  <c r="V230" i="1" s="1"/>
  <c r="T229" i="1"/>
  <c r="U229" i="1" s="1"/>
  <c r="R229" i="1"/>
  <c r="S229" i="1" s="1"/>
  <c r="V229" i="1" s="1"/>
  <c r="T228" i="1"/>
  <c r="U228" i="1" s="1"/>
  <c r="R228" i="1"/>
  <c r="S228" i="1" s="1"/>
  <c r="V228" i="1" s="1"/>
  <c r="T227" i="1"/>
  <c r="U227" i="1" s="1"/>
  <c r="R227" i="1"/>
  <c r="S227" i="1" s="1"/>
  <c r="V227" i="1" s="1"/>
  <c r="T226" i="1"/>
  <c r="U226" i="1" s="1"/>
  <c r="R226" i="1"/>
  <c r="S226" i="1" s="1"/>
  <c r="V226" i="1" s="1"/>
  <c r="T224" i="1"/>
  <c r="U224" i="1" s="1"/>
  <c r="R224" i="1"/>
  <c r="S224" i="1" s="1"/>
  <c r="V224" i="1" s="1"/>
  <c r="T222" i="1"/>
  <c r="U222" i="1" s="1"/>
  <c r="R222" i="1"/>
  <c r="S222" i="1" s="1"/>
  <c r="V222" i="1" s="1"/>
  <c r="T221" i="1"/>
  <c r="U221" i="1" s="1"/>
  <c r="R221" i="1"/>
  <c r="S221" i="1" s="1"/>
  <c r="V221" i="1" s="1"/>
  <c r="T219" i="1"/>
  <c r="S219" i="1"/>
  <c r="V219" i="1" s="1"/>
  <c r="T217" i="1"/>
  <c r="U217" i="1" s="1"/>
  <c r="R217" i="1"/>
  <c r="S217" i="1" s="1"/>
  <c r="V217" i="1" s="1"/>
  <c r="T216" i="1"/>
  <c r="U216" i="1" s="1"/>
  <c r="R216" i="1"/>
  <c r="S216" i="1" s="1"/>
  <c r="V216" i="1" s="1"/>
  <c r="T205" i="1"/>
  <c r="U205" i="1" s="1"/>
  <c r="R205" i="1"/>
  <c r="S205" i="1" s="1"/>
  <c r="V205" i="1" s="1"/>
  <c r="T204" i="1"/>
  <c r="U204" i="1" s="1"/>
  <c r="R204" i="1"/>
  <c r="S204" i="1" s="1"/>
  <c r="V204" i="1" s="1"/>
  <c r="T203" i="1"/>
  <c r="U203" i="1" s="1"/>
  <c r="R203" i="1"/>
  <c r="S203" i="1" s="1"/>
  <c r="V203" i="1" s="1"/>
  <c r="T202" i="1"/>
  <c r="U202" i="1" s="1"/>
  <c r="R202" i="1"/>
  <c r="S202" i="1" s="1"/>
  <c r="V202" i="1" s="1"/>
  <c r="T201" i="1"/>
  <c r="U201" i="1" s="1"/>
  <c r="R201" i="1"/>
  <c r="S201" i="1" s="1"/>
  <c r="V201" i="1" s="1"/>
  <c r="T200" i="1"/>
  <c r="U200" i="1" s="1"/>
  <c r="R200" i="1"/>
  <c r="S200" i="1" s="1"/>
  <c r="V200" i="1" s="1"/>
  <c r="T198" i="1"/>
  <c r="U198" i="1" s="1"/>
  <c r="R198" i="1"/>
  <c r="S198" i="1" s="1"/>
  <c r="V198" i="1" s="1"/>
  <c r="T197" i="1"/>
  <c r="U197" i="1" s="1"/>
  <c r="R197" i="1"/>
  <c r="S197" i="1" s="1"/>
  <c r="V197" i="1" s="1"/>
  <c r="T196" i="1"/>
  <c r="U196" i="1" s="1"/>
  <c r="R196" i="1"/>
  <c r="S196" i="1" s="1"/>
  <c r="V196" i="1" s="1"/>
  <c r="T194" i="1"/>
  <c r="U194" i="1" s="1"/>
  <c r="R194" i="1"/>
  <c r="S194" i="1" s="1"/>
  <c r="V194" i="1" s="1"/>
  <c r="T193" i="1"/>
  <c r="U193" i="1" s="1"/>
  <c r="R193" i="1"/>
  <c r="S193" i="1" s="1"/>
  <c r="V193" i="1" s="1"/>
  <c r="T191" i="1"/>
  <c r="S191" i="1"/>
  <c r="V191" i="1" s="1"/>
  <c r="T189" i="1"/>
  <c r="U189" i="1" s="1"/>
  <c r="R189" i="1"/>
  <c r="S189" i="1" s="1"/>
  <c r="V189" i="1" s="1"/>
  <c r="T188" i="1"/>
  <c r="U188" i="1" s="1"/>
  <c r="R188" i="1"/>
  <c r="S188" i="1" s="1"/>
  <c r="V188" i="1" s="1"/>
  <c r="T186" i="1"/>
  <c r="S186" i="1"/>
  <c r="V186" i="1" s="1"/>
  <c r="T184" i="1"/>
  <c r="U184" i="1" s="1"/>
  <c r="R184" i="1"/>
  <c r="S184" i="1" s="1"/>
  <c r="V184" i="1" s="1"/>
  <c r="T182" i="1"/>
  <c r="U182" i="1" s="1"/>
  <c r="R182" i="1"/>
  <c r="S182" i="1" s="1"/>
  <c r="V182" i="1" s="1"/>
  <c r="T181" i="1"/>
  <c r="U181" i="1" s="1"/>
  <c r="R181" i="1"/>
  <c r="S181" i="1" s="1"/>
  <c r="V181" i="1" s="1"/>
  <c r="T179" i="1"/>
  <c r="U179" i="1" s="1"/>
  <c r="R179" i="1"/>
  <c r="S179" i="1" s="1"/>
  <c r="V179" i="1" s="1"/>
  <c r="T169" i="1"/>
  <c r="U169" i="1" s="1"/>
  <c r="R169" i="1"/>
  <c r="S169" i="1" s="1"/>
  <c r="V169" i="1" s="1"/>
  <c r="T168" i="1"/>
  <c r="U168" i="1" s="1"/>
  <c r="R168" i="1"/>
  <c r="S168" i="1" s="1"/>
  <c r="V168" i="1" s="1"/>
  <c r="T166" i="1"/>
  <c r="U166" i="1" s="1"/>
  <c r="R166" i="1"/>
  <c r="S166" i="1" s="1"/>
  <c r="V166" i="1" s="1"/>
  <c r="T164" i="1"/>
  <c r="U164" i="1" s="1"/>
  <c r="R164" i="1"/>
  <c r="S164" i="1" s="1"/>
  <c r="V164" i="1" s="1"/>
  <c r="T163" i="1"/>
  <c r="U163" i="1" s="1"/>
  <c r="R163" i="1"/>
  <c r="S163" i="1" s="1"/>
  <c r="V163" i="1" s="1"/>
  <c r="T161" i="1"/>
  <c r="U161" i="1" s="1"/>
  <c r="R161" i="1"/>
  <c r="S161" i="1" s="1"/>
  <c r="V161" i="1" s="1"/>
  <c r="T160" i="1"/>
  <c r="U160" i="1" s="1"/>
  <c r="R160" i="1"/>
  <c r="S160" i="1" s="1"/>
  <c r="V160" i="1" s="1"/>
  <c r="T158" i="1"/>
  <c r="U158" i="1" s="1"/>
  <c r="R158" i="1"/>
  <c r="S158" i="1" s="1"/>
  <c r="V158" i="1" s="1"/>
  <c r="T157" i="1"/>
  <c r="U157" i="1" s="1"/>
  <c r="R157" i="1"/>
  <c r="S157" i="1" s="1"/>
  <c r="V157" i="1" s="1"/>
  <c r="T156" i="1"/>
  <c r="U156" i="1" s="1"/>
  <c r="R156" i="1"/>
  <c r="S156" i="1" s="1"/>
  <c r="V156" i="1" s="1"/>
  <c r="T155" i="1"/>
  <c r="U155" i="1" s="1"/>
  <c r="R155" i="1"/>
  <c r="S155" i="1" s="1"/>
  <c r="V155" i="1" s="1"/>
  <c r="T153" i="1"/>
  <c r="U153" i="1" s="1"/>
  <c r="R153" i="1"/>
  <c r="S153" i="1" s="1"/>
  <c r="V153" i="1" s="1"/>
  <c r="T152" i="1"/>
  <c r="U152" i="1" s="1"/>
  <c r="R152" i="1"/>
  <c r="S152" i="1" s="1"/>
  <c r="V152" i="1" s="1"/>
  <c r="T150" i="1"/>
  <c r="U150" i="1" s="1"/>
  <c r="R150" i="1"/>
  <c r="S150" i="1" s="1"/>
  <c r="V150" i="1" s="1"/>
  <c r="T139" i="1"/>
  <c r="U139" i="1" s="1"/>
  <c r="R139" i="1"/>
  <c r="S139" i="1" s="1"/>
  <c r="V139" i="1" s="1"/>
  <c r="T137" i="1"/>
  <c r="U137" i="1" s="1"/>
  <c r="R137" i="1"/>
  <c r="S137" i="1" s="1"/>
  <c r="V137" i="1" s="1"/>
  <c r="T135" i="1"/>
  <c r="U135" i="1" s="1"/>
  <c r="R135" i="1"/>
  <c r="S135" i="1" s="1"/>
  <c r="V135" i="1" s="1"/>
  <c r="T133" i="1"/>
  <c r="U133" i="1" s="1"/>
  <c r="R133" i="1"/>
  <c r="S133" i="1" s="1"/>
  <c r="V133" i="1" s="1"/>
  <c r="T132" i="1"/>
  <c r="U132" i="1" s="1"/>
  <c r="R132" i="1"/>
  <c r="S132" i="1" s="1"/>
  <c r="V132" i="1" s="1"/>
  <c r="T130" i="1"/>
  <c r="U130" i="1" s="1"/>
  <c r="R130" i="1"/>
  <c r="S130" i="1" s="1"/>
  <c r="V130" i="1" s="1"/>
  <c r="T129" i="1"/>
  <c r="U129" i="1" s="1"/>
  <c r="R129" i="1"/>
  <c r="S129" i="1" s="1"/>
  <c r="V129" i="1" s="1"/>
  <c r="T128" i="1"/>
  <c r="U128" i="1" s="1"/>
  <c r="R128" i="1"/>
  <c r="S128" i="1" s="1"/>
  <c r="V128" i="1" s="1"/>
  <c r="T126" i="1"/>
  <c r="U126" i="1" s="1"/>
  <c r="R126" i="1"/>
  <c r="S126" i="1" s="1"/>
  <c r="V126" i="1" s="1"/>
  <c r="T113" i="1"/>
  <c r="U113" i="1" s="1"/>
  <c r="R113" i="1"/>
  <c r="S113" i="1" s="1"/>
  <c r="V113" i="1" s="1"/>
  <c r="T112" i="1"/>
  <c r="U112" i="1" s="1"/>
  <c r="R112" i="1"/>
  <c r="S112" i="1" s="1"/>
  <c r="V112" i="1" s="1"/>
  <c r="T111" i="1"/>
  <c r="U111" i="1" s="1"/>
  <c r="R111" i="1"/>
  <c r="S111" i="1" s="1"/>
  <c r="V111" i="1" s="1"/>
  <c r="T110" i="1"/>
  <c r="U110" i="1" s="1"/>
  <c r="R110" i="1"/>
  <c r="S110" i="1" s="1"/>
  <c r="V110" i="1" s="1"/>
  <c r="T108" i="1"/>
  <c r="U108" i="1" s="1"/>
  <c r="R108" i="1"/>
  <c r="S108" i="1" s="1"/>
  <c r="V108" i="1" s="1"/>
  <c r="T107" i="1"/>
  <c r="U107" i="1" s="1"/>
  <c r="R107" i="1"/>
  <c r="S107" i="1" s="1"/>
  <c r="V107" i="1" s="1"/>
  <c r="T105" i="1"/>
  <c r="U105" i="1" s="1"/>
  <c r="R105" i="1"/>
  <c r="S105" i="1" s="1"/>
  <c r="V105" i="1" s="1"/>
  <c r="T104" i="1"/>
  <c r="U104" i="1" s="1"/>
  <c r="R104" i="1"/>
  <c r="S104" i="1" s="1"/>
  <c r="V104" i="1" s="1"/>
  <c r="T102" i="1"/>
  <c r="U102" i="1" s="1"/>
  <c r="R102" i="1"/>
  <c r="S102" i="1" s="1"/>
  <c r="V102" i="1" s="1"/>
  <c r="T101" i="1"/>
  <c r="U101" i="1" s="1"/>
  <c r="R101" i="1"/>
  <c r="S101" i="1" s="1"/>
  <c r="V101" i="1" s="1"/>
  <c r="T99" i="1"/>
  <c r="U99" i="1" s="1"/>
  <c r="R99" i="1"/>
  <c r="S99" i="1" s="1"/>
  <c r="V99" i="1" s="1"/>
  <c r="T98" i="1"/>
  <c r="U98" i="1" s="1"/>
  <c r="R98" i="1"/>
  <c r="S98" i="1" s="1"/>
  <c r="V98" i="1" s="1"/>
  <c r="T97" i="1"/>
  <c r="U97" i="1" s="1"/>
  <c r="R97" i="1"/>
  <c r="S97" i="1" s="1"/>
  <c r="V97" i="1" s="1"/>
  <c r="T96" i="1"/>
  <c r="U96" i="1" s="1"/>
  <c r="R96" i="1"/>
  <c r="S96" i="1" s="1"/>
  <c r="V96" i="1" s="1"/>
  <c r="T94" i="1"/>
  <c r="U94" i="1" s="1"/>
  <c r="R94" i="1"/>
  <c r="S94" i="1" s="1"/>
  <c r="V94" i="1" s="1"/>
  <c r="T82" i="1"/>
  <c r="U82" i="1" s="1"/>
  <c r="R82" i="1"/>
  <c r="S82" i="1" s="1"/>
  <c r="V82" i="1" s="1"/>
  <c r="T80" i="1"/>
  <c r="U80" i="1" s="1"/>
  <c r="R80" i="1"/>
  <c r="S80" i="1" s="1"/>
  <c r="V80" i="1" s="1"/>
  <c r="T79" i="1"/>
  <c r="U79" i="1" s="1"/>
  <c r="R79" i="1"/>
  <c r="S79" i="1" s="1"/>
  <c r="V79" i="1" s="1"/>
  <c r="T78" i="1"/>
  <c r="U78" i="1" s="1"/>
  <c r="R78" i="1"/>
  <c r="S78" i="1" s="1"/>
  <c r="V78" i="1" s="1"/>
  <c r="T77" i="1"/>
  <c r="U77" i="1" s="1"/>
  <c r="R77" i="1"/>
  <c r="S77" i="1" s="1"/>
  <c r="V77" i="1" s="1"/>
  <c r="T75" i="1"/>
  <c r="U75" i="1" s="1"/>
  <c r="R75" i="1"/>
  <c r="S75" i="1" s="1"/>
  <c r="V75" i="1" s="1"/>
  <c r="T73" i="1"/>
  <c r="U73" i="1" s="1"/>
  <c r="R73" i="1"/>
  <c r="S73" i="1" s="1"/>
  <c r="V73" i="1" s="1"/>
  <c r="T72" i="1"/>
  <c r="U72" i="1" s="1"/>
  <c r="R72" i="1"/>
  <c r="S72" i="1" s="1"/>
  <c r="V72" i="1" s="1"/>
  <c r="T70" i="1"/>
  <c r="U70" i="1" s="1"/>
  <c r="R70" i="1"/>
  <c r="S70" i="1" s="1"/>
  <c r="V70" i="1" s="1"/>
  <c r="T69" i="1"/>
  <c r="U69" i="1" s="1"/>
  <c r="R69" i="1"/>
  <c r="S69" i="1" s="1"/>
  <c r="V69" i="1" s="1"/>
  <c r="T67" i="1"/>
  <c r="S67" i="1"/>
  <c r="V67" i="1" s="1"/>
  <c r="T65" i="1"/>
  <c r="U65" i="1" s="1"/>
  <c r="R65" i="1"/>
  <c r="S65" i="1" s="1"/>
  <c r="V65" i="1" s="1"/>
  <c r="T64" i="1"/>
  <c r="U64" i="1" s="1"/>
  <c r="R64" i="1"/>
  <c r="S64" i="1" s="1"/>
  <c r="V64" i="1" s="1"/>
  <c r="T63" i="1"/>
  <c r="U63" i="1" s="1"/>
  <c r="R63" i="1"/>
  <c r="S63" i="1" s="1"/>
  <c r="V63" i="1" s="1"/>
  <c r="T62" i="1"/>
  <c r="U62" i="1" s="1"/>
  <c r="R62" i="1"/>
  <c r="S62" i="1" s="1"/>
  <c r="V62" i="1" s="1"/>
  <c r="T60" i="1"/>
  <c r="U60" i="1" s="1"/>
  <c r="R60" i="1"/>
  <c r="S60" i="1" s="1"/>
  <c r="V60" i="1" s="1"/>
  <c r="T58" i="1"/>
  <c r="U58" i="1" s="1"/>
  <c r="R58" i="1"/>
  <c r="S58" i="1" s="1"/>
  <c r="V58" i="1" s="1"/>
  <c r="T57" i="1"/>
  <c r="U57" i="1" s="1"/>
  <c r="R57" i="1"/>
  <c r="S57" i="1" s="1"/>
  <c r="V57" i="1" s="1"/>
  <c r="T55" i="1"/>
  <c r="U55" i="1" s="1"/>
  <c r="R55" i="1"/>
  <c r="S55" i="1" s="1"/>
  <c r="V55" i="1" s="1"/>
  <c r="T53" i="1"/>
  <c r="U53" i="1" s="1"/>
  <c r="R53" i="1"/>
  <c r="S53" i="1" s="1"/>
  <c r="V53" i="1" s="1"/>
  <c r="T51" i="1"/>
  <c r="U51" i="1" s="1"/>
  <c r="R51" i="1"/>
  <c r="S51" i="1" s="1"/>
  <c r="V51" i="1" s="1"/>
  <c r="T41" i="1"/>
  <c r="U41" i="1" s="1"/>
  <c r="R41" i="1"/>
  <c r="S41" i="1" s="1"/>
  <c r="V41" i="1" s="1"/>
  <c r="T39" i="1"/>
  <c r="U39" i="1" s="1"/>
  <c r="R39" i="1"/>
  <c r="S39" i="1" s="1"/>
  <c r="V39" i="1" s="1"/>
  <c r="T37" i="1"/>
  <c r="U37" i="1" s="1"/>
  <c r="R37" i="1"/>
  <c r="S37" i="1" s="1"/>
  <c r="V37" i="1" s="1"/>
  <c r="T36" i="1"/>
  <c r="U36" i="1" s="1"/>
  <c r="R36" i="1"/>
  <c r="S36" i="1" s="1"/>
  <c r="V36" i="1" s="1"/>
  <c r="T35" i="1"/>
  <c r="U35" i="1" s="1"/>
  <c r="R35" i="1"/>
  <c r="S35" i="1" s="1"/>
  <c r="V35" i="1" s="1"/>
  <c r="T34" i="1"/>
  <c r="U34" i="1" s="1"/>
  <c r="R34" i="1"/>
  <c r="S34" i="1" s="1"/>
  <c r="V34" i="1" s="1"/>
  <c r="T33" i="1"/>
  <c r="U33" i="1" s="1"/>
  <c r="R33" i="1"/>
  <c r="S33" i="1" s="1"/>
  <c r="V33" i="1" s="1"/>
  <c r="T32" i="1"/>
  <c r="U32" i="1" s="1"/>
  <c r="R32" i="1"/>
  <c r="S32" i="1" s="1"/>
  <c r="V32" i="1" s="1"/>
  <c r="T30" i="1"/>
  <c r="U30" i="1" s="1"/>
  <c r="R30" i="1"/>
  <c r="S30" i="1" s="1"/>
  <c r="V30" i="1" s="1"/>
  <c r="T29" i="1"/>
  <c r="U29" i="1" s="1"/>
  <c r="R29" i="1"/>
  <c r="S29" i="1" s="1"/>
  <c r="V29" i="1" s="1"/>
  <c r="T28" i="1"/>
  <c r="U28" i="1" s="1"/>
  <c r="R28" i="1"/>
  <c r="S28" i="1" s="1"/>
  <c r="V28" i="1" s="1"/>
  <c r="T27" i="1"/>
  <c r="U27" i="1" s="1"/>
  <c r="R27" i="1"/>
  <c r="S27" i="1" s="1"/>
  <c r="V27" i="1" s="1"/>
  <c r="T25" i="1"/>
  <c r="S25" i="1"/>
  <c r="V25" i="1" s="1"/>
  <c r="T24" i="1"/>
  <c r="S24" i="1"/>
  <c r="V24" i="1" s="1"/>
  <c r="T22" i="1"/>
  <c r="U22" i="1" s="1"/>
  <c r="R22" i="1"/>
  <c r="S22" i="1" s="1"/>
  <c r="V22" i="1" s="1"/>
  <c r="T21" i="1"/>
  <c r="U21" i="1" s="1"/>
  <c r="R21" i="1"/>
  <c r="S21" i="1" s="1"/>
  <c r="V21" i="1" s="1"/>
  <c r="T20" i="1"/>
  <c r="U20" i="1" s="1"/>
  <c r="R20" i="1"/>
  <c r="S20" i="1" s="1"/>
  <c r="V20" i="1" s="1"/>
  <c r="T19" i="1"/>
  <c r="U19" i="1" s="1"/>
  <c r="R19" i="1"/>
  <c r="S19" i="1" s="1"/>
  <c r="V19" i="1" s="1"/>
  <c r="T17" i="1"/>
  <c r="U17" i="1" s="1"/>
  <c r="R17" i="1"/>
  <c r="S17" i="1" s="1"/>
  <c r="V17" i="1" s="1"/>
  <c r="T16" i="1"/>
  <c r="U16" i="1" s="1"/>
  <c r="R16" i="1"/>
  <c r="S16" i="1" s="1"/>
  <c r="V16" i="1" s="1"/>
  <c r="T14" i="1"/>
  <c r="S14" i="1"/>
  <c r="V14" i="1" s="1"/>
  <c r="T12" i="1"/>
  <c r="U12" i="1" s="1"/>
  <c r="R12" i="1"/>
  <c r="S12" i="1" s="1"/>
  <c r="V12" i="1" s="1"/>
  <c r="T10" i="1"/>
  <c r="U10" i="1" s="1"/>
  <c r="R10" i="1"/>
  <c r="S10" i="1" s="1"/>
  <c r="V10" i="1" s="1"/>
  <c r="T8" i="1"/>
  <c r="U8" i="1" s="1"/>
  <c r="R8" i="1"/>
  <c r="S8" i="1" s="1"/>
  <c r="V8" i="1" s="1"/>
  <c r="T6" i="1"/>
  <c r="U6" i="1" s="1"/>
  <c r="R6" i="1"/>
  <c r="S6" i="1" s="1"/>
  <c r="V6" i="1" s="1"/>
  <c r="T4" i="1"/>
  <c r="U4" i="1" s="1"/>
  <c r="R4" i="1"/>
  <c r="S4" i="1" s="1"/>
  <c r="V4" i="1" s="1"/>
  <c r="X22" i="1" l="1"/>
  <c r="Y22" i="1" s="1"/>
  <c r="AB22" i="1" s="1"/>
  <c r="Z78" i="1"/>
  <c r="AA78" i="1" s="1"/>
  <c r="X139" i="1"/>
  <c r="Y139" i="1" s="1"/>
  <c r="AB139" i="1" s="1"/>
  <c r="X198" i="1"/>
  <c r="Y198" i="1" s="1"/>
  <c r="AB198" i="1" s="1"/>
  <c r="X229" i="1"/>
  <c r="Y229" i="1" s="1"/>
  <c r="AB229" i="1" s="1"/>
  <c r="AD19" i="1"/>
  <c r="AE19" i="1" s="1"/>
  <c r="AH19" i="1" s="1"/>
  <c r="X21" i="1"/>
  <c r="Y21" i="1" s="1"/>
  <c r="AB21" i="1" s="1"/>
  <c r="Z77" i="1"/>
  <c r="AA77" i="1" s="1"/>
  <c r="Z104" i="1"/>
  <c r="AA104" i="1" s="1"/>
  <c r="X168" i="1"/>
  <c r="Y168" i="1" s="1"/>
  <c r="AB168" i="1" s="1"/>
  <c r="AD20" i="1"/>
  <c r="AE20" i="1" s="1"/>
  <c r="AH20" i="1" s="1"/>
  <c r="AD63" i="1"/>
  <c r="AE63" i="1" s="1"/>
  <c r="AH63" i="1" s="1"/>
  <c r="X201" i="1"/>
  <c r="Y201" i="1" s="1"/>
  <c r="AB201" i="1" s="1"/>
  <c r="X10" i="1"/>
  <c r="Y10" i="1" s="1"/>
  <c r="AB10" i="1" s="1"/>
  <c r="Z32" i="1"/>
  <c r="AA32" i="1" s="1"/>
  <c r="Z64" i="1"/>
  <c r="AA64" i="1" s="1"/>
  <c r="Z82" i="1"/>
  <c r="AA82" i="1" s="1"/>
  <c r="Z250" i="1"/>
  <c r="AA250" i="1" s="1"/>
  <c r="AD39" i="1"/>
  <c r="AE39" i="1" s="1"/>
  <c r="AH39" i="1" s="1"/>
  <c r="AD153" i="1"/>
  <c r="AE153" i="1" s="1"/>
  <c r="AH153" i="1" s="1"/>
  <c r="Z33" i="1"/>
  <c r="AA33" i="1" s="1"/>
  <c r="Z65" i="1"/>
  <c r="AA65" i="1" s="1"/>
  <c r="X156" i="1"/>
  <c r="Y156" i="1" s="1"/>
  <c r="AB156" i="1" s="1"/>
  <c r="X251" i="1"/>
  <c r="Y251" i="1" s="1"/>
  <c r="AB251" i="1" s="1"/>
  <c r="AF4" i="1"/>
  <c r="AD41" i="1"/>
  <c r="AE41" i="1" s="1"/>
  <c r="AH41" i="1" s="1"/>
  <c r="AF130" i="1"/>
  <c r="AG130" i="1" s="1"/>
  <c r="X98" i="1"/>
  <c r="Y98" i="1" s="1"/>
  <c r="AB98" i="1" s="1"/>
  <c r="X110" i="1"/>
  <c r="Y110" i="1" s="1"/>
  <c r="AB110" i="1" s="1"/>
  <c r="Z189" i="1"/>
  <c r="AA189" i="1" s="1"/>
  <c r="AD29" i="1"/>
  <c r="AE29" i="1" s="1"/>
  <c r="AH29" i="1" s="1"/>
  <c r="X8" i="1"/>
  <c r="Y8" i="1" s="1"/>
  <c r="AB8" i="1" s="1"/>
  <c r="X28" i="1"/>
  <c r="Y28" i="1" s="1"/>
  <c r="AB28" i="1" s="1"/>
  <c r="X128" i="1"/>
  <c r="Y128" i="1" s="1"/>
  <c r="AB128" i="1" s="1"/>
  <c r="Z163" i="1"/>
  <c r="AA163" i="1" s="1"/>
  <c r="Z184" i="1"/>
  <c r="AA184" i="1" s="1"/>
  <c r="Z196" i="1"/>
  <c r="AA196" i="1" s="1"/>
  <c r="Z205" i="1"/>
  <c r="AA205" i="1" s="1"/>
  <c r="X227" i="1"/>
  <c r="Y227" i="1" s="1"/>
  <c r="AB227" i="1" s="1"/>
  <c r="Z236" i="1"/>
  <c r="AA236" i="1" s="1"/>
  <c r="AD82" i="1"/>
  <c r="AE82" i="1" s="1"/>
  <c r="AH82" i="1" s="1"/>
  <c r="AF181" i="1"/>
  <c r="AG181" i="1" s="1"/>
  <c r="Z17" i="1"/>
  <c r="AA17" i="1" s="1"/>
  <c r="Z197" i="1"/>
  <c r="AA197" i="1" s="1"/>
  <c r="Z216" i="1"/>
  <c r="AA216" i="1" s="1"/>
  <c r="Z238" i="1"/>
  <c r="AA238" i="1" s="1"/>
  <c r="AD194" i="1"/>
  <c r="AE194" i="1" s="1"/>
  <c r="AH194" i="1" s="1"/>
  <c r="AF235" i="1"/>
  <c r="AG235" i="1" s="1"/>
  <c r="AD267" i="1"/>
  <c r="AE267" i="1" s="1"/>
  <c r="AH267" i="1" s="1"/>
  <c r="Z228" i="1"/>
  <c r="AA228" i="1" s="1"/>
  <c r="AD204" i="1"/>
  <c r="AE204" i="1" s="1"/>
  <c r="AH204" i="1" s="1"/>
  <c r="AD226" i="1"/>
  <c r="AE226" i="1" s="1"/>
  <c r="AH226" i="1" s="1"/>
  <c r="AD255" i="1"/>
  <c r="AE255" i="1" s="1"/>
  <c r="AH255" i="1" s="1"/>
  <c r="X36" i="1"/>
  <c r="Y36" i="1" s="1"/>
  <c r="AB36" i="1" s="1"/>
  <c r="Z58" i="1"/>
  <c r="AA58" i="1" s="1"/>
  <c r="X72" i="1"/>
  <c r="Y72" i="1" s="1"/>
  <c r="AB72" i="1" s="1"/>
  <c r="X150" i="1"/>
  <c r="Y150" i="1" s="1"/>
  <c r="AB150" i="1" s="1"/>
  <c r="AF25" i="1"/>
  <c r="AF35" i="1"/>
  <c r="AG35" i="1" s="1"/>
  <c r="AF113" i="1"/>
  <c r="AG113" i="1" s="1"/>
  <c r="AD179" i="1"/>
  <c r="AE179" i="1" s="1"/>
  <c r="AH179" i="1" s="1"/>
  <c r="Z37" i="1"/>
  <c r="AA37" i="1" s="1"/>
  <c r="X60" i="1"/>
  <c r="Y60" i="1" s="1"/>
  <c r="AB60" i="1" s="1"/>
  <c r="Z161" i="1"/>
  <c r="AA161" i="1" s="1"/>
  <c r="X182" i="1"/>
  <c r="Y182" i="1" s="1"/>
  <c r="AB182" i="1" s="1"/>
  <c r="X257" i="1"/>
  <c r="Y257" i="1" s="1"/>
  <c r="AB257" i="1" s="1"/>
  <c r="X268" i="1"/>
  <c r="Y268" i="1" s="1"/>
  <c r="AB268" i="1" s="1"/>
  <c r="AD14" i="1"/>
  <c r="AE14" i="1" s="1"/>
  <c r="AH14" i="1" s="1"/>
  <c r="AF80" i="1"/>
  <c r="AG80" i="1" s="1"/>
  <c r="AD160" i="1"/>
  <c r="AE160" i="1" s="1"/>
  <c r="AH160" i="1" s="1"/>
  <c r="Z27" i="1"/>
  <c r="AA27" i="1" s="1"/>
  <c r="X152" i="1"/>
  <c r="Y152" i="1" s="1"/>
  <c r="AB152" i="1" s="1"/>
  <c r="Z126" i="1"/>
  <c r="AA126" i="1" s="1"/>
  <c r="AF188" i="1"/>
  <c r="AG188" i="1" s="1"/>
  <c r="AE219" i="1"/>
  <c r="AH219" i="1" s="1"/>
  <c r="AF32" i="1"/>
  <c r="AG32" i="1" s="1"/>
  <c r="Z191" i="1"/>
  <c r="AD110" i="1"/>
  <c r="AE110" i="1" s="1"/>
  <c r="AH110" i="1" s="1"/>
  <c r="Y25" i="1"/>
  <c r="AB25" i="1" s="1"/>
  <c r="Y67" i="1"/>
  <c r="AB67" i="1" s="1"/>
  <c r="Z102" i="1"/>
  <c r="AA102" i="1" s="1"/>
  <c r="Z233" i="1"/>
  <c r="AA233" i="1" s="1"/>
  <c r="AD51" i="1"/>
  <c r="AE51" i="1" s="1"/>
  <c r="AH51" i="1" s="1"/>
  <c r="AD132" i="1"/>
  <c r="AE132" i="1" s="1"/>
  <c r="AH132" i="1" s="1"/>
  <c r="AD166" i="1"/>
  <c r="AE166" i="1" s="1"/>
  <c r="AH166" i="1" s="1"/>
  <c r="AD221" i="1"/>
  <c r="AE221" i="1" s="1"/>
  <c r="AH221" i="1" s="1"/>
  <c r="AF262" i="1"/>
  <c r="AG262" i="1" s="1"/>
  <c r="X34" i="1"/>
  <c r="Y34" i="1" s="1"/>
  <c r="AB34" i="1" s="1"/>
  <c r="Z112" i="1"/>
  <c r="AA112" i="1" s="1"/>
  <c r="Z169" i="1"/>
  <c r="AA169" i="1" s="1"/>
  <c r="Z202" i="1"/>
  <c r="AA202" i="1" s="1"/>
  <c r="X234" i="1"/>
  <c r="Y234" i="1" s="1"/>
  <c r="AB234" i="1" s="1"/>
  <c r="AD10" i="1"/>
  <c r="AE10" i="1" s="1"/>
  <c r="AH10" i="1" s="1"/>
  <c r="AD64" i="1"/>
  <c r="AE64" i="1" s="1"/>
  <c r="AH64" i="1" s="1"/>
  <c r="AF133" i="1"/>
  <c r="AG133" i="1" s="1"/>
  <c r="AD230" i="1"/>
  <c r="AE230" i="1" s="1"/>
  <c r="AH230" i="1" s="1"/>
  <c r="AD263" i="1"/>
  <c r="AE263" i="1" s="1"/>
  <c r="AH263" i="1" s="1"/>
  <c r="X69" i="1"/>
  <c r="Y69" i="1" s="1"/>
  <c r="AB69" i="1" s="1"/>
  <c r="X135" i="1"/>
  <c r="Y135" i="1" s="1"/>
  <c r="AB135" i="1" s="1"/>
  <c r="X252" i="1"/>
  <c r="Y252" i="1" s="1"/>
  <c r="AB252" i="1" s="1"/>
  <c r="AD21" i="1"/>
  <c r="AE21" i="1" s="1"/>
  <c r="AH21" i="1" s="1"/>
  <c r="AD53" i="1"/>
  <c r="AE53" i="1" s="1"/>
  <c r="AH53" i="1" s="1"/>
  <c r="AF77" i="1"/>
  <c r="AG77" i="1" s="1"/>
  <c r="AF168" i="1"/>
  <c r="AG168" i="1" s="1"/>
  <c r="AD200" i="1"/>
  <c r="AE200" i="1" s="1"/>
  <c r="AH200" i="1" s="1"/>
  <c r="X35" i="1"/>
  <c r="Y35" i="1" s="1"/>
  <c r="AB35" i="1" s="1"/>
  <c r="X79" i="1"/>
  <c r="Y79" i="1" s="1"/>
  <c r="AB79" i="1" s="1"/>
  <c r="X113" i="1"/>
  <c r="Y113" i="1" s="1"/>
  <c r="AB113" i="1" s="1"/>
  <c r="AB114" i="1" s="1"/>
  <c r="Z179" i="1"/>
  <c r="AA179" i="1" s="1"/>
  <c r="X203" i="1"/>
  <c r="Y203" i="1" s="1"/>
  <c r="AB203" i="1" s="1"/>
  <c r="AD65" i="1"/>
  <c r="AE65" i="1" s="1"/>
  <c r="AH65" i="1" s="1"/>
  <c r="AD155" i="1"/>
  <c r="AE155" i="1" s="1"/>
  <c r="AH155" i="1" s="1"/>
  <c r="AD231" i="1"/>
  <c r="AE231" i="1" s="1"/>
  <c r="AH231" i="1" s="1"/>
  <c r="X12" i="1"/>
  <c r="Y12" i="1" s="1"/>
  <c r="AB12" i="1" s="1"/>
  <c r="Z55" i="1"/>
  <c r="AA55" i="1" s="1"/>
  <c r="X137" i="1"/>
  <c r="Y137" i="1" s="1"/>
  <c r="AB137" i="1" s="1"/>
  <c r="Z222" i="1"/>
  <c r="AA222" i="1" s="1"/>
  <c r="X253" i="1"/>
  <c r="Y253" i="1" s="1"/>
  <c r="AB253" i="1" s="1"/>
  <c r="X265" i="1"/>
  <c r="Y265" i="1" s="1"/>
  <c r="AB265" i="1" s="1"/>
  <c r="AD22" i="1"/>
  <c r="AE22" i="1" s="1"/>
  <c r="AH22" i="1" s="1"/>
  <c r="AF78" i="1"/>
  <c r="AG78" i="1" s="1"/>
  <c r="AD201" i="1"/>
  <c r="AE201" i="1" s="1"/>
  <c r="AH201" i="1" s="1"/>
  <c r="AD250" i="1"/>
  <c r="AE250" i="1" s="1"/>
  <c r="AH250" i="1" s="1"/>
  <c r="X29" i="1"/>
  <c r="Y29" i="1" s="1"/>
  <c r="AB29" i="1" s="1"/>
  <c r="X39" i="1"/>
  <c r="Y39" i="1" s="1"/>
  <c r="AB39" i="1" s="1"/>
  <c r="X230" i="1"/>
  <c r="Y230" i="1" s="1"/>
  <c r="AB230" i="1" s="1"/>
  <c r="Z19" i="1"/>
  <c r="AA19" i="1" s="1"/>
  <c r="Z62" i="1"/>
  <c r="AA62" i="1" s="1"/>
  <c r="X73" i="1"/>
  <c r="Y73" i="1" s="1"/>
  <c r="AB73" i="1" s="1"/>
  <c r="Z96" i="1"/>
  <c r="X269" i="1"/>
  <c r="Y269" i="1" s="1"/>
  <c r="AB269" i="1" s="1"/>
  <c r="AD16" i="1"/>
  <c r="AE16" i="1" s="1"/>
  <c r="AH16" i="1" s="1"/>
  <c r="AD27" i="1"/>
  <c r="AE27" i="1" s="1"/>
  <c r="AH27" i="1" s="1"/>
  <c r="AF36" i="1"/>
  <c r="AG36" i="1" s="1"/>
  <c r="AD58" i="1"/>
  <c r="AE58" i="1" s="1"/>
  <c r="AH58" i="1" s="1"/>
  <c r="AD73" i="1"/>
  <c r="AE73" i="1" s="1"/>
  <c r="AH73" i="1" s="1"/>
  <c r="AD228" i="1"/>
  <c r="AE228" i="1" s="1"/>
  <c r="AH228" i="1" s="1"/>
  <c r="AD238" i="1"/>
  <c r="AE238" i="1" s="1"/>
  <c r="AH238" i="1" s="1"/>
  <c r="AD259" i="1"/>
  <c r="AE259" i="1" s="1"/>
  <c r="AH259" i="1" s="1"/>
  <c r="AD269" i="1"/>
  <c r="AE269" i="1" s="1"/>
  <c r="AH269" i="1" s="1"/>
  <c r="Z107" i="1"/>
  <c r="AA107" i="1" s="1"/>
  <c r="X129" i="1"/>
  <c r="Y129" i="1" s="1"/>
  <c r="AB129" i="1" s="1"/>
  <c r="X166" i="1"/>
  <c r="Y166" i="1" s="1"/>
  <c r="AB166" i="1" s="1"/>
  <c r="Z188" i="1"/>
  <c r="AA188" i="1" s="1"/>
  <c r="Z200" i="1"/>
  <c r="AA200" i="1" s="1"/>
  <c r="Z221" i="1"/>
  <c r="AA221" i="1" s="1"/>
  <c r="X231" i="1"/>
  <c r="Y231" i="1" s="1"/>
  <c r="AB231" i="1" s="1"/>
  <c r="X259" i="1"/>
  <c r="Y259" i="1" s="1"/>
  <c r="AB259" i="1" s="1"/>
  <c r="AF96" i="1"/>
  <c r="AG96" i="1" s="1"/>
  <c r="AF104" i="1"/>
  <c r="AG104" i="1" s="1"/>
  <c r="X75" i="1"/>
  <c r="Y75" i="1" s="1"/>
  <c r="AB75" i="1" s="1"/>
  <c r="Z97" i="1"/>
  <c r="AA97" i="1" s="1"/>
  <c r="X155" i="1"/>
  <c r="Y155" i="1" s="1"/>
  <c r="AB155" i="1" s="1"/>
  <c r="AD17" i="1"/>
  <c r="AE17" i="1" s="1"/>
  <c r="AH17" i="1" s="1"/>
  <c r="AD28" i="1"/>
  <c r="AE28" i="1" s="1"/>
  <c r="AH28" i="1" s="1"/>
  <c r="AF37" i="1"/>
  <c r="AG37" i="1" s="1"/>
  <c r="AD62" i="1"/>
  <c r="AE62" i="1" s="1"/>
  <c r="AH62" i="1" s="1"/>
  <c r="AD75" i="1"/>
  <c r="AE75" i="1" s="1"/>
  <c r="AH75" i="1" s="1"/>
  <c r="AD152" i="1"/>
  <c r="AE152" i="1" s="1"/>
  <c r="AH152" i="1" s="1"/>
  <c r="AD163" i="1"/>
  <c r="AE163" i="1" s="1"/>
  <c r="AH163" i="1" s="1"/>
  <c r="AF184" i="1"/>
  <c r="AG184" i="1" s="1"/>
  <c r="AD197" i="1"/>
  <c r="AE197" i="1" s="1"/>
  <c r="AH197" i="1" s="1"/>
  <c r="AD217" i="1"/>
  <c r="AE217" i="1" s="1"/>
  <c r="AH217" i="1" s="1"/>
  <c r="AD229" i="1"/>
  <c r="AE229" i="1" s="1"/>
  <c r="AH229" i="1" s="1"/>
  <c r="AD249" i="1"/>
  <c r="AE249" i="1" s="1"/>
  <c r="AH249" i="1" s="1"/>
  <c r="AD260" i="1"/>
  <c r="AE260" i="1" s="1"/>
  <c r="AH260" i="1" s="1"/>
  <c r="AD271" i="1"/>
  <c r="AE271" i="1" s="1"/>
  <c r="AH271" i="1" s="1"/>
  <c r="AF129" i="1"/>
  <c r="AG129" i="1" s="1"/>
  <c r="AF216" i="1"/>
  <c r="AG216" i="1" s="1"/>
  <c r="AF60" i="1"/>
  <c r="AG60" i="1" s="1"/>
  <c r="Z262" i="1"/>
  <c r="AA262" i="1" s="1"/>
  <c r="X249" i="1"/>
  <c r="Y249" i="1" s="1"/>
  <c r="AB249" i="1" s="1"/>
  <c r="Y219" i="1"/>
  <c r="AB219" i="1" s="1"/>
  <c r="Z132" i="1"/>
  <c r="AA132" i="1" s="1"/>
  <c r="Z4" i="1"/>
  <c r="AA4" i="1" s="1"/>
  <c r="X130" i="1"/>
  <c r="Y130" i="1" s="1"/>
  <c r="AB130" i="1" s="1"/>
  <c r="AD135" i="1"/>
  <c r="AE135" i="1" s="1"/>
  <c r="AH135" i="1" s="1"/>
  <c r="AF126" i="1"/>
  <c r="AG126" i="1" s="1"/>
  <c r="AD107" i="1"/>
  <c r="AE107" i="1" s="1"/>
  <c r="AH107" i="1" s="1"/>
  <c r="AD102" i="1"/>
  <c r="AE102" i="1" s="1"/>
  <c r="AH102" i="1" s="1"/>
  <c r="AF101" i="1"/>
  <c r="AG101" i="1" s="1"/>
  <c r="AD97" i="1"/>
  <c r="AE97" i="1" s="1"/>
  <c r="AH97" i="1" s="1"/>
  <c r="AF98" i="1"/>
  <c r="AG98" i="1" s="1"/>
  <c r="AD70" i="1"/>
  <c r="AE70" i="1" s="1"/>
  <c r="AH70" i="1" s="1"/>
  <c r="AD69" i="1"/>
  <c r="AE69" i="1" s="1"/>
  <c r="AH69" i="1" s="1"/>
  <c r="AF8" i="1"/>
  <c r="AG8" i="1" s="1"/>
  <c r="AG4" i="1"/>
  <c r="AH46" i="1"/>
  <c r="X157" i="1"/>
  <c r="Y157" i="1" s="1"/>
  <c r="AB157" i="1" s="1"/>
  <c r="AA130" i="1"/>
  <c r="AA96" i="1"/>
  <c r="Z24" i="1"/>
  <c r="Z14" i="1"/>
  <c r="AA14" i="1" s="1"/>
  <c r="Z170" i="1"/>
  <c r="AB172" i="1" s="1"/>
  <c r="AB173" i="1" s="1"/>
  <c r="AB174" i="1" s="1"/>
  <c r="T272" i="1"/>
  <c r="V274" i="1" s="1"/>
  <c r="V275" i="1" s="1"/>
  <c r="V276" i="1" s="1"/>
  <c r="U249" i="1"/>
  <c r="V206" i="1"/>
  <c r="V209" i="1" s="1"/>
  <c r="V211" i="1" s="1"/>
  <c r="U140" i="1"/>
  <c r="U83" i="1"/>
  <c r="U42" i="1"/>
  <c r="V83" i="1"/>
  <c r="V114" i="1"/>
  <c r="V170" i="1"/>
  <c r="T83" i="1"/>
  <c r="V85" i="1" s="1"/>
  <c r="T114" i="1"/>
  <c r="V116" i="1" s="1"/>
  <c r="V117" i="1" s="1"/>
  <c r="V118" i="1" s="1"/>
  <c r="V272" i="1"/>
  <c r="U170" i="1"/>
  <c r="T42" i="1"/>
  <c r="V44" i="1" s="1"/>
  <c r="V46" i="1"/>
  <c r="T206" i="1"/>
  <c r="V239" i="1"/>
  <c r="V243" i="1" s="1"/>
  <c r="V244" i="1" s="1"/>
  <c r="V42" i="1"/>
  <c r="V87" i="1"/>
  <c r="V140" i="1"/>
  <c r="U206" i="1"/>
  <c r="T239" i="1"/>
  <c r="T140" i="1"/>
  <c r="V142" i="1" s="1"/>
  <c r="V143" i="1" s="1"/>
  <c r="V144" i="1" s="1"/>
  <c r="T170" i="1"/>
  <c r="V172" i="1" s="1"/>
  <c r="V173" i="1" s="1"/>
  <c r="V174" i="1" s="1"/>
  <c r="U239" i="1"/>
  <c r="U272" i="1"/>
  <c r="U114" i="1"/>
  <c r="AA83" i="1" l="1"/>
  <c r="AA170" i="1"/>
  <c r="AB206" i="1"/>
  <c r="AB209" i="1" s="1"/>
  <c r="AB211" i="1" s="1"/>
  <c r="AA272" i="1"/>
  <c r="AA42" i="1"/>
  <c r="AB140" i="1"/>
  <c r="AB83" i="1"/>
  <c r="AG239" i="1"/>
  <c r="AH170" i="1"/>
  <c r="AF239" i="1"/>
  <c r="Z206" i="1"/>
  <c r="AB170" i="1"/>
  <c r="AB42" i="1"/>
  <c r="Z140" i="1"/>
  <c r="AB142" i="1" s="1"/>
  <c r="AB143" i="1" s="1"/>
  <c r="AB144" i="1" s="1"/>
  <c r="AA140" i="1"/>
  <c r="AA114" i="1"/>
  <c r="AA206" i="1"/>
  <c r="Z114" i="1"/>
  <c r="AB116" i="1" s="1"/>
  <c r="AB117" i="1" s="1"/>
  <c r="AB118" i="1" s="1"/>
  <c r="Z83" i="1"/>
  <c r="AB85" i="1" s="1"/>
  <c r="AB86" i="1" s="1"/>
  <c r="AB88" i="1" s="1"/>
  <c r="AG42" i="1"/>
  <c r="AH239" i="1"/>
  <c r="AH243" i="1" s="1"/>
  <c r="AH244" i="1" s="1"/>
  <c r="AH272" i="1"/>
  <c r="AB272" i="1"/>
  <c r="AG83" i="1"/>
  <c r="AH42" i="1"/>
  <c r="AA239" i="1"/>
  <c r="AH83" i="1"/>
  <c r="Z239" i="1"/>
  <c r="Z272" i="1"/>
  <c r="AB274" i="1" s="1"/>
  <c r="AB275" i="1" s="1"/>
  <c r="AB276" i="1" s="1"/>
  <c r="AB239" i="1"/>
  <c r="AB243" i="1" s="1"/>
  <c r="AB244" i="1" s="1"/>
  <c r="AF114" i="1"/>
  <c r="AH116" i="1" s="1"/>
  <c r="AH117" i="1" s="1"/>
  <c r="AH118" i="1" s="1"/>
  <c r="Z42" i="1"/>
  <c r="AB44" i="1" s="1"/>
  <c r="AB45" i="1" s="1"/>
  <c r="AF272" i="1"/>
  <c r="AH274" i="1" s="1"/>
  <c r="AH275" i="1" s="1"/>
  <c r="AH276" i="1" s="1"/>
  <c r="AG272" i="1"/>
  <c r="AH140" i="1"/>
  <c r="AH87" i="1"/>
  <c r="AF83" i="1"/>
  <c r="AH85" i="1" s="1"/>
  <c r="AG114" i="1"/>
  <c r="AH206" i="1"/>
  <c r="AH209" i="1" s="1"/>
  <c r="AH211" i="1" s="1"/>
  <c r="AG206" i="1"/>
  <c r="AF42" i="1"/>
  <c r="AH44" i="1" s="1"/>
  <c r="AG170" i="1"/>
  <c r="AF170" i="1"/>
  <c r="AH172" i="1" s="1"/>
  <c r="AH173" i="1" s="1"/>
  <c r="AH174" i="1" s="1"/>
  <c r="AF206" i="1"/>
  <c r="AH114" i="1"/>
  <c r="AG140" i="1"/>
  <c r="AF140" i="1"/>
  <c r="AH142" i="1" s="1"/>
  <c r="AH143" i="1" s="1"/>
  <c r="AH144" i="1" s="1"/>
  <c r="AB46" i="1"/>
  <c r="V86" i="1"/>
  <c r="V88" i="1" s="1"/>
  <c r="V45" i="1"/>
  <c r="V47" i="1" s="1"/>
  <c r="AB47" i="1" l="1"/>
  <c r="AB280" i="1" s="1"/>
  <c r="AH86" i="1"/>
  <c r="AH88" i="1" s="1"/>
  <c r="AH45" i="1"/>
  <c r="AH47" i="1" s="1"/>
  <c r="V280" i="1"/>
  <c r="AH280" i="1" l="1"/>
  <c r="N271" i="1" l="1"/>
  <c r="O271" i="1" s="1"/>
  <c r="L271" i="1"/>
  <c r="M271" i="1" s="1"/>
  <c r="P271" i="1" s="1"/>
  <c r="N269" i="1"/>
  <c r="O269" i="1" s="1"/>
  <c r="L269" i="1"/>
  <c r="M269" i="1" s="1"/>
  <c r="P269" i="1" s="1"/>
  <c r="N268" i="1"/>
  <c r="O268" i="1" s="1"/>
  <c r="L268" i="1"/>
  <c r="M268" i="1" s="1"/>
  <c r="P268" i="1" s="1"/>
  <c r="N267" i="1"/>
  <c r="O267" i="1" s="1"/>
  <c r="L267" i="1"/>
  <c r="M267" i="1" s="1"/>
  <c r="P267" i="1" s="1"/>
  <c r="N266" i="1"/>
  <c r="O266" i="1" s="1"/>
  <c r="L266" i="1"/>
  <c r="M266" i="1" s="1"/>
  <c r="P266" i="1" s="1"/>
  <c r="N265" i="1"/>
  <c r="O265" i="1" s="1"/>
  <c r="L265" i="1"/>
  <c r="M265" i="1" s="1"/>
  <c r="P265" i="1" s="1"/>
  <c r="N263" i="1"/>
  <c r="O263" i="1" s="1"/>
  <c r="L263" i="1"/>
  <c r="M263" i="1" s="1"/>
  <c r="P263" i="1" s="1"/>
  <c r="N262" i="1"/>
  <c r="O262" i="1" s="1"/>
  <c r="L262" i="1"/>
  <c r="M262" i="1" s="1"/>
  <c r="P262" i="1" s="1"/>
  <c r="N260" i="1"/>
  <c r="O260" i="1" s="1"/>
  <c r="L260" i="1"/>
  <c r="M260" i="1" s="1"/>
  <c r="P260" i="1" s="1"/>
  <c r="N259" i="1"/>
  <c r="O259" i="1" s="1"/>
  <c r="L259" i="1"/>
  <c r="M259" i="1" s="1"/>
  <c r="P259" i="1" s="1"/>
  <c r="N257" i="1"/>
  <c r="O257" i="1" s="1"/>
  <c r="L257" i="1"/>
  <c r="M257" i="1" s="1"/>
  <c r="P257" i="1" s="1"/>
  <c r="N255" i="1"/>
  <c r="O255" i="1" s="1"/>
  <c r="L255" i="1"/>
  <c r="M255" i="1" s="1"/>
  <c r="P255" i="1" s="1"/>
  <c r="N253" i="1"/>
  <c r="O253" i="1" s="1"/>
  <c r="L253" i="1"/>
  <c r="M253" i="1" s="1"/>
  <c r="P253" i="1" s="1"/>
  <c r="N252" i="1"/>
  <c r="O252" i="1" s="1"/>
  <c r="L252" i="1"/>
  <c r="M252" i="1" s="1"/>
  <c r="P252" i="1" s="1"/>
  <c r="N251" i="1"/>
  <c r="O251" i="1" s="1"/>
  <c r="L251" i="1"/>
  <c r="M251" i="1" s="1"/>
  <c r="P251" i="1" s="1"/>
  <c r="N250" i="1"/>
  <c r="O250" i="1" s="1"/>
  <c r="L250" i="1"/>
  <c r="M250" i="1" s="1"/>
  <c r="P250" i="1" s="1"/>
  <c r="N249" i="1"/>
  <c r="O249" i="1" s="1"/>
  <c r="L249" i="1"/>
  <c r="M249" i="1" s="1"/>
  <c r="P249" i="1" s="1"/>
  <c r="N238" i="1"/>
  <c r="O238" i="1" s="1"/>
  <c r="L238" i="1"/>
  <c r="M238" i="1" s="1"/>
  <c r="P238" i="1" s="1"/>
  <c r="N236" i="1"/>
  <c r="O236" i="1" s="1"/>
  <c r="L236" i="1"/>
  <c r="M236" i="1" s="1"/>
  <c r="P236" i="1" s="1"/>
  <c r="N235" i="1"/>
  <c r="O235" i="1" s="1"/>
  <c r="L235" i="1"/>
  <c r="M235" i="1" s="1"/>
  <c r="P235" i="1" s="1"/>
  <c r="N234" i="1"/>
  <c r="O234" i="1" s="1"/>
  <c r="L234" i="1"/>
  <c r="M234" i="1" s="1"/>
  <c r="P234" i="1" s="1"/>
  <c r="N233" i="1"/>
  <c r="O233" i="1" s="1"/>
  <c r="L233" i="1"/>
  <c r="M233" i="1" s="1"/>
  <c r="P233" i="1" s="1"/>
  <c r="N231" i="1"/>
  <c r="O231" i="1" s="1"/>
  <c r="L231" i="1"/>
  <c r="M231" i="1" s="1"/>
  <c r="P231" i="1" s="1"/>
  <c r="N230" i="1"/>
  <c r="O230" i="1" s="1"/>
  <c r="L230" i="1"/>
  <c r="M230" i="1" s="1"/>
  <c r="P230" i="1" s="1"/>
  <c r="N229" i="1"/>
  <c r="O229" i="1" s="1"/>
  <c r="L229" i="1"/>
  <c r="M229" i="1" s="1"/>
  <c r="P229" i="1" s="1"/>
  <c r="N228" i="1"/>
  <c r="O228" i="1" s="1"/>
  <c r="L228" i="1"/>
  <c r="M228" i="1" s="1"/>
  <c r="P228" i="1" s="1"/>
  <c r="N227" i="1"/>
  <c r="O227" i="1" s="1"/>
  <c r="L227" i="1"/>
  <c r="M227" i="1" s="1"/>
  <c r="P227" i="1" s="1"/>
  <c r="N226" i="1"/>
  <c r="O226" i="1" s="1"/>
  <c r="L226" i="1"/>
  <c r="M226" i="1" s="1"/>
  <c r="P226" i="1" s="1"/>
  <c r="N224" i="1"/>
  <c r="O224" i="1" s="1"/>
  <c r="L224" i="1"/>
  <c r="M224" i="1" s="1"/>
  <c r="P224" i="1" s="1"/>
  <c r="N222" i="1"/>
  <c r="O222" i="1" s="1"/>
  <c r="L222" i="1"/>
  <c r="M222" i="1" s="1"/>
  <c r="P222" i="1" s="1"/>
  <c r="N221" i="1"/>
  <c r="O221" i="1" s="1"/>
  <c r="L221" i="1"/>
  <c r="M221" i="1" s="1"/>
  <c r="P221" i="1" s="1"/>
  <c r="N219" i="1"/>
  <c r="M219" i="1"/>
  <c r="P219" i="1" s="1"/>
  <c r="N217" i="1"/>
  <c r="O217" i="1" s="1"/>
  <c r="L217" i="1"/>
  <c r="M217" i="1" s="1"/>
  <c r="P217" i="1" s="1"/>
  <c r="N216" i="1"/>
  <c r="O216" i="1" s="1"/>
  <c r="L216" i="1"/>
  <c r="M216" i="1" s="1"/>
  <c r="P216" i="1" s="1"/>
  <c r="N205" i="1"/>
  <c r="O205" i="1" s="1"/>
  <c r="L205" i="1"/>
  <c r="M205" i="1" s="1"/>
  <c r="P205" i="1" s="1"/>
  <c r="N204" i="1"/>
  <c r="O204" i="1" s="1"/>
  <c r="L204" i="1"/>
  <c r="M204" i="1" s="1"/>
  <c r="P204" i="1" s="1"/>
  <c r="N203" i="1"/>
  <c r="O203" i="1" s="1"/>
  <c r="L203" i="1"/>
  <c r="M203" i="1" s="1"/>
  <c r="P203" i="1" s="1"/>
  <c r="N202" i="1"/>
  <c r="O202" i="1" s="1"/>
  <c r="L202" i="1"/>
  <c r="M202" i="1" s="1"/>
  <c r="P202" i="1" s="1"/>
  <c r="N201" i="1"/>
  <c r="O201" i="1" s="1"/>
  <c r="L201" i="1"/>
  <c r="M201" i="1" s="1"/>
  <c r="P201" i="1" s="1"/>
  <c r="N200" i="1"/>
  <c r="O200" i="1" s="1"/>
  <c r="L200" i="1"/>
  <c r="M200" i="1" s="1"/>
  <c r="P200" i="1" s="1"/>
  <c r="N198" i="1"/>
  <c r="O198" i="1" s="1"/>
  <c r="L198" i="1"/>
  <c r="M198" i="1" s="1"/>
  <c r="P198" i="1" s="1"/>
  <c r="N197" i="1"/>
  <c r="O197" i="1" s="1"/>
  <c r="L197" i="1"/>
  <c r="M197" i="1" s="1"/>
  <c r="P197" i="1" s="1"/>
  <c r="N196" i="1"/>
  <c r="O196" i="1" s="1"/>
  <c r="L196" i="1"/>
  <c r="M196" i="1" s="1"/>
  <c r="P196" i="1" s="1"/>
  <c r="N194" i="1"/>
  <c r="O194" i="1" s="1"/>
  <c r="L194" i="1"/>
  <c r="M194" i="1" s="1"/>
  <c r="P194" i="1" s="1"/>
  <c r="N193" i="1"/>
  <c r="O193" i="1" s="1"/>
  <c r="L193" i="1"/>
  <c r="M193" i="1" s="1"/>
  <c r="P193" i="1" s="1"/>
  <c r="N191" i="1"/>
  <c r="M191" i="1"/>
  <c r="P191" i="1" s="1"/>
  <c r="N189" i="1"/>
  <c r="O189" i="1" s="1"/>
  <c r="L189" i="1"/>
  <c r="M189" i="1" s="1"/>
  <c r="P189" i="1" s="1"/>
  <c r="N188" i="1"/>
  <c r="O188" i="1" s="1"/>
  <c r="L188" i="1"/>
  <c r="M188" i="1" s="1"/>
  <c r="P188" i="1" s="1"/>
  <c r="N186" i="1"/>
  <c r="M186" i="1"/>
  <c r="P186" i="1" s="1"/>
  <c r="N184" i="1"/>
  <c r="O184" i="1" s="1"/>
  <c r="L184" i="1"/>
  <c r="M184" i="1" s="1"/>
  <c r="P184" i="1" s="1"/>
  <c r="N182" i="1"/>
  <c r="O182" i="1" s="1"/>
  <c r="L182" i="1"/>
  <c r="M182" i="1" s="1"/>
  <c r="P182" i="1" s="1"/>
  <c r="N181" i="1"/>
  <c r="O181" i="1" s="1"/>
  <c r="L181" i="1"/>
  <c r="M181" i="1" s="1"/>
  <c r="P181" i="1" s="1"/>
  <c r="N179" i="1"/>
  <c r="O179" i="1" s="1"/>
  <c r="L179" i="1"/>
  <c r="M179" i="1" s="1"/>
  <c r="P179" i="1" s="1"/>
  <c r="N169" i="1"/>
  <c r="O169" i="1" s="1"/>
  <c r="L169" i="1"/>
  <c r="M169" i="1" s="1"/>
  <c r="P169" i="1" s="1"/>
  <c r="N168" i="1"/>
  <c r="O168" i="1" s="1"/>
  <c r="L168" i="1"/>
  <c r="M168" i="1" s="1"/>
  <c r="P168" i="1" s="1"/>
  <c r="N166" i="1"/>
  <c r="O166" i="1" s="1"/>
  <c r="L166" i="1"/>
  <c r="M166" i="1" s="1"/>
  <c r="P166" i="1" s="1"/>
  <c r="N164" i="1"/>
  <c r="O164" i="1" s="1"/>
  <c r="L164" i="1"/>
  <c r="M164" i="1" s="1"/>
  <c r="P164" i="1" s="1"/>
  <c r="N163" i="1"/>
  <c r="O163" i="1" s="1"/>
  <c r="L163" i="1"/>
  <c r="M163" i="1" s="1"/>
  <c r="P163" i="1" s="1"/>
  <c r="N161" i="1"/>
  <c r="O161" i="1" s="1"/>
  <c r="L161" i="1"/>
  <c r="M161" i="1" s="1"/>
  <c r="P161" i="1" s="1"/>
  <c r="N160" i="1"/>
  <c r="O160" i="1" s="1"/>
  <c r="L160" i="1"/>
  <c r="M160" i="1" s="1"/>
  <c r="P160" i="1" s="1"/>
  <c r="N158" i="1"/>
  <c r="O158" i="1" s="1"/>
  <c r="L158" i="1"/>
  <c r="M158" i="1" s="1"/>
  <c r="P158" i="1" s="1"/>
  <c r="N157" i="1"/>
  <c r="O157" i="1" s="1"/>
  <c r="L157" i="1"/>
  <c r="M157" i="1" s="1"/>
  <c r="P157" i="1" s="1"/>
  <c r="N156" i="1"/>
  <c r="O156" i="1" s="1"/>
  <c r="L156" i="1"/>
  <c r="M156" i="1" s="1"/>
  <c r="P156" i="1" s="1"/>
  <c r="N155" i="1"/>
  <c r="O155" i="1" s="1"/>
  <c r="L155" i="1"/>
  <c r="M155" i="1" s="1"/>
  <c r="P155" i="1" s="1"/>
  <c r="N153" i="1"/>
  <c r="O153" i="1" s="1"/>
  <c r="L153" i="1"/>
  <c r="M153" i="1" s="1"/>
  <c r="P153" i="1" s="1"/>
  <c r="N152" i="1"/>
  <c r="O152" i="1" s="1"/>
  <c r="L152" i="1"/>
  <c r="M152" i="1" s="1"/>
  <c r="P152" i="1" s="1"/>
  <c r="N150" i="1"/>
  <c r="O150" i="1" s="1"/>
  <c r="L150" i="1"/>
  <c r="M150" i="1" s="1"/>
  <c r="P150" i="1" s="1"/>
  <c r="N139" i="1"/>
  <c r="O139" i="1" s="1"/>
  <c r="L139" i="1"/>
  <c r="M139" i="1" s="1"/>
  <c r="P139" i="1" s="1"/>
  <c r="N137" i="1"/>
  <c r="O137" i="1" s="1"/>
  <c r="L137" i="1"/>
  <c r="M137" i="1" s="1"/>
  <c r="P137" i="1" s="1"/>
  <c r="N135" i="1"/>
  <c r="O135" i="1" s="1"/>
  <c r="L135" i="1"/>
  <c r="M135" i="1" s="1"/>
  <c r="P135" i="1" s="1"/>
  <c r="N133" i="1"/>
  <c r="O133" i="1" s="1"/>
  <c r="L133" i="1"/>
  <c r="M133" i="1" s="1"/>
  <c r="P133" i="1" s="1"/>
  <c r="N132" i="1"/>
  <c r="O132" i="1" s="1"/>
  <c r="L132" i="1"/>
  <c r="M132" i="1" s="1"/>
  <c r="P132" i="1" s="1"/>
  <c r="N130" i="1"/>
  <c r="O130" i="1" s="1"/>
  <c r="L130" i="1"/>
  <c r="M130" i="1" s="1"/>
  <c r="P130" i="1" s="1"/>
  <c r="N129" i="1"/>
  <c r="O129" i="1" s="1"/>
  <c r="L129" i="1"/>
  <c r="M129" i="1" s="1"/>
  <c r="P129" i="1" s="1"/>
  <c r="N128" i="1"/>
  <c r="O128" i="1" s="1"/>
  <c r="L128" i="1"/>
  <c r="M128" i="1" s="1"/>
  <c r="P128" i="1" s="1"/>
  <c r="N126" i="1"/>
  <c r="O126" i="1" s="1"/>
  <c r="L126" i="1"/>
  <c r="M126" i="1" s="1"/>
  <c r="P126" i="1" s="1"/>
  <c r="N113" i="1"/>
  <c r="O113" i="1" s="1"/>
  <c r="L113" i="1"/>
  <c r="M113" i="1" s="1"/>
  <c r="P113" i="1" s="1"/>
  <c r="N112" i="1"/>
  <c r="O112" i="1" s="1"/>
  <c r="L112" i="1"/>
  <c r="M112" i="1" s="1"/>
  <c r="P112" i="1" s="1"/>
  <c r="N111" i="1"/>
  <c r="O111" i="1" s="1"/>
  <c r="L111" i="1"/>
  <c r="M111" i="1" s="1"/>
  <c r="P111" i="1" s="1"/>
  <c r="N110" i="1"/>
  <c r="O110" i="1" s="1"/>
  <c r="L110" i="1"/>
  <c r="M110" i="1" s="1"/>
  <c r="P110" i="1" s="1"/>
  <c r="N108" i="1"/>
  <c r="O108" i="1" s="1"/>
  <c r="L108" i="1"/>
  <c r="M108" i="1" s="1"/>
  <c r="P108" i="1" s="1"/>
  <c r="N107" i="1"/>
  <c r="O107" i="1" s="1"/>
  <c r="L107" i="1"/>
  <c r="M107" i="1" s="1"/>
  <c r="P107" i="1" s="1"/>
  <c r="N105" i="1"/>
  <c r="O105" i="1" s="1"/>
  <c r="L105" i="1"/>
  <c r="M105" i="1" s="1"/>
  <c r="P105" i="1" s="1"/>
  <c r="N104" i="1"/>
  <c r="O104" i="1" s="1"/>
  <c r="L104" i="1"/>
  <c r="M104" i="1" s="1"/>
  <c r="P104" i="1" s="1"/>
  <c r="N102" i="1"/>
  <c r="O102" i="1" s="1"/>
  <c r="L102" i="1"/>
  <c r="M102" i="1" s="1"/>
  <c r="P102" i="1" s="1"/>
  <c r="N101" i="1"/>
  <c r="O101" i="1" s="1"/>
  <c r="L101" i="1"/>
  <c r="M101" i="1" s="1"/>
  <c r="P101" i="1" s="1"/>
  <c r="N99" i="1"/>
  <c r="O99" i="1" s="1"/>
  <c r="L99" i="1"/>
  <c r="M99" i="1" s="1"/>
  <c r="P99" i="1" s="1"/>
  <c r="N98" i="1"/>
  <c r="O98" i="1" s="1"/>
  <c r="L98" i="1"/>
  <c r="M98" i="1" s="1"/>
  <c r="P98" i="1" s="1"/>
  <c r="N97" i="1"/>
  <c r="O97" i="1" s="1"/>
  <c r="L97" i="1"/>
  <c r="M97" i="1" s="1"/>
  <c r="P97" i="1" s="1"/>
  <c r="N96" i="1"/>
  <c r="O96" i="1" s="1"/>
  <c r="L96" i="1"/>
  <c r="M96" i="1" s="1"/>
  <c r="P96" i="1" s="1"/>
  <c r="N94" i="1"/>
  <c r="O94" i="1" s="1"/>
  <c r="L94" i="1"/>
  <c r="M94" i="1" s="1"/>
  <c r="P94" i="1" s="1"/>
  <c r="N82" i="1"/>
  <c r="O82" i="1" s="1"/>
  <c r="L82" i="1"/>
  <c r="M82" i="1" s="1"/>
  <c r="P82" i="1" s="1"/>
  <c r="N80" i="1"/>
  <c r="O80" i="1" s="1"/>
  <c r="L80" i="1"/>
  <c r="M80" i="1" s="1"/>
  <c r="P80" i="1" s="1"/>
  <c r="N79" i="1"/>
  <c r="O79" i="1" s="1"/>
  <c r="L79" i="1"/>
  <c r="M79" i="1" s="1"/>
  <c r="P79" i="1" s="1"/>
  <c r="N78" i="1"/>
  <c r="O78" i="1" s="1"/>
  <c r="L78" i="1"/>
  <c r="M78" i="1" s="1"/>
  <c r="P78" i="1" s="1"/>
  <c r="N77" i="1"/>
  <c r="O77" i="1" s="1"/>
  <c r="L77" i="1"/>
  <c r="M77" i="1" s="1"/>
  <c r="P77" i="1" s="1"/>
  <c r="N75" i="1"/>
  <c r="O75" i="1" s="1"/>
  <c r="L75" i="1"/>
  <c r="M75" i="1" s="1"/>
  <c r="P75" i="1" s="1"/>
  <c r="N73" i="1"/>
  <c r="O73" i="1" s="1"/>
  <c r="L73" i="1"/>
  <c r="M73" i="1" s="1"/>
  <c r="P73" i="1" s="1"/>
  <c r="N72" i="1"/>
  <c r="O72" i="1" s="1"/>
  <c r="L72" i="1"/>
  <c r="M72" i="1" s="1"/>
  <c r="P72" i="1" s="1"/>
  <c r="N70" i="1"/>
  <c r="O70" i="1" s="1"/>
  <c r="L70" i="1"/>
  <c r="M70" i="1" s="1"/>
  <c r="P70" i="1" s="1"/>
  <c r="N69" i="1"/>
  <c r="O69" i="1" s="1"/>
  <c r="L69" i="1"/>
  <c r="M69" i="1" s="1"/>
  <c r="P69" i="1" s="1"/>
  <c r="N67" i="1"/>
  <c r="O67" i="1" s="1"/>
  <c r="L67" i="1"/>
  <c r="M67" i="1" s="1"/>
  <c r="P67" i="1" s="1"/>
  <c r="N65" i="1"/>
  <c r="O65" i="1" s="1"/>
  <c r="L65" i="1"/>
  <c r="M65" i="1" s="1"/>
  <c r="P65" i="1" s="1"/>
  <c r="N64" i="1"/>
  <c r="O64" i="1" s="1"/>
  <c r="L64" i="1"/>
  <c r="M64" i="1" s="1"/>
  <c r="P64" i="1" s="1"/>
  <c r="N63" i="1"/>
  <c r="O63" i="1" s="1"/>
  <c r="L63" i="1"/>
  <c r="M63" i="1" s="1"/>
  <c r="P63" i="1" s="1"/>
  <c r="N62" i="1"/>
  <c r="O62" i="1" s="1"/>
  <c r="L62" i="1"/>
  <c r="M62" i="1" s="1"/>
  <c r="P62" i="1" s="1"/>
  <c r="N60" i="1"/>
  <c r="O60" i="1" s="1"/>
  <c r="L60" i="1"/>
  <c r="M60" i="1" s="1"/>
  <c r="P60" i="1" s="1"/>
  <c r="N58" i="1"/>
  <c r="O58" i="1" s="1"/>
  <c r="L58" i="1"/>
  <c r="M58" i="1" s="1"/>
  <c r="P58" i="1" s="1"/>
  <c r="N57" i="1"/>
  <c r="O57" i="1" s="1"/>
  <c r="L57" i="1"/>
  <c r="M57" i="1" s="1"/>
  <c r="P57" i="1" s="1"/>
  <c r="N55" i="1"/>
  <c r="O55" i="1" s="1"/>
  <c r="L55" i="1"/>
  <c r="M55" i="1" s="1"/>
  <c r="P55" i="1" s="1"/>
  <c r="N53" i="1"/>
  <c r="O53" i="1" s="1"/>
  <c r="L53" i="1"/>
  <c r="M53" i="1" s="1"/>
  <c r="P53" i="1" s="1"/>
  <c r="N51" i="1"/>
  <c r="O51" i="1" s="1"/>
  <c r="L51" i="1"/>
  <c r="M51" i="1" s="1"/>
  <c r="P51" i="1" s="1"/>
  <c r="N41" i="1"/>
  <c r="O41" i="1" s="1"/>
  <c r="N39" i="1"/>
  <c r="O39" i="1" s="1"/>
  <c r="N37" i="1"/>
  <c r="O37" i="1" s="1"/>
  <c r="N36" i="1"/>
  <c r="O36" i="1" s="1"/>
  <c r="N35" i="1"/>
  <c r="O35" i="1" s="1"/>
  <c r="N34" i="1"/>
  <c r="O34" i="1" s="1"/>
  <c r="N33" i="1"/>
  <c r="O33" i="1" s="1"/>
  <c r="N32" i="1"/>
  <c r="O32" i="1" s="1"/>
  <c r="N30" i="1"/>
  <c r="O30" i="1" s="1"/>
  <c r="N29" i="1"/>
  <c r="O29" i="1" s="1"/>
  <c r="N28" i="1"/>
  <c r="O28" i="1" s="1"/>
  <c r="N27" i="1"/>
  <c r="O27" i="1" s="1"/>
  <c r="N25" i="1"/>
  <c r="O25" i="1" s="1"/>
  <c r="N24" i="1"/>
  <c r="O24" i="1" s="1"/>
  <c r="N22" i="1"/>
  <c r="O22" i="1" s="1"/>
  <c r="N21" i="1"/>
  <c r="O21" i="1" s="1"/>
  <c r="N20" i="1"/>
  <c r="O20" i="1" s="1"/>
  <c r="N19" i="1"/>
  <c r="O19" i="1" s="1"/>
  <c r="N17" i="1"/>
  <c r="O17" i="1" s="1"/>
  <c r="N14" i="1"/>
  <c r="O14" i="1" s="1"/>
  <c r="N16" i="1"/>
  <c r="O16" i="1" s="1"/>
  <c r="N12" i="1"/>
  <c r="O12" i="1" s="1"/>
  <c r="P10" i="1"/>
  <c r="N10" i="1"/>
  <c r="O10" i="1" s="1"/>
  <c r="N8" i="1"/>
  <c r="O8" i="1" s="1"/>
  <c r="N6" i="1"/>
  <c r="O6" i="1" s="1"/>
  <c r="N4" i="1"/>
  <c r="O4" i="1" s="1"/>
  <c r="L41" i="1"/>
  <c r="M41" i="1" s="1"/>
  <c r="P41" i="1" s="1"/>
  <c r="L39" i="1"/>
  <c r="M39" i="1" s="1"/>
  <c r="P39" i="1" s="1"/>
  <c r="L37" i="1"/>
  <c r="M37" i="1" s="1"/>
  <c r="P37" i="1" s="1"/>
  <c r="L36" i="1"/>
  <c r="M36" i="1" s="1"/>
  <c r="P36" i="1" s="1"/>
  <c r="L35" i="1"/>
  <c r="M35" i="1" s="1"/>
  <c r="P35" i="1" s="1"/>
  <c r="L34" i="1"/>
  <c r="M34" i="1" s="1"/>
  <c r="P34" i="1" s="1"/>
  <c r="L33" i="1"/>
  <c r="M33" i="1" s="1"/>
  <c r="P33" i="1" s="1"/>
  <c r="L32" i="1"/>
  <c r="M32" i="1" s="1"/>
  <c r="P32" i="1" s="1"/>
  <c r="L30" i="1"/>
  <c r="M30" i="1" s="1"/>
  <c r="P30" i="1" s="1"/>
  <c r="L29" i="1"/>
  <c r="M29" i="1" s="1"/>
  <c r="P29" i="1" s="1"/>
  <c r="L28" i="1"/>
  <c r="M28" i="1" s="1"/>
  <c r="P28" i="1" s="1"/>
  <c r="L27" i="1"/>
  <c r="M27" i="1" s="1"/>
  <c r="P27" i="1" s="1"/>
  <c r="M25" i="1"/>
  <c r="P25" i="1" s="1"/>
  <c r="M24" i="1"/>
  <c r="P24" i="1" s="1"/>
  <c r="L22" i="1"/>
  <c r="M22" i="1" s="1"/>
  <c r="P22" i="1" s="1"/>
  <c r="L21" i="1"/>
  <c r="M21" i="1" s="1"/>
  <c r="P21" i="1" s="1"/>
  <c r="L20" i="1"/>
  <c r="M20" i="1" s="1"/>
  <c r="P20" i="1" s="1"/>
  <c r="L19" i="1"/>
  <c r="M19" i="1" s="1"/>
  <c r="P19" i="1" s="1"/>
  <c r="L17" i="1"/>
  <c r="M17" i="1" s="1"/>
  <c r="P17" i="1" s="1"/>
  <c r="L16" i="1"/>
  <c r="M16" i="1" s="1"/>
  <c r="P16" i="1" s="1"/>
  <c r="M14" i="1"/>
  <c r="P14" i="1" s="1"/>
  <c r="L12" i="1"/>
  <c r="M12" i="1" s="1"/>
  <c r="P12" i="1" s="1"/>
  <c r="L10" i="1"/>
  <c r="M10" i="1" s="1"/>
  <c r="L8" i="1"/>
  <c r="M8" i="1" s="1"/>
  <c r="P8" i="1" s="1"/>
  <c r="L6" i="1"/>
  <c r="M6" i="1" s="1"/>
  <c r="P6" i="1" s="1"/>
  <c r="L4" i="1"/>
  <c r="M4" i="1" s="1"/>
  <c r="P4" i="1" s="1"/>
  <c r="P114" i="1" l="1"/>
  <c r="P83" i="1"/>
  <c r="P206" i="1"/>
  <c r="P209" i="1" s="1"/>
  <c r="P211" i="1" s="1"/>
  <c r="O83" i="1"/>
  <c r="O206" i="1"/>
  <c r="O114" i="1"/>
  <c r="P87" i="1"/>
  <c r="N114" i="1"/>
  <c r="P116" i="1" s="1"/>
  <c r="P117" i="1" s="1"/>
  <c r="P118" i="1" s="1"/>
  <c r="N206" i="1"/>
  <c r="P46" i="1"/>
  <c r="N83" i="1"/>
  <c r="P85" i="1" s="1"/>
  <c r="P86" i="1" s="1"/>
  <c r="P272" i="1"/>
  <c r="O272" i="1"/>
  <c r="N272" i="1"/>
  <c r="P274" i="1" s="1"/>
  <c r="P275" i="1" s="1"/>
  <c r="P276" i="1" s="1"/>
  <c r="N239" i="1"/>
  <c r="P239" i="1"/>
  <c r="P243" i="1" s="1"/>
  <c r="P244" i="1" s="1"/>
  <c r="O239" i="1"/>
  <c r="P170" i="1"/>
  <c r="O170" i="1"/>
  <c r="N170" i="1"/>
  <c r="P172" i="1" s="1"/>
  <c r="P173" i="1" s="1"/>
  <c r="P174" i="1" s="1"/>
  <c r="P140" i="1"/>
  <c r="O140" i="1"/>
  <c r="N140" i="1"/>
  <c r="P142" i="1" s="1"/>
  <c r="P143" i="1" s="1"/>
  <c r="P144" i="1" s="1"/>
  <c r="N42" i="1"/>
  <c r="P44" i="1" s="1"/>
  <c r="P45" i="1" s="1"/>
  <c r="P42" i="1"/>
  <c r="O42" i="1"/>
  <c r="P88" i="1" l="1"/>
  <c r="P47" i="1"/>
  <c r="F222" i="1"/>
  <c r="G222" i="1" s="1"/>
  <c r="J222" i="1" s="1"/>
  <c r="H222" i="1"/>
  <c r="I222" i="1" s="1"/>
  <c r="F39" i="1"/>
  <c r="G39" i="1" s="1"/>
  <c r="J39" i="1" s="1"/>
  <c r="H39" i="1"/>
  <c r="I39" i="1" s="1"/>
  <c r="P280" i="1" l="1"/>
  <c r="F197" i="1"/>
  <c r="G197" i="1" s="1"/>
  <c r="J197" i="1" s="1"/>
  <c r="H197" i="1"/>
  <c r="I197" i="1" s="1"/>
  <c r="F198" i="1"/>
  <c r="G198" i="1" s="1"/>
  <c r="J198" i="1" s="1"/>
  <c r="H198" i="1"/>
  <c r="I198" i="1" s="1"/>
  <c r="F235" i="1"/>
  <c r="G235" i="1" s="1"/>
  <c r="J235" i="1" s="1"/>
  <c r="H235" i="1"/>
  <c r="I235" i="1" s="1"/>
  <c r="H226" i="1"/>
  <c r="I226" i="1" s="1"/>
  <c r="F226" i="1"/>
  <c r="G226" i="1" s="1"/>
  <c r="J226" i="1" s="1"/>
  <c r="H228" i="1"/>
  <c r="I228" i="1" s="1"/>
  <c r="F228" i="1"/>
  <c r="G228" i="1" s="1"/>
  <c r="J228" i="1" s="1"/>
  <c r="H227" i="1"/>
  <c r="I227" i="1" s="1"/>
  <c r="F227" i="1"/>
  <c r="G227" i="1" s="1"/>
  <c r="J227" i="1" s="1"/>
  <c r="H99" i="1" l="1"/>
  <c r="I99" i="1" s="1"/>
  <c r="H80" i="1"/>
  <c r="I80" i="1" s="1"/>
  <c r="H255" i="1"/>
  <c r="I255" i="1" s="1"/>
  <c r="H257" i="1"/>
  <c r="I257" i="1" s="1"/>
  <c r="H259" i="1"/>
  <c r="I259" i="1" s="1"/>
  <c r="H260" i="1"/>
  <c r="I260" i="1" s="1"/>
  <c r="H262" i="1"/>
  <c r="I262" i="1" s="1"/>
  <c r="H263" i="1"/>
  <c r="I263" i="1" s="1"/>
  <c r="H265" i="1"/>
  <c r="I265" i="1" s="1"/>
  <c r="H266" i="1"/>
  <c r="I266" i="1" s="1"/>
  <c r="H267" i="1"/>
  <c r="I267" i="1" s="1"/>
  <c r="H268" i="1"/>
  <c r="I268" i="1" s="1"/>
  <c r="H269" i="1"/>
  <c r="I269" i="1" s="1"/>
  <c r="H271" i="1"/>
  <c r="I271" i="1" s="1"/>
  <c r="H250" i="1"/>
  <c r="I250" i="1" s="1"/>
  <c r="H251" i="1"/>
  <c r="I251" i="1" s="1"/>
  <c r="H252" i="1"/>
  <c r="I252" i="1" s="1"/>
  <c r="H253" i="1"/>
  <c r="I253" i="1" s="1"/>
  <c r="H249" i="1"/>
  <c r="I249" i="1" s="1"/>
  <c r="H217" i="1"/>
  <c r="I217" i="1" s="1"/>
  <c r="H219" i="1"/>
  <c r="J243" i="1" s="1"/>
  <c r="H221" i="1"/>
  <c r="I221" i="1" s="1"/>
  <c r="H224" i="1"/>
  <c r="I224" i="1" s="1"/>
  <c r="H229" i="1"/>
  <c r="I229" i="1" s="1"/>
  <c r="H230" i="1"/>
  <c r="I230" i="1" s="1"/>
  <c r="H231" i="1"/>
  <c r="I231" i="1" s="1"/>
  <c r="H233" i="1"/>
  <c r="I233" i="1" s="1"/>
  <c r="H234" i="1"/>
  <c r="I234" i="1" s="1"/>
  <c r="H236" i="1"/>
  <c r="I236" i="1" s="1"/>
  <c r="H238" i="1"/>
  <c r="I238" i="1" s="1"/>
  <c r="H216" i="1"/>
  <c r="I216" i="1" s="1"/>
  <c r="H202" i="1"/>
  <c r="I202" i="1" s="1"/>
  <c r="H203" i="1"/>
  <c r="I203" i="1" s="1"/>
  <c r="H204" i="1"/>
  <c r="I204" i="1" s="1"/>
  <c r="H205" i="1"/>
  <c r="I205" i="1" s="1"/>
  <c r="H191" i="1"/>
  <c r="J210" i="1" s="1"/>
  <c r="H193" i="1"/>
  <c r="I193" i="1" s="1"/>
  <c r="H194" i="1"/>
  <c r="I194" i="1" s="1"/>
  <c r="H196" i="1"/>
  <c r="I196" i="1" s="1"/>
  <c r="H200" i="1"/>
  <c r="I200" i="1" s="1"/>
  <c r="H201" i="1"/>
  <c r="I201" i="1" s="1"/>
  <c r="H181" i="1"/>
  <c r="I181" i="1" s="1"/>
  <c r="H182" i="1"/>
  <c r="I182" i="1" s="1"/>
  <c r="H184" i="1"/>
  <c r="I184" i="1" s="1"/>
  <c r="H186" i="1"/>
  <c r="H188" i="1"/>
  <c r="I188" i="1" s="1"/>
  <c r="H189" i="1"/>
  <c r="I189" i="1" s="1"/>
  <c r="H179" i="1"/>
  <c r="I179" i="1" s="1"/>
  <c r="H152" i="1"/>
  <c r="I152" i="1" s="1"/>
  <c r="H153" i="1"/>
  <c r="I153" i="1" s="1"/>
  <c r="H155" i="1"/>
  <c r="I155" i="1" s="1"/>
  <c r="H156" i="1"/>
  <c r="I156" i="1" s="1"/>
  <c r="H157" i="1"/>
  <c r="I157" i="1" s="1"/>
  <c r="H158" i="1"/>
  <c r="I158" i="1" s="1"/>
  <c r="H160" i="1"/>
  <c r="I160" i="1" s="1"/>
  <c r="H161" i="1"/>
  <c r="I161" i="1" s="1"/>
  <c r="H163" i="1"/>
  <c r="I163" i="1" s="1"/>
  <c r="H164" i="1"/>
  <c r="I164" i="1" s="1"/>
  <c r="H166" i="1"/>
  <c r="I166" i="1" s="1"/>
  <c r="H168" i="1"/>
  <c r="I168" i="1" s="1"/>
  <c r="H169" i="1"/>
  <c r="I169" i="1" s="1"/>
  <c r="H150" i="1"/>
  <c r="I150" i="1" s="1"/>
  <c r="H128" i="1"/>
  <c r="I128" i="1" s="1"/>
  <c r="H129" i="1"/>
  <c r="I129" i="1" s="1"/>
  <c r="H130" i="1"/>
  <c r="I130" i="1" s="1"/>
  <c r="H132" i="1"/>
  <c r="I132" i="1" s="1"/>
  <c r="H133" i="1"/>
  <c r="I133" i="1" s="1"/>
  <c r="H135" i="1"/>
  <c r="I135" i="1" s="1"/>
  <c r="H137" i="1"/>
  <c r="I137" i="1" s="1"/>
  <c r="H139" i="1"/>
  <c r="I139" i="1" s="1"/>
  <c r="H126" i="1"/>
  <c r="I126" i="1" s="1"/>
  <c r="H113" i="1"/>
  <c r="I113" i="1" s="1"/>
  <c r="H96" i="1"/>
  <c r="I96" i="1" s="1"/>
  <c r="H97" i="1"/>
  <c r="I97" i="1" s="1"/>
  <c r="H98" i="1"/>
  <c r="I98" i="1" s="1"/>
  <c r="H101" i="1"/>
  <c r="I101" i="1" s="1"/>
  <c r="H102" i="1"/>
  <c r="I102" i="1" s="1"/>
  <c r="H104" i="1"/>
  <c r="I104" i="1" s="1"/>
  <c r="H105" i="1"/>
  <c r="I105" i="1" s="1"/>
  <c r="H107" i="1"/>
  <c r="I107" i="1" s="1"/>
  <c r="H108" i="1"/>
  <c r="I108" i="1" s="1"/>
  <c r="H110" i="1"/>
  <c r="I110" i="1" s="1"/>
  <c r="H111" i="1"/>
  <c r="I111" i="1" s="1"/>
  <c r="H112" i="1"/>
  <c r="I112" i="1" s="1"/>
  <c r="H94" i="1"/>
  <c r="H82" i="1"/>
  <c r="I82" i="1" s="1"/>
  <c r="H53" i="1"/>
  <c r="I53" i="1" s="1"/>
  <c r="H55" i="1"/>
  <c r="I55" i="1" s="1"/>
  <c r="H57" i="1"/>
  <c r="I57" i="1" s="1"/>
  <c r="H58" i="1"/>
  <c r="I58" i="1" s="1"/>
  <c r="H60" i="1"/>
  <c r="I60" i="1" s="1"/>
  <c r="H62" i="1"/>
  <c r="I62" i="1" s="1"/>
  <c r="H63" i="1"/>
  <c r="I63" i="1" s="1"/>
  <c r="H64" i="1"/>
  <c r="I64" i="1" s="1"/>
  <c r="H65" i="1"/>
  <c r="I65" i="1" s="1"/>
  <c r="H67" i="1"/>
  <c r="J87" i="1" s="1"/>
  <c r="H69" i="1"/>
  <c r="I69" i="1" s="1"/>
  <c r="H70" i="1"/>
  <c r="I70" i="1" s="1"/>
  <c r="H72" i="1"/>
  <c r="I72" i="1" s="1"/>
  <c r="H73" i="1"/>
  <c r="I73" i="1" s="1"/>
  <c r="H75" i="1"/>
  <c r="I75" i="1" s="1"/>
  <c r="H77" i="1"/>
  <c r="I77" i="1" s="1"/>
  <c r="H78" i="1"/>
  <c r="I78" i="1" s="1"/>
  <c r="H79" i="1"/>
  <c r="I79" i="1" s="1"/>
  <c r="H51" i="1"/>
  <c r="I51" i="1" s="1"/>
  <c r="H4" i="1"/>
  <c r="H41" i="1"/>
  <c r="I41" i="1" s="1"/>
  <c r="H37" i="1"/>
  <c r="I37" i="1" s="1"/>
  <c r="H6" i="1"/>
  <c r="I6" i="1" s="1"/>
  <c r="H8" i="1"/>
  <c r="I8" i="1" s="1"/>
  <c r="H10" i="1"/>
  <c r="I10" i="1" s="1"/>
  <c r="H12" i="1"/>
  <c r="I12" i="1" s="1"/>
  <c r="H14" i="1"/>
  <c r="H16" i="1"/>
  <c r="I16" i="1" s="1"/>
  <c r="H17" i="1"/>
  <c r="I17" i="1" s="1"/>
  <c r="H19" i="1"/>
  <c r="I19" i="1" s="1"/>
  <c r="H20" i="1"/>
  <c r="I20" i="1" s="1"/>
  <c r="H21" i="1"/>
  <c r="I21" i="1" s="1"/>
  <c r="H22" i="1"/>
  <c r="I22" i="1" s="1"/>
  <c r="H24" i="1"/>
  <c r="H25" i="1"/>
  <c r="H27" i="1"/>
  <c r="I27" i="1" s="1"/>
  <c r="H28" i="1"/>
  <c r="I28" i="1" s="1"/>
  <c r="H29" i="1"/>
  <c r="I29" i="1" s="1"/>
  <c r="H30" i="1"/>
  <c r="I30" i="1" s="1"/>
  <c r="H32" i="1"/>
  <c r="I32" i="1" s="1"/>
  <c r="H33" i="1"/>
  <c r="I33" i="1" s="1"/>
  <c r="H34" i="1"/>
  <c r="I34" i="1" s="1"/>
  <c r="H35" i="1"/>
  <c r="I35" i="1" s="1"/>
  <c r="H36" i="1"/>
  <c r="I36" i="1" s="1"/>
  <c r="H42" i="1" l="1"/>
  <c r="J44" i="1" s="1"/>
  <c r="J45" i="1" s="1"/>
  <c r="J46" i="1"/>
  <c r="I94" i="1"/>
  <c r="I114" i="1" s="1"/>
  <c r="H114" i="1"/>
  <c r="J116" i="1" s="1"/>
  <c r="J117" i="1" s="1"/>
  <c r="J118" i="1" s="1"/>
  <c r="I4" i="1"/>
  <c r="I42" i="1" s="1"/>
  <c r="H83" i="1"/>
  <c r="J85" i="1" s="1"/>
  <c r="I140" i="1"/>
  <c r="I170" i="1"/>
  <c r="H140" i="1"/>
  <c r="H170" i="1"/>
  <c r="I206" i="1"/>
  <c r="H206" i="1"/>
  <c r="I239" i="1"/>
  <c r="H239" i="1"/>
  <c r="J241" i="1" s="1"/>
  <c r="I272" i="1"/>
  <c r="H272" i="1"/>
  <c r="J274" i="1" s="1"/>
  <c r="J275" i="1" s="1"/>
  <c r="J276" i="1" s="1"/>
  <c r="I83" i="1"/>
  <c r="J242" i="1" l="1"/>
  <c r="J244" i="1" s="1"/>
  <c r="J142" i="1"/>
  <c r="J143" i="1" s="1"/>
  <c r="J144" i="1" s="1"/>
  <c r="J86" i="1"/>
  <c r="J88" i="1" s="1"/>
  <c r="J172" i="1"/>
  <c r="J173" i="1" s="1"/>
  <c r="J174" i="1" s="1"/>
  <c r="J208" i="1"/>
  <c r="J47" i="1"/>
  <c r="J209" i="1" l="1"/>
  <c r="J211" i="1" s="1"/>
  <c r="J280" i="1" s="1"/>
  <c r="F271" i="1" l="1"/>
  <c r="G271" i="1" s="1"/>
  <c r="J271" i="1" s="1"/>
  <c r="F269" i="1"/>
  <c r="G269" i="1" s="1"/>
  <c r="J269" i="1" s="1"/>
  <c r="F268" i="1"/>
  <c r="G268" i="1" s="1"/>
  <c r="J268" i="1" s="1"/>
  <c r="F267" i="1"/>
  <c r="G267" i="1" s="1"/>
  <c r="J267" i="1" s="1"/>
  <c r="F266" i="1"/>
  <c r="G266" i="1" s="1"/>
  <c r="J266" i="1" s="1"/>
  <c r="F265" i="1"/>
  <c r="G265" i="1" s="1"/>
  <c r="J265" i="1" s="1"/>
  <c r="F263" i="1"/>
  <c r="G263" i="1" s="1"/>
  <c r="J263" i="1" s="1"/>
  <c r="F262" i="1"/>
  <c r="G262" i="1" s="1"/>
  <c r="J262" i="1" s="1"/>
  <c r="F260" i="1"/>
  <c r="G260" i="1" s="1"/>
  <c r="J260" i="1" s="1"/>
  <c r="F259" i="1"/>
  <c r="F257" i="1"/>
  <c r="G257" i="1" s="1"/>
  <c r="J257" i="1" s="1"/>
  <c r="F255" i="1"/>
  <c r="G255" i="1" s="1"/>
  <c r="J255" i="1" s="1"/>
  <c r="F253" i="1"/>
  <c r="G253" i="1" s="1"/>
  <c r="J253" i="1" s="1"/>
  <c r="F252" i="1"/>
  <c r="G252" i="1" s="1"/>
  <c r="J252" i="1" s="1"/>
  <c r="F251" i="1"/>
  <c r="G251" i="1" s="1"/>
  <c r="J251" i="1" s="1"/>
  <c r="F250" i="1"/>
  <c r="G250" i="1" s="1"/>
  <c r="J250" i="1" s="1"/>
  <c r="F249" i="1"/>
  <c r="G249" i="1" s="1"/>
  <c r="J249" i="1" s="1"/>
  <c r="F238" i="1"/>
  <c r="G238" i="1" s="1"/>
  <c r="J238" i="1" s="1"/>
  <c r="F236" i="1"/>
  <c r="G236" i="1" s="1"/>
  <c r="J236" i="1" s="1"/>
  <c r="F234" i="1"/>
  <c r="G234" i="1" s="1"/>
  <c r="J234" i="1" s="1"/>
  <c r="F233" i="1"/>
  <c r="G233" i="1" s="1"/>
  <c r="J233" i="1" s="1"/>
  <c r="F231" i="1"/>
  <c r="G231" i="1" s="1"/>
  <c r="J231" i="1" s="1"/>
  <c r="F230" i="1"/>
  <c r="G230" i="1" s="1"/>
  <c r="J230" i="1" s="1"/>
  <c r="F229" i="1"/>
  <c r="G229" i="1" s="1"/>
  <c r="J229" i="1" s="1"/>
  <c r="F224" i="1"/>
  <c r="G224" i="1" s="1"/>
  <c r="J224" i="1" s="1"/>
  <c r="F221" i="1"/>
  <c r="G221" i="1" s="1"/>
  <c r="J221" i="1" s="1"/>
  <c r="G219" i="1"/>
  <c r="J219" i="1" s="1"/>
  <c r="F217" i="1"/>
  <c r="G217" i="1" s="1"/>
  <c r="J217" i="1" s="1"/>
  <c r="F216" i="1"/>
  <c r="G216" i="1" s="1"/>
  <c r="J216" i="1" s="1"/>
  <c r="F205" i="1"/>
  <c r="G205" i="1" s="1"/>
  <c r="J205" i="1" s="1"/>
  <c r="F204" i="1"/>
  <c r="G204" i="1" s="1"/>
  <c r="J204" i="1" s="1"/>
  <c r="F203" i="1"/>
  <c r="G203" i="1" s="1"/>
  <c r="J203" i="1" s="1"/>
  <c r="F202" i="1"/>
  <c r="G202" i="1" s="1"/>
  <c r="J202" i="1" s="1"/>
  <c r="F201" i="1"/>
  <c r="G201" i="1" s="1"/>
  <c r="J201" i="1" s="1"/>
  <c r="F200" i="1"/>
  <c r="G200" i="1" s="1"/>
  <c r="J200" i="1" s="1"/>
  <c r="F196" i="1"/>
  <c r="G196" i="1" s="1"/>
  <c r="J196" i="1" s="1"/>
  <c r="F194" i="1"/>
  <c r="G194" i="1" s="1"/>
  <c r="J194" i="1" s="1"/>
  <c r="F193" i="1"/>
  <c r="G193" i="1" s="1"/>
  <c r="J193" i="1" s="1"/>
  <c r="G191" i="1"/>
  <c r="J191" i="1" s="1"/>
  <c r="F189" i="1"/>
  <c r="G189" i="1" s="1"/>
  <c r="J189" i="1" s="1"/>
  <c r="F188" i="1"/>
  <c r="G188" i="1" s="1"/>
  <c r="J188" i="1" s="1"/>
  <c r="G186" i="1"/>
  <c r="J186" i="1" s="1"/>
  <c r="F184" i="1"/>
  <c r="G184" i="1" s="1"/>
  <c r="J184" i="1" s="1"/>
  <c r="F182" i="1"/>
  <c r="G182" i="1" s="1"/>
  <c r="J182" i="1" s="1"/>
  <c r="F181" i="1"/>
  <c r="G181" i="1" s="1"/>
  <c r="J181" i="1" s="1"/>
  <c r="F179" i="1"/>
  <c r="G179" i="1" s="1"/>
  <c r="J179" i="1" s="1"/>
  <c r="F169" i="1"/>
  <c r="G169" i="1" s="1"/>
  <c r="J169" i="1" s="1"/>
  <c r="F168" i="1"/>
  <c r="G168" i="1" s="1"/>
  <c r="J168" i="1" s="1"/>
  <c r="F166" i="1"/>
  <c r="G166" i="1" s="1"/>
  <c r="J166" i="1" s="1"/>
  <c r="F164" i="1"/>
  <c r="G164" i="1" s="1"/>
  <c r="J164" i="1" s="1"/>
  <c r="F163" i="1"/>
  <c r="G163" i="1" s="1"/>
  <c r="J163" i="1" s="1"/>
  <c r="F161" i="1"/>
  <c r="G161" i="1" s="1"/>
  <c r="J161" i="1" s="1"/>
  <c r="F160" i="1"/>
  <c r="G160" i="1" s="1"/>
  <c r="J160" i="1" s="1"/>
  <c r="F158" i="1"/>
  <c r="G158" i="1" s="1"/>
  <c r="J158" i="1" s="1"/>
  <c r="F157" i="1"/>
  <c r="G157" i="1" s="1"/>
  <c r="J157" i="1" s="1"/>
  <c r="F156" i="1"/>
  <c r="G156" i="1" s="1"/>
  <c r="J156" i="1" s="1"/>
  <c r="F155" i="1"/>
  <c r="G155" i="1" s="1"/>
  <c r="J155" i="1" s="1"/>
  <c r="F153" i="1"/>
  <c r="G153" i="1" s="1"/>
  <c r="J153" i="1" s="1"/>
  <c r="F152" i="1"/>
  <c r="G152" i="1" s="1"/>
  <c r="J152" i="1" s="1"/>
  <c r="F150" i="1"/>
  <c r="G150" i="1" s="1"/>
  <c r="J150" i="1" s="1"/>
  <c r="F139" i="1"/>
  <c r="G139" i="1" s="1"/>
  <c r="J139" i="1" s="1"/>
  <c r="F137" i="1"/>
  <c r="G137" i="1" s="1"/>
  <c r="J137" i="1" s="1"/>
  <c r="F135" i="1"/>
  <c r="G135" i="1" s="1"/>
  <c r="J135" i="1" s="1"/>
  <c r="F133" i="1"/>
  <c r="G133" i="1" s="1"/>
  <c r="J133" i="1" s="1"/>
  <c r="F132" i="1"/>
  <c r="G132" i="1" s="1"/>
  <c r="J132" i="1" s="1"/>
  <c r="F130" i="1"/>
  <c r="G130" i="1" s="1"/>
  <c r="J130" i="1" s="1"/>
  <c r="F129" i="1"/>
  <c r="G129" i="1" s="1"/>
  <c r="J129" i="1" s="1"/>
  <c r="F128" i="1"/>
  <c r="G128" i="1" s="1"/>
  <c r="J128" i="1" s="1"/>
  <c r="F126" i="1"/>
  <c r="G126" i="1" s="1"/>
  <c r="J126" i="1" s="1"/>
  <c r="F113" i="1"/>
  <c r="G113" i="1" s="1"/>
  <c r="J113" i="1" s="1"/>
  <c r="F112" i="1"/>
  <c r="G112" i="1" s="1"/>
  <c r="J112" i="1" s="1"/>
  <c r="F111" i="1"/>
  <c r="G111" i="1" s="1"/>
  <c r="J111" i="1" s="1"/>
  <c r="F110" i="1"/>
  <c r="G110" i="1" s="1"/>
  <c r="J110" i="1" s="1"/>
  <c r="F108" i="1"/>
  <c r="G108" i="1" s="1"/>
  <c r="J108" i="1" s="1"/>
  <c r="F107" i="1"/>
  <c r="G107" i="1" s="1"/>
  <c r="J107" i="1" s="1"/>
  <c r="F105" i="1"/>
  <c r="G105" i="1" s="1"/>
  <c r="J105" i="1" s="1"/>
  <c r="F104" i="1"/>
  <c r="G104" i="1" s="1"/>
  <c r="J104" i="1" s="1"/>
  <c r="F102" i="1"/>
  <c r="G102" i="1" s="1"/>
  <c r="J102" i="1" s="1"/>
  <c r="F101" i="1"/>
  <c r="G101" i="1" s="1"/>
  <c r="J101" i="1" s="1"/>
  <c r="F99" i="1"/>
  <c r="G99" i="1" s="1"/>
  <c r="J99" i="1" s="1"/>
  <c r="F98" i="1"/>
  <c r="G98" i="1" s="1"/>
  <c r="J98" i="1" s="1"/>
  <c r="F97" i="1"/>
  <c r="G97" i="1" s="1"/>
  <c r="J97" i="1" s="1"/>
  <c r="F96" i="1"/>
  <c r="G96" i="1" s="1"/>
  <c r="J96" i="1" s="1"/>
  <c r="F94" i="1"/>
  <c r="G94" i="1" s="1"/>
  <c r="J94" i="1" s="1"/>
  <c r="F82" i="1"/>
  <c r="G82" i="1" s="1"/>
  <c r="J82" i="1" s="1"/>
  <c r="F80" i="1"/>
  <c r="F79" i="1"/>
  <c r="G79" i="1" s="1"/>
  <c r="J79" i="1" s="1"/>
  <c r="F78" i="1"/>
  <c r="G78" i="1" s="1"/>
  <c r="J78" i="1" s="1"/>
  <c r="F77" i="1"/>
  <c r="G77" i="1" s="1"/>
  <c r="J77" i="1" s="1"/>
  <c r="F75" i="1"/>
  <c r="G75" i="1" s="1"/>
  <c r="J75" i="1" s="1"/>
  <c r="F73" i="1"/>
  <c r="G73" i="1" s="1"/>
  <c r="J73" i="1" s="1"/>
  <c r="F72" i="1"/>
  <c r="G72" i="1" s="1"/>
  <c r="J72" i="1" s="1"/>
  <c r="F70" i="1"/>
  <c r="G70" i="1" s="1"/>
  <c r="J70" i="1" s="1"/>
  <c r="F69" i="1"/>
  <c r="G69" i="1" s="1"/>
  <c r="J69" i="1" s="1"/>
  <c r="G67" i="1"/>
  <c r="J67" i="1" s="1"/>
  <c r="F65" i="1"/>
  <c r="G65" i="1" s="1"/>
  <c r="J65" i="1" s="1"/>
  <c r="F64" i="1"/>
  <c r="G64" i="1" s="1"/>
  <c r="J64" i="1" s="1"/>
  <c r="F63" i="1"/>
  <c r="G63" i="1" s="1"/>
  <c r="J63" i="1" s="1"/>
  <c r="F62" i="1"/>
  <c r="G62" i="1" s="1"/>
  <c r="J62" i="1" s="1"/>
  <c r="F60" i="1"/>
  <c r="G60" i="1" s="1"/>
  <c r="J60" i="1" s="1"/>
  <c r="F58" i="1"/>
  <c r="G58" i="1" s="1"/>
  <c r="J58" i="1" s="1"/>
  <c r="F57" i="1"/>
  <c r="G57" i="1" s="1"/>
  <c r="J57" i="1" s="1"/>
  <c r="F55" i="1"/>
  <c r="G55" i="1" s="1"/>
  <c r="J55" i="1" s="1"/>
  <c r="F53" i="1"/>
  <c r="G53" i="1" s="1"/>
  <c r="J53" i="1" s="1"/>
  <c r="F51" i="1"/>
  <c r="G51" i="1" s="1"/>
  <c r="J51" i="1" s="1"/>
  <c r="F41" i="1"/>
  <c r="G41" i="1" s="1"/>
  <c r="J41" i="1" s="1"/>
  <c r="F37" i="1"/>
  <c r="G37" i="1" s="1"/>
  <c r="J37" i="1" s="1"/>
  <c r="F36" i="1"/>
  <c r="G36" i="1" s="1"/>
  <c r="J36" i="1" s="1"/>
  <c r="F35" i="1"/>
  <c r="G35" i="1" s="1"/>
  <c r="J35" i="1" s="1"/>
  <c r="F34" i="1"/>
  <c r="G34" i="1" s="1"/>
  <c r="J34" i="1" s="1"/>
  <c r="F33" i="1"/>
  <c r="G33" i="1" s="1"/>
  <c r="J33" i="1" s="1"/>
  <c r="F32" i="1"/>
  <c r="G32" i="1" s="1"/>
  <c r="J32" i="1" s="1"/>
  <c r="F30" i="1"/>
  <c r="G30" i="1" s="1"/>
  <c r="J30" i="1" s="1"/>
  <c r="F29" i="1"/>
  <c r="G29" i="1" s="1"/>
  <c r="J29" i="1" s="1"/>
  <c r="F28" i="1"/>
  <c r="G28" i="1" s="1"/>
  <c r="J28" i="1" s="1"/>
  <c r="F27" i="1"/>
  <c r="G27" i="1" s="1"/>
  <c r="J27" i="1" s="1"/>
  <c r="G25" i="1"/>
  <c r="J25" i="1" s="1"/>
  <c r="G24" i="1"/>
  <c r="J24" i="1" s="1"/>
  <c r="F22" i="1"/>
  <c r="G22" i="1" s="1"/>
  <c r="J22" i="1" s="1"/>
  <c r="F21" i="1"/>
  <c r="G21" i="1" s="1"/>
  <c r="J21" i="1" s="1"/>
  <c r="F20" i="1"/>
  <c r="F19" i="1"/>
  <c r="G19" i="1" s="1"/>
  <c r="J19" i="1" s="1"/>
  <c r="F17" i="1"/>
  <c r="F16" i="1"/>
  <c r="G16" i="1" s="1"/>
  <c r="J16" i="1" s="1"/>
  <c r="G14" i="1"/>
  <c r="J14" i="1" s="1"/>
  <c r="F12" i="1"/>
  <c r="G12" i="1" s="1"/>
  <c r="J12" i="1" s="1"/>
  <c r="F10" i="1"/>
  <c r="G10" i="1" s="1"/>
  <c r="J10" i="1" s="1"/>
  <c r="F8" i="1"/>
  <c r="G8" i="1" s="1"/>
  <c r="J8" i="1" s="1"/>
  <c r="F6" i="1"/>
  <c r="G6" i="1" s="1"/>
  <c r="J6" i="1" s="1"/>
  <c r="F4" i="1"/>
  <c r="G4" i="1" s="1"/>
  <c r="J4" i="1" s="1"/>
  <c r="J114" i="1" l="1"/>
  <c r="G259" i="1"/>
  <c r="J259" i="1" s="1"/>
  <c r="J272" i="1" s="1"/>
  <c r="G20" i="1"/>
  <c r="J20" i="1" s="1"/>
  <c r="J239" i="1"/>
  <c r="G80" i="1"/>
  <c r="J80" i="1" s="1"/>
  <c r="J83" i="1" s="1"/>
  <c r="J140" i="1"/>
  <c r="J170" i="1"/>
  <c r="J206" i="1"/>
  <c r="G17" i="1"/>
  <c r="J17" i="1" s="1"/>
  <c r="J42" i="1" l="1"/>
</calcChain>
</file>

<file path=xl/sharedStrings.xml><?xml version="1.0" encoding="utf-8"?>
<sst xmlns="http://schemas.openxmlformats.org/spreadsheetml/2006/main" count="617" uniqueCount="170">
  <si>
    <t>No.</t>
  </si>
  <si>
    <t>CARACTERÍSTICAS DEL SERVICIO/PRODUCTO</t>
  </si>
  <si>
    <t xml:space="preserve"> DÍAS DE EJECUCIÓN</t>
  </si>
  <si>
    <t>CANTIDAD</t>
  </si>
  <si>
    <t>VALOR UNITARIO</t>
  </si>
  <si>
    <t>IVA UNITARIO</t>
  </si>
  <si>
    <t xml:space="preserve">VALOR UNITARIO CON IVA </t>
  </si>
  <si>
    <t xml:space="preserve"> VALOR TOTAL IVA INCLUIDO</t>
  </si>
  <si>
    <t xml:space="preserve">SONIDO </t>
  </si>
  <si>
    <t xml:space="preserve">ILUMINACIÓN </t>
  </si>
  <si>
    <t xml:space="preserve">ESTRUCTURA </t>
  </si>
  <si>
    <t>PRESENTADOR</t>
  </si>
  <si>
    <t>DJ</t>
  </si>
  <si>
    <t>GRUPO MUSICAL</t>
  </si>
  <si>
    <t>ALIMENTACIÓN</t>
  </si>
  <si>
    <t xml:space="preserve">Lechona y gaseosa: 
(1) empaque tipo caja fabricado con material biodegradables y/o amigables con el medio ambiente con su respectiva servilleta. 
(1) caja de lechona de 300 gramos, mas cuero crocante 
(1) arepa blanca de peto de 25 gramos. 
(1) tenedor desechable.
(1) Gaseosa presentación de PET de 250 ml, sabores variados. </t>
  </si>
  <si>
    <t>MOBILIARIO</t>
  </si>
  <si>
    <t>AMBULANCIA, INSTALACIÓN DE PUNTO MEC</t>
  </si>
  <si>
    <r>
      <rPr>
        <sz val="8"/>
        <color rgb="FF000000"/>
        <rFont val="Arial"/>
        <family val="2"/>
        <charset val="1"/>
      </rPr>
      <t>Servicio de ambulancia medicalizada:</t>
    </r>
    <r>
      <rPr>
        <b/>
        <sz val="8"/>
        <color rgb="FF000000"/>
        <rFont val="Arial"/>
        <family val="2"/>
        <charset val="1"/>
      </rPr>
      <t xml:space="preserve"> </t>
    </r>
    <r>
      <rPr>
        <sz val="8"/>
        <color rgb="FF000000"/>
        <rFont val="Arial"/>
        <family val="2"/>
        <charset val="1"/>
      </rPr>
      <t>Disponible durante toda la jornada del evento, con un equipo conformado por un (1) médico(a), dos (2) auxiliares de enfermeria y un (1) conductor, garantizando la atención inmediata en caso de emergencias. La ambulancia deberá permanecer en el sitio del evento o en el lugar indicado por la entidad, asegurando una respuesta eficaz ante cualquier situación que requiera asistencia médica.
Nota: Se deben anexar las hojas de vida y soportes de estudio de cada uno del equipo prestador del servicio de ambulancia.</t>
    </r>
  </si>
  <si>
    <t xml:space="preserve">Unidad de atención prehospitalaria diseñada para brindar primeros auxilios, estabilización y clasificación de pacientes durante el evento:
Incluye:
Carpa 6mts x 6mts 
3. Camillas de atención 
Alcohol antiséptico frasco por 275 ml Unidad 1
Tijeras       Unidad 1
Linterna       Unidad 1
Pilas de repuesto Par 4
Tabla espinal larga Unidad 1
Collar cervical adulto Unidad 2
Collar cervical niño Unidad 2
Inmovilizadores o férula miembros superiores (adulto) Unidad 1
Inmovilizadores o férula miembros inferiores (adulto) Unidad 1
Inmovilizadores o férula miembros superiores (niño) Unidad 1
Inmovilizadores o férula miembros inferiores (niño) Unidad 1
Vasos desechables Paquete por 25 
Tensiómetro Unidad 1
Fonendoscopio  Unidad 1
Acetaminofén tabletas por 500 mg Sobre por 10 2
Hidróxido de aluminio tabletas Sobre por 10 1
Asa tabletas por 100 mg Sobre por 10 1
Elemento de barrera o máscara para RCP
Recurso humano 
1 médico general
2 auxiliares de enfermería
Botiquín tipo C </t>
  </si>
  <si>
    <t>RECORDATORIO Y PREMIOS</t>
  </si>
  <si>
    <r>
      <rPr>
        <b/>
        <sz val="8"/>
        <color rgb="FF000000"/>
        <rFont val="Arial"/>
        <family val="2"/>
        <charset val="1"/>
      </rPr>
      <t>Recordatorio:</t>
    </r>
    <r>
      <rPr>
        <sz val="8"/>
        <color rgb="FF000000"/>
        <rFont val="Arial"/>
        <family val="2"/>
        <charset val="1"/>
      </rPr>
      <t xml:space="preserve"> Paraguas tipo bolso de 21 pulgadas, diseño Antibrisa. Apertura y cierre manual. Fabricado en tela poliéster impermeable con filtro UV. Mango ergonómico encauchetado para mayor comodidad y resistencia.. 
</t>
    </r>
    <r>
      <rPr>
        <b/>
        <sz val="8"/>
        <color rgb="FF000000"/>
        <rFont val="Arial"/>
        <family val="2"/>
        <charset val="1"/>
      </rPr>
      <t xml:space="preserve">Colores sutidos </t>
    </r>
  </si>
  <si>
    <t>Licuadoras de 10 velocidades, 110 Voltaje, potencia de 600 W, con 6 cuchillas, de 1.75 Litros. Garantia minima de (1) año</t>
  </si>
  <si>
    <t xml:space="preserve">Cubrelechos dobles. Dimensiones:  140 cm de ancho por 190 o 200 cm de largo,. En microfibra,  reversible. Incluye fundas para almohadas. Estampado de colores. </t>
  </si>
  <si>
    <t>Batería de ollas de 7 piezas con tapas en vidrio</t>
  </si>
  <si>
    <t xml:space="preserve">PERSONAL </t>
  </si>
  <si>
    <t xml:space="preserve">TRANSPORTE </t>
  </si>
  <si>
    <t xml:space="preserve">SUBTOTAL </t>
  </si>
  <si>
    <t>IVA (19%)</t>
  </si>
  <si>
    <t>TOTAL IVA INCLUIDO</t>
  </si>
  <si>
    <t>Copa desechable tipo  flauta, acompañadas con vino rosado para  brindar</t>
  </si>
  <si>
    <t xml:space="preserve">LUGAR </t>
  </si>
  <si>
    <t xml:space="preserve">PREMIACIÓN / RECONOCIMIENTOS </t>
  </si>
  <si>
    <t>Primer lugar - Televisor de 32 pulgadas 81 cm  LED smart TV ( con mínimo un año de garantía) con Puerto Auxiliar de Audio, Puerto HDMI, Puerto LAN/Ethernet, Puerto USB 2.0 , Bluetooth Conexión Con Cable USB WiFi</t>
  </si>
  <si>
    <t>Segundo lugar -Reloj Inteligente Smart Band Resistente al agua: IP68 2ATM MUC: Nordic Sensores: acelerómetro y ritmo cardíaco Pantalla: 1.84 AMOLED Tiempo de funcionamiento: hasta 7 días, batería de 300 mAh Carga USB integrada Bluetooth: BLE5.3</t>
  </si>
  <si>
    <t>Tercer lugar - Bolso Morral Mochila Mujer tipo cuero Dimensiones: 25cm de ancho x 29cm de alto x 10cm de profundidad. Material externo: Sintético tipo cuero con dos correas. Color Marrón claro.</t>
  </si>
  <si>
    <t>Reconocimiento a mujeres consultivas - Bono de SPA ubicado en el municipio de Cota que incluye masaje, mascarilla y sauna.</t>
  </si>
  <si>
    <t xml:space="preserve">CONFERENCISTA </t>
  </si>
  <si>
    <t xml:space="preserve">RECONOCIMIENTOS </t>
  </si>
  <si>
    <t>DECORACIÓN</t>
  </si>
  <si>
    <t xml:space="preserve">RECORDATORIOS </t>
  </si>
  <si>
    <t>Mug Metálico Moritz 450 ml
Acero inoxidable con interior plástico y tapa. La tapa es una tapa protectora de cierre a presión, no es tapa de seguridad.
Medidas: 16.5 cm x 8 cm diámetro
incluye 1 logo de la Secretaría a 1 tinta</t>
  </si>
  <si>
    <t xml:space="preserve">PASADÍA </t>
  </si>
  <si>
    <t>ACTIVIDADES</t>
  </si>
  <si>
    <t xml:space="preserve">PERSONAL DE APOYO </t>
  </si>
  <si>
    <t>ELEMENTOS</t>
  </si>
  <si>
    <t>SUBTOTAL DE SERVICIOS GRAVADOS CON IVA</t>
  </si>
  <si>
    <t>RESTAURANTE</t>
  </si>
  <si>
    <t xml:space="preserve">RECORDATORIO </t>
  </si>
  <si>
    <t>Combo: Mug + tula+ Gorra 
Mug estándar en cerámica, con oreja, entre 10 y 11 onzas.  Debe contar con la información institucional suministrada por la Alcaldía.
Tula deportiva con ojal metálico en la parte inferior. Doble Cordón. Material: Cambrel. Medidas: 35.5 x 41.5 cm - Área de marca: 24 x 30 cm
Técnica de marca: serigrafía. Logos 1 tintas 1 
Gorra en poliéster y malla de cinco (5) paneles, cuatro cascos en malla y uno en poliéster fusionado acolchado al frente. Botón forrado. Cierre plástico. Técnica de marca: Estampado ó sublimación en el frente, según Manual de Imagen.</t>
  </si>
  <si>
    <t xml:space="preserve">																			</t>
  </si>
  <si>
    <t xml:space="preserve">VIDEO </t>
  </si>
  <si>
    <t xml:space="preserve">PRESENTADOR </t>
  </si>
  <si>
    <t>ESTACIÓN DE CAFÉ / ALIMENTACIÓN</t>
  </si>
  <si>
    <t xml:space="preserve">SONIDO/ DJ </t>
  </si>
  <si>
    <t>ACTIVIDADES:</t>
  </si>
  <si>
    <t>PREMIOS</t>
  </si>
  <si>
    <t>Sanduchera tipo parrilla, portencia 760 Watts, material externo 760 Watts, placa antiderente</t>
  </si>
  <si>
    <t>Set x 3 Sartenes 16, 20 y 24 cm  Antiadherente</t>
  </si>
  <si>
    <t>Juego de Cubiertos 16 Piezas Punta Redonda, en Acero Inoxidable,4 Cuchillos / 4 Tenedores / 4 Cucharas / 4 Cucharitas </t>
  </si>
  <si>
    <t xml:space="preserve">MOBILIARIO </t>
  </si>
  <si>
    <t xml:space="preserve">AMBIENTACIÓN  PENDÓN </t>
  </si>
  <si>
    <t>SONIDO</t>
  </si>
  <si>
    <t xml:space="preserve">VALOR UNITARIO SIN IVA </t>
  </si>
  <si>
    <t>GRAN TOTAL (IVA INCLUIDO)</t>
  </si>
  <si>
    <t>SUBTOTAL ANTES DE IVA</t>
  </si>
  <si>
    <r>
      <rPr>
        <b/>
        <sz val="8"/>
        <color rgb="FF000000"/>
        <rFont val="Arial"/>
        <family val="2"/>
      </rPr>
      <t>Alquiler de Sistema de Sonido Profesional</t>
    </r>
    <r>
      <rPr>
        <sz val="8"/>
        <color rgb="FF000000"/>
        <rFont val="Arial"/>
        <family val="2"/>
        <charset val="1"/>
      </rPr>
      <t xml:space="preserve">
</t>
    </r>
    <r>
      <rPr>
        <b/>
        <sz val="8"/>
        <color rgb="FF000000"/>
        <rFont val="Arial"/>
        <family val="2"/>
      </rPr>
      <t>Medios Altos (Line Array)</t>
    </r>
    <r>
      <rPr>
        <sz val="8"/>
        <color rgb="FF000000"/>
        <rFont val="Arial"/>
        <family val="2"/>
        <charset val="1"/>
      </rPr>
      <t xml:space="preserve">
6 unidades para arreglos en línea.
Mínimo con 1 componente de 12” (pasivos o activos).
Incluye sistema de amplificación, control y accesorios para montaje según necesidad.
Uso: Front Fill.
</t>
    </r>
    <r>
      <rPr>
        <b/>
        <sz val="8"/>
        <color rgb="FF000000"/>
        <rFont val="Arial"/>
        <family val="2"/>
      </rPr>
      <t>Bajos (Subwoofers)</t>
    </r>
    <r>
      <rPr>
        <sz val="8"/>
        <color rgb="FF000000"/>
        <rFont val="Arial"/>
        <family val="2"/>
        <charset val="1"/>
      </rPr>
      <t xml:space="preserve">
4 unidades, cada uno con mínimo 2 parlantes de 18” (pasivos o activos).
Sistema de amplificación, control y accesorios necesarios para montaje.
Procesamiento para diseños lineales, cardioides, arcos virtuales y end fired.
</t>
    </r>
    <r>
      <rPr>
        <b/>
        <sz val="8"/>
        <color rgb="FF000000"/>
        <rFont val="Arial"/>
        <family val="2"/>
      </rPr>
      <t>Procesador Digital</t>
    </r>
    <r>
      <rPr>
        <sz val="8"/>
        <color rgb="FF000000"/>
        <rFont val="Arial"/>
        <family val="2"/>
        <charset val="1"/>
      </rPr>
      <t xml:space="preserve">
Mínimo 4 entradas análogas y 8 salidas análogas.
Conversión AES/EBU.
Puerto ethernet para software de control.
</t>
    </r>
    <r>
      <rPr>
        <b/>
        <sz val="8"/>
        <color rgb="FF000000"/>
        <rFont val="Arial"/>
        <family val="2"/>
      </rPr>
      <t>Drum Fill</t>
    </r>
    <r>
      <rPr>
        <sz val="8"/>
        <color rgb="FF000000"/>
        <rFont val="Arial"/>
        <family val="2"/>
        <charset val="1"/>
      </rPr>
      <t xml:space="preserve">
1 bajo equipado con mínimo 2 parlantes de 18” (pasivo o activo).
2 medios altos con parlante de 12” + driver de agudos de 1”.
Amplificación, control y accesorios de montaje.
</t>
    </r>
    <r>
      <rPr>
        <b/>
        <sz val="8"/>
        <color rgb="FF000000"/>
        <rFont val="Arial"/>
        <family val="2"/>
      </rPr>
      <t>Side Fill</t>
    </r>
    <r>
      <rPr>
        <sz val="8"/>
        <color rgb="FF000000"/>
        <rFont val="Arial"/>
        <family val="2"/>
        <charset val="1"/>
      </rPr>
      <t xml:space="preserve">
3 medios altos por lado (L+R).
Monitores de Piso
4 unidades.
Nivel pico de presión acústica mínimo: 136 dB.
</t>
    </r>
    <r>
      <rPr>
        <b/>
        <sz val="8"/>
        <color rgb="FF000000"/>
        <rFont val="Arial"/>
        <family val="2"/>
      </rPr>
      <t>Consola de Mezcla</t>
    </r>
    <r>
      <rPr>
        <sz val="8"/>
        <color rgb="FF000000"/>
        <rFont val="Arial"/>
        <family val="2"/>
        <charset val="1"/>
      </rPr>
      <t xml:space="preserve">
32 canales.
16 salidas balanceadas.
Accesorios para grabación multitrack y uso de plug-ins.
</t>
    </r>
    <r>
      <rPr>
        <b/>
        <sz val="8"/>
        <color rgb="FF000000"/>
        <rFont val="Arial"/>
        <family val="2"/>
      </rPr>
      <t>Snake / Medusa</t>
    </r>
    <r>
      <rPr>
        <sz val="8"/>
        <color rgb="FF000000"/>
        <rFont val="Arial"/>
        <family val="2"/>
        <charset val="1"/>
      </rPr>
      <t xml:space="preserve">
24 canales.
Manguera de sala: 30 metros.
Manguera para monitores: 12 metros.
Transformador y levantador de tierra por canal.
</t>
    </r>
    <r>
      <rPr>
        <b/>
        <sz val="8"/>
        <color rgb="FF000000"/>
        <rFont val="Arial"/>
        <family val="2"/>
      </rPr>
      <t xml:space="preserve">Microfonía y Accesorios
</t>
    </r>
    <r>
      <rPr>
        <sz val="8"/>
        <color rgb="FF000000"/>
        <rFont val="Arial"/>
        <family val="2"/>
        <charset val="1"/>
      </rPr>
      <t>Micrófonos con sus respectivas bases.
Cableado completo (XLR, plug a plug, cajas directas).
Según requerimientos técnicos de los grupos.</t>
    </r>
  </si>
  <si>
    <t>Alquiler de Sistema de Iluminación Profesional, compuesto por:
12 luces PAR LED RGB UV.
8 cabezas móviles tipo Beam 7R.
1 seguidor artístico LED.
1Puente estructural de 12 x 6 metros de altura.
10 Barras led de ambientación para resaltar los espacios principales del evento</t>
  </si>
  <si>
    <t>Alquiler de estructura en truss de aluminio, diseñada para soporte técnico y montaje de equipos de iluminación, sonido y ambientación, con un diseño seguro, funcional y estético acorde al espacio del evento..</t>
  </si>
  <si>
    <t>Presentador del Evento
Maestro de ceremonia con experiencia comprobada en la presentación y manejo de eventos culturales y populares.
Experiencia certificada mínima de 2 años.
Duración del servicio: 6 horas (según cronograma establecido por el comité coordinador del evento).</t>
  </si>
  <si>
    <t>DJ del Evento
Profesional con experiencia mínima de 2 años en animación y ambientación musical.
Disponibilidad durante toda la duración del evento.</t>
  </si>
  <si>
    <t>Émulo de Artista Popular o de Balada con Reconocimiento Nacional
Presentación en vivo con apoyo de pista musical.
Duración aproximada: 60 minutos.</t>
  </si>
  <si>
    <t>Agua pura tratada. Presentación: Botellas de 300 ml. Calidad: Marca reconocida, con registro INVIMA, asegurando el cumplimiento de todas las normativas sanitarias y de calidad vigentes.</t>
  </si>
  <si>
    <t>Alquiler de Mesón Rectangular
Tablón en madera.
Dimensiones: 200 x 80 cm.</t>
  </si>
  <si>
    <t>Alquiler de Mantel Blanco
Medidas: 2 x 3 m.
Adecuado para mesa tipo tablón.</t>
  </si>
  <si>
    <t>Alquiler de sillas Rimax en plástico blanco, sin brazos, con medidas de 87.5 x 52.5 x 46.5 cm.</t>
  </si>
  <si>
    <t>Alquiler de carpa 4 x 4 m en lona PVC color blanco, con paredes laterales removibles y estructura metálica resistente, incluye anclajes y tensores de seguridad.</t>
  </si>
  <si>
    <t>Licuadora de 10 velocidades, 110 V, potencia de 600 W, con vaso de 1.75 litros y sistema de 6 cuchillas. Incluye garantía mínima de un (1) año.</t>
  </si>
  <si>
    <t>Cubrelecho doble en microfibra, reversible, con dimensiones de 140 cm de ancho por 190–200 cm de largo. Incluye fundas para almohadas, con estampado en colores.</t>
  </si>
  <si>
    <t>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de dos (2) refrigerios a.m, dos (2) almuerzos y dos (2) cenas.</t>
  </si>
  <si>
    <t>Personal de Aseo
Un (1) operario de aseo por jornada de ocho (8) horas, encargado de las labores de limpieza durante el evento. Incluye uniforme y materiales de trabajo (escoba, trapero, limpiones, jabones y bolsas).
suministro de una (1) almuerzos y una (1) cena</t>
  </si>
  <si>
    <t>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dos (2) refrigerios en la mañana, dos (2) almuerzos y dos (2) cenas.</t>
  </si>
  <si>
    <t>Técnico de Iluminación
Técnico operativo en servicios de iluminación, con experiencia mínima de 2 años certificables en producción de eventos culturales o corporativos.
Nota: Incluye dotación (uniforme) y cobertura de seguridad social o póliza, suministro de dos (2) refrigerios a.m, dos (2) almuerzos y dos (2) cenas.</t>
  </si>
  <si>
    <t>Técnico de Sonido
Técnico operativo en servicios de sonido, con experiencia mínima de 2 años certificables en producción de eventos culturales o corporativos.
Nota: Incluye dotación (uniforme) y cobertura de seguridad social o póliza, suministro de dos (2) refrigerios a.m, dos (2) almuerzos y dos (2) cenas.</t>
  </si>
  <si>
    <t>Personal de Apoyo en Logística de Invitados
Personas encargadas de orientar y acompañar a los invitados durante el evento, apoyando en el registro, control de accesos, entrega de recordatorios y premios. Su labor incluye asistencia en la ubicación de los asistentes, acompañamiento especial a personas con movilidad reducida, orientación hacia las diferentes actividades programadas y apoyo general en la logística del evento.
Personal de logística por 12 horas. Incluye uniforme y seguridad social o póliza.
NOTA. suministro de una (1) almuerzos y una (1) cena</t>
  </si>
  <si>
    <t xml:space="preserve">VALOR TOTAL IVA </t>
  </si>
  <si>
    <t>SUBTOTAL  ANTES DE IVA</t>
  </si>
  <si>
    <t>Valor total del proyecto, correspondiente a ocho (8) actividades.</t>
  </si>
  <si>
    <t>TRANSPORTE</t>
  </si>
  <si>
    <t>Alquiler de Sistema de Iluminación
Sistema de iluminación compuesto por cuatro (4) cabezas móviles tipo Beam, diez (10) luces PAR LED y una (1) consola de control de iluminación.</t>
  </si>
  <si>
    <t>Presentador del Evento
Presentador o maestro de ceremonias con experiencia certificada mínima de tres (3) años en la conducción y manejo de eventos culturales y populares.
Jornada: Aproximadamente cuatro (4 a 6) horas.</t>
  </si>
  <si>
    <t>Menú:
Lasaña boloñesa de mínimo 300 g (peso servido), en presentación práctica con empaque de aluminio, acompañada de una (1) gaseosa en envase PET de 250 ml, en sabores variados.</t>
  </si>
  <si>
    <t>Presentación de documental sobre empoderamiento femenino
Se realizará la exhibición de un documental de 30 minutos enfocado en la temática de empoderamiento femenino, seguido de una reflexión de 20 minutos guiada por una profesional con experiencia en la materia (mínimo 3 años). La sesión incluirá interacción y práctica, donde cada participante anotará su reflexión personal en un cuarto de hoja.
Facilitadora: Mujer con experiencia en enfoque de género o desarrollo personal, encargada de orientar la reflexión y la práctica posterior al documental.</t>
  </si>
  <si>
    <t>Diploma de reconocimiento
Diploma elaborado en propalcote de 300 g, destinado a los participantes que obtengan segundo y tercer puesto.</t>
  </si>
  <si>
    <t>Placas de reconocimiento
Placas de reconocimiento con base en madera de 20 cm x 25 cm, fotograbadas en aluminio, e impresas con el logo institucional.</t>
  </si>
  <si>
    <t>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(1) refrigerio a.m,  (1) almuerzo</t>
  </si>
  <si>
    <t>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de  (1) refrigerio a.m,  (1) almuerzo</t>
  </si>
  <si>
    <t>Servicio de mesero(a)
Mesero(a) por 8 horas, con experiencia mínima certificable de 24 meses en atención de eventos.
Requisitos y competencias: Certificación en Manipulación de Alimentos, presentación personal óptima, actitud de servicio, y conocimientos básicos en cocina y protocolo.
Incluye:
Uniforme completo
Seguridad social o póliza
Alimentación: 1 refrigerio en la mañana y 1 almuerzo</t>
  </si>
  <si>
    <t>Almuerzo que incluye:
Proteína animal (250 g): pechuga, carne o cerdo, según selección de la entidad.
Guarnición: arroz o papa en cascos.
Ensalada fresca.
Bebida: jugo natural de 12 onzas.</t>
  </si>
  <si>
    <t>Refirgerio AM: Suministro de refrigerio
Refrigerio que incluye:
Producto de panadería: de sal o dulce de 150 g, o sándwich elaborado con:
Pan tipo molde
2 rodajas de jamón (cerdo, pollo, cordero, pavo, etc.) de 70 g
2 rodajas de queso (doble crema o mozzarella)
60 g de lechuga (lisa o rizada)
Bebida: jugo de fruta, leche o derivados, sorbetes, o gaseosas de mínimo 12 onzas.
Fruta fresca: al menos 50 g por porción.
Entrega: en un único punto designado por la entidad.</t>
  </si>
  <si>
    <t>Refirgerio PM: Suministro de refrigerio
Refrigerio que incluye:
Producto de panadería: de sal o dulce de 150 g, o sándwich elaborado con:
Pan tipo molde
2 rodajas de jamón (cerdo, pollo, cordero, pavo, etc.) de 70 g
2 rodajas de queso (doble crema o mozzarella)
60 g de lechuga (lisa o rizada)
Bebida: jugo de fruta, leche o derivados, sorbetes, o gaseosas de mínimo 12 onzas.
Fruta fresca: al menos 50 g por porción.
Entrega: en un único punto designado por la entidad.</t>
  </si>
  <si>
    <t>SONIDO / DJ</t>
  </si>
  <si>
    <t>Alquiler un de Equipo de Sonido
Equipo de sonido compuesto por: cuatro (4) cabinas activas o autoamplificadas con base, consola digital de mínimo ocho (8) canales, reproductor de audio (MP3, puerto USB), cableado de señal, acometidas eléctricas, kit con dos (2) micrófonos inalámbricos de mano,</t>
  </si>
  <si>
    <t>Guía por instructor: Danza o movimiento creativo
Sesión de baile guiado con coreografías simples, adaptadas según las capacidades físicas de los participantes, promoviendo creatividad, expresión corporal y disfrute del movimiento.</t>
  </si>
  <si>
    <t>Juegos de relevos adaptados y circuito de retos (10 juegos)
Carreras con obstáculos suaves, transporte de objetos livianos y desafíos por turnos, adaptados para personas en sillas de ruedas, con movilidad reducida u otras discapacidades. Actividades incluyen: encostalados, tiro al blanco, juego del baile y la estatua, aros y pelotas.
Enfoque lúdico-inclusivo: Los juegos fomentan estimulación psicomotora, cognitiva y social, combinando diversión con aprendizaje y desarrollo.
Accesibilidad y acompañamiento: Cada juego cuenta con una persona capacitada para guiar la actividad, asegurando seguridad, motivación y participación equitativa de todos los participantes.
Rotación por estaciones: Los participantes recorren diferentes estaciones, promoviendo integración, cooperación y desarrollo de habilidades variadas.</t>
  </si>
  <si>
    <t>Alquiler de buses con elevador para personas con movilidad reducida
Bus con capacidad para 40 pasajeros, equipado con elevador para personas con movilidad reducida, en perfectas condiciones técnicas y con documentación completamente al día (SOAT, Revisión Técnico-Mecánica, Tarjeta de Propiedad y copia del último mantenimiento).
Recorrido: Transporte dentro de la ciudad de Bogotá, el municipio de Cota y municipios aledaños  incluyendo ida y regreso al sitio de origen al finalizar el evento.
Modelo mínimo: 2018</t>
  </si>
  <si>
    <t>Alquiler de buses con capacidad de 40 pasajeros
Bus en perfectas condiciones técnicas, con documentación completamente al día (SOAT, Revisión Técnico-Mecánica, Tarjeta de Propiedad y copia del último mantenimiento).
Modelo mínimo: 2018
Recorrido: Transporte dentro de la ciudad de Bogotá, el municipio de Cota y municipios en Cundinamarca, incluyendo ida y regreso al sitio de origen al finalizar el evento.</t>
  </si>
  <si>
    <t>Personal encargado para cada bus  de orientar y acompañar a los invitados durante el evento, con especial énfasis en la atención a personas con discapacidad. Sus funciones incluyen:
Apoyo en registro y control de accesos.
Asistencia en la ubicación de los asistentes y acompañamiento especial a personas con movilidad reducida.
Orientación hacia las diferentes actividades programadas.
Apoyo general en la logística del evento, asegurando accesibilidad y participación equitativa.
Duración: 12 horas
Incluye: uniforme y seguridad social o póliza.
Alimentación: 1 refrigerio a.m. y  1 almuerzo</t>
  </si>
  <si>
    <t>Auxiliar de enfermería
Profesional certificado en salud por una entidad especializada, con mínimo 2 años de experiencia. Brindará apoyo constante durante el desarrollo de la actividad, asegurando atención oportuna y asistencia en caso de cualquier eventualidad de salud.</t>
  </si>
  <si>
    <t xml:space="preserve">Pasadía en clima cálido – Cundinamarca
Entorno natural y acogedor en municipios del departamento de Cundinamarca. El lugar debe contar con piscina, zona de juegos y áreas verdes, ideales para recreación, esparcimiento y actividades al aire libre en un ambiente seguro y agradable. </t>
  </si>
  <si>
    <t>Entrada a restaurante temático – tipo granja
Acceso a un restaurante temático estilo granja, con animales y áreas verdes, ubicado en municipios de Cundinamarca. La experiencia incluye un recorrido guiado para conocer las instalaciones y disfrutar del entorno de manera segura y entretenida.</t>
  </si>
  <si>
    <t>Pintucaritas
Actividad lúdica en la que los niños podrán elegir entre diferentes diseños sencillos y coloridos (flores, mariposas, estrellas, animales, figuras geométricas). Se utilizarán pinturas faciales hipoalergénicas y seguras para piel delicada, contando con todo el material necesario para el correcto desarrollo de la actividad: pinturas, pinceles, pañitos húmedos y lápiz delineador. La actividad será guiada por 4 personas capacitadas para realizar los diseños y asistir a los niños durante el proceso.</t>
  </si>
  <si>
    <t>Danza o movimiento creativo
Sesión de baile guiado con coreografías simples, acompañada de personal disfrazado con personajes animados, promoviendo la creatividad, la expresión corporal y la diversión de los participantes.</t>
  </si>
  <si>
    <t>Personal de apoyo por bus – Evento infantil
Personal encargado de orientar y acompañar a los niños durante el transporte y el evento, con especial énfasis en la atención a niños con discapacidad o movilidad reducida. Sus funciones incluyen:
Apoyo en registro y control de accesos.
Asistencia en la ubicación de los niños y acompañamiento especial según sus necesidades.
Orientación hacia las diferentes actividades programadas.
Apoyo general en la logística del evento, asegurando accesibilidad, seguridad y participación equitativa.
Duración: 12 horas
Incluye: uniforme y seguridad social o póliza
Alimentación: 1 refrigerio en la mañana y 1 almuerzo</t>
  </si>
  <si>
    <r>
      <t xml:space="preserve">
(4) Actividad: ACTIVIDADES DE CIERRE - PRIMERA INFANCIA
</t>
    </r>
    <r>
      <rPr>
        <sz val="8"/>
        <color rgb="FF000000"/>
        <rFont val="Arial"/>
        <family val="2"/>
        <charset val="1"/>
      </rPr>
      <t xml:space="preserve">
Fecha estimada: (7 de noviembre)
Lugar estimado: (Por definir)
Aforo estimado: (Por definir)
</t>
    </r>
  </si>
  <si>
    <t>Kit de graduación para niños
Incluye:
Toga y birrete color vino tinto: 150 unidades, para niños de 5 años.
Estola con estampado DTF: 150 unidades, en variedad de colores.
Carpeta porta diploma: 150 unidades, personalizada con logos según indicaciones del supervisor.
Foto del alumno: 150 unidades, con logos y conforme a aprobación previa.</t>
  </si>
  <si>
    <t>Salida a parque temático en la Sabana de Bogotá
Se realizará una salida a un parque temático inclusivo, que cuente con espacios accesibles y actividades diseñadas para la participación de todos los asistentes. Las actividades incluyen:
Show de caballos musicalizado.
Recorrido prehistórico.
Zona para bailar y compartir, emulando una mini discoteca.
Taller artístico al aire libre: pintura en lienzos guiada, garantizando todos los materiales necesarios para el correcto desarrollo de la actividad, incluyendo pinturas, pinceles y lienzos con marco de 16x20 cm.
Infraestructura:
Restaurante con capacidad para 400 personas.
Zona de parqueo para un mínimo de 10 buses</t>
  </si>
  <si>
    <t>Actividad artística al aire libre – Pintura en lienzos guiada
Sesión de pintura en lienzos guiada, realizada al aire libre. Se garantiza todo el mobiliario de soporte y materiales necesarios para el correcto desarrollo de la actividad, incluyendo pinturas, pinceles y lienzos con marco de 16x20 cm.</t>
  </si>
  <si>
    <t>Accesorios para actividad Miniteca
Se entregarán collares hawaianos y sombreros de cartón para todos los asistentes, como parte de la actividad de la Miniteca, fomentando la participación y el ambiente festivo del evento.</t>
  </si>
  <si>
    <t>Alquiler de una  pantalla LED 5x4
Pantalla LED indoor de 5 x 4 metros, con pitch de 3 mm por metro cuadrado, equipada con sistema de anclaje o stacking y procesador incluido. El servicio contempla instalación y desinstalación de la pantalla.</t>
  </si>
  <si>
    <t>"Presentador del Evento
Presentador o maestro de ceremonias con experiencia certificada mínima de tres (3) años en la conducción y manejo de eventos culturales y populares.
Jornada: Aproximadamente cuatro (4 a 6) horas."</t>
  </si>
  <si>
    <t>Artista musical
Solista con pista de acompañamiento, encargado de amenizar actividades públicas durante una presentación de 90 minutos.</t>
  </si>
  <si>
    <t>Estación de café con mesero
Incluye café, infusiones aromáticas, azúcar, endulzante, vasos desechables biodegradables y mezcladores, con capacidad para aproximadamente tres (3) servicios por asistente.</t>
  </si>
  <si>
    <t>"Refirgerio PM: Suministro de refrigerio
Refrigerio que incluye:
Producto de panadería: de sal o dulce de 150 g, o sándwich elaborado con:
Pan tipo molde
2 rodajas de jamón (cerdo, pollo, cordero, pavo, etc.) de 70 g
2 rodajas de queso (doble crema o mozzarella)
60 g de lechuga (lisa o rizada)
Bebida: jugo de fruta, leche o derivados, sorbetes, o gaseosas de mínimo 12 onzas.
Fruta fresca: al menos 50 g por porción.
Entrega: en un único punto designado por la entidad."</t>
  </si>
  <si>
    <t>Conferencista especializado en violencia de género
Profesional con experiencia certificada mínima de 3 años en el área de violencia de género, encargado de abordar en su presentación la importancia y el impacto de la violencia sobre las mujeres y la sociedad, así como la relevancia del empoderamiento femenino.
Duración: 60 minutos</t>
  </si>
  <si>
    <t>Gorra morada de cinco paneles
Gorra confeccionada en poliéster y malla, con cinco paneles: cuatro de ellos en malla y uno en poliéster fusionado, acolchado al frente. Incluye botón forrado y cierre plástico.
Técnica de marca: Estampado o sublimación en el frente, conforme al Manual de Imagen y al mensaje designado por el supervisor.
Presentación: Cada gorra se entrega en bolsa plástica transparente tipo celofán, cerrada con lazo morado.</t>
  </si>
  <si>
    <t>Folleto de prevención de violencias
Folleto impreso en papel couché mate de 150 g/m², a color, tamaño A5 (14,8 x 21 cm), con acabado a una o ambas caras según diseño. Contiene textos informativos, gráficos e ilustraciones para facilitar la comprensión</t>
  </si>
  <si>
    <t>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de 1 refrigerios a.m, 1 almuerzos y 1 cena</t>
  </si>
  <si>
    <t>Técnico de Video
Técnico operativo en servicios de video, con experiencia mínima de 2 años certificables en producción de eventos culturales o corporativos.
Nota: Incluye dotación (uniforme) y cobertura de seguridad social o póliza, suministro de  de 1 refrigerios a.m, 1 almuerzos y 1 cena</t>
  </si>
  <si>
    <t>Técnico de Sonido
Técnico operativo en servicios de sonido, con experiencia mínima de 2 años certificables en producción de eventos culturales o corporativos.
Nota: Incluye dotación (uniforme) y cobertura de seguridad social o póliza, suministro dede 1 refrigerios a.m, 1 almuerzos y 1 cena</t>
  </si>
  <si>
    <t>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de 1 refrigerios a.m, 1 almuerzos y 1 cena</t>
  </si>
  <si>
    <t>Personal de Apoyo en Logística de Invitados
Personas encargadas de orientar y acompañar a los invitados durante el evento, apoyando en el registro, control de accesos, entrega de recordatorios y premios. Su labor incluye asistencia en la ubicación de los asistentes, acompañamiento especial a personas con movilidad reducida, orientación hacia las diferentes actividades programadas y apoyo general en la logística del evento.
de 1 refrigerios a.m, 1 almuerzos y 1 cena</t>
  </si>
  <si>
    <t>Grupo musical para adultos mayores
Grupo musical con instrumentos en vivo, que interprete música amena, tipo carranga o tropical, durante una presentación de 60 minutos, garantizando un ambiente agradable y participativo para los asistentes.</t>
  </si>
  <si>
    <t>El servicio incluye:
Cartón de bingo: 1 por persona, total 1300 cartones.
Balotas numeradas: (1–75 o 1–90, según modalidad).
Balotera: manual o electrónica.
Tablero: electrónico o físico para mostrar los números cantados.
Animador encargado de dirigir el juego y mantener la dinámica del evento.</t>
  </si>
  <si>
    <t xml:space="preserve">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1 refrigerio a.m., 1 almuerzo y 1 cena. </t>
  </si>
  <si>
    <t>Alquiler de 1 carpa tipo hangar modular 12x18 (por día)
Carpa tipo hangar modular de 12 x 18 metros, cerrada, destinada para eventos y actividades diversas. Requiere certificación estructural vigente, garantizando seguridad y cumplimiento de normas técnicas.</t>
  </si>
  <si>
    <t xml:space="preserve">ANCHETAS NAVIDEÑAS </t>
  </si>
  <si>
    <r>
      <t xml:space="preserve">Auxiliares de Apoyo para Montaje y Desmontaje
Personal operativo con experiencia mínima de dos (2) años, disponible para realizar labores de montaje y desmontaje de los diferentes elementos requeridos en el evento.
Nota: Incluye dotación (uniforme), cobertura de seguridad social o póliza y suministro de 2 refrigerios a.m, 2 almuerzos y 2 cena 
</t>
    </r>
    <r>
      <rPr>
        <b/>
        <sz val="8"/>
        <color rgb="FF000000"/>
        <rFont val="Arial"/>
        <family val="2"/>
      </rPr>
      <t>NOTA: este personal participara en el montaje  de las carpas 1 día previo al evento</t>
    </r>
  </si>
  <si>
    <r>
      <t xml:space="preserve">Coordinador Logístico
Profesional con título universitario y mínimo cinco (5) años de experiencia en planeación, montaje y producción de eventos. Persona con alto nivel de iniciativa, liderazgo y capacidad de coordinación de equipos, con experiencia en activaciones, ferias, eventos corporativos y culturales.
Nota: Incluye dotación (uniforme) y cobertura de seguridad social o póliza, suministro 2 refrigerio a.m., 2 almuerzo y 2 cena. 
</t>
    </r>
    <r>
      <rPr>
        <b/>
        <sz val="8"/>
        <color rgb="FF000000"/>
        <rFont val="Arial"/>
        <family val="2"/>
      </rPr>
      <t>NOTA: este personal participara en el montaje  de las carpas 1 día previo al evento</t>
    </r>
  </si>
  <si>
    <t>"ROLL UP 80x200 
Material: Aluminio.
Tamaño: 80x200 cm.
Incluye: Diseño gráfico, impresión del gráfico, montaje del gráfico en la estructura y entrega."</t>
  </si>
  <si>
    <t>SERVICIOS EXENTOS DE IVA</t>
  </si>
  <si>
    <t>Banderines de tela para decoración
Banderines elaborados en tela de alta calidad, de 20 cm x 30 cm aprox. cada uno, disponibles en colores variados. Se presentan en tiras de 3 metros de largo aprox.</t>
  </si>
  <si>
    <t>Alquiler de punto fijo
Servidor de video para multiproyección y gran formato, diseñado para gestionar la reproducción de contenido audiovisual.</t>
  </si>
  <si>
    <t xml:space="preserve">SILLAS /MOBILIARIO </t>
  </si>
  <si>
    <t>Arreglos de flores para el evento
6. Arreglos para mesa principal: de 50cm de largo, elaborado con rosas, mini rosas y claveles, diseñado para destacar la mesa principal.</t>
  </si>
  <si>
    <t>TRANSPORTE DE EQUIPOS, MOBILIARIO Y PREMIOS</t>
  </si>
  <si>
    <t xml:space="preserve">TRANSPORTE DE EQUPOS, PREMIOS </t>
  </si>
  <si>
    <r>
      <t xml:space="preserve">(6)Evento: Conmemoración del Día Internacional de la Eliminación de la Violencia contra la Mujer
</t>
    </r>
    <r>
      <rPr>
        <sz val="8"/>
        <color rgb="FF000000"/>
        <rFont val="Arial"/>
        <family val="2"/>
        <charset val="1"/>
      </rPr>
      <t>Fecha estimada: (25 de noviembre de 2025)
Lugar estimado: (Por definir)
Aforo estimado: 500</t>
    </r>
  </si>
  <si>
    <t>Salón con mobiliario e instalaciones sanitarias adecuadas
El salón cuenta con sillas, mesas y manteles para los asistentes, así como con instalaciones sanitarias adecuadas:
Baño de hombres: 1 inodoro y 2 orinales.
Baño de mujeres: 2 sanitarios.
Cada baño dispone de 2 lavamanos y está provisto de implementos de aseo personal, incluyendo jabón para manos, papel higiénico y toallas desechables. Además, se cuenta con personal de limpieza, garantizando la higiene y el correcto mantenimiento de las instalaciones durante todo el evento.</t>
  </si>
  <si>
    <t>Derechos de autor – SAYCO y ACIMPRO
Pago de derechos de autor y conexos a SAYCO y ACIMPRO, correspondiente a la ejecución pública de obras musicales durante el evento y la presentación del artista,</t>
  </si>
  <si>
    <t>Alquiler de 1 carpa 6x6 m con paredes laterales, equipada con paredes laterales.</t>
  </si>
  <si>
    <t>Tamal  (mínimo 250 g)
Preparado con masa de arroz con arveja, presa de pollo completa, 70 g de carne de cerdo, tocino, huevo entero y rodaja de zanahoria.
Acompañamiento: Jugo en caja Tetrapak de 200 ml.</t>
  </si>
  <si>
    <t xml:space="preserve">ALIMENTACIÓN Y MOBILIARIO </t>
  </si>
  <si>
    <r>
      <t xml:space="preserve">Decoración del espacio para reconocimiento a cada mujer
</t>
    </r>
    <r>
      <rPr>
        <b/>
        <sz val="8"/>
        <color rgb="FF000000"/>
        <rFont val="Arial"/>
        <family val="2"/>
      </rPr>
      <t xml:space="preserve">2. Arreglos florales en pedestal
</t>
    </r>
    <r>
      <rPr>
        <sz val="8"/>
        <color rgb="FF000000"/>
        <rFont val="Arial"/>
        <family val="2"/>
        <charset val="1"/>
      </rPr>
      <t>Altura total: 1,20 a 1,50 metros, incluyendo pedestal.
Ancho del arreglo floral: 50 a 80 cm según el diseño.
Ramas y volumen: suficiente para dar presencia visual, ideal para ceremonias de reconocimiento.
Tipos de flores comunes: rosas, claveles según el diseño y la disponibilidad.
1</t>
    </r>
    <r>
      <rPr>
        <b/>
        <sz val="8"/>
        <color rgb="FF000000"/>
        <rFont val="Arial"/>
        <family val="2"/>
      </rPr>
      <t>. Roll up con el lema del evento (artes suministrado por la entidad)</t>
    </r>
    <r>
      <rPr>
        <sz val="8"/>
        <color rgb="FF000000"/>
        <rFont val="Arial"/>
        <family val="2"/>
        <charset val="1"/>
      </rPr>
      <t xml:space="preserve">
Material: aluminio
Tamaño: 80 x 200 cm.
Incluye: diseño gráfico, impresión del gráfico, montaje en la estructura y entrega.</t>
    </r>
  </si>
  <si>
    <t>"Set de mobilario para entrega servicio de alimentación:
Alquiler de 10 mesas tipo tablón, cada una con mantel incluido.
10 auxiliares de cocina encargados de la entrega de los tamales"</t>
  </si>
  <si>
    <t xml:space="preserve">incluye: 
1. botella de vino sin alcohol en botella de vidrio de 750 ml
1. caja de galletas navideñas dulces surtidas de 200 gr.
1. paquete de malvaviscos con temática navideña.
2. bastones de caramelo típicos de la Navidad.
1. caja de cartón decorada con motivos navideños.
1. tarjeta con un mensaje navideño.
1. moño decorativo para adornar el regalo, en papel celofan. </t>
  </si>
  <si>
    <t xml:space="preserve">
Servicio de Camión en perfectas condiciones técnicas, con toda la documentación al día (SOAT, revisión técnico-mecánica, tarjeta de propiedad y copia de la última revisión de mantenimiento). Modelo mínimo 2018, con capacidad de carga de cinco (5) toneladas y volumen mínimo de veinte (20) m³, destinado al transporte de equipo técnico y mobiliario dentro de la ciudad de Bogotá y el municipio de Cota.</t>
  </si>
  <si>
    <t>Servicio de Camión Tipo NHR
Camión en perfectas condiciones técnicas, con toda la documentación al día (SOAT, revisión técnico-mecánica, tarjeta de propiedad y copia de la última revisión de mantenimiento). Modelo mínimo 2018, con capacidad de carga de tres coma cinco (3,5) toneladas y longitud entre 3,40 y 4 metros, destinado al transporte de equipo técnico y mobiliario dentro de la ciudad de Bogotá y el municipio de Cota.</t>
  </si>
  <si>
    <t>Servicio de Camión
Camión en perfectas condiciones técnicas, con toda la documentación al día (SOAT, revisión técnico-mecánica, tarjeta de propiedad y copia de la última revisión de mantenimiento). Modelo mínimo 2018, con capacidad de carga de cinco (5) toneladas y volumen mínimo de veinte (20) m³, destinado al transporte de equipo técnico y mobiliario dentro de la ciudad de Bogotá y el municipio de Cota.</t>
  </si>
  <si>
    <r>
      <t xml:space="preserve">(7) Evento: Adulto Mayor pequeño (Encuentro Intergeneracional de cierre del programa)
</t>
    </r>
    <r>
      <rPr>
        <sz val="8"/>
        <color rgb="FF000000"/>
        <rFont val="Arial"/>
        <family val="2"/>
        <charset val="1"/>
      </rPr>
      <t>Fecha estimada: (5 de diciembre de 2025)
Lugar estimado: (Casa del Abuelo)
Aforo estimado: (1.300 adulos mayores)</t>
    </r>
  </si>
  <si>
    <r>
      <t xml:space="preserve">(8) Evento:  Renta Ciudadana
</t>
    </r>
    <r>
      <rPr>
        <sz val="8"/>
        <color rgb="FF000000"/>
        <rFont val="Arial"/>
        <family val="2"/>
        <charset val="1"/>
      </rPr>
      <t>Fecha estimada: (19 de diciembre de 2025)
Lugar estimado: (Por definir)
Aforo estimado: (Por definir)</t>
    </r>
  </si>
  <si>
    <t>(3) Renacer (Encuentro Habilidadades)
Fecha estimada: (17 de octubre de 2025)
Lugar estimado: (Por definir)
Aforo estimado: 240</t>
  </si>
  <si>
    <t>PROMUJERCOTA</t>
  </si>
  <si>
    <t>FUNDACION CAMINO A LOS SUEÑOS</t>
  </si>
  <si>
    <t>GRAN TOTAL</t>
  </si>
  <si>
    <t>Fundacion Cultural y Artistica ENOC</t>
  </si>
  <si>
    <t>PROMEDIO</t>
  </si>
  <si>
    <t>MEDIANA</t>
  </si>
  <si>
    <r>
      <t xml:space="preserve"> (2) Evento: Día de la Mujer Cotense (Conmemoración)
</t>
    </r>
    <r>
      <rPr>
        <sz val="8"/>
        <color rgb="FF000000"/>
        <rFont val="Arial"/>
        <family val="2"/>
        <charset val="1"/>
      </rPr>
      <t xml:space="preserve">
Fecha estimada: 19 de septiembre
Lugar estimado: (Restaurante)
Aforo estimado: 150 personas</t>
    </r>
  </si>
  <si>
    <r>
      <t xml:space="preserve"> (5) Evento: Día Blanco 
(Conmemoración de la inclusión, el respeto y el bienestar comunitario)
</t>
    </r>
    <r>
      <rPr>
        <sz val="8"/>
        <color rgb="FF000000"/>
        <rFont val="Arial"/>
        <family val="2"/>
        <charset val="1"/>
      </rPr>
      <t>Fecha estimada: (23 de noviembre de 2025)
Lugar estimado: (Por definir)
Aforo estimado: (Por definir)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</si>
</sst>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_-;&quot;-$&quot;* #,##0_-;_-\$* \-_-;_-@"/>
    <numFmt numFmtId="165" formatCode="_-[$$-240A]\ * #,##0_-;\-[$$-240A]\ * #,##0_-;_-[$$-240A]\ * \-_-;_-@"/>
  </numFmts>
  <fonts count="12" x14ac:knownFonts="1">
    <font>
      <sz val="12"/>
      <color rgb="FF000000"/>
      <name val="Calibri"/>
      <family val="2"/>
      <charset val="1"/>
    </font>
    <font>
      <sz val="8"/>
      <color rgb="FF000000"/>
      <name val="Calibri"/>
      <family val="2"/>
      <charset val="1"/>
    </font>
    <font>
      <b/>
      <sz val="8"/>
      <color rgb="FF000000"/>
      <name val="Arial"/>
      <family val="2"/>
      <charset val="1"/>
    </font>
    <font>
      <sz val="8"/>
      <color rgb="FF000000"/>
      <name val="Arial"/>
      <family val="2"/>
      <charset val="1"/>
    </font>
    <font>
      <b/>
      <sz val="8"/>
      <color rgb="FFFFFFFF"/>
      <name val="Arial"/>
      <family val="2"/>
      <charset val="1"/>
    </font>
    <font>
      <b/>
      <sz val="8"/>
      <color rgb="FF000000"/>
      <name val="Arial"/>
      <family val="2"/>
    </font>
    <font>
      <sz val="8"/>
      <color rgb="FF000000"/>
      <name val="Arial"/>
      <family val="2"/>
    </font>
    <font>
      <sz val="8"/>
      <name val="Calibri"/>
      <family val="2"/>
      <charset val="1"/>
    </font>
    <font>
      <b/>
      <sz val="9"/>
      <color rgb="FF000000"/>
      <name val="Calibri"/>
      <family val="2"/>
    </font>
    <font>
      <b/>
      <sz val="11"/>
      <color rgb="FF000000"/>
      <name val="Calibri"/>
      <family val="2"/>
    </font>
    <font>
      <sz val="16"/>
      <color rgb="FF000000"/>
      <name val="Calibri"/>
      <family val="2"/>
      <charset val="1"/>
    </font>
    <font>
      <b/>
      <sz val="8"/>
      <name val="Arial"/>
      <family val="2"/>
      <charset val="1"/>
    </font>
  </fonts>
  <fills count="29">
    <fill>
      <patternFill patternType="none"/>
    </fill>
    <fill>
      <patternFill patternType="gray125"/>
    </fill>
    <fill>
      <patternFill patternType="solid">
        <fgColor rgb="FFFFFFFF"/>
        <bgColor rgb="FFFEF2CB"/>
      </patternFill>
    </fill>
    <fill>
      <patternFill patternType="solid">
        <fgColor rgb="FF548135"/>
        <bgColor rgb="FF339966"/>
      </patternFill>
    </fill>
    <fill>
      <patternFill patternType="solid">
        <fgColor rgb="FFD8D8D8"/>
        <bgColor rgb="FFDEEAF6"/>
      </patternFill>
    </fill>
    <fill>
      <patternFill patternType="solid">
        <fgColor rgb="FFBFBFBF"/>
        <bgColor rgb="FFD8D8D8"/>
      </patternFill>
    </fill>
    <fill>
      <patternFill patternType="solid">
        <fgColor rgb="FFA5A5A5"/>
        <bgColor rgb="FFBFBFBF"/>
      </patternFill>
    </fill>
    <fill>
      <patternFill patternType="solid">
        <fgColor rgb="FF000000"/>
        <bgColor rgb="FF003300"/>
      </patternFill>
    </fill>
    <fill>
      <patternFill patternType="solid">
        <fgColor rgb="FFDEEAF6"/>
        <bgColor rgb="FFE2EFD9"/>
      </patternFill>
    </fill>
    <fill>
      <patternFill patternType="solid">
        <fgColor rgb="FFFFE598"/>
        <bgColor rgb="FFFEF2CB"/>
      </patternFill>
    </fill>
    <fill>
      <patternFill patternType="solid">
        <fgColor rgb="FFF7CAAC"/>
        <bgColor rgb="FFFFE598"/>
      </patternFill>
    </fill>
    <fill>
      <patternFill patternType="solid">
        <fgColor rgb="FF92D050"/>
        <bgColor rgb="FFA5A5A5"/>
      </patternFill>
    </fill>
    <fill>
      <patternFill patternType="solid">
        <fgColor rgb="FF4472C4"/>
        <bgColor rgb="FF666699"/>
      </patternFill>
    </fill>
    <fill>
      <patternFill patternType="solid">
        <fgColor theme="0"/>
        <bgColor rgb="FFDEEAF6"/>
      </patternFill>
    </fill>
    <fill>
      <patternFill patternType="solid">
        <fgColor theme="2" tint="-0.249977111117893"/>
        <bgColor indexed="64"/>
      </patternFill>
    </fill>
    <fill>
      <patternFill patternType="solid">
        <fgColor theme="2" tint="-0.249977111117893"/>
        <bgColor rgb="FFFEF2CB"/>
      </patternFill>
    </fill>
    <fill>
      <patternFill patternType="solid">
        <fgColor theme="0"/>
        <bgColor indexed="64"/>
      </patternFill>
    </fill>
    <fill>
      <patternFill patternType="solid">
        <fgColor theme="0"/>
        <bgColor rgb="FFFEF2CB"/>
      </patternFill>
    </fill>
    <fill>
      <patternFill patternType="solid">
        <fgColor theme="4" tint="0.79998168889431442"/>
        <bgColor rgb="FFFEF2CB"/>
      </patternFill>
    </fill>
    <fill>
      <patternFill patternType="solid">
        <fgColor theme="4" tint="0.79998168889431442"/>
        <bgColor indexed="64"/>
      </patternFill>
    </fill>
    <fill>
      <patternFill patternType="solid">
        <fgColor theme="0"/>
        <bgColor rgb="FFFFFF00"/>
      </patternFill>
    </fill>
    <fill>
      <patternFill patternType="solid">
        <fgColor theme="0"/>
        <bgColor rgb="FF993300"/>
      </patternFill>
    </fill>
    <fill>
      <patternFill patternType="solid">
        <fgColor rgb="FFE2EFD9"/>
        <bgColor rgb="FFDEEAF6"/>
      </patternFill>
    </fill>
    <fill>
      <patternFill patternType="solid">
        <fgColor rgb="FFFF0000"/>
        <bgColor rgb="FF339966"/>
      </patternFill>
    </fill>
    <fill>
      <patternFill patternType="solid">
        <fgColor theme="4"/>
        <bgColor rgb="FF339966"/>
      </patternFill>
    </fill>
    <fill>
      <patternFill patternType="solid">
        <fgColor theme="0" tint="-0.34998626667073579"/>
        <bgColor rgb="FF339966"/>
      </patternFill>
    </fill>
    <fill>
      <patternFill patternType="solid">
        <fgColor theme="7" tint="-0.249977111117893"/>
        <bgColor rgb="FF339966"/>
      </patternFill>
    </fill>
    <fill>
      <patternFill patternType="solid">
        <fgColor theme="0" tint="-0.499984740745262"/>
        <bgColor rgb="FF339966"/>
      </patternFill>
    </fill>
    <fill>
      <patternFill patternType="solid">
        <fgColor theme="2"/>
        <bgColor rgb="FF339966"/>
      </patternFill>
    </fill>
  </fills>
  <borders count="14">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top/>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s>
  <cellStyleXfs count="1">
    <xf numFmtId="0" fontId="0" fillId="0" borderId="0"/>
  </cellStyleXfs>
  <cellXfs count="170">
    <xf numFmtId="0" fontId="0" fillId="0" borderId="0" xfId="0"/>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1" fillId="0" borderId="0" xfId="0" applyFont="1"/>
    <xf numFmtId="0" fontId="1" fillId="0" borderId="0" xfId="0" applyFont="1" applyAlignment="1">
      <alignment vertical="center"/>
    </xf>
    <xf numFmtId="0" fontId="1" fillId="0" borderId="0" xfId="0" applyFont="1" applyAlignment="1">
      <alignment vertical="center" wrapText="1"/>
    </xf>
    <xf numFmtId="0" fontId="1" fillId="0" borderId="0" xfId="0" applyFont="1" applyAlignment="1">
      <alignment horizontal="center" vertical="center"/>
    </xf>
    <xf numFmtId="0" fontId="1" fillId="2" borderId="0" xfId="0" applyFont="1" applyFill="1" applyAlignment="1">
      <alignment vertical="center"/>
    </xf>
    <xf numFmtId="0" fontId="4" fillId="3" borderId="2" xfId="0" applyFont="1" applyFill="1" applyBorder="1" applyAlignment="1">
      <alignment horizontal="center" vertical="center" wrapText="1"/>
    </xf>
    <xf numFmtId="0" fontId="3" fillId="0" borderId="3" xfId="0" applyFont="1" applyBorder="1" applyAlignment="1">
      <alignment horizontal="center" vertical="center"/>
    </xf>
    <xf numFmtId="0" fontId="4" fillId="3" borderId="2" xfId="0" applyFont="1" applyFill="1" applyBorder="1" applyAlignment="1">
      <alignment horizontal="left" vertical="center" wrapText="1"/>
    </xf>
    <xf numFmtId="0" fontId="2" fillId="2" borderId="2" xfId="0" applyFont="1" applyFill="1" applyBorder="1" applyAlignment="1">
      <alignment horizontal="left" vertical="center" wrapText="1"/>
    </xf>
    <xf numFmtId="0" fontId="2" fillId="2" borderId="2" xfId="0" applyFont="1" applyFill="1" applyBorder="1" applyAlignment="1">
      <alignment horizontal="center" vertical="center"/>
    </xf>
    <xf numFmtId="165" fontId="2" fillId="2" borderId="2" xfId="0" applyNumberFormat="1" applyFont="1" applyFill="1" applyBorder="1" applyAlignment="1">
      <alignment horizontal="center" vertical="center"/>
    </xf>
    <xf numFmtId="0" fontId="3" fillId="0" borderId="0" xfId="0" applyFont="1" applyAlignment="1">
      <alignment horizontal="center" vertical="center"/>
    </xf>
    <xf numFmtId="165" fontId="3" fillId="2" borderId="2" xfId="0" applyNumberFormat="1" applyFont="1" applyFill="1" applyBorder="1" applyAlignment="1">
      <alignment horizontal="center" vertical="center"/>
    </xf>
    <xf numFmtId="165" fontId="3" fillId="0" borderId="2" xfId="0" applyNumberFormat="1" applyFont="1" applyBorder="1" applyAlignment="1">
      <alignment horizontal="center" vertical="center"/>
    </xf>
    <xf numFmtId="0" fontId="3" fillId="2" borderId="2"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horizontal="left" vertical="center" wrapText="1"/>
    </xf>
    <xf numFmtId="0" fontId="2" fillId="0" borderId="2" xfId="0" applyFont="1" applyBorder="1" applyAlignment="1">
      <alignment horizontal="center" vertical="center"/>
    </xf>
    <xf numFmtId="0" fontId="3" fillId="2" borderId="2" xfId="0" applyFont="1" applyFill="1" applyBorder="1" applyAlignment="1">
      <alignment horizontal="center" vertical="center"/>
    </xf>
    <xf numFmtId="0" fontId="2" fillId="4" borderId="2" xfId="0" applyFont="1" applyFill="1" applyBorder="1" applyAlignment="1">
      <alignment vertical="center" wrapText="1"/>
    </xf>
    <xf numFmtId="0" fontId="2" fillId="4" borderId="2" xfId="0" applyFont="1" applyFill="1" applyBorder="1" applyAlignment="1">
      <alignment horizontal="center" vertical="center"/>
    </xf>
    <xf numFmtId="0" fontId="2" fillId="4" borderId="2" xfId="0" applyFont="1" applyFill="1" applyBorder="1" applyAlignment="1">
      <alignment vertical="center"/>
    </xf>
    <xf numFmtId="0" fontId="2" fillId="4" borderId="2" xfId="0" applyFont="1" applyFill="1" applyBorder="1" applyAlignment="1">
      <alignment horizontal="left" vertical="center" wrapText="1"/>
    </xf>
    <xf numFmtId="0" fontId="2" fillId="5" borderId="2" xfId="0" applyFont="1" applyFill="1" applyBorder="1" applyAlignment="1">
      <alignment horizontal="left" vertical="center" wrapText="1"/>
    </xf>
    <xf numFmtId="0" fontId="2" fillId="5" borderId="2" xfId="0" applyFont="1" applyFill="1" applyBorder="1" applyAlignment="1">
      <alignment horizontal="center" vertical="center"/>
    </xf>
    <xf numFmtId="0" fontId="3" fillId="7" borderId="0" xfId="0" applyFont="1" applyFill="1" applyAlignment="1">
      <alignment horizontal="center" vertical="center"/>
    </xf>
    <xf numFmtId="0" fontId="4" fillId="3" borderId="2" xfId="0" applyFont="1" applyFill="1" applyBorder="1" applyAlignment="1">
      <alignment horizontal="center" vertical="center"/>
    </xf>
    <xf numFmtId="165" fontId="3" fillId="2" borderId="2" xfId="0" applyNumberFormat="1" applyFont="1" applyFill="1" applyBorder="1" applyAlignment="1">
      <alignment horizontal="center" vertical="center" wrapText="1"/>
    </xf>
    <xf numFmtId="0" fontId="3" fillId="0" borderId="8" xfId="0" applyFont="1" applyBorder="1" applyAlignment="1">
      <alignment horizontal="center" vertical="center"/>
    </xf>
    <xf numFmtId="0" fontId="2" fillId="6" borderId="2" xfId="0" applyFont="1" applyFill="1" applyBorder="1" applyAlignment="1">
      <alignment horizontal="left" vertical="center" wrapText="1"/>
    </xf>
    <xf numFmtId="0" fontId="2" fillId="6" borderId="2" xfId="0" applyFont="1" applyFill="1" applyBorder="1" applyAlignment="1">
      <alignment horizontal="center" vertical="center"/>
    </xf>
    <xf numFmtId="0" fontId="2" fillId="7" borderId="9" xfId="0" applyFont="1" applyFill="1" applyBorder="1" applyAlignment="1">
      <alignment vertical="center" wrapText="1"/>
    </xf>
    <xf numFmtId="0" fontId="2" fillId="7" borderId="9" xfId="0" applyFont="1" applyFill="1" applyBorder="1" applyAlignment="1">
      <alignment horizontal="center" vertical="center" wrapText="1"/>
    </xf>
    <xf numFmtId="164" fontId="2" fillId="7" borderId="9" xfId="0" applyNumberFormat="1" applyFont="1" applyFill="1" applyBorder="1" applyAlignment="1">
      <alignment vertical="center"/>
    </xf>
    <xf numFmtId="165" fontId="2" fillId="7" borderId="9" xfId="0" applyNumberFormat="1" applyFont="1" applyFill="1" applyBorder="1" applyAlignment="1">
      <alignment vertical="center"/>
    </xf>
    <xf numFmtId="0" fontId="1" fillId="0" borderId="3" xfId="0" applyFont="1" applyBorder="1" applyAlignment="1">
      <alignment vertical="center"/>
    </xf>
    <xf numFmtId="0" fontId="1" fillId="0" borderId="8" xfId="0" applyFont="1" applyBorder="1" applyAlignment="1">
      <alignment vertical="center"/>
    </xf>
    <xf numFmtId="0" fontId="1" fillId="7" borderId="0" xfId="0" applyFont="1" applyFill="1" applyAlignment="1">
      <alignment vertical="center"/>
    </xf>
    <xf numFmtId="0" fontId="2" fillId="7" borderId="0" xfId="0" applyFont="1" applyFill="1" applyAlignment="1">
      <alignment horizontal="left" vertical="center" wrapText="1"/>
    </xf>
    <xf numFmtId="0" fontId="2" fillId="7" borderId="0" xfId="0" applyFont="1" applyFill="1" applyAlignment="1">
      <alignment horizontal="center" vertical="center"/>
    </xf>
    <xf numFmtId="165" fontId="2" fillId="7" borderId="0" xfId="0" applyNumberFormat="1" applyFont="1" applyFill="1" applyAlignment="1">
      <alignment horizontal="center" vertical="center"/>
    </xf>
    <xf numFmtId="0" fontId="1" fillId="7" borderId="0" xfId="0" applyFont="1" applyFill="1" applyAlignment="1">
      <alignment vertical="center" wrapText="1"/>
    </xf>
    <xf numFmtId="0" fontId="1" fillId="7" borderId="0" xfId="0" applyFont="1" applyFill="1" applyAlignment="1">
      <alignment horizontal="center" vertical="center"/>
    </xf>
    <xf numFmtId="0" fontId="3" fillId="2" borderId="7" xfId="0" applyFont="1" applyFill="1" applyBorder="1" applyAlignment="1">
      <alignment horizontal="center" vertical="center" wrapText="1"/>
    </xf>
    <xf numFmtId="0" fontId="3" fillId="0" borderId="7" xfId="0" applyFont="1" applyBorder="1" applyAlignment="1">
      <alignment horizontal="center" vertical="center" wrapText="1"/>
    </xf>
    <xf numFmtId="165" fontId="3" fillId="2" borderId="7" xfId="0" applyNumberFormat="1" applyFont="1" applyFill="1" applyBorder="1" applyAlignment="1">
      <alignment horizontal="center" vertical="center"/>
    </xf>
    <xf numFmtId="165" fontId="3" fillId="2" borderId="8" xfId="0" applyNumberFormat="1" applyFont="1" applyFill="1" applyBorder="1" applyAlignment="1">
      <alignment horizontal="center" vertical="center"/>
    </xf>
    <xf numFmtId="0" fontId="3" fillId="0" borderId="2" xfId="0" applyFont="1" applyBorder="1" applyAlignment="1">
      <alignment vertical="center" wrapText="1"/>
    </xf>
    <xf numFmtId="0" fontId="2" fillId="4" borderId="2" xfId="0" applyFont="1" applyFill="1" applyBorder="1" applyAlignment="1">
      <alignment horizontal="left" vertical="center"/>
    </xf>
    <xf numFmtId="165" fontId="2" fillId="4" borderId="2" xfId="0" applyNumberFormat="1" applyFont="1" applyFill="1" applyBorder="1" applyAlignment="1">
      <alignment horizontal="left" vertical="center"/>
    </xf>
    <xf numFmtId="0" fontId="1" fillId="0" borderId="0" xfId="0" applyFont="1" applyAlignment="1">
      <alignment horizontal="left"/>
    </xf>
    <xf numFmtId="0" fontId="2" fillId="5" borderId="2" xfId="0" applyFont="1" applyFill="1" applyBorder="1" applyAlignment="1">
      <alignment horizontal="left" vertical="center"/>
    </xf>
    <xf numFmtId="165" fontId="2" fillId="5" borderId="2" xfId="0" applyNumberFormat="1" applyFont="1" applyFill="1" applyBorder="1" applyAlignment="1">
      <alignment horizontal="left" vertical="center"/>
    </xf>
    <xf numFmtId="165" fontId="3" fillId="2" borderId="1" xfId="0" applyNumberFormat="1" applyFont="1" applyFill="1" applyBorder="1" applyAlignment="1">
      <alignment horizontal="center" vertical="center"/>
    </xf>
    <xf numFmtId="165" fontId="2" fillId="4" borderId="2" xfId="0" applyNumberFormat="1" applyFont="1" applyFill="1" applyBorder="1" applyAlignment="1">
      <alignment vertical="center" wrapText="1"/>
    </xf>
    <xf numFmtId="165" fontId="3" fillId="2" borderId="5" xfId="0" applyNumberFormat="1" applyFont="1" applyFill="1" applyBorder="1" applyAlignment="1">
      <alignment horizontal="center" vertical="center"/>
    </xf>
    <xf numFmtId="165" fontId="2" fillId="6" borderId="4" xfId="0" applyNumberFormat="1" applyFont="1" applyFill="1" applyBorder="1" applyAlignment="1">
      <alignment horizontal="left" vertical="center"/>
    </xf>
    <xf numFmtId="165" fontId="2" fillId="5" borderId="7" xfId="0" applyNumberFormat="1" applyFont="1" applyFill="1" applyBorder="1" applyAlignment="1">
      <alignment vertical="center" wrapText="1"/>
    </xf>
    <xf numFmtId="165" fontId="2" fillId="6" borderId="10" xfId="0" applyNumberFormat="1" applyFont="1" applyFill="1" applyBorder="1" applyAlignment="1">
      <alignment vertical="center" wrapText="1"/>
    </xf>
    <xf numFmtId="0" fontId="2" fillId="13" borderId="2" xfId="0" applyFont="1" applyFill="1" applyBorder="1" applyAlignment="1">
      <alignment horizontal="left" vertical="center" wrapText="1"/>
    </xf>
    <xf numFmtId="0" fontId="2" fillId="13" borderId="2" xfId="0" applyFont="1" applyFill="1" applyBorder="1" applyAlignment="1">
      <alignment horizontal="center" vertical="center"/>
    </xf>
    <xf numFmtId="0" fontId="2" fillId="13" borderId="2" xfId="0" applyFont="1" applyFill="1" applyBorder="1" applyAlignment="1">
      <alignment vertical="center" wrapText="1"/>
    </xf>
    <xf numFmtId="165" fontId="2" fillId="13" borderId="2" xfId="0" applyNumberFormat="1" applyFont="1" applyFill="1" applyBorder="1" applyAlignment="1">
      <alignment vertical="center" wrapText="1"/>
    </xf>
    <xf numFmtId="0" fontId="5" fillId="14" borderId="2" xfId="0" applyFont="1" applyFill="1" applyBorder="1" applyAlignment="1">
      <alignment horizontal="left" vertical="center" wrapText="1"/>
    </xf>
    <xf numFmtId="0" fontId="5" fillId="14" borderId="2" xfId="0" applyFont="1" applyFill="1" applyBorder="1" applyAlignment="1">
      <alignment horizontal="center" vertical="center" wrapText="1"/>
    </xf>
    <xf numFmtId="0" fontId="5" fillId="14" borderId="2" xfId="0" applyFont="1" applyFill="1" applyBorder="1" applyAlignment="1">
      <alignment horizontal="center" vertical="center"/>
    </xf>
    <xf numFmtId="165" fontId="5" fillId="15" borderId="2" xfId="0" applyNumberFormat="1" applyFont="1" applyFill="1" applyBorder="1" applyAlignment="1">
      <alignment horizontal="center" vertical="center"/>
    </xf>
    <xf numFmtId="165" fontId="5" fillId="14" borderId="2" xfId="0" applyNumberFormat="1" applyFont="1" applyFill="1" applyBorder="1" applyAlignment="1">
      <alignment horizontal="center" vertical="center"/>
    </xf>
    <xf numFmtId="0" fontId="5" fillId="16" borderId="2" xfId="0" applyFont="1" applyFill="1" applyBorder="1" applyAlignment="1">
      <alignment horizontal="left" vertical="center" wrapText="1"/>
    </xf>
    <xf numFmtId="0" fontId="5" fillId="16" borderId="2" xfId="0" applyFont="1" applyFill="1" applyBorder="1" applyAlignment="1">
      <alignment horizontal="center" vertical="center" wrapText="1"/>
    </xf>
    <xf numFmtId="0" fontId="5" fillId="16" borderId="2" xfId="0" applyFont="1" applyFill="1" applyBorder="1" applyAlignment="1">
      <alignment horizontal="center" vertical="center"/>
    </xf>
    <xf numFmtId="165" fontId="5" fillId="17" borderId="2" xfId="0" applyNumberFormat="1" applyFont="1" applyFill="1" applyBorder="1" applyAlignment="1">
      <alignment horizontal="center" vertical="center"/>
    </xf>
    <xf numFmtId="165" fontId="5" fillId="17" borderId="1" xfId="0" applyNumberFormat="1" applyFont="1" applyFill="1" applyBorder="1" applyAlignment="1">
      <alignment horizontal="center" vertical="center"/>
    </xf>
    <xf numFmtId="165" fontId="5" fillId="17" borderId="5" xfId="0" applyNumberFormat="1" applyFont="1" applyFill="1" applyBorder="1" applyAlignment="1">
      <alignment horizontal="center" vertical="center"/>
    </xf>
    <xf numFmtId="165" fontId="5" fillId="17" borderId="7" xfId="0" applyNumberFormat="1" applyFont="1" applyFill="1" applyBorder="1" applyAlignment="1">
      <alignment horizontal="center" vertical="center"/>
    </xf>
    <xf numFmtId="165" fontId="5" fillId="16" borderId="2" xfId="0" applyNumberFormat="1" applyFont="1" applyFill="1" applyBorder="1" applyAlignment="1">
      <alignment horizontal="center" vertical="center"/>
    </xf>
    <xf numFmtId="165" fontId="9" fillId="19" borderId="2" xfId="0" applyNumberFormat="1" applyFont="1" applyFill="1" applyBorder="1"/>
    <xf numFmtId="165" fontId="3" fillId="0" borderId="1" xfId="0" applyNumberFormat="1" applyFont="1" applyBorder="1" applyAlignment="1">
      <alignment horizontal="center" vertical="center"/>
    </xf>
    <xf numFmtId="0" fontId="3" fillId="20" borderId="2" xfId="0" applyFont="1" applyFill="1" applyBorder="1" applyAlignment="1">
      <alignment horizontal="left" vertical="center" wrapText="1"/>
    </xf>
    <xf numFmtId="0" fontId="3" fillId="21" borderId="2" xfId="0" applyFont="1" applyFill="1" applyBorder="1" applyAlignment="1">
      <alignment horizontal="left" vertical="center" wrapText="1"/>
    </xf>
    <xf numFmtId="165" fontId="3" fillId="20" borderId="2" xfId="0" applyNumberFormat="1" applyFont="1" applyFill="1" applyBorder="1" applyAlignment="1">
      <alignment horizontal="center" vertical="center"/>
    </xf>
    <xf numFmtId="165" fontId="3" fillId="17" borderId="2" xfId="0" applyNumberFormat="1" applyFont="1" applyFill="1" applyBorder="1" applyAlignment="1">
      <alignment horizontal="center" vertical="center"/>
    </xf>
    <xf numFmtId="0" fontId="6" fillId="0" borderId="2" xfId="0" applyFont="1" applyBorder="1" applyAlignment="1">
      <alignment horizontal="left" vertical="center" wrapText="1"/>
    </xf>
    <xf numFmtId="0" fontId="1" fillId="0" borderId="2" xfId="0" applyFont="1" applyBorder="1" applyAlignment="1">
      <alignment horizontal="left" vertical="center"/>
    </xf>
    <xf numFmtId="0" fontId="2" fillId="6" borderId="2" xfId="0" applyFont="1" applyFill="1" applyBorder="1" applyAlignment="1">
      <alignment horizontal="left" vertical="center"/>
    </xf>
    <xf numFmtId="165" fontId="2" fillId="6" borderId="2" xfId="0" applyNumberFormat="1" applyFont="1" applyFill="1" applyBorder="1" applyAlignment="1">
      <alignment horizontal="left" vertical="center"/>
    </xf>
    <xf numFmtId="0" fontId="2" fillId="6" borderId="9" xfId="0" applyFont="1" applyFill="1" applyBorder="1" applyAlignment="1">
      <alignment horizontal="left" vertical="center" wrapText="1"/>
    </xf>
    <xf numFmtId="0" fontId="2" fillId="8" borderId="2" xfId="0" applyFont="1" applyFill="1" applyBorder="1" applyAlignment="1">
      <alignment vertical="center" wrapText="1"/>
    </xf>
    <xf numFmtId="0" fontId="2" fillId="22" borderId="11" xfId="0" applyFont="1" applyFill="1" applyBorder="1" applyAlignment="1">
      <alignment vertical="center" wrapText="1"/>
    </xf>
    <xf numFmtId="0" fontId="2" fillId="9" borderId="11" xfId="0" applyFont="1" applyFill="1" applyBorder="1" applyAlignment="1">
      <alignment vertical="center" wrapText="1"/>
    </xf>
    <xf numFmtId="0" fontId="2" fillId="9" borderId="0" xfId="0" applyFont="1" applyFill="1" applyAlignment="1">
      <alignment vertical="center" wrapText="1"/>
    </xf>
    <xf numFmtId="0" fontId="2" fillId="9" borderId="13" xfId="0" applyFont="1" applyFill="1" applyBorder="1" applyAlignment="1">
      <alignment vertical="center" wrapText="1"/>
    </xf>
    <xf numFmtId="0" fontId="2" fillId="10" borderId="11" xfId="0" applyFont="1" applyFill="1" applyBorder="1" applyAlignment="1">
      <alignment vertical="center" wrapText="1"/>
    </xf>
    <xf numFmtId="0" fontId="2" fillId="9" borderId="10" xfId="0" applyFont="1" applyFill="1" applyBorder="1" applyAlignment="1">
      <alignment vertical="center" wrapText="1"/>
    </xf>
    <xf numFmtId="0" fontId="2" fillId="11" borderId="10" xfId="0" applyFont="1" applyFill="1" applyBorder="1" applyAlignment="1">
      <alignment vertical="center" wrapText="1"/>
    </xf>
    <xf numFmtId="0" fontId="2" fillId="12" borderId="10" xfId="0" applyFont="1" applyFill="1" applyBorder="1" applyAlignment="1">
      <alignment vertical="center" wrapText="1"/>
    </xf>
    <xf numFmtId="165" fontId="3" fillId="0" borderId="0" xfId="0" applyNumberFormat="1" applyFont="1" applyAlignment="1">
      <alignment horizontal="center" vertical="center"/>
    </xf>
    <xf numFmtId="165" fontId="2" fillId="4" borderId="0" xfId="0" applyNumberFormat="1" applyFont="1" applyFill="1" applyAlignment="1">
      <alignment vertical="center" wrapText="1"/>
    </xf>
    <xf numFmtId="165" fontId="2" fillId="4" borderId="0" xfId="0" applyNumberFormat="1" applyFont="1" applyFill="1" applyAlignment="1">
      <alignment horizontal="left" vertical="center"/>
    </xf>
    <xf numFmtId="165" fontId="2" fillId="5" borderId="0" xfId="0" applyNumberFormat="1" applyFont="1" applyFill="1" applyAlignment="1">
      <alignment horizontal="left" vertical="center"/>
    </xf>
    <xf numFmtId="165" fontId="2" fillId="6" borderId="0" xfId="0" applyNumberFormat="1" applyFont="1" applyFill="1" applyAlignment="1">
      <alignment horizontal="left" vertical="center"/>
    </xf>
    <xf numFmtId="0" fontId="2" fillId="8" borderId="0" xfId="0" applyFont="1" applyFill="1" applyAlignment="1">
      <alignment vertical="center" wrapText="1"/>
    </xf>
    <xf numFmtId="165" fontId="2" fillId="13" borderId="0" xfId="0" applyNumberFormat="1" applyFont="1" applyFill="1" applyAlignment="1">
      <alignment vertical="center" wrapText="1"/>
    </xf>
    <xf numFmtId="165" fontId="2" fillId="7" borderId="0" xfId="0" applyNumberFormat="1" applyFont="1" applyFill="1" applyAlignment="1">
      <alignment vertical="center"/>
    </xf>
    <xf numFmtId="0" fontId="2" fillId="22" borderId="0" xfId="0" applyFont="1" applyFill="1" applyAlignment="1">
      <alignment vertical="center" wrapText="1"/>
    </xf>
    <xf numFmtId="165" fontId="5" fillId="14" borderId="0" xfId="0" applyNumberFormat="1" applyFont="1" applyFill="1" applyAlignment="1">
      <alignment horizontal="center" vertical="center"/>
    </xf>
    <xf numFmtId="165" fontId="2" fillId="5" borderId="0" xfId="0" applyNumberFormat="1" applyFont="1" applyFill="1" applyAlignment="1">
      <alignment vertical="center" wrapText="1"/>
    </xf>
    <xf numFmtId="165" fontId="2" fillId="6" borderId="0" xfId="0" applyNumberFormat="1" applyFont="1" applyFill="1" applyAlignment="1">
      <alignment vertical="center" wrapText="1"/>
    </xf>
    <xf numFmtId="0" fontId="2" fillId="10" borderId="0" xfId="0" applyFont="1" applyFill="1" applyAlignment="1">
      <alignment vertical="center" wrapText="1"/>
    </xf>
    <xf numFmtId="0" fontId="2" fillId="11" borderId="0" xfId="0" applyFont="1" applyFill="1" applyAlignment="1">
      <alignment vertical="center" wrapText="1"/>
    </xf>
    <xf numFmtId="0" fontId="2" fillId="12" borderId="0" xfId="0" applyFont="1" applyFill="1" applyAlignment="1">
      <alignment vertical="center" wrapText="1"/>
    </xf>
    <xf numFmtId="165" fontId="9" fillId="19" borderId="0" xfId="0" applyNumberFormat="1" applyFont="1" applyFill="1"/>
    <xf numFmtId="0" fontId="4" fillId="23" borderId="2" xfId="0" applyFont="1" applyFill="1" applyBorder="1" applyAlignment="1">
      <alignment horizontal="center" vertical="center" wrapText="1"/>
    </xf>
    <xf numFmtId="165" fontId="2" fillId="2" borderId="1" xfId="0" applyNumberFormat="1" applyFont="1" applyFill="1" applyBorder="1" applyAlignment="1">
      <alignment horizontal="center" vertical="center"/>
    </xf>
    <xf numFmtId="165" fontId="3" fillId="0" borderId="7" xfId="0" applyNumberFormat="1" applyFont="1" applyBorder="1" applyAlignment="1">
      <alignment horizontal="center" vertical="center"/>
    </xf>
    <xf numFmtId="165" fontId="2" fillId="6" borderId="2" xfId="0" applyNumberFormat="1" applyFont="1" applyFill="1" applyBorder="1" applyAlignment="1">
      <alignment vertical="center" wrapText="1"/>
    </xf>
    <xf numFmtId="0" fontId="2" fillId="6" borderId="4" xfId="0" applyFont="1" applyFill="1" applyBorder="1" applyAlignment="1">
      <alignment horizontal="left" vertical="center"/>
    </xf>
    <xf numFmtId="165" fontId="2" fillId="5" borderId="2" xfId="0" applyNumberFormat="1" applyFont="1" applyFill="1" applyBorder="1" applyAlignment="1">
      <alignment vertical="center" wrapText="1"/>
    </xf>
    <xf numFmtId="0" fontId="4" fillId="24" borderId="2" xfId="0" applyFont="1" applyFill="1" applyBorder="1" applyAlignment="1">
      <alignment horizontal="center" vertical="center" wrapText="1"/>
    </xf>
    <xf numFmtId="0" fontId="4" fillId="25" borderId="2" xfId="0" applyFont="1" applyFill="1" applyBorder="1" applyAlignment="1">
      <alignment horizontal="center" vertical="center" wrapText="1"/>
    </xf>
    <xf numFmtId="0" fontId="4" fillId="26" borderId="2" xfId="0" applyFont="1" applyFill="1" applyBorder="1" applyAlignment="1">
      <alignment horizontal="center" vertical="center" wrapText="1"/>
    </xf>
    <xf numFmtId="0" fontId="4" fillId="27" borderId="2" xfId="0" applyFont="1" applyFill="1" applyBorder="1" applyAlignment="1">
      <alignment horizontal="center"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3" fillId="0" borderId="8" xfId="0" applyFont="1" applyBorder="1" applyAlignment="1">
      <alignment horizontal="center" vertical="center"/>
    </xf>
    <xf numFmtId="0" fontId="11" fillId="28" borderId="1" xfId="0" applyFont="1" applyFill="1" applyBorder="1" applyAlignment="1">
      <alignment horizontal="center" vertical="center" wrapText="1"/>
    </xf>
    <xf numFmtId="0" fontId="11" fillId="28" borderId="5" xfId="0" applyFont="1" applyFill="1" applyBorder="1" applyAlignment="1">
      <alignment horizontal="center" vertical="center" wrapText="1"/>
    </xf>
    <xf numFmtId="0" fontId="11" fillId="28" borderId="7" xfId="0" applyFont="1" applyFill="1" applyBorder="1" applyAlignment="1">
      <alignment horizontal="center" vertical="center" wrapText="1"/>
    </xf>
    <xf numFmtId="0" fontId="2" fillId="6" borderId="9" xfId="0" applyFont="1" applyFill="1" applyBorder="1" applyAlignment="1">
      <alignment horizontal="center" vertical="center"/>
    </xf>
    <xf numFmtId="0" fontId="2" fillId="6" borderId="11" xfId="0" applyFont="1" applyFill="1" applyBorder="1" applyAlignment="1">
      <alignment horizontal="center" vertical="center"/>
    </xf>
    <xf numFmtId="0" fontId="2" fillId="6" borderId="10" xfId="0" applyFont="1" applyFill="1" applyBorder="1" applyAlignment="1">
      <alignment horizontal="center" vertical="center"/>
    </xf>
    <xf numFmtId="0" fontId="2" fillId="4" borderId="1"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5" borderId="5"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2" fillId="6" borderId="5" xfId="0" applyFont="1" applyFill="1" applyBorder="1" applyAlignment="1">
      <alignment horizontal="center" vertical="center" wrapText="1"/>
    </xf>
    <xf numFmtId="0" fontId="2" fillId="22" borderId="9" xfId="0" applyFont="1" applyFill="1" applyBorder="1" applyAlignment="1">
      <alignment horizontal="center" vertical="center" wrapText="1"/>
    </xf>
    <xf numFmtId="0" fontId="2" fillId="22" borderId="11" xfId="0" applyFont="1" applyFill="1" applyBorder="1" applyAlignment="1">
      <alignment horizontal="center" vertical="center" wrapText="1"/>
    </xf>
    <xf numFmtId="0" fontId="2" fillId="12" borderId="9" xfId="0" applyFont="1" applyFill="1" applyBorder="1" applyAlignment="1">
      <alignment horizontal="center" vertical="center" wrapText="1"/>
    </xf>
    <xf numFmtId="0" fontId="2" fillId="12" borderId="11" xfId="0" applyFont="1" applyFill="1" applyBorder="1" applyAlignment="1">
      <alignment horizontal="center" vertical="center" wrapText="1"/>
    </xf>
    <xf numFmtId="0" fontId="2" fillId="11" borderId="9" xfId="0" applyFont="1" applyFill="1" applyBorder="1" applyAlignment="1">
      <alignment horizontal="center" vertical="center" wrapText="1"/>
    </xf>
    <xf numFmtId="0" fontId="2" fillId="11" borderId="11" xfId="0" applyFont="1" applyFill="1" applyBorder="1" applyAlignment="1">
      <alignment horizontal="center" vertical="center" wrapText="1"/>
    </xf>
    <xf numFmtId="0" fontId="2" fillId="9" borderId="9" xfId="0" applyFont="1" applyFill="1" applyBorder="1" applyAlignment="1">
      <alignment horizontal="center" vertical="center" wrapText="1"/>
    </xf>
    <xf numFmtId="0" fontId="2" fillId="9" borderId="11" xfId="0" applyFont="1" applyFill="1" applyBorder="1" applyAlignment="1">
      <alignment horizontal="center" vertical="center" wrapText="1"/>
    </xf>
    <xf numFmtId="0" fontId="10" fillId="0" borderId="13" xfId="0" applyFont="1" applyBorder="1" applyAlignment="1">
      <alignment horizontal="center"/>
    </xf>
    <xf numFmtId="0" fontId="2" fillId="4" borderId="2" xfId="0" applyFont="1" applyFill="1" applyBorder="1" applyAlignment="1">
      <alignment horizontal="center" vertical="center"/>
    </xf>
    <xf numFmtId="0" fontId="2" fillId="5" borderId="2" xfId="0" applyFont="1" applyFill="1" applyBorder="1" applyAlignment="1">
      <alignment horizontal="center" vertical="center"/>
    </xf>
    <xf numFmtId="0" fontId="2" fillId="6" borderId="2" xfId="0" applyFont="1" applyFill="1" applyBorder="1" applyAlignment="1">
      <alignment horizontal="center" vertical="center"/>
    </xf>
    <xf numFmtId="0" fontId="2" fillId="4" borderId="1" xfId="0" applyFont="1" applyFill="1" applyBorder="1" applyAlignment="1">
      <alignment horizontal="center" vertical="center"/>
    </xf>
    <xf numFmtId="0" fontId="2" fillId="4" borderId="5" xfId="0" applyFont="1" applyFill="1" applyBorder="1" applyAlignment="1">
      <alignment horizontal="center" vertical="center"/>
    </xf>
    <xf numFmtId="0" fontId="2" fillId="4" borderId="7" xfId="0" applyFont="1" applyFill="1" applyBorder="1" applyAlignment="1">
      <alignment horizontal="center" vertical="center"/>
    </xf>
    <xf numFmtId="0" fontId="2" fillId="5" borderId="1" xfId="0" applyFont="1" applyFill="1" applyBorder="1" applyAlignment="1">
      <alignment horizontal="center" vertical="center"/>
    </xf>
    <xf numFmtId="0" fontId="2" fillId="5" borderId="5" xfId="0" applyFont="1" applyFill="1" applyBorder="1" applyAlignment="1">
      <alignment horizontal="center" vertical="center"/>
    </xf>
    <xf numFmtId="0" fontId="2" fillId="5" borderId="7" xfId="0" applyFont="1" applyFill="1" applyBorder="1" applyAlignment="1">
      <alignment horizontal="center" vertical="center"/>
    </xf>
    <xf numFmtId="0" fontId="2" fillId="8" borderId="9" xfId="0" applyFont="1" applyFill="1" applyBorder="1" applyAlignment="1">
      <alignment horizontal="center" vertical="center" wrapText="1"/>
    </xf>
    <xf numFmtId="0" fontId="2" fillId="8" borderId="11" xfId="0" applyFont="1" applyFill="1" applyBorder="1" applyAlignment="1">
      <alignment horizontal="center" vertical="center" wrapText="1"/>
    </xf>
    <xf numFmtId="0" fontId="2" fillId="8" borderId="10" xfId="0" applyFont="1" applyFill="1" applyBorder="1" applyAlignment="1">
      <alignment horizontal="center" vertical="center" wrapText="1"/>
    </xf>
    <xf numFmtId="0" fontId="8" fillId="18" borderId="2" xfId="0" applyFont="1" applyFill="1" applyBorder="1" applyAlignment="1">
      <alignment horizontal="center" vertical="center"/>
    </xf>
    <xf numFmtId="0" fontId="2" fillId="9" borderId="6" xfId="0" applyFont="1" applyFill="1" applyBorder="1" applyAlignment="1">
      <alignment horizontal="center" vertical="center" wrapText="1"/>
    </xf>
    <xf numFmtId="0" fontId="2" fillId="9" borderId="0" xfId="0" applyFont="1" applyFill="1" applyAlignment="1">
      <alignment horizontal="center" vertical="center" wrapText="1"/>
    </xf>
    <xf numFmtId="0" fontId="2" fillId="9" borderId="12" xfId="0" applyFont="1" applyFill="1" applyBorder="1" applyAlignment="1">
      <alignment horizontal="center" vertical="center" wrapText="1"/>
    </xf>
    <xf numFmtId="0" fontId="2" fillId="9" borderId="1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48135"/>
      <rgbColor rgb="FF800080"/>
      <rgbColor rgb="FF008080"/>
      <rgbColor rgb="FFBFBFBF"/>
      <rgbColor rgb="FF808080"/>
      <rgbColor rgb="FF9999FF"/>
      <rgbColor rgb="FF993366"/>
      <rgbColor rgb="FFFEF2CB"/>
      <rgbColor rgb="FFDEEAF6"/>
      <rgbColor rgb="FF660066"/>
      <rgbColor rgb="FFFF8080"/>
      <rgbColor rgb="FF0066CC"/>
      <rgbColor rgb="FFD8D8D8"/>
      <rgbColor rgb="FF000080"/>
      <rgbColor rgb="FFFF00FF"/>
      <rgbColor rgb="FFFFFF00"/>
      <rgbColor rgb="FF00FFFF"/>
      <rgbColor rgb="FF800080"/>
      <rgbColor rgb="FF800000"/>
      <rgbColor rgb="FF008080"/>
      <rgbColor rgb="FF0000FF"/>
      <rgbColor rgb="FF00CCFF"/>
      <rgbColor rgb="FFCCFFFF"/>
      <rgbColor rgb="FFE2EFD9"/>
      <rgbColor rgb="FFFFE598"/>
      <rgbColor rgb="FF99CCFF"/>
      <rgbColor rgb="FFFF99CC"/>
      <rgbColor rgb="FFCC99FF"/>
      <rgbColor rgb="FFF7CAAC"/>
      <rgbColor rgb="FF4472C4"/>
      <rgbColor rgb="FF33CCCC"/>
      <rgbColor rgb="FF92D050"/>
      <rgbColor rgb="FFFFCC00"/>
      <rgbColor rgb="FFFF9900"/>
      <rgbColor rgb="FFFF6600"/>
      <rgbColor rgb="FF666699"/>
      <rgbColor rgb="FFA5A5A5"/>
      <rgbColor rgb="FF002060"/>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981"/>
  <sheetViews>
    <sheetView tabSelected="1" topLeftCell="T272" zoomScaleNormal="100" workbookViewId="0">
      <selection activeCell="AB280" sqref="AB280"/>
    </sheetView>
  </sheetViews>
  <sheetFormatPr baseColWidth="10" defaultColWidth="14.5" defaultRowHeight="10.199999999999999" x14ac:dyDescent="0.2"/>
  <cols>
    <col min="1" max="1" width="3" style="3" customWidth="1"/>
    <col min="2" max="2" width="56.5" style="3" customWidth="1"/>
    <col min="3" max="3" width="8.8984375" style="3" customWidth="1"/>
    <col min="4" max="4" width="8.09765625" style="3" customWidth="1"/>
    <col min="5" max="5" width="10.5" style="3" customWidth="1"/>
    <col min="6" max="6" width="9.8984375" style="3" customWidth="1"/>
    <col min="7" max="9" width="11.8984375" style="3" customWidth="1"/>
    <col min="10" max="13" width="14.09765625" style="3" customWidth="1"/>
    <col min="14" max="14" width="15.5" style="3" customWidth="1"/>
    <col min="15" max="16" width="14.09765625" style="3" customWidth="1"/>
    <col min="17" max="17" width="14.3984375" style="3" customWidth="1"/>
    <col min="18" max="18" width="8.8984375" style="3" customWidth="1"/>
    <col min="19" max="19" width="11.5" style="3" customWidth="1"/>
    <col min="20" max="20" width="13.09765625" style="3" customWidth="1"/>
    <col min="21" max="21" width="11.8984375" style="3" customWidth="1"/>
    <col min="22" max="22" width="13.69921875" style="3" customWidth="1"/>
    <col min="23" max="23" width="14.3984375" style="3" customWidth="1"/>
    <col min="24" max="24" width="8.8984375" style="3" customWidth="1"/>
    <col min="25" max="25" width="11.5" style="3" customWidth="1"/>
    <col min="26" max="26" width="13.09765625" style="3" customWidth="1"/>
    <col min="27" max="27" width="11.8984375" style="3" customWidth="1"/>
    <col min="28" max="28" width="13.69921875" style="3" customWidth="1"/>
    <col min="29" max="29" width="14.3984375" style="3" customWidth="1"/>
    <col min="30" max="30" width="8.8984375" style="3" customWidth="1"/>
    <col min="31" max="31" width="11.5" style="3" customWidth="1"/>
    <col min="32" max="32" width="13.09765625" style="3" customWidth="1"/>
    <col min="33" max="33" width="11.8984375" style="3" customWidth="1"/>
    <col min="34" max="34" width="13.69921875" style="3" customWidth="1"/>
    <col min="35" max="16384" width="14.5" style="3"/>
  </cols>
  <sheetData>
    <row r="1" spans="1:34" ht="21" x14ac:dyDescent="0.4">
      <c r="E1" s="150" t="s">
        <v>162</v>
      </c>
      <c r="F1" s="150"/>
      <c r="G1" s="150"/>
      <c r="H1" s="150"/>
      <c r="I1" s="150"/>
      <c r="J1" s="150"/>
      <c r="K1" s="150" t="s">
        <v>163</v>
      </c>
      <c r="L1" s="150"/>
      <c r="M1" s="150"/>
      <c r="N1" s="150"/>
      <c r="O1" s="150"/>
      <c r="P1" s="150"/>
      <c r="Q1" s="150" t="s">
        <v>165</v>
      </c>
      <c r="R1" s="150"/>
      <c r="S1" s="150"/>
      <c r="T1" s="150"/>
      <c r="U1" s="150"/>
      <c r="V1" s="150"/>
      <c r="W1" s="150" t="s">
        <v>166</v>
      </c>
      <c r="X1" s="150"/>
      <c r="Y1" s="150"/>
      <c r="Z1" s="150"/>
      <c r="AA1" s="150"/>
      <c r="AB1" s="150"/>
      <c r="AC1" s="150" t="s">
        <v>167</v>
      </c>
      <c r="AD1" s="150"/>
      <c r="AE1" s="150"/>
      <c r="AF1" s="150"/>
      <c r="AG1" s="150"/>
      <c r="AH1" s="150"/>
    </row>
    <row r="2" spans="1:34" ht="33" customHeight="1" x14ac:dyDescent="0.2">
      <c r="A2" s="8" t="s">
        <v>0</v>
      </c>
      <c r="B2" s="10" t="s">
        <v>1</v>
      </c>
      <c r="C2" s="8" t="s">
        <v>2</v>
      </c>
      <c r="D2" s="8" t="s">
        <v>3</v>
      </c>
      <c r="E2" s="8" t="s">
        <v>63</v>
      </c>
      <c r="F2" s="8" t="s">
        <v>5</v>
      </c>
      <c r="G2" s="8" t="s">
        <v>6</v>
      </c>
      <c r="H2" s="8" t="s">
        <v>86</v>
      </c>
      <c r="I2" s="8" t="s">
        <v>85</v>
      </c>
      <c r="J2" s="8" t="s">
        <v>7</v>
      </c>
      <c r="K2" s="116" t="s">
        <v>63</v>
      </c>
      <c r="L2" s="116" t="s">
        <v>5</v>
      </c>
      <c r="M2" s="116" t="s">
        <v>6</v>
      </c>
      <c r="N2" s="116" t="s">
        <v>86</v>
      </c>
      <c r="O2" s="116" t="s">
        <v>85</v>
      </c>
      <c r="P2" s="116" t="s">
        <v>7</v>
      </c>
      <c r="Q2" s="122" t="s">
        <v>63</v>
      </c>
      <c r="R2" s="122" t="s">
        <v>5</v>
      </c>
      <c r="S2" s="122" t="s">
        <v>6</v>
      </c>
      <c r="T2" s="122" t="s">
        <v>86</v>
      </c>
      <c r="U2" s="122" t="s">
        <v>85</v>
      </c>
      <c r="V2" s="122" t="s">
        <v>7</v>
      </c>
      <c r="W2" s="123" t="s">
        <v>63</v>
      </c>
      <c r="X2" s="123" t="s">
        <v>5</v>
      </c>
      <c r="Y2" s="123" t="s">
        <v>6</v>
      </c>
      <c r="Z2" s="123" t="s">
        <v>86</v>
      </c>
      <c r="AA2" s="123" t="s">
        <v>85</v>
      </c>
      <c r="AB2" s="123" t="s">
        <v>7</v>
      </c>
      <c r="AC2" s="124" t="s">
        <v>63</v>
      </c>
      <c r="AD2" s="124" t="s">
        <v>5</v>
      </c>
      <c r="AE2" s="124" t="s">
        <v>6</v>
      </c>
      <c r="AF2" s="124" t="s">
        <v>86</v>
      </c>
      <c r="AG2" s="124" t="s">
        <v>85</v>
      </c>
      <c r="AH2" s="124" t="s">
        <v>7</v>
      </c>
    </row>
    <row r="3" spans="1:34" x14ac:dyDescent="0.2">
      <c r="A3" s="126">
        <v>1</v>
      </c>
      <c r="B3" s="11" t="s">
        <v>8</v>
      </c>
      <c r="C3" s="12"/>
      <c r="D3" s="12"/>
      <c r="E3" s="13"/>
      <c r="F3" s="13"/>
      <c r="G3" s="13"/>
      <c r="H3" s="13"/>
      <c r="I3" s="13"/>
      <c r="J3" s="13"/>
      <c r="K3" s="13"/>
      <c r="L3" s="13"/>
      <c r="M3" s="13"/>
      <c r="N3" s="13"/>
      <c r="O3" s="13"/>
      <c r="P3" s="117"/>
      <c r="Q3" s="13"/>
      <c r="R3" s="13"/>
      <c r="S3" s="13"/>
      <c r="T3" s="13"/>
      <c r="U3" s="13"/>
      <c r="V3" s="13"/>
      <c r="W3" s="13"/>
      <c r="X3" s="13"/>
      <c r="Y3" s="13"/>
      <c r="Z3" s="13"/>
      <c r="AA3" s="13"/>
      <c r="AB3" s="13"/>
      <c r="AC3" s="13"/>
      <c r="AD3" s="13"/>
      <c r="AE3" s="13"/>
      <c r="AF3" s="13"/>
      <c r="AG3" s="13"/>
      <c r="AH3" s="13"/>
    </row>
    <row r="4" spans="1:34" ht="367.2" x14ac:dyDescent="0.2">
      <c r="A4" s="127"/>
      <c r="B4" s="86" t="s">
        <v>66</v>
      </c>
      <c r="C4" s="19">
        <v>1</v>
      </c>
      <c r="D4" s="1">
        <v>1</v>
      </c>
      <c r="E4" s="15">
        <v>8557500</v>
      </c>
      <c r="F4" s="15">
        <f>E4*19%</f>
        <v>1625925</v>
      </c>
      <c r="G4" s="15">
        <f>F4+E4</f>
        <v>10183425</v>
      </c>
      <c r="H4" s="15">
        <f>E4*D4*C4</f>
        <v>8557500</v>
      </c>
      <c r="I4" s="15">
        <f>H4*19%</f>
        <v>1625925</v>
      </c>
      <c r="J4" s="16">
        <f>G4*D4*C4</f>
        <v>10183425</v>
      </c>
      <c r="K4" s="15">
        <v>11500000</v>
      </c>
      <c r="L4" s="15">
        <f>K4*19%</f>
        <v>2185000</v>
      </c>
      <c r="M4" s="15">
        <f>L4+K4</f>
        <v>13685000</v>
      </c>
      <c r="N4" s="15">
        <f>K4*C4*D4</f>
        <v>11500000</v>
      </c>
      <c r="O4" s="15">
        <f>N4*19%</f>
        <v>2185000</v>
      </c>
      <c r="P4" s="81">
        <f>M4*D4*C4</f>
        <v>13685000</v>
      </c>
      <c r="Q4" s="16">
        <v>9800000</v>
      </c>
      <c r="R4" s="15">
        <f>Q4*19%</f>
        <v>1862000</v>
      </c>
      <c r="S4" s="15">
        <f>R4+Q4</f>
        <v>11662000</v>
      </c>
      <c r="T4" s="15">
        <f>Q4*C4*D4</f>
        <v>9800000</v>
      </c>
      <c r="U4" s="15">
        <f>T4*19%</f>
        <v>1862000</v>
      </c>
      <c r="V4" s="16">
        <f>S4*C4*D4</f>
        <v>11662000</v>
      </c>
      <c r="W4" s="16">
        <f>AVERAGE(E4,K4,Q4)</f>
        <v>9952500</v>
      </c>
      <c r="X4" s="15">
        <f>W4*19%</f>
        <v>1890975</v>
      </c>
      <c r="Y4" s="15">
        <f>X4+W4</f>
        <v>11843475</v>
      </c>
      <c r="Z4" s="15">
        <f>W4*C4*D4</f>
        <v>9952500</v>
      </c>
      <c r="AA4" s="15">
        <f>Z4*19%</f>
        <v>1890975</v>
      </c>
      <c r="AB4" s="16">
        <f>Y4*C4*D4</f>
        <v>11843475</v>
      </c>
      <c r="AC4" s="16">
        <f>MEDIAN(E4,K4,Q4)</f>
        <v>9800000</v>
      </c>
      <c r="AD4" s="15">
        <f>AC4*19%</f>
        <v>1862000</v>
      </c>
      <c r="AE4" s="15">
        <f>AD4+AC4</f>
        <v>11662000</v>
      </c>
      <c r="AF4" s="15">
        <f>AC4*C4*D4</f>
        <v>9800000</v>
      </c>
      <c r="AG4" s="15">
        <f>AF4*19%</f>
        <v>1862000</v>
      </c>
      <c r="AH4" s="16">
        <f>AE4*C4*D4</f>
        <v>11662000</v>
      </c>
    </row>
    <row r="5" spans="1:34" x14ac:dyDescent="0.2">
      <c r="A5" s="127"/>
      <c r="B5" s="129" t="s">
        <v>9</v>
      </c>
      <c r="C5" s="130"/>
      <c r="D5" s="130"/>
      <c r="E5" s="130"/>
      <c r="F5" s="130"/>
      <c r="G5" s="130"/>
      <c r="H5" s="130"/>
      <c r="I5" s="130"/>
      <c r="J5" s="130"/>
      <c r="K5" s="130"/>
      <c r="L5" s="130"/>
      <c r="M5" s="130"/>
      <c r="N5" s="130"/>
      <c r="O5" s="130"/>
      <c r="P5" s="130"/>
      <c r="Q5" s="130"/>
      <c r="R5" s="130"/>
      <c r="S5" s="130"/>
      <c r="T5" s="130"/>
      <c r="U5" s="130"/>
      <c r="V5" s="130"/>
      <c r="W5" s="130"/>
      <c r="X5" s="130"/>
      <c r="Y5" s="130"/>
      <c r="Z5" s="130"/>
      <c r="AA5" s="130"/>
      <c r="AB5" s="130"/>
      <c r="AC5" s="130"/>
      <c r="AD5" s="130"/>
      <c r="AE5" s="130"/>
      <c r="AF5" s="130"/>
      <c r="AG5" s="130"/>
      <c r="AH5" s="131"/>
    </row>
    <row r="6" spans="1:34" ht="61.2" x14ac:dyDescent="0.2">
      <c r="A6" s="127"/>
      <c r="B6" s="17" t="s">
        <v>67</v>
      </c>
      <c r="C6" s="18">
        <v>1</v>
      </c>
      <c r="D6" s="1">
        <v>1</v>
      </c>
      <c r="E6" s="15">
        <v>3675000</v>
      </c>
      <c r="F6" s="15">
        <f>E6*19%</f>
        <v>698250</v>
      </c>
      <c r="G6" s="15">
        <f>F6+E6</f>
        <v>4373250</v>
      </c>
      <c r="H6" s="15">
        <f t="shared" ref="H6:H36" si="0">E6*D6*C6</f>
        <v>3675000</v>
      </c>
      <c r="I6" s="15">
        <f>H6*19%</f>
        <v>698250</v>
      </c>
      <c r="J6" s="16">
        <f t="shared" ref="J6:J37" si="1">G6*D6*C6</f>
        <v>4373250</v>
      </c>
      <c r="K6" s="15">
        <v>3258500</v>
      </c>
      <c r="L6" s="15">
        <f>K6*19%</f>
        <v>619115</v>
      </c>
      <c r="M6" s="15">
        <f>L6+K6</f>
        <v>3877615</v>
      </c>
      <c r="N6" s="15">
        <f>K6*C6*D6</f>
        <v>3258500</v>
      </c>
      <c r="O6" s="15">
        <f>N6*19%</f>
        <v>619115</v>
      </c>
      <c r="P6" s="81">
        <f>M6*D6*C6</f>
        <v>3877615</v>
      </c>
      <c r="Q6" s="16">
        <v>3570000</v>
      </c>
      <c r="R6" s="15">
        <f>Q6*19%</f>
        <v>678300</v>
      </c>
      <c r="S6" s="15">
        <f>R6+Q6</f>
        <v>4248300</v>
      </c>
      <c r="T6" s="15">
        <f>Q6*C6*D6</f>
        <v>3570000</v>
      </c>
      <c r="U6" s="15">
        <f>T6*19%</f>
        <v>678300</v>
      </c>
      <c r="V6" s="16">
        <f>S6*C6*D6</f>
        <v>4248300</v>
      </c>
      <c r="W6" s="16">
        <f>AVERAGE(E6,K6,Q6)</f>
        <v>3501166.6666666665</v>
      </c>
      <c r="X6" s="15">
        <f>W6*19%</f>
        <v>665221.66666666663</v>
      </c>
      <c r="Y6" s="15">
        <f>X6+W6</f>
        <v>4166388.333333333</v>
      </c>
      <c r="Z6" s="15">
        <f>W6*C6*D6</f>
        <v>3501166.6666666665</v>
      </c>
      <c r="AA6" s="15">
        <f>Z6*19%</f>
        <v>665221.66666666663</v>
      </c>
      <c r="AB6" s="16">
        <f>Y6*C6*D6</f>
        <v>4166388.333333333</v>
      </c>
      <c r="AC6" s="16">
        <f>MEDIAN(E6,K6,Q6)</f>
        <v>3570000</v>
      </c>
      <c r="AD6" s="15">
        <f>AC6*19%</f>
        <v>678300</v>
      </c>
      <c r="AE6" s="15">
        <f>AD6+AC6</f>
        <v>4248300</v>
      </c>
      <c r="AF6" s="15">
        <f>AC6*C6*D6</f>
        <v>3570000</v>
      </c>
      <c r="AG6" s="15">
        <f>AF6*19%</f>
        <v>678300</v>
      </c>
      <c r="AH6" s="16">
        <f>AE6*C6*D6</f>
        <v>4248300</v>
      </c>
    </row>
    <row r="7" spans="1:34" x14ac:dyDescent="0.2">
      <c r="A7" s="127"/>
      <c r="B7" s="129" t="s">
        <v>10</v>
      </c>
      <c r="C7" s="130"/>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1"/>
    </row>
    <row r="8" spans="1:34" ht="30.6" x14ac:dyDescent="0.2">
      <c r="A8" s="127"/>
      <c r="B8" s="17" t="s">
        <v>68</v>
      </c>
      <c r="C8" s="18">
        <v>1</v>
      </c>
      <c r="D8" s="1">
        <v>1</v>
      </c>
      <c r="E8" s="15">
        <v>2730000</v>
      </c>
      <c r="F8" s="15">
        <f>E8*19%</f>
        <v>518700</v>
      </c>
      <c r="G8" s="15">
        <f>F8+E8</f>
        <v>3248700</v>
      </c>
      <c r="H8" s="15">
        <f t="shared" si="0"/>
        <v>2730000</v>
      </c>
      <c r="I8" s="15">
        <f>H8*19%</f>
        <v>518700</v>
      </c>
      <c r="J8" s="16">
        <f t="shared" si="1"/>
        <v>3248700</v>
      </c>
      <c r="K8" s="15">
        <v>2800000</v>
      </c>
      <c r="L8" s="15">
        <f>K8*19%</f>
        <v>532000</v>
      </c>
      <c r="M8" s="15">
        <f>L8+K8</f>
        <v>3332000</v>
      </c>
      <c r="N8" s="15">
        <f>K8*C8*D8</f>
        <v>2800000</v>
      </c>
      <c r="O8" s="15">
        <f>N8*19%</f>
        <v>532000</v>
      </c>
      <c r="P8" s="81">
        <f>M8*D8*C8</f>
        <v>3332000</v>
      </c>
      <c r="Q8" s="16">
        <v>2652000</v>
      </c>
      <c r="R8" s="15">
        <f>Q8*19%</f>
        <v>503880</v>
      </c>
      <c r="S8" s="15">
        <f>R8+Q8</f>
        <v>3155880</v>
      </c>
      <c r="T8" s="15">
        <f>Q8*C8*D8</f>
        <v>2652000</v>
      </c>
      <c r="U8" s="15">
        <f>T8*19%</f>
        <v>503880</v>
      </c>
      <c r="V8" s="16">
        <f>S8*C8*D8</f>
        <v>3155880</v>
      </c>
      <c r="W8" s="16">
        <f>AVERAGE(E8,K8,Q8)</f>
        <v>2727333.3333333335</v>
      </c>
      <c r="X8" s="15">
        <f>W8*19%</f>
        <v>518193.33333333337</v>
      </c>
      <c r="Y8" s="15">
        <f>X8+W8</f>
        <v>3245526.666666667</v>
      </c>
      <c r="Z8" s="15">
        <f>W8*C8*D8</f>
        <v>2727333.3333333335</v>
      </c>
      <c r="AA8" s="15">
        <f>Z8*19%</f>
        <v>518193.33333333337</v>
      </c>
      <c r="AB8" s="16">
        <f>Y8*C8*D8</f>
        <v>3245526.666666667</v>
      </c>
      <c r="AC8" s="16">
        <f>MEDIAN(E8,K8,Q8)</f>
        <v>2730000</v>
      </c>
      <c r="AD8" s="15">
        <f>AC8*19%</f>
        <v>518700</v>
      </c>
      <c r="AE8" s="15">
        <f>AD8+AC8</f>
        <v>3248700</v>
      </c>
      <c r="AF8" s="15">
        <f>AC8*C8*D8</f>
        <v>2730000</v>
      </c>
      <c r="AG8" s="15">
        <f>AF8*19%</f>
        <v>518700</v>
      </c>
      <c r="AH8" s="16">
        <f>AE8*C8*D8</f>
        <v>3248700</v>
      </c>
    </row>
    <row r="9" spans="1:34" x14ac:dyDescent="0.2">
      <c r="A9" s="127"/>
      <c r="B9" s="129" t="s">
        <v>11</v>
      </c>
      <c r="C9" s="130"/>
      <c r="D9" s="130"/>
      <c r="E9" s="130"/>
      <c r="F9" s="130"/>
      <c r="G9" s="130"/>
      <c r="H9" s="130"/>
      <c r="I9" s="130"/>
      <c r="J9" s="130"/>
      <c r="K9" s="130"/>
      <c r="L9" s="130"/>
      <c r="M9" s="130"/>
      <c r="N9" s="130"/>
      <c r="O9" s="130"/>
      <c r="P9" s="130"/>
      <c r="Q9" s="130"/>
      <c r="R9" s="130"/>
      <c r="S9" s="130"/>
      <c r="T9" s="130"/>
      <c r="U9" s="130"/>
      <c r="V9" s="130"/>
      <c r="W9" s="130"/>
      <c r="X9" s="130"/>
      <c r="Y9" s="130"/>
      <c r="Z9" s="130"/>
      <c r="AA9" s="130"/>
      <c r="AB9" s="130"/>
      <c r="AC9" s="130"/>
      <c r="AD9" s="130"/>
      <c r="AE9" s="130"/>
      <c r="AF9" s="130"/>
      <c r="AG9" s="130"/>
      <c r="AH9" s="131"/>
    </row>
    <row r="10" spans="1:34" ht="77.099999999999994" customHeight="1" x14ac:dyDescent="0.2">
      <c r="A10" s="127"/>
      <c r="B10" s="17" t="s">
        <v>69</v>
      </c>
      <c r="C10" s="18">
        <v>1</v>
      </c>
      <c r="D10" s="19">
        <v>1</v>
      </c>
      <c r="E10" s="15">
        <v>892500</v>
      </c>
      <c r="F10" s="15">
        <f>E10*19%</f>
        <v>169575</v>
      </c>
      <c r="G10" s="15">
        <f>F10+E10</f>
        <v>1062075</v>
      </c>
      <c r="H10" s="15">
        <f t="shared" si="0"/>
        <v>892500</v>
      </c>
      <c r="I10" s="15">
        <f>H10*19%</f>
        <v>169575</v>
      </c>
      <c r="J10" s="16">
        <f t="shared" si="1"/>
        <v>1062075</v>
      </c>
      <c r="K10" s="15">
        <v>791350</v>
      </c>
      <c r="L10" s="15">
        <f>K10*19%</f>
        <v>150356.5</v>
      </c>
      <c r="M10" s="15">
        <f>L10+K10</f>
        <v>941706.5</v>
      </c>
      <c r="N10" s="15">
        <f>K10*C10*D10</f>
        <v>791350</v>
      </c>
      <c r="O10" s="15">
        <f>N10*19%</f>
        <v>150356.5</v>
      </c>
      <c r="P10" s="81">
        <f>M10*D10*C10</f>
        <v>941706.5</v>
      </c>
      <c r="Q10" s="16">
        <v>867000</v>
      </c>
      <c r="R10" s="15">
        <f>Q10*19%</f>
        <v>164730</v>
      </c>
      <c r="S10" s="15">
        <f>R10+Q10</f>
        <v>1031730</v>
      </c>
      <c r="T10" s="15">
        <f>Q10*C10*D10</f>
        <v>867000</v>
      </c>
      <c r="U10" s="15">
        <f>T10*19%</f>
        <v>164730</v>
      </c>
      <c r="V10" s="16">
        <f>S10*C10*D10</f>
        <v>1031730</v>
      </c>
      <c r="W10" s="16">
        <f>AVERAGE(E10,K10,Q10)</f>
        <v>850283.33333333337</v>
      </c>
      <c r="X10" s="15">
        <f>W10*19%</f>
        <v>161553.83333333334</v>
      </c>
      <c r="Y10" s="15">
        <f>X10+W10</f>
        <v>1011837.1666666667</v>
      </c>
      <c r="Z10" s="15">
        <f>W10*C10*D10</f>
        <v>850283.33333333337</v>
      </c>
      <c r="AA10" s="15">
        <f>Z10*19%</f>
        <v>161553.83333333334</v>
      </c>
      <c r="AB10" s="16">
        <f>Y10*C10*D10</f>
        <v>1011837.1666666667</v>
      </c>
      <c r="AC10" s="16">
        <f>MEDIAN(E10,K10,Q10)</f>
        <v>867000</v>
      </c>
      <c r="AD10" s="15">
        <f>AC10*19%</f>
        <v>164730</v>
      </c>
      <c r="AE10" s="15">
        <f>AD10+AC10</f>
        <v>1031730</v>
      </c>
      <c r="AF10" s="15">
        <f>AC10*C10*D10</f>
        <v>867000</v>
      </c>
      <c r="AG10" s="15">
        <f>AF10*19%</f>
        <v>164730</v>
      </c>
      <c r="AH10" s="16">
        <f>AE10*C10*D10</f>
        <v>1031730</v>
      </c>
    </row>
    <row r="11" spans="1:34" x14ac:dyDescent="0.2">
      <c r="A11" s="127"/>
      <c r="B11" s="129" t="s">
        <v>12</v>
      </c>
      <c r="C11" s="130"/>
      <c r="D11" s="130"/>
      <c r="E11" s="130"/>
      <c r="F11" s="130"/>
      <c r="G11" s="130"/>
      <c r="H11" s="130"/>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1"/>
    </row>
    <row r="12" spans="1:34" ht="30.6" x14ac:dyDescent="0.2">
      <c r="A12" s="127"/>
      <c r="B12" s="17" t="s">
        <v>70</v>
      </c>
      <c r="C12" s="18">
        <v>1</v>
      </c>
      <c r="D12" s="1">
        <v>1</v>
      </c>
      <c r="E12" s="15">
        <v>892500</v>
      </c>
      <c r="F12" s="15">
        <f>E12*19%</f>
        <v>169575</v>
      </c>
      <c r="G12" s="15">
        <f>F12+E12</f>
        <v>1062075</v>
      </c>
      <c r="H12" s="15">
        <f t="shared" si="0"/>
        <v>892500</v>
      </c>
      <c r="I12" s="15">
        <f t="shared" ref="I12:I41" si="2">H12*19%</f>
        <v>169575</v>
      </c>
      <c r="J12" s="16">
        <f t="shared" si="1"/>
        <v>1062075</v>
      </c>
      <c r="K12" s="15">
        <v>791350</v>
      </c>
      <c r="L12" s="15">
        <f>K12*19%</f>
        <v>150356.5</v>
      </c>
      <c r="M12" s="15">
        <f>L12+K12</f>
        <v>941706.5</v>
      </c>
      <c r="N12" s="15">
        <f>K12*C12*D12</f>
        <v>791350</v>
      </c>
      <c r="O12" s="15">
        <f>N12*19%</f>
        <v>150356.5</v>
      </c>
      <c r="P12" s="81">
        <f>M12*D12*C12</f>
        <v>941706.5</v>
      </c>
      <c r="Q12" s="16">
        <v>867000</v>
      </c>
      <c r="R12" s="15">
        <f>Q12*19%</f>
        <v>164730</v>
      </c>
      <c r="S12" s="15">
        <f>R12+Q12</f>
        <v>1031730</v>
      </c>
      <c r="T12" s="15">
        <f>Q12*C12*D12</f>
        <v>867000</v>
      </c>
      <c r="U12" s="15">
        <f>T12*19%</f>
        <v>164730</v>
      </c>
      <c r="V12" s="16">
        <f>S12*C12*D12</f>
        <v>1031730</v>
      </c>
      <c r="W12" s="16">
        <f>AVERAGE(E12,K12,Q12)</f>
        <v>850283.33333333337</v>
      </c>
      <c r="X12" s="15">
        <f>W12*19%</f>
        <v>161553.83333333334</v>
      </c>
      <c r="Y12" s="15">
        <f>X12+W12</f>
        <v>1011837.1666666667</v>
      </c>
      <c r="Z12" s="15">
        <f>W12*C12*D12</f>
        <v>850283.33333333337</v>
      </c>
      <c r="AA12" s="15">
        <f>Z12*19%</f>
        <v>161553.83333333334</v>
      </c>
      <c r="AB12" s="16">
        <f>Y12*C12*D12</f>
        <v>1011837.1666666667</v>
      </c>
      <c r="AC12" s="16">
        <f>MEDIAN(E12,K12,Q12)</f>
        <v>867000</v>
      </c>
      <c r="AD12" s="15">
        <f>AC12*19%</f>
        <v>164730</v>
      </c>
      <c r="AE12" s="15">
        <f>AD12+AC12</f>
        <v>1031730</v>
      </c>
      <c r="AF12" s="15">
        <f>AC12*C12*D12</f>
        <v>867000</v>
      </c>
      <c r="AG12" s="15">
        <f>AF12*19%</f>
        <v>164730</v>
      </c>
      <c r="AH12" s="16">
        <f>AE12*C12*D12</f>
        <v>1031730</v>
      </c>
    </row>
    <row r="13" spans="1:34" x14ac:dyDescent="0.2">
      <c r="A13" s="127"/>
      <c r="B13" s="129" t="s">
        <v>13</v>
      </c>
      <c r="C13" s="130"/>
      <c r="D13" s="130"/>
      <c r="E13" s="130"/>
      <c r="F13" s="130"/>
      <c r="G13" s="130"/>
      <c r="H13" s="130"/>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0"/>
      <c r="AH13" s="131"/>
    </row>
    <row r="14" spans="1:34" ht="30.6" x14ac:dyDescent="0.2">
      <c r="A14" s="127"/>
      <c r="B14" s="20" t="s">
        <v>71</v>
      </c>
      <c r="C14" s="19">
        <v>1</v>
      </c>
      <c r="D14" s="1">
        <v>1</v>
      </c>
      <c r="E14" s="15">
        <v>8925000</v>
      </c>
      <c r="F14" s="15"/>
      <c r="G14" s="15">
        <f>F14+E14</f>
        <v>8925000</v>
      </c>
      <c r="H14" s="15">
        <f t="shared" si="0"/>
        <v>8925000</v>
      </c>
      <c r="I14" s="15"/>
      <c r="J14" s="16">
        <f t="shared" si="1"/>
        <v>8925000</v>
      </c>
      <c r="K14" s="15">
        <v>13000000</v>
      </c>
      <c r="L14" s="15"/>
      <c r="M14" s="15">
        <f>L14+K14</f>
        <v>13000000</v>
      </c>
      <c r="N14" s="15">
        <f>K14*C14*D14</f>
        <v>13000000</v>
      </c>
      <c r="O14" s="15">
        <f>N14*19%</f>
        <v>2470000</v>
      </c>
      <c r="P14" s="81">
        <f>M14*D14*C14</f>
        <v>13000000</v>
      </c>
      <c r="Q14" s="16">
        <v>9900000</v>
      </c>
      <c r="R14" s="15"/>
      <c r="S14" s="15">
        <f>R14+Q14</f>
        <v>9900000</v>
      </c>
      <c r="T14" s="15">
        <f>Q14*C14*D14</f>
        <v>9900000</v>
      </c>
      <c r="U14" s="15"/>
      <c r="V14" s="16">
        <f>S14*C14*D14</f>
        <v>9900000</v>
      </c>
      <c r="W14" s="16">
        <f>AVERAGE(E14,K14,Q14)</f>
        <v>10608333.333333334</v>
      </c>
      <c r="X14" s="15">
        <f>W14*19%</f>
        <v>2015583.3333333335</v>
      </c>
      <c r="Y14" s="15">
        <f>X14+W14</f>
        <v>12623916.666666668</v>
      </c>
      <c r="Z14" s="15">
        <f>W14*C14*D14</f>
        <v>10608333.333333334</v>
      </c>
      <c r="AA14" s="15">
        <f>Z14*19%</f>
        <v>2015583.3333333335</v>
      </c>
      <c r="AB14" s="16">
        <f>Y14*C14*D14</f>
        <v>12623916.666666668</v>
      </c>
      <c r="AC14" s="16">
        <f>MEDIAN(E14,K14,Q14)</f>
        <v>9900000</v>
      </c>
      <c r="AD14" s="15">
        <f>AC14*19%</f>
        <v>1881000</v>
      </c>
      <c r="AE14" s="15">
        <f>AD14+AC14</f>
        <v>11781000</v>
      </c>
      <c r="AF14" s="15">
        <f>AC14*C14*D14</f>
        <v>9900000</v>
      </c>
      <c r="AG14" s="15">
        <f>AF14*19%</f>
        <v>1881000</v>
      </c>
      <c r="AH14" s="16">
        <f>AE14*C14*D14</f>
        <v>11781000</v>
      </c>
    </row>
    <row r="15" spans="1:34" x14ac:dyDescent="0.2">
      <c r="A15" s="127"/>
      <c r="B15" s="129" t="s">
        <v>14</v>
      </c>
      <c r="C15" s="130"/>
      <c r="D15" s="130"/>
      <c r="E15" s="130"/>
      <c r="F15" s="130"/>
      <c r="G15" s="130"/>
      <c r="H15" s="130"/>
      <c r="I15" s="130"/>
      <c r="J15" s="130"/>
      <c r="K15" s="130"/>
      <c r="L15" s="130"/>
      <c r="M15" s="130"/>
      <c r="N15" s="130"/>
      <c r="O15" s="130"/>
      <c r="P15" s="130"/>
      <c r="Q15" s="130"/>
      <c r="R15" s="130"/>
      <c r="S15" s="130"/>
      <c r="T15" s="130"/>
      <c r="U15" s="130"/>
      <c r="V15" s="130"/>
      <c r="W15" s="130"/>
      <c r="X15" s="130"/>
      <c r="Y15" s="130"/>
      <c r="Z15" s="130"/>
      <c r="AA15" s="130"/>
      <c r="AB15" s="130"/>
      <c r="AC15" s="130"/>
      <c r="AD15" s="130"/>
      <c r="AE15" s="130"/>
      <c r="AF15" s="130"/>
      <c r="AG15" s="130"/>
      <c r="AH15" s="131"/>
    </row>
    <row r="16" spans="1:34" ht="71.400000000000006" x14ac:dyDescent="0.2">
      <c r="A16" s="127"/>
      <c r="B16" s="17" t="s">
        <v>15</v>
      </c>
      <c r="C16" s="1">
        <v>1</v>
      </c>
      <c r="D16" s="1">
        <v>1400</v>
      </c>
      <c r="E16" s="15">
        <v>20475</v>
      </c>
      <c r="F16" s="15">
        <f>E16*19%</f>
        <v>3890.25</v>
      </c>
      <c r="G16" s="15">
        <f>F16+E16</f>
        <v>24365.25</v>
      </c>
      <c r="H16" s="15">
        <f t="shared" si="0"/>
        <v>28665000</v>
      </c>
      <c r="I16" s="15">
        <f>H16*19%</f>
        <v>5446350</v>
      </c>
      <c r="J16" s="16">
        <f t="shared" si="1"/>
        <v>34111350</v>
      </c>
      <c r="K16" s="15">
        <v>18900</v>
      </c>
      <c r="L16" s="15">
        <f>K16*19%</f>
        <v>3591</v>
      </c>
      <c r="M16" s="15">
        <f>L16+K16</f>
        <v>22491</v>
      </c>
      <c r="N16" s="15">
        <f>K16*C16*D16</f>
        <v>26460000</v>
      </c>
      <c r="O16" s="15">
        <f>N16*19%</f>
        <v>5027400</v>
      </c>
      <c r="P16" s="81">
        <f>M16*D16*C16</f>
        <v>31487400</v>
      </c>
      <c r="Q16" s="16">
        <v>19890</v>
      </c>
      <c r="R16" s="15">
        <f t="shared" ref="R16:R17" si="3">Q16*19%</f>
        <v>3779.1</v>
      </c>
      <c r="S16" s="15">
        <f t="shared" ref="S16:S17" si="4">R16+Q16</f>
        <v>23669.1</v>
      </c>
      <c r="T16" s="15">
        <f>Q16*C16*D16</f>
        <v>27846000</v>
      </c>
      <c r="U16" s="15">
        <f t="shared" ref="U16:U17" si="5">T16*19%</f>
        <v>5290740</v>
      </c>
      <c r="V16" s="16">
        <f>S16*C16*D16</f>
        <v>33136739.999999996</v>
      </c>
      <c r="W16" s="16">
        <f>AVERAGE(E16,K16,Q16)</f>
        <v>19755</v>
      </c>
      <c r="X16" s="15">
        <f>W16*19%</f>
        <v>3753.45</v>
      </c>
      <c r="Y16" s="15">
        <f>X16+W16</f>
        <v>23508.45</v>
      </c>
      <c r="Z16" s="15">
        <f>W16*C16*D16</f>
        <v>27657000</v>
      </c>
      <c r="AA16" s="15">
        <f>Z16*19%</f>
        <v>5254830</v>
      </c>
      <c r="AB16" s="16">
        <f>Y16*C16*D16</f>
        <v>32911830</v>
      </c>
      <c r="AC16" s="16">
        <f>MEDIAN(E16,K16,Q16)</f>
        <v>19890</v>
      </c>
      <c r="AD16" s="15">
        <f t="shared" ref="AD16:AD17" si="6">AC16*19%</f>
        <v>3779.1</v>
      </c>
      <c r="AE16" s="15">
        <f t="shared" ref="AE16:AE17" si="7">AD16+AC16</f>
        <v>23669.1</v>
      </c>
      <c r="AF16" s="15">
        <f>AC16*C16*D16</f>
        <v>27846000</v>
      </c>
      <c r="AG16" s="15">
        <f t="shared" ref="AG16:AG17" si="8">AF16*19%</f>
        <v>5290740</v>
      </c>
      <c r="AH16" s="16">
        <f>AE16*C16*D16</f>
        <v>33136739.999999996</v>
      </c>
    </row>
    <row r="17" spans="1:34" ht="30" customHeight="1" x14ac:dyDescent="0.2">
      <c r="A17" s="127"/>
      <c r="B17" s="20" t="s">
        <v>72</v>
      </c>
      <c r="C17" s="19">
        <v>1</v>
      </c>
      <c r="D17" s="1">
        <v>1400</v>
      </c>
      <c r="E17" s="15">
        <v>1155</v>
      </c>
      <c r="F17" s="15">
        <f>E17*19%</f>
        <v>219.45</v>
      </c>
      <c r="G17" s="15">
        <f>F17+E17</f>
        <v>1374.45</v>
      </c>
      <c r="H17" s="15">
        <f t="shared" si="0"/>
        <v>1617000</v>
      </c>
      <c r="I17" s="15">
        <f t="shared" si="2"/>
        <v>307230</v>
      </c>
      <c r="J17" s="16">
        <f t="shared" si="1"/>
        <v>1924230</v>
      </c>
      <c r="K17" s="15">
        <v>1024.0999999999999</v>
      </c>
      <c r="L17" s="15">
        <f>K17*19%</f>
        <v>194.57899999999998</v>
      </c>
      <c r="M17" s="15">
        <f>L17+K17</f>
        <v>1218.6789999999999</v>
      </c>
      <c r="N17" s="15">
        <f>K17*C17*D17</f>
        <v>1433739.9999999998</v>
      </c>
      <c r="O17" s="15">
        <f>N17*19%</f>
        <v>272410.59999999998</v>
      </c>
      <c r="P17" s="81">
        <f>M17*D17*C17</f>
        <v>1706150.5999999999</v>
      </c>
      <c r="Q17" s="16">
        <v>1122</v>
      </c>
      <c r="R17" s="15">
        <f t="shared" si="3"/>
        <v>213.18</v>
      </c>
      <c r="S17" s="15">
        <f t="shared" si="4"/>
        <v>1335.18</v>
      </c>
      <c r="T17" s="15">
        <f>Q17*C17*D17</f>
        <v>1570800</v>
      </c>
      <c r="U17" s="15">
        <f t="shared" si="5"/>
        <v>298452</v>
      </c>
      <c r="V17" s="16">
        <f>S17*C17*D17</f>
        <v>1869252</v>
      </c>
      <c r="W17" s="16">
        <f>AVERAGE(E17,K17,Q17)</f>
        <v>1100.3666666666666</v>
      </c>
      <c r="X17" s="15">
        <f>W17*19%</f>
        <v>209.06966666666665</v>
      </c>
      <c r="Y17" s="15">
        <f>X17+W17</f>
        <v>1309.4363333333331</v>
      </c>
      <c r="Z17" s="15">
        <f>W17*C17*D17</f>
        <v>1540513.3333333333</v>
      </c>
      <c r="AA17" s="15">
        <f>Z17*19%</f>
        <v>292697.53333333333</v>
      </c>
      <c r="AB17" s="16">
        <f>Y17*C17*D17</f>
        <v>1833210.8666666662</v>
      </c>
      <c r="AC17" s="16">
        <f>MEDIAN(E17,K17,Q17)</f>
        <v>1122</v>
      </c>
      <c r="AD17" s="15">
        <f t="shared" si="6"/>
        <v>213.18</v>
      </c>
      <c r="AE17" s="15">
        <f t="shared" si="7"/>
        <v>1335.18</v>
      </c>
      <c r="AF17" s="15">
        <f>AC17*C17*D17</f>
        <v>1570800</v>
      </c>
      <c r="AG17" s="15">
        <f t="shared" si="8"/>
        <v>298452</v>
      </c>
      <c r="AH17" s="16">
        <f>AE17*C17*D17</f>
        <v>1869252</v>
      </c>
    </row>
    <row r="18" spans="1:34" x14ac:dyDescent="0.2">
      <c r="A18" s="127"/>
      <c r="B18" s="129" t="s">
        <v>16</v>
      </c>
      <c r="C18" s="130"/>
      <c r="D18" s="130"/>
      <c r="E18" s="130"/>
      <c r="F18" s="130"/>
      <c r="G18" s="130"/>
      <c r="H18" s="130"/>
      <c r="I18" s="130"/>
      <c r="J18" s="130"/>
      <c r="K18" s="130"/>
      <c r="L18" s="130"/>
      <c r="M18" s="130"/>
      <c r="N18" s="130"/>
      <c r="O18" s="130"/>
      <c r="P18" s="130"/>
      <c r="Q18" s="130"/>
      <c r="R18" s="130"/>
      <c r="S18" s="130"/>
      <c r="T18" s="130"/>
      <c r="U18" s="130"/>
      <c r="V18" s="130"/>
      <c r="W18" s="130"/>
      <c r="X18" s="130"/>
      <c r="Y18" s="130"/>
      <c r="Z18" s="130"/>
      <c r="AA18" s="130"/>
      <c r="AB18" s="130"/>
      <c r="AC18" s="130"/>
      <c r="AD18" s="130"/>
      <c r="AE18" s="130"/>
      <c r="AF18" s="130"/>
      <c r="AG18" s="130"/>
      <c r="AH18" s="131"/>
    </row>
    <row r="19" spans="1:34" ht="30.6" x14ac:dyDescent="0.2">
      <c r="A19" s="127"/>
      <c r="B19" s="20" t="s">
        <v>73</v>
      </c>
      <c r="C19" s="1">
        <v>1</v>
      </c>
      <c r="D19" s="1">
        <v>10</v>
      </c>
      <c r="E19" s="15">
        <v>29400</v>
      </c>
      <c r="F19" s="15">
        <f>E19*19%</f>
        <v>5586</v>
      </c>
      <c r="G19" s="15">
        <f>F19+E19</f>
        <v>34986</v>
      </c>
      <c r="H19" s="15">
        <f t="shared" si="0"/>
        <v>294000</v>
      </c>
      <c r="I19" s="15">
        <f t="shared" si="2"/>
        <v>55860</v>
      </c>
      <c r="J19" s="16">
        <f t="shared" si="1"/>
        <v>349860</v>
      </c>
      <c r="K19" s="15">
        <v>26068</v>
      </c>
      <c r="L19" s="15">
        <f>K19*19%</f>
        <v>4952.92</v>
      </c>
      <c r="M19" s="15">
        <f>L19+K19</f>
        <v>31020.92</v>
      </c>
      <c r="N19" s="15">
        <f t="shared" ref="N19:N22" si="9">K19*C19*D19</f>
        <v>260680</v>
      </c>
      <c r="O19" s="15">
        <f t="shared" ref="O19:O22" si="10">N19*19%</f>
        <v>49529.2</v>
      </c>
      <c r="P19" s="81">
        <f t="shared" ref="P19:P22" si="11">M19*D19*C19</f>
        <v>310209.19999999995</v>
      </c>
      <c r="Q19" s="16">
        <v>28560</v>
      </c>
      <c r="R19" s="15">
        <f t="shared" ref="R19:R22" si="12">Q19*19%</f>
        <v>5426.4</v>
      </c>
      <c r="S19" s="15">
        <f t="shared" ref="S19:S22" si="13">R19+Q19</f>
        <v>33986.400000000001</v>
      </c>
      <c r="T19" s="15">
        <f>Q19*C19*D19</f>
        <v>285600</v>
      </c>
      <c r="U19" s="15">
        <f t="shared" ref="U19:U22" si="14">T19*19%</f>
        <v>54264</v>
      </c>
      <c r="V19" s="16">
        <f>S19*C19*D19</f>
        <v>339864</v>
      </c>
      <c r="W19" s="16">
        <f>AVERAGE(E19,K19,Q19)</f>
        <v>28009.333333333332</v>
      </c>
      <c r="X19" s="15">
        <f t="shared" ref="X19:X22" si="15">W19*19%</f>
        <v>5321.7733333333335</v>
      </c>
      <c r="Y19" s="15">
        <f t="shared" ref="Y19:Y22" si="16">X19+W19</f>
        <v>33331.106666666667</v>
      </c>
      <c r="Z19" s="15">
        <f>W19*C19*D19</f>
        <v>280093.33333333331</v>
      </c>
      <c r="AA19" s="15">
        <f t="shared" ref="AA19:AA22" si="17">Z19*19%</f>
        <v>53217.73333333333</v>
      </c>
      <c r="AB19" s="16">
        <f>Y19*C19*D19</f>
        <v>333311.06666666665</v>
      </c>
      <c r="AC19" s="16">
        <f>MEDIAN(E19,K19,Q19)</f>
        <v>28560</v>
      </c>
      <c r="AD19" s="15">
        <f t="shared" ref="AD19:AD22" si="18">AC19*19%</f>
        <v>5426.4</v>
      </c>
      <c r="AE19" s="15">
        <f t="shared" ref="AE19:AE22" si="19">AD19+AC19</f>
        <v>33986.400000000001</v>
      </c>
      <c r="AF19" s="15">
        <f>AC19*C19*D19</f>
        <v>285600</v>
      </c>
      <c r="AG19" s="15">
        <f t="shared" ref="AG19:AG22" si="20">AF19*19%</f>
        <v>54264</v>
      </c>
      <c r="AH19" s="16">
        <f>AE19*C19*D19</f>
        <v>339864</v>
      </c>
    </row>
    <row r="20" spans="1:34" ht="30.6" x14ac:dyDescent="0.2">
      <c r="A20" s="127"/>
      <c r="B20" s="20" t="s">
        <v>74</v>
      </c>
      <c r="C20" s="1">
        <v>1</v>
      </c>
      <c r="D20" s="1">
        <v>10</v>
      </c>
      <c r="E20" s="15">
        <v>36750</v>
      </c>
      <c r="F20" s="15">
        <f>E20*19%</f>
        <v>6982.5</v>
      </c>
      <c r="G20" s="15">
        <f>F20+E20</f>
        <v>43732.5</v>
      </c>
      <c r="H20" s="15">
        <f t="shared" si="0"/>
        <v>367500</v>
      </c>
      <c r="I20" s="15">
        <f t="shared" si="2"/>
        <v>69825</v>
      </c>
      <c r="J20" s="16">
        <f t="shared" si="1"/>
        <v>437325</v>
      </c>
      <c r="K20" s="15">
        <v>32585</v>
      </c>
      <c r="L20" s="15">
        <f>K20*19%</f>
        <v>6191.15</v>
      </c>
      <c r="M20" s="15">
        <f>L20+K20</f>
        <v>38776.15</v>
      </c>
      <c r="N20" s="15">
        <f t="shared" si="9"/>
        <v>325850</v>
      </c>
      <c r="O20" s="15">
        <f t="shared" si="10"/>
        <v>61911.5</v>
      </c>
      <c r="P20" s="81">
        <f t="shared" si="11"/>
        <v>387761.5</v>
      </c>
      <c r="Q20" s="16">
        <v>35700</v>
      </c>
      <c r="R20" s="15">
        <f t="shared" si="12"/>
        <v>6783</v>
      </c>
      <c r="S20" s="15">
        <f t="shared" si="13"/>
        <v>42483</v>
      </c>
      <c r="T20" s="15">
        <f>Q20*C20*D20</f>
        <v>357000</v>
      </c>
      <c r="U20" s="15">
        <f t="shared" si="14"/>
        <v>67830</v>
      </c>
      <c r="V20" s="16">
        <f>S20*C20*D20</f>
        <v>424830</v>
      </c>
      <c r="W20" s="16">
        <f>AVERAGE(E20,K20,Q20)</f>
        <v>35011.666666666664</v>
      </c>
      <c r="X20" s="15">
        <f t="shared" si="15"/>
        <v>6652.2166666666662</v>
      </c>
      <c r="Y20" s="15">
        <f t="shared" si="16"/>
        <v>41663.883333333331</v>
      </c>
      <c r="Z20" s="15">
        <f>W20*C20*D20</f>
        <v>350116.66666666663</v>
      </c>
      <c r="AA20" s="15">
        <f t="shared" si="17"/>
        <v>66522.166666666657</v>
      </c>
      <c r="AB20" s="16">
        <f>Y20*C20*D20</f>
        <v>416638.83333333331</v>
      </c>
      <c r="AC20" s="16">
        <f>MEDIAN(E20,K20,Q20)</f>
        <v>35700</v>
      </c>
      <c r="AD20" s="15">
        <f t="shared" si="18"/>
        <v>6783</v>
      </c>
      <c r="AE20" s="15">
        <f t="shared" si="19"/>
        <v>42483</v>
      </c>
      <c r="AF20" s="15">
        <f>AC20*C20*D20</f>
        <v>357000</v>
      </c>
      <c r="AG20" s="15">
        <f t="shared" si="20"/>
        <v>67830</v>
      </c>
      <c r="AH20" s="16">
        <f>AE20*C20*D20</f>
        <v>424830</v>
      </c>
    </row>
    <row r="21" spans="1:34" x14ac:dyDescent="0.2">
      <c r="A21" s="127"/>
      <c r="B21" s="20" t="s">
        <v>75</v>
      </c>
      <c r="C21" s="1">
        <v>1</v>
      </c>
      <c r="D21" s="1">
        <v>1400</v>
      </c>
      <c r="E21" s="15">
        <v>4095</v>
      </c>
      <c r="F21" s="15">
        <f>E21*19%</f>
        <v>778.05</v>
      </c>
      <c r="G21" s="15">
        <f>F21+E21</f>
        <v>4873.05</v>
      </c>
      <c r="H21" s="15">
        <f t="shared" si="0"/>
        <v>5733000</v>
      </c>
      <c r="I21" s="15">
        <f t="shared" si="2"/>
        <v>1089270</v>
      </c>
      <c r="J21" s="16">
        <f t="shared" si="1"/>
        <v>6822270</v>
      </c>
      <c r="K21" s="15">
        <v>3630.9</v>
      </c>
      <c r="L21" s="15">
        <f>K21*19%</f>
        <v>689.87099999999998</v>
      </c>
      <c r="M21" s="15">
        <f>L21+K21</f>
        <v>4320.7709999999997</v>
      </c>
      <c r="N21" s="15">
        <f t="shared" si="9"/>
        <v>5083260</v>
      </c>
      <c r="O21" s="15">
        <f t="shared" si="10"/>
        <v>965819.4</v>
      </c>
      <c r="P21" s="81">
        <f t="shared" si="11"/>
        <v>6049079.3999999994</v>
      </c>
      <c r="Q21" s="16">
        <v>3978</v>
      </c>
      <c r="R21" s="15">
        <f t="shared" si="12"/>
        <v>755.82</v>
      </c>
      <c r="S21" s="15">
        <f t="shared" si="13"/>
        <v>4733.82</v>
      </c>
      <c r="T21" s="15">
        <f>Q21*C21*D21</f>
        <v>5569200</v>
      </c>
      <c r="U21" s="15">
        <f t="shared" si="14"/>
        <v>1058148</v>
      </c>
      <c r="V21" s="16">
        <f>S21*C21*D21</f>
        <v>6627348</v>
      </c>
      <c r="W21" s="16">
        <f>AVERAGE(E21,K21,Q21)</f>
        <v>3901.2999999999997</v>
      </c>
      <c r="X21" s="15">
        <f t="shared" si="15"/>
        <v>741.24699999999996</v>
      </c>
      <c r="Y21" s="15">
        <f t="shared" si="16"/>
        <v>4642.5469999999996</v>
      </c>
      <c r="Z21" s="15">
        <f>W21*C21*D21</f>
        <v>5461820</v>
      </c>
      <c r="AA21" s="15">
        <f t="shared" si="17"/>
        <v>1037745.8</v>
      </c>
      <c r="AB21" s="16">
        <f>Y21*C21*D21</f>
        <v>6499565.7999999998</v>
      </c>
      <c r="AC21" s="16">
        <f>MEDIAN(E21,K21,Q21)</f>
        <v>3978</v>
      </c>
      <c r="AD21" s="15">
        <f t="shared" si="18"/>
        <v>755.82</v>
      </c>
      <c r="AE21" s="15">
        <f t="shared" si="19"/>
        <v>4733.82</v>
      </c>
      <c r="AF21" s="15">
        <f>AC21*C21*D21</f>
        <v>5569200</v>
      </c>
      <c r="AG21" s="15">
        <f t="shared" si="20"/>
        <v>1058148</v>
      </c>
      <c r="AH21" s="16">
        <f>AE21*C21*D21</f>
        <v>6627348</v>
      </c>
    </row>
    <row r="22" spans="1:34" ht="20.399999999999999" x14ac:dyDescent="0.2">
      <c r="A22" s="127"/>
      <c r="B22" s="20" t="s">
        <v>76</v>
      </c>
      <c r="C22" s="1">
        <v>1</v>
      </c>
      <c r="D22" s="1">
        <v>2</v>
      </c>
      <c r="E22" s="15">
        <v>703500</v>
      </c>
      <c r="F22" s="15">
        <f>E22*19%</f>
        <v>133665</v>
      </c>
      <c r="G22" s="15">
        <f>F22+E22</f>
        <v>837165</v>
      </c>
      <c r="H22" s="15">
        <f t="shared" si="0"/>
        <v>1407000</v>
      </c>
      <c r="I22" s="15">
        <f t="shared" si="2"/>
        <v>267330</v>
      </c>
      <c r="J22" s="16">
        <f>G22*D22*C22</f>
        <v>1674330</v>
      </c>
      <c r="K22" s="15">
        <v>623770</v>
      </c>
      <c r="L22" s="15">
        <f>K22*19%</f>
        <v>118516.3</v>
      </c>
      <c r="M22" s="15">
        <f>L22+K22</f>
        <v>742286.3</v>
      </c>
      <c r="N22" s="15">
        <f t="shared" si="9"/>
        <v>1247540</v>
      </c>
      <c r="O22" s="15">
        <f t="shared" si="10"/>
        <v>237032.6</v>
      </c>
      <c r="P22" s="81">
        <f t="shared" si="11"/>
        <v>1484572.6</v>
      </c>
      <c r="Q22" s="16">
        <v>683400</v>
      </c>
      <c r="R22" s="15">
        <f t="shared" si="12"/>
        <v>129846</v>
      </c>
      <c r="S22" s="15">
        <f t="shared" si="13"/>
        <v>813246</v>
      </c>
      <c r="T22" s="15">
        <f>Q22*C22*D22</f>
        <v>1366800</v>
      </c>
      <c r="U22" s="15">
        <f t="shared" si="14"/>
        <v>259692</v>
      </c>
      <c r="V22" s="16">
        <f>S22*C22*D22</f>
        <v>1626492</v>
      </c>
      <c r="W22" s="16">
        <f>AVERAGE(E22,K22,Q22)</f>
        <v>670223.33333333337</v>
      </c>
      <c r="X22" s="15">
        <f t="shared" si="15"/>
        <v>127342.43333333335</v>
      </c>
      <c r="Y22" s="15">
        <f t="shared" si="16"/>
        <v>797565.76666666672</v>
      </c>
      <c r="Z22" s="15">
        <f>W22*C22*D22</f>
        <v>1340446.6666666667</v>
      </c>
      <c r="AA22" s="15">
        <f t="shared" si="17"/>
        <v>254684.8666666667</v>
      </c>
      <c r="AB22" s="16">
        <f>Y22*C22*D22</f>
        <v>1595131.5333333334</v>
      </c>
      <c r="AC22" s="16">
        <f>MEDIAN(E22,K22,Q22)</f>
        <v>683400</v>
      </c>
      <c r="AD22" s="15">
        <f t="shared" si="18"/>
        <v>129846</v>
      </c>
      <c r="AE22" s="15">
        <f t="shared" si="19"/>
        <v>813246</v>
      </c>
      <c r="AF22" s="15">
        <f>AC22*C22*D22</f>
        <v>1366800</v>
      </c>
      <c r="AG22" s="15">
        <f t="shared" si="20"/>
        <v>259692</v>
      </c>
      <c r="AH22" s="16">
        <f>AE22*C22*D22</f>
        <v>1626492</v>
      </c>
    </row>
    <row r="23" spans="1:34" x14ac:dyDescent="0.2">
      <c r="A23" s="127"/>
      <c r="B23" s="129" t="s">
        <v>17</v>
      </c>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30"/>
      <c r="AA23" s="130"/>
      <c r="AB23" s="130"/>
      <c r="AC23" s="130"/>
      <c r="AD23" s="130"/>
      <c r="AE23" s="130"/>
      <c r="AF23" s="130"/>
      <c r="AG23" s="130"/>
      <c r="AH23" s="131"/>
    </row>
    <row r="24" spans="1:34" ht="81.599999999999994" x14ac:dyDescent="0.2">
      <c r="A24" s="127"/>
      <c r="B24" s="20" t="s">
        <v>18</v>
      </c>
      <c r="C24" s="1">
        <v>1</v>
      </c>
      <c r="D24" s="1">
        <v>1</v>
      </c>
      <c r="E24" s="15">
        <v>3675000</v>
      </c>
      <c r="F24" s="15"/>
      <c r="G24" s="15">
        <f>F24+E24</f>
        <v>3675000</v>
      </c>
      <c r="H24" s="15">
        <f t="shared" si="0"/>
        <v>3675000</v>
      </c>
      <c r="I24" s="15"/>
      <c r="J24" s="16">
        <f t="shared" si="1"/>
        <v>3675000</v>
      </c>
      <c r="K24" s="15">
        <v>3258500</v>
      </c>
      <c r="L24" s="15"/>
      <c r="M24" s="15">
        <f>L24+K24</f>
        <v>3258500</v>
      </c>
      <c r="N24" s="15">
        <f t="shared" ref="N24:N25" si="21">K24*C24*D24</f>
        <v>3258500</v>
      </c>
      <c r="O24" s="15">
        <f t="shared" ref="O24:O25" si="22">N24*19%</f>
        <v>619115</v>
      </c>
      <c r="P24" s="81">
        <f t="shared" ref="P24:P25" si="23">M24*D24*C24</f>
        <v>3258500</v>
      </c>
      <c r="Q24" s="16">
        <v>3570000</v>
      </c>
      <c r="R24" s="15"/>
      <c r="S24" s="15">
        <f>R24+Q24</f>
        <v>3570000</v>
      </c>
      <c r="T24" s="15">
        <f>Q24*C24*D24</f>
        <v>3570000</v>
      </c>
      <c r="U24" s="15"/>
      <c r="V24" s="16">
        <f>S24*C24*D24</f>
        <v>3570000</v>
      </c>
      <c r="W24" s="16">
        <f>AVERAGE(E24,K24,Q24)</f>
        <v>3501166.6666666665</v>
      </c>
      <c r="X24" s="15"/>
      <c r="Y24" s="15">
        <f>X24+W24</f>
        <v>3501166.6666666665</v>
      </c>
      <c r="Z24" s="15">
        <f>W24*C24*D24</f>
        <v>3501166.6666666665</v>
      </c>
      <c r="AA24" s="15"/>
      <c r="AB24" s="16">
        <f>Y24*C24*D24</f>
        <v>3501166.6666666665</v>
      </c>
      <c r="AC24" s="16">
        <f>MEDIAN(E24,K24,Q24)</f>
        <v>3570000</v>
      </c>
      <c r="AD24" s="15"/>
      <c r="AE24" s="15">
        <f>AD24+AC24</f>
        <v>3570000</v>
      </c>
      <c r="AF24" s="15">
        <f>AC24*C24*D24</f>
        <v>3570000</v>
      </c>
      <c r="AG24" s="15"/>
      <c r="AH24" s="16">
        <f>AE24*C24*D24</f>
        <v>3570000</v>
      </c>
    </row>
    <row r="25" spans="1:34" ht="275.39999999999998" x14ac:dyDescent="0.2">
      <c r="A25" s="127"/>
      <c r="B25" s="20" t="s">
        <v>19</v>
      </c>
      <c r="C25" s="1">
        <v>1</v>
      </c>
      <c r="D25" s="1">
        <v>1</v>
      </c>
      <c r="E25" s="15">
        <v>1680000</v>
      </c>
      <c r="F25" s="15"/>
      <c r="G25" s="15">
        <f>F25+E25</f>
        <v>1680000</v>
      </c>
      <c r="H25" s="15">
        <f t="shared" si="0"/>
        <v>1680000</v>
      </c>
      <c r="I25" s="15"/>
      <c r="J25" s="16">
        <f t="shared" si="1"/>
        <v>1680000</v>
      </c>
      <c r="K25" s="15">
        <v>1489600</v>
      </c>
      <c r="L25" s="15"/>
      <c r="M25" s="15">
        <f>L25+K25</f>
        <v>1489600</v>
      </c>
      <c r="N25" s="15">
        <f t="shared" si="21"/>
        <v>1489600</v>
      </c>
      <c r="O25" s="15">
        <f t="shared" si="22"/>
        <v>283024</v>
      </c>
      <c r="P25" s="81">
        <f t="shared" si="23"/>
        <v>1489600</v>
      </c>
      <c r="Q25" s="16">
        <v>1632000</v>
      </c>
      <c r="R25" s="15"/>
      <c r="S25" s="15">
        <f t="shared" ref="S25" si="24">R25+Q25</f>
        <v>1632000</v>
      </c>
      <c r="T25" s="15">
        <f>Q25*C25*D25</f>
        <v>1632000</v>
      </c>
      <c r="U25" s="15"/>
      <c r="V25" s="16">
        <f>S25*C25*D25</f>
        <v>1632000</v>
      </c>
      <c r="W25" s="16">
        <f>AVERAGE(E25,K25,Q25)</f>
        <v>1600533.3333333333</v>
      </c>
      <c r="X25" s="15"/>
      <c r="Y25" s="15">
        <f t="shared" ref="Y25" si="25">X25+W25</f>
        <v>1600533.3333333333</v>
      </c>
      <c r="Z25" s="15">
        <f>W25*C25*D25</f>
        <v>1600533.3333333333</v>
      </c>
      <c r="AA25" s="15"/>
      <c r="AB25" s="16">
        <f>Y25*C25*D25</f>
        <v>1600533.3333333333</v>
      </c>
      <c r="AC25" s="16">
        <f>MEDIAN(E25,K25,Q25)</f>
        <v>1632000</v>
      </c>
      <c r="AD25" s="15"/>
      <c r="AE25" s="15">
        <f t="shared" ref="AE25" si="26">AD25+AC25</f>
        <v>1632000</v>
      </c>
      <c r="AF25" s="15">
        <f>AC25*C25*D25</f>
        <v>1632000</v>
      </c>
      <c r="AG25" s="15"/>
      <c r="AH25" s="16">
        <f>AE25*C25*D25</f>
        <v>1632000</v>
      </c>
    </row>
    <row r="26" spans="1:34" x14ac:dyDescent="0.2">
      <c r="A26" s="127"/>
      <c r="B26" s="129" t="s">
        <v>20</v>
      </c>
      <c r="C26" s="130"/>
      <c r="D26" s="130"/>
      <c r="E26" s="130"/>
      <c r="F26" s="130"/>
      <c r="G26" s="130"/>
      <c r="H26" s="130"/>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1"/>
    </row>
    <row r="27" spans="1:34" ht="96" customHeight="1" x14ac:dyDescent="0.2">
      <c r="A27" s="127"/>
      <c r="B27" s="11" t="s">
        <v>21</v>
      </c>
      <c r="C27" s="21">
        <v>1</v>
      </c>
      <c r="D27" s="22">
        <v>1400</v>
      </c>
      <c r="E27" s="15">
        <v>34650</v>
      </c>
      <c r="F27" s="15">
        <f>E27*19%</f>
        <v>6583.5</v>
      </c>
      <c r="G27" s="15">
        <f>F27+E27</f>
        <v>41233.5</v>
      </c>
      <c r="H27" s="15">
        <f t="shared" si="0"/>
        <v>48510000</v>
      </c>
      <c r="I27" s="15">
        <f t="shared" si="2"/>
        <v>9216900</v>
      </c>
      <c r="J27" s="16">
        <f>G27*D27*C27</f>
        <v>57726900</v>
      </c>
      <c r="K27" s="15">
        <v>30723</v>
      </c>
      <c r="L27" s="15">
        <f>K27*19%</f>
        <v>5837.37</v>
      </c>
      <c r="M27" s="15">
        <f>L27+K27</f>
        <v>36560.370000000003</v>
      </c>
      <c r="N27" s="15">
        <f>K27*C27*D27</f>
        <v>43012200</v>
      </c>
      <c r="O27" s="15">
        <f>N27*19%</f>
        <v>8172318</v>
      </c>
      <c r="P27" s="81">
        <f>M27*D27*C27</f>
        <v>51184518</v>
      </c>
      <c r="Q27" s="16">
        <v>33660</v>
      </c>
      <c r="R27" s="15">
        <f t="shared" ref="R27:R30" si="27">Q27*19%</f>
        <v>6395.4</v>
      </c>
      <c r="S27" s="15">
        <f t="shared" ref="S27:S30" si="28">R27+Q27</f>
        <v>40055.4</v>
      </c>
      <c r="T27" s="15">
        <f>Q27*C27*D27</f>
        <v>47124000</v>
      </c>
      <c r="U27" s="15">
        <f t="shared" ref="U27:U30" si="29">T27*19%</f>
        <v>8953560</v>
      </c>
      <c r="V27" s="16">
        <f>S27*C27*D27</f>
        <v>56077560</v>
      </c>
      <c r="W27" s="16">
        <f>AVERAGE(E27,K27,Q27)</f>
        <v>33011</v>
      </c>
      <c r="X27" s="15">
        <f t="shared" ref="X27:X30" si="30">W27*19%</f>
        <v>6272.09</v>
      </c>
      <c r="Y27" s="15">
        <f t="shared" ref="Y27:Y30" si="31">X27+W27</f>
        <v>39283.089999999997</v>
      </c>
      <c r="Z27" s="15">
        <f>W27*C27*D27</f>
        <v>46215400</v>
      </c>
      <c r="AA27" s="15">
        <f t="shared" ref="AA27:AA30" si="32">Z27*19%</f>
        <v>8780926</v>
      </c>
      <c r="AB27" s="16">
        <f>Y27*C27*D27</f>
        <v>54996325.999999993</v>
      </c>
      <c r="AC27" s="16">
        <f>MEDIAN(E27,K27,Q27)</f>
        <v>33660</v>
      </c>
      <c r="AD27" s="15">
        <f t="shared" ref="AD27:AD30" si="33">AC27*19%</f>
        <v>6395.4</v>
      </c>
      <c r="AE27" s="15">
        <f t="shared" ref="AE27:AE30" si="34">AD27+AC27</f>
        <v>40055.4</v>
      </c>
      <c r="AF27" s="15">
        <f>AC27*C27*D27</f>
        <v>47124000</v>
      </c>
      <c r="AG27" s="15">
        <f t="shared" ref="AG27:AG30" si="35">AF27*19%</f>
        <v>8953560</v>
      </c>
      <c r="AH27" s="16">
        <f>AE27*C27*D27</f>
        <v>56077560</v>
      </c>
    </row>
    <row r="28" spans="1:34" ht="20.399999999999999" x14ac:dyDescent="0.2">
      <c r="A28" s="127"/>
      <c r="B28" s="20" t="s">
        <v>77</v>
      </c>
      <c r="C28" s="1">
        <v>1</v>
      </c>
      <c r="D28" s="1">
        <v>3</v>
      </c>
      <c r="E28" s="15">
        <v>160650</v>
      </c>
      <c r="F28" s="15">
        <f>E28*19%</f>
        <v>30523.5</v>
      </c>
      <c r="G28" s="15">
        <f>F28+E28</f>
        <v>191173.5</v>
      </c>
      <c r="H28" s="15">
        <f t="shared" si="0"/>
        <v>481950</v>
      </c>
      <c r="I28" s="15">
        <f t="shared" si="2"/>
        <v>91570.5</v>
      </c>
      <c r="J28" s="16">
        <f>G28*D28*C28</f>
        <v>573520.5</v>
      </c>
      <c r="K28" s="15">
        <v>142443</v>
      </c>
      <c r="L28" s="15">
        <f>K28*19%</f>
        <v>27064.170000000002</v>
      </c>
      <c r="M28" s="15">
        <f>L28+K28</f>
        <v>169507.17</v>
      </c>
      <c r="N28" s="15">
        <f t="shared" ref="N28:N30" si="36">K28*C28*D28</f>
        <v>427329</v>
      </c>
      <c r="O28" s="15">
        <f t="shared" ref="O28:O30" si="37">N28*19%</f>
        <v>81192.509999999995</v>
      </c>
      <c r="P28" s="81">
        <f t="shared" ref="P28:P30" si="38">M28*D28*C28</f>
        <v>508521.51</v>
      </c>
      <c r="Q28" s="16">
        <v>156060</v>
      </c>
      <c r="R28" s="15">
        <f t="shared" si="27"/>
        <v>29651.4</v>
      </c>
      <c r="S28" s="15">
        <f t="shared" si="28"/>
        <v>185711.4</v>
      </c>
      <c r="T28" s="15">
        <f>Q28*C28*D28</f>
        <v>468180</v>
      </c>
      <c r="U28" s="15">
        <f t="shared" si="29"/>
        <v>88954.2</v>
      </c>
      <c r="V28" s="16">
        <f>S28*C28*D28</f>
        <v>557134.19999999995</v>
      </c>
      <c r="W28" s="16">
        <f>AVERAGE(E28,K28,Q28)</f>
        <v>153051</v>
      </c>
      <c r="X28" s="15">
        <f t="shared" si="30"/>
        <v>29079.69</v>
      </c>
      <c r="Y28" s="15">
        <f t="shared" si="31"/>
        <v>182130.69</v>
      </c>
      <c r="Z28" s="15">
        <f>W28*C28*D28</f>
        <v>459153</v>
      </c>
      <c r="AA28" s="15">
        <f t="shared" si="32"/>
        <v>87239.07</v>
      </c>
      <c r="AB28" s="16">
        <f>Y28*C28*D28</f>
        <v>546392.07000000007</v>
      </c>
      <c r="AC28" s="16">
        <f>MEDIAN(E28,K28,Q28)</f>
        <v>156060</v>
      </c>
      <c r="AD28" s="15">
        <f t="shared" si="33"/>
        <v>29651.4</v>
      </c>
      <c r="AE28" s="15">
        <f t="shared" si="34"/>
        <v>185711.4</v>
      </c>
      <c r="AF28" s="15">
        <f>AC28*C28*D28</f>
        <v>468180</v>
      </c>
      <c r="AG28" s="15">
        <f t="shared" si="35"/>
        <v>88954.2</v>
      </c>
      <c r="AH28" s="16">
        <f>AE28*C28*D28</f>
        <v>557134.19999999995</v>
      </c>
    </row>
    <row r="29" spans="1:34" ht="20.399999999999999" x14ac:dyDescent="0.2">
      <c r="A29" s="127"/>
      <c r="B29" s="20" t="s">
        <v>78</v>
      </c>
      <c r="C29" s="1">
        <v>1</v>
      </c>
      <c r="D29" s="1">
        <v>4</v>
      </c>
      <c r="E29" s="15">
        <v>199500</v>
      </c>
      <c r="F29" s="15">
        <f>E29*19%</f>
        <v>37905</v>
      </c>
      <c r="G29" s="15">
        <f>F29+E29</f>
        <v>237405</v>
      </c>
      <c r="H29" s="15">
        <f t="shared" si="0"/>
        <v>798000</v>
      </c>
      <c r="I29" s="15">
        <f t="shared" si="2"/>
        <v>151620</v>
      </c>
      <c r="J29" s="16">
        <f>G29*D29*C29</f>
        <v>949620</v>
      </c>
      <c r="K29" s="15">
        <v>176890</v>
      </c>
      <c r="L29" s="15">
        <f>K29*19%</f>
        <v>33609.1</v>
      </c>
      <c r="M29" s="15">
        <f>L29+K29</f>
        <v>210499.1</v>
      </c>
      <c r="N29" s="15">
        <f t="shared" si="36"/>
        <v>707560</v>
      </c>
      <c r="O29" s="15">
        <f t="shared" si="37"/>
        <v>134436.4</v>
      </c>
      <c r="P29" s="81">
        <f t="shared" si="38"/>
        <v>841996.4</v>
      </c>
      <c r="Q29" s="16">
        <v>193800</v>
      </c>
      <c r="R29" s="15">
        <f t="shared" si="27"/>
        <v>36822</v>
      </c>
      <c r="S29" s="15">
        <f t="shared" si="28"/>
        <v>230622</v>
      </c>
      <c r="T29" s="15">
        <f>Q29*C29*D29</f>
        <v>775200</v>
      </c>
      <c r="U29" s="15">
        <f t="shared" si="29"/>
        <v>147288</v>
      </c>
      <c r="V29" s="16">
        <f>S29*C29*D29</f>
        <v>922488</v>
      </c>
      <c r="W29" s="16">
        <f>AVERAGE(E29,K29,Q29)</f>
        <v>190063.33333333334</v>
      </c>
      <c r="X29" s="15">
        <f t="shared" si="30"/>
        <v>36112.033333333333</v>
      </c>
      <c r="Y29" s="15">
        <f t="shared" si="31"/>
        <v>226175.36666666667</v>
      </c>
      <c r="Z29" s="15">
        <f>W29*C29*D29</f>
        <v>760253.33333333337</v>
      </c>
      <c r="AA29" s="15">
        <f t="shared" si="32"/>
        <v>144448.13333333333</v>
      </c>
      <c r="AB29" s="16">
        <f>Y29*C29*D29</f>
        <v>904701.46666666667</v>
      </c>
      <c r="AC29" s="16">
        <f>MEDIAN(E29,K29,Q29)</f>
        <v>193800</v>
      </c>
      <c r="AD29" s="15">
        <f t="shared" si="33"/>
        <v>36822</v>
      </c>
      <c r="AE29" s="15">
        <f t="shared" si="34"/>
        <v>230622</v>
      </c>
      <c r="AF29" s="15">
        <f>AC29*C29*D29</f>
        <v>775200</v>
      </c>
      <c r="AG29" s="15">
        <f t="shared" si="35"/>
        <v>147288</v>
      </c>
      <c r="AH29" s="16">
        <f>AE29*C29*D29</f>
        <v>922488</v>
      </c>
    </row>
    <row r="30" spans="1:34" x14ac:dyDescent="0.2">
      <c r="A30" s="127"/>
      <c r="B30" s="20" t="s">
        <v>24</v>
      </c>
      <c r="C30" s="1">
        <v>1</v>
      </c>
      <c r="D30" s="1">
        <v>3</v>
      </c>
      <c r="E30" s="15">
        <v>283500</v>
      </c>
      <c r="F30" s="15">
        <f>E30*19%</f>
        <v>53865</v>
      </c>
      <c r="G30" s="15">
        <f>F30+E30</f>
        <v>337365</v>
      </c>
      <c r="H30" s="15">
        <f t="shared" si="0"/>
        <v>850500</v>
      </c>
      <c r="I30" s="15">
        <f t="shared" si="2"/>
        <v>161595</v>
      </c>
      <c r="J30" s="16">
        <f t="shared" si="1"/>
        <v>1012095</v>
      </c>
      <c r="K30" s="15">
        <v>251370</v>
      </c>
      <c r="L30" s="15">
        <f>K30*19%</f>
        <v>47760.3</v>
      </c>
      <c r="M30" s="15">
        <f>L30+K30</f>
        <v>299130.3</v>
      </c>
      <c r="N30" s="15">
        <f t="shared" si="36"/>
        <v>754110</v>
      </c>
      <c r="O30" s="15">
        <f t="shared" si="37"/>
        <v>143280.9</v>
      </c>
      <c r="P30" s="81">
        <f t="shared" si="38"/>
        <v>897390.89999999991</v>
      </c>
      <c r="Q30" s="16">
        <v>275400</v>
      </c>
      <c r="R30" s="15">
        <f t="shared" si="27"/>
        <v>52326</v>
      </c>
      <c r="S30" s="15">
        <f t="shared" si="28"/>
        <v>327726</v>
      </c>
      <c r="T30" s="15">
        <f>Q30*C30*D30</f>
        <v>826200</v>
      </c>
      <c r="U30" s="15">
        <f t="shared" si="29"/>
        <v>156978</v>
      </c>
      <c r="V30" s="16">
        <f>S30*C30*D30</f>
        <v>983178</v>
      </c>
      <c r="W30" s="16">
        <f>AVERAGE(E30,K30,Q30)</f>
        <v>270090</v>
      </c>
      <c r="X30" s="15">
        <f t="shared" si="30"/>
        <v>51317.1</v>
      </c>
      <c r="Y30" s="15">
        <f t="shared" si="31"/>
        <v>321407.09999999998</v>
      </c>
      <c r="Z30" s="15">
        <f>W30*C30*D30</f>
        <v>810270</v>
      </c>
      <c r="AA30" s="15">
        <f t="shared" si="32"/>
        <v>153951.29999999999</v>
      </c>
      <c r="AB30" s="16">
        <f>Y30*C30*D30</f>
        <v>964221.29999999993</v>
      </c>
      <c r="AC30" s="16">
        <f>MEDIAN(E30,K30,Q30)</f>
        <v>275400</v>
      </c>
      <c r="AD30" s="15">
        <f t="shared" si="33"/>
        <v>52326</v>
      </c>
      <c r="AE30" s="15">
        <f t="shared" si="34"/>
        <v>327726</v>
      </c>
      <c r="AF30" s="15">
        <f>AC30*C30*D30</f>
        <v>826200</v>
      </c>
      <c r="AG30" s="15">
        <f t="shared" si="35"/>
        <v>156978</v>
      </c>
      <c r="AH30" s="16">
        <f>AE30*C30*D30</f>
        <v>983178</v>
      </c>
    </row>
    <row r="31" spans="1:34" x14ac:dyDescent="0.2">
      <c r="A31" s="127"/>
      <c r="B31" s="129" t="s">
        <v>25</v>
      </c>
      <c r="C31" s="130"/>
      <c r="D31" s="130"/>
      <c r="E31" s="130"/>
      <c r="F31" s="130"/>
      <c r="G31" s="130"/>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1"/>
    </row>
    <row r="32" spans="1:34" ht="83.1" customHeight="1" x14ac:dyDescent="0.2">
      <c r="A32" s="127"/>
      <c r="B32" s="20" t="s">
        <v>79</v>
      </c>
      <c r="C32" s="1">
        <v>2</v>
      </c>
      <c r="D32" s="1">
        <v>1</v>
      </c>
      <c r="E32" s="15">
        <v>420000</v>
      </c>
      <c r="F32" s="15">
        <f t="shared" ref="F32:F41" si="39">E32*19%</f>
        <v>79800</v>
      </c>
      <c r="G32" s="15">
        <f t="shared" ref="G32:G37" si="40">F32+E32</f>
        <v>499800</v>
      </c>
      <c r="H32" s="15">
        <f t="shared" si="0"/>
        <v>840000</v>
      </c>
      <c r="I32" s="15">
        <f t="shared" si="2"/>
        <v>159600</v>
      </c>
      <c r="J32" s="16">
        <f t="shared" si="1"/>
        <v>999600</v>
      </c>
      <c r="K32" s="15">
        <v>372400</v>
      </c>
      <c r="L32" s="15">
        <f t="shared" ref="L32:L41" si="41">K32*19%</f>
        <v>70756</v>
      </c>
      <c r="M32" s="15">
        <f t="shared" ref="M32:M37" si="42">L32+K32</f>
        <v>443156</v>
      </c>
      <c r="N32" s="15">
        <f t="shared" ref="N32:N37" si="43">K32*C32*D32</f>
        <v>744800</v>
      </c>
      <c r="O32" s="15">
        <f t="shared" ref="O32:O37" si="44">N32*19%</f>
        <v>141512</v>
      </c>
      <c r="P32" s="81">
        <f t="shared" ref="P32:P37" si="45">M32*D32*C32</f>
        <v>886312</v>
      </c>
      <c r="Q32" s="16">
        <v>408000</v>
      </c>
      <c r="R32" s="15">
        <f t="shared" ref="R32:R37" si="46">Q32*19%</f>
        <v>77520</v>
      </c>
      <c r="S32" s="15">
        <f t="shared" ref="S32:S37" si="47">R32+Q32</f>
        <v>485520</v>
      </c>
      <c r="T32" s="15">
        <f t="shared" ref="T32:T37" si="48">Q32*C32*D32</f>
        <v>816000</v>
      </c>
      <c r="U32" s="15">
        <f t="shared" ref="U32:U37" si="49">T32*19%</f>
        <v>155040</v>
      </c>
      <c r="V32" s="16">
        <f t="shared" ref="V32:V37" si="50">S32*C32*D32</f>
        <v>971040</v>
      </c>
      <c r="W32" s="16">
        <f t="shared" ref="W32:W37" si="51">AVERAGE(E32,K32,Q32)</f>
        <v>400133.33333333331</v>
      </c>
      <c r="X32" s="15">
        <f t="shared" ref="X32:X37" si="52">W32*19%</f>
        <v>76025.333333333328</v>
      </c>
      <c r="Y32" s="15">
        <f t="shared" ref="Y32:Y37" si="53">X32+W32</f>
        <v>476158.66666666663</v>
      </c>
      <c r="Z32" s="15">
        <f t="shared" ref="Z32:Z37" si="54">W32*C32*D32</f>
        <v>800266.66666666663</v>
      </c>
      <c r="AA32" s="15">
        <f t="shared" ref="AA32:AA37" si="55">Z32*19%</f>
        <v>152050.66666666666</v>
      </c>
      <c r="AB32" s="16">
        <f t="shared" ref="AB32:AB37" si="56">Y32*C32*D32</f>
        <v>952317.33333333326</v>
      </c>
      <c r="AC32" s="16">
        <f t="shared" ref="AC32:AC37" si="57">MEDIAN(E32,K32,Q32)</f>
        <v>408000</v>
      </c>
      <c r="AD32" s="15">
        <f t="shared" ref="AD32:AD37" si="58">AC32*19%</f>
        <v>77520</v>
      </c>
      <c r="AE32" s="15">
        <f t="shared" ref="AE32:AE37" si="59">AD32+AC32</f>
        <v>485520</v>
      </c>
      <c r="AF32" s="15">
        <f t="shared" ref="AF32:AF37" si="60">AC32*C32*D32</f>
        <v>816000</v>
      </c>
      <c r="AG32" s="15">
        <f t="shared" ref="AG32:AG37" si="61">AF32*19%</f>
        <v>155040</v>
      </c>
      <c r="AH32" s="16">
        <f t="shared" ref="AH32:AH37" si="62">AE32*C32*D32</f>
        <v>971040</v>
      </c>
    </row>
    <row r="33" spans="1:34" ht="51" x14ac:dyDescent="0.2">
      <c r="A33" s="127"/>
      <c r="B33" s="20" t="s">
        <v>82</v>
      </c>
      <c r="C33" s="1">
        <v>2</v>
      </c>
      <c r="D33" s="1">
        <v>1</v>
      </c>
      <c r="E33" s="15">
        <v>420000</v>
      </c>
      <c r="F33" s="15">
        <f t="shared" si="39"/>
        <v>79800</v>
      </c>
      <c r="G33" s="15">
        <f t="shared" si="40"/>
        <v>499800</v>
      </c>
      <c r="H33" s="15">
        <f t="shared" si="0"/>
        <v>840000</v>
      </c>
      <c r="I33" s="15">
        <f t="shared" si="2"/>
        <v>159600</v>
      </c>
      <c r="J33" s="16">
        <f t="shared" si="1"/>
        <v>999600</v>
      </c>
      <c r="K33" s="15">
        <v>372400</v>
      </c>
      <c r="L33" s="15">
        <f t="shared" si="41"/>
        <v>70756</v>
      </c>
      <c r="M33" s="15">
        <f t="shared" si="42"/>
        <v>443156</v>
      </c>
      <c r="N33" s="15">
        <f t="shared" si="43"/>
        <v>744800</v>
      </c>
      <c r="O33" s="15">
        <f t="shared" si="44"/>
        <v>141512</v>
      </c>
      <c r="P33" s="81">
        <f t="shared" si="45"/>
        <v>886312</v>
      </c>
      <c r="Q33" s="16">
        <v>408000</v>
      </c>
      <c r="R33" s="15">
        <f t="shared" si="46"/>
        <v>77520</v>
      </c>
      <c r="S33" s="15">
        <f t="shared" si="47"/>
        <v>485520</v>
      </c>
      <c r="T33" s="15">
        <f t="shared" si="48"/>
        <v>816000</v>
      </c>
      <c r="U33" s="15">
        <f t="shared" si="49"/>
        <v>155040</v>
      </c>
      <c r="V33" s="16">
        <f t="shared" si="50"/>
        <v>971040</v>
      </c>
      <c r="W33" s="16">
        <f t="shared" si="51"/>
        <v>400133.33333333331</v>
      </c>
      <c r="X33" s="15">
        <f t="shared" si="52"/>
        <v>76025.333333333328</v>
      </c>
      <c r="Y33" s="15">
        <f t="shared" si="53"/>
        <v>476158.66666666663</v>
      </c>
      <c r="Z33" s="15">
        <f t="shared" si="54"/>
        <v>800266.66666666663</v>
      </c>
      <c r="AA33" s="15">
        <f t="shared" si="55"/>
        <v>152050.66666666666</v>
      </c>
      <c r="AB33" s="16">
        <f t="shared" si="56"/>
        <v>952317.33333333326</v>
      </c>
      <c r="AC33" s="16">
        <f t="shared" si="57"/>
        <v>408000</v>
      </c>
      <c r="AD33" s="15">
        <f t="shared" si="58"/>
        <v>77520</v>
      </c>
      <c r="AE33" s="15">
        <f t="shared" si="59"/>
        <v>485520</v>
      </c>
      <c r="AF33" s="15">
        <f t="shared" si="60"/>
        <v>816000</v>
      </c>
      <c r="AG33" s="15">
        <f t="shared" si="61"/>
        <v>155040</v>
      </c>
      <c r="AH33" s="16">
        <f t="shared" si="62"/>
        <v>971040</v>
      </c>
    </row>
    <row r="34" spans="1:34" ht="51" x14ac:dyDescent="0.2">
      <c r="A34" s="127"/>
      <c r="B34" s="20" t="s">
        <v>83</v>
      </c>
      <c r="C34" s="1">
        <v>2</v>
      </c>
      <c r="D34" s="1">
        <v>1</v>
      </c>
      <c r="E34" s="15">
        <v>420000</v>
      </c>
      <c r="F34" s="15">
        <f t="shared" si="39"/>
        <v>79800</v>
      </c>
      <c r="G34" s="15">
        <f t="shared" si="40"/>
        <v>499800</v>
      </c>
      <c r="H34" s="15">
        <f t="shared" si="0"/>
        <v>840000</v>
      </c>
      <c r="I34" s="15">
        <f t="shared" si="2"/>
        <v>159600</v>
      </c>
      <c r="J34" s="16">
        <f t="shared" si="1"/>
        <v>999600</v>
      </c>
      <c r="K34" s="15">
        <v>372400</v>
      </c>
      <c r="L34" s="15">
        <f t="shared" si="41"/>
        <v>70756</v>
      </c>
      <c r="M34" s="15">
        <f t="shared" si="42"/>
        <v>443156</v>
      </c>
      <c r="N34" s="15">
        <f t="shared" si="43"/>
        <v>744800</v>
      </c>
      <c r="O34" s="15">
        <f t="shared" si="44"/>
        <v>141512</v>
      </c>
      <c r="P34" s="81">
        <f t="shared" si="45"/>
        <v>886312</v>
      </c>
      <c r="Q34" s="16">
        <v>408000</v>
      </c>
      <c r="R34" s="15">
        <f t="shared" si="46"/>
        <v>77520</v>
      </c>
      <c r="S34" s="15">
        <f t="shared" si="47"/>
        <v>485520</v>
      </c>
      <c r="T34" s="15">
        <f t="shared" si="48"/>
        <v>816000</v>
      </c>
      <c r="U34" s="15">
        <f t="shared" si="49"/>
        <v>155040</v>
      </c>
      <c r="V34" s="16">
        <f t="shared" si="50"/>
        <v>971040</v>
      </c>
      <c r="W34" s="16">
        <f t="shared" si="51"/>
        <v>400133.33333333331</v>
      </c>
      <c r="X34" s="15">
        <f t="shared" si="52"/>
        <v>76025.333333333328</v>
      </c>
      <c r="Y34" s="15">
        <f t="shared" si="53"/>
        <v>476158.66666666663</v>
      </c>
      <c r="Z34" s="15">
        <f t="shared" si="54"/>
        <v>800266.66666666663</v>
      </c>
      <c r="AA34" s="15">
        <f t="shared" si="55"/>
        <v>152050.66666666666</v>
      </c>
      <c r="AB34" s="16">
        <f t="shared" si="56"/>
        <v>952317.33333333326</v>
      </c>
      <c r="AC34" s="16">
        <f t="shared" si="57"/>
        <v>408000</v>
      </c>
      <c r="AD34" s="15">
        <f t="shared" si="58"/>
        <v>77520</v>
      </c>
      <c r="AE34" s="15">
        <f t="shared" si="59"/>
        <v>485520</v>
      </c>
      <c r="AF34" s="15">
        <f t="shared" si="60"/>
        <v>816000</v>
      </c>
      <c r="AG34" s="15">
        <f t="shared" si="61"/>
        <v>155040</v>
      </c>
      <c r="AH34" s="16">
        <f t="shared" si="62"/>
        <v>971040</v>
      </c>
    </row>
    <row r="35" spans="1:34" ht="51" x14ac:dyDescent="0.2">
      <c r="A35" s="127"/>
      <c r="B35" s="20" t="s">
        <v>81</v>
      </c>
      <c r="C35" s="22">
        <v>2</v>
      </c>
      <c r="D35" s="22">
        <v>6</v>
      </c>
      <c r="E35" s="15">
        <v>199500</v>
      </c>
      <c r="F35" s="15">
        <f t="shared" si="39"/>
        <v>37905</v>
      </c>
      <c r="G35" s="15">
        <f t="shared" si="40"/>
        <v>237405</v>
      </c>
      <c r="H35" s="15">
        <f t="shared" si="0"/>
        <v>2394000</v>
      </c>
      <c r="I35" s="15">
        <f t="shared" si="2"/>
        <v>454860</v>
      </c>
      <c r="J35" s="16">
        <f>G35*D35*C35</f>
        <v>2848860</v>
      </c>
      <c r="K35" s="15">
        <v>176890</v>
      </c>
      <c r="L35" s="15">
        <f t="shared" si="41"/>
        <v>33609.1</v>
      </c>
      <c r="M35" s="15">
        <f t="shared" si="42"/>
        <v>210499.1</v>
      </c>
      <c r="N35" s="15">
        <f t="shared" si="43"/>
        <v>2122680</v>
      </c>
      <c r="O35" s="15">
        <f t="shared" si="44"/>
        <v>403309.2</v>
      </c>
      <c r="P35" s="81">
        <f t="shared" si="45"/>
        <v>2525989.2000000002</v>
      </c>
      <c r="Q35" s="16">
        <v>193800</v>
      </c>
      <c r="R35" s="15">
        <f t="shared" si="46"/>
        <v>36822</v>
      </c>
      <c r="S35" s="15">
        <f t="shared" si="47"/>
        <v>230622</v>
      </c>
      <c r="T35" s="15">
        <f t="shared" si="48"/>
        <v>2325600</v>
      </c>
      <c r="U35" s="15">
        <f t="shared" si="49"/>
        <v>441864</v>
      </c>
      <c r="V35" s="16">
        <f t="shared" si="50"/>
        <v>2767464</v>
      </c>
      <c r="W35" s="16">
        <f t="shared" si="51"/>
        <v>190063.33333333334</v>
      </c>
      <c r="X35" s="15">
        <f t="shared" si="52"/>
        <v>36112.033333333333</v>
      </c>
      <c r="Y35" s="15">
        <f t="shared" si="53"/>
        <v>226175.36666666667</v>
      </c>
      <c r="Z35" s="15">
        <f t="shared" si="54"/>
        <v>2280760</v>
      </c>
      <c r="AA35" s="15">
        <f t="shared" si="55"/>
        <v>433344.4</v>
      </c>
      <c r="AB35" s="16">
        <f t="shared" si="56"/>
        <v>2714104.4</v>
      </c>
      <c r="AC35" s="16">
        <f t="shared" si="57"/>
        <v>193800</v>
      </c>
      <c r="AD35" s="15">
        <f t="shared" si="58"/>
        <v>36822</v>
      </c>
      <c r="AE35" s="15">
        <f t="shared" si="59"/>
        <v>230622</v>
      </c>
      <c r="AF35" s="15">
        <f t="shared" si="60"/>
        <v>2325600</v>
      </c>
      <c r="AG35" s="15">
        <f t="shared" si="61"/>
        <v>441864</v>
      </c>
      <c r="AH35" s="16">
        <f t="shared" si="62"/>
        <v>2767464</v>
      </c>
    </row>
    <row r="36" spans="1:34" ht="105.9" customHeight="1" x14ac:dyDescent="0.2">
      <c r="A36" s="127"/>
      <c r="B36" s="20" t="s">
        <v>84</v>
      </c>
      <c r="C36" s="22">
        <v>1</v>
      </c>
      <c r="D36" s="22">
        <v>6</v>
      </c>
      <c r="E36" s="15">
        <v>199500</v>
      </c>
      <c r="F36" s="15">
        <f t="shared" si="39"/>
        <v>37905</v>
      </c>
      <c r="G36" s="15">
        <f t="shared" si="40"/>
        <v>237405</v>
      </c>
      <c r="H36" s="15">
        <f t="shared" si="0"/>
        <v>1197000</v>
      </c>
      <c r="I36" s="15">
        <f t="shared" si="2"/>
        <v>227430</v>
      </c>
      <c r="J36" s="16">
        <f>G36*D36*C36</f>
        <v>1424430</v>
      </c>
      <c r="K36" s="15">
        <v>176890</v>
      </c>
      <c r="L36" s="15">
        <f t="shared" si="41"/>
        <v>33609.1</v>
      </c>
      <c r="M36" s="15">
        <f t="shared" si="42"/>
        <v>210499.1</v>
      </c>
      <c r="N36" s="15">
        <f t="shared" si="43"/>
        <v>1061340</v>
      </c>
      <c r="O36" s="15">
        <f t="shared" si="44"/>
        <v>201654.6</v>
      </c>
      <c r="P36" s="81">
        <f t="shared" si="45"/>
        <v>1262994.6000000001</v>
      </c>
      <c r="Q36" s="16">
        <v>193800</v>
      </c>
      <c r="R36" s="15">
        <f t="shared" si="46"/>
        <v>36822</v>
      </c>
      <c r="S36" s="15">
        <f t="shared" si="47"/>
        <v>230622</v>
      </c>
      <c r="T36" s="15">
        <f t="shared" si="48"/>
        <v>1162800</v>
      </c>
      <c r="U36" s="15">
        <f t="shared" si="49"/>
        <v>220932</v>
      </c>
      <c r="V36" s="16">
        <f t="shared" si="50"/>
        <v>1383732</v>
      </c>
      <c r="W36" s="16">
        <f t="shared" si="51"/>
        <v>190063.33333333334</v>
      </c>
      <c r="X36" s="15">
        <f t="shared" si="52"/>
        <v>36112.033333333333</v>
      </c>
      <c r="Y36" s="15">
        <f t="shared" si="53"/>
        <v>226175.36666666667</v>
      </c>
      <c r="Z36" s="15">
        <f t="shared" si="54"/>
        <v>1140380</v>
      </c>
      <c r="AA36" s="15">
        <f t="shared" si="55"/>
        <v>216672.2</v>
      </c>
      <c r="AB36" s="16">
        <f t="shared" si="56"/>
        <v>1357052.2</v>
      </c>
      <c r="AC36" s="16">
        <f t="shared" si="57"/>
        <v>193800</v>
      </c>
      <c r="AD36" s="15">
        <f t="shared" si="58"/>
        <v>36822</v>
      </c>
      <c r="AE36" s="15">
        <f t="shared" si="59"/>
        <v>230622</v>
      </c>
      <c r="AF36" s="15">
        <f t="shared" si="60"/>
        <v>1162800</v>
      </c>
      <c r="AG36" s="15">
        <f t="shared" si="61"/>
        <v>220932</v>
      </c>
      <c r="AH36" s="16">
        <f t="shared" si="62"/>
        <v>1383732</v>
      </c>
    </row>
    <row r="37" spans="1:34" ht="60" customHeight="1" x14ac:dyDescent="0.2">
      <c r="A37" s="127"/>
      <c r="B37" s="20" t="s">
        <v>80</v>
      </c>
      <c r="C37" s="22">
        <v>1</v>
      </c>
      <c r="D37" s="22">
        <v>3</v>
      </c>
      <c r="E37" s="15">
        <v>199500</v>
      </c>
      <c r="F37" s="15">
        <f t="shared" si="39"/>
        <v>37905</v>
      </c>
      <c r="G37" s="15">
        <f t="shared" si="40"/>
        <v>237405</v>
      </c>
      <c r="H37" s="15">
        <f>E37*D37*C37</f>
        <v>598500</v>
      </c>
      <c r="I37" s="15">
        <f t="shared" si="2"/>
        <v>113715</v>
      </c>
      <c r="J37" s="16">
        <f t="shared" si="1"/>
        <v>712215</v>
      </c>
      <c r="K37" s="15">
        <v>176890</v>
      </c>
      <c r="L37" s="15">
        <f t="shared" si="41"/>
        <v>33609.1</v>
      </c>
      <c r="M37" s="15">
        <f t="shared" si="42"/>
        <v>210499.1</v>
      </c>
      <c r="N37" s="15">
        <f t="shared" si="43"/>
        <v>530670</v>
      </c>
      <c r="O37" s="15">
        <f t="shared" si="44"/>
        <v>100827.3</v>
      </c>
      <c r="P37" s="81">
        <f t="shared" si="45"/>
        <v>631497.30000000005</v>
      </c>
      <c r="Q37" s="16">
        <v>193800</v>
      </c>
      <c r="R37" s="15">
        <f t="shared" si="46"/>
        <v>36822</v>
      </c>
      <c r="S37" s="15">
        <f t="shared" si="47"/>
        <v>230622</v>
      </c>
      <c r="T37" s="15">
        <f t="shared" si="48"/>
        <v>581400</v>
      </c>
      <c r="U37" s="15">
        <f t="shared" si="49"/>
        <v>110466</v>
      </c>
      <c r="V37" s="16">
        <f t="shared" si="50"/>
        <v>691866</v>
      </c>
      <c r="W37" s="16">
        <f t="shared" si="51"/>
        <v>190063.33333333334</v>
      </c>
      <c r="X37" s="15">
        <f t="shared" si="52"/>
        <v>36112.033333333333</v>
      </c>
      <c r="Y37" s="15">
        <f t="shared" si="53"/>
        <v>226175.36666666667</v>
      </c>
      <c r="Z37" s="15">
        <f t="shared" si="54"/>
        <v>570190</v>
      </c>
      <c r="AA37" s="15">
        <f t="shared" si="55"/>
        <v>108336.1</v>
      </c>
      <c r="AB37" s="16">
        <f t="shared" si="56"/>
        <v>678526.1</v>
      </c>
      <c r="AC37" s="16">
        <f t="shared" si="57"/>
        <v>193800</v>
      </c>
      <c r="AD37" s="15">
        <f t="shared" si="58"/>
        <v>36822</v>
      </c>
      <c r="AE37" s="15">
        <f t="shared" si="59"/>
        <v>230622</v>
      </c>
      <c r="AF37" s="15">
        <f t="shared" si="60"/>
        <v>581400</v>
      </c>
      <c r="AG37" s="15">
        <f t="shared" si="61"/>
        <v>110466</v>
      </c>
      <c r="AH37" s="16">
        <f t="shared" si="62"/>
        <v>691866</v>
      </c>
    </row>
    <row r="38" spans="1:34" x14ac:dyDescent="0.2">
      <c r="A38" s="127"/>
      <c r="B38" s="129" t="s">
        <v>25</v>
      </c>
      <c r="C38" s="130"/>
      <c r="D38" s="130"/>
      <c r="E38" s="130"/>
      <c r="F38" s="130"/>
      <c r="G38" s="130"/>
      <c r="H38" s="130"/>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1"/>
    </row>
    <row r="39" spans="1:34" ht="60" customHeight="1" x14ac:dyDescent="0.2">
      <c r="A39" s="127"/>
      <c r="B39" s="20" t="s">
        <v>149</v>
      </c>
      <c r="C39" s="22">
        <v>1</v>
      </c>
      <c r="D39" s="22">
        <v>1</v>
      </c>
      <c r="E39" s="15">
        <v>4095000</v>
      </c>
      <c r="F39" s="15">
        <f>E39*19%</f>
        <v>778050</v>
      </c>
      <c r="G39" s="15">
        <f t="shared" ref="G39" si="63">F39+E39</f>
        <v>4873050</v>
      </c>
      <c r="H39" s="15">
        <f>E39*D39*C39</f>
        <v>4095000</v>
      </c>
      <c r="I39" s="15">
        <f t="shared" ref="I39" si="64">H39*19%</f>
        <v>778050</v>
      </c>
      <c r="J39" s="16">
        <f>G39*D39*C39</f>
        <v>4873050</v>
      </c>
      <c r="K39" s="15">
        <v>3630900</v>
      </c>
      <c r="L39" s="15">
        <f>K39*19%</f>
        <v>689871</v>
      </c>
      <c r="M39" s="15">
        <f t="shared" ref="M39" si="65">L39+K39</f>
        <v>4320771</v>
      </c>
      <c r="N39" s="15">
        <f>K39*C39*D39</f>
        <v>3630900</v>
      </c>
      <c r="O39" s="15">
        <f>N39*19%</f>
        <v>689871</v>
      </c>
      <c r="P39" s="81">
        <f>M39*D39*C39</f>
        <v>4320771</v>
      </c>
      <c r="Q39" s="16">
        <v>3978000</v>
      </c>
      <c r="R39" s="15">
        <f t="shared" ref="R39" si="66">Q39*19%</f>
        <v>755820</v>
      </c>
      <c r="S39" s="15">
        <f t="shared" ref="S39" si="67">R39+Q39</f>
        <v>4733820</v>
      </c>
      <c r="T39" s="15">
        <f>Q39*C39*D39</f>
        <v>3978000</v>
      </c>
      <c r="U39" s="15">
        <f t="shared" ref="U39" si="68">T39*19%</f>
        <v>755820</v>
      </c>
      <c r="V39" s="16">
        <f>S39*C39*D39</f>
        <v>4733820</v>
      </c>
      <c r="W39" s="16">
        <f>AVERAGE(E39,K39,Q39)</f>
        <v>3901300</v>
      </c>
      <c r="X39" s="15">
        <f t="shared" ref="X39" si="69">W39*19%</f>
        <v>741247</v>
      </c>
      <c r="Y39" s="15">
        <f t="shared" ref="Y39" si="70">X39+W39</f>
        <v>4642547</v>
      </c>
      <c r="Z39" s="15">
        <f>W39*C39*D39</f>
        <v>3901300</v>
      </c>
      <c r="AA39" s="15">
        <f t="shared" ref="AA39" si="71">Z39*19%</f>
        <v>741247</v>
      </c>
      <c r="AB39" s="16">
        <f>Y39*C39*D39</f>
        <v>4642547</v>
      </c>
      <c r="AC39" s="16">
        <f>MEDIAN(E39,K39,Q39)</f>
        <v>3978000</v>
      </c>
      <c r="AD39" s="15">
        <f t="shared" ref="AD39" si="72">AC39*19%</f>
        <v>755820</v>
      </c>
      <c r="AE39" s="15">
        <f t="shared" ref="AE39" si="73">AD39+AC39</f>
        <v>4733820</v>
      </c>
      <c r="AF39" s="15">
        <f>AC39*C39*D39</f>
        <v>3978000</v>
      </c>
      <c r="AG39" s="15">
        <f t="shared" ref="AG39" si="74">AF39*19%</f>
        <v>755820</v>
      </c>
      <c r="AH39" s="16">
        <f>AE39*C39*D39</f>
        <v>4733820</v>
      </c>
    </row>
    <row r="40" spans="1:34" ht="23.1" customHeight="1" x14ac:dyDescent="0.2">
      <c r="A40" s="127"/>
      <c r="B40" s="129" t="s">
        <v>145</v>
      </c>
      <c r="C40" s="130"/>
      <c r="D40" s="130"/>
      <c r="E40" s="130"/>
      <c r="F40" s="130"/>
      <c r="G40" s="130"/>
      <c r="H40" s="130"/>
      <c r="I40" s="130"/>
      <c r="J40" s="130"/>
      <c r="K40" s="130"/>
      <c r="L40" s="130"/>
      <c r="M40" s="130"/>
      <c r="N40" s="130"/>
      <c r="O40" s="130"/>
      <c r="P40" s="130"/>
      <c r="Q40" s="130"/>
      <c r="R40" s="130"/>
      <c r="S40" s="130"/>
      <c r="T40" s="130"/>
      <c r="U40" s="130"/>
      <c r="V40" s="130"/>
      <c r="W40" s="130"/>
      <c r="X40" s="130"/>
      <c r="Y40" s="130"/>
      <c r="Z40" s="130"/>
      <c r="AA40" s="130"/>
      <c r="AB40" s="130"/>
      <c r="AC40" s="130"/>
      <c r="AD40" s="130"/>
      <c r="AE40" s="130"/>
      <c r="AF40" s="130"/>
      <c r="AG40" s="130"/>
      <c r="AH40" s="131"/>
    </row>
    <row r="41" spans="1:34" ht="68.099999999999994" customHeight="1" x14ac:dyDescent="0.2">
      <c r="A41" s="128"/>
      <c r="B41" s="20" t="s">
        <v>156</v>
      </c>
      <c r="C41" s="1">
        <v>2</v>
      </c>
      <c r="D41" s="1">
        <v>1</v>
      </c>
      <c r="E41" s="15">
        <v>787500</v>
      </c>
      <c r="F41" s="15">
        <f t="shared" si="39"/>
        <v>149625</v>
      </c>
      <c r="G41" s="15">
        <f>F41+E41</f>
        <v>937125</v>
      </c>
      <c r="H41" s="15">
        <f>E41*D41*C41</f>
        <v>1575000</v>
      </c>
      <c r="I41" s="15">
        <f t="shared" si="2"/>
        <v>299250</v>
      </c>
      <c r="J41" s="16">
        <f>G41*D41*C41</f>
        <v>1874250</v>
      </c>
      <c r="K41" s="15">
        <v>698250</v>
      </c>
      <c r="L41" s="15">
        <f t="shared" si="41"/>
        <v>132667.5</v>
      </c>
      <c r="M41" s="15">
        <f>L41+K41</f>
        <v>830917.5</v>
      </c>
      <c r="N41" s="15">
        <f>K41*C41*D41</f>
        <v>1396500</v>
      </c>
      <c r="O41" s="15">
        <f>N41*19%</f>
        <v>265335</v>
      </c>
      <c r="P41" s="81">
        <f>M41*D41*C41</f>
        <v>1661835</v>
      </c>
      <c r="Q41" s="16">
        <v>765000</v>
      </c>
      <c r="R41" s="15">
        <f t="shared" ref="R41" si="75">Q41*19%</f>
        <v>145350</v>
      </c>
      <c r="S41" s="15">
        <f t="shared" ref="S41" si="76">R41+Q41</f>
        <v>910350</v>
      </c>
      <c r="T41" s="15">
        <f>Q41*C41*D41</f>
        <v>1530000</v>
      </c>
      <c r="U41" s="15">
        <f t="shared" ref="U41" si="77">T41*19%</f>
        <v>290700</v>
      </c>
      <c r="V41" s="16">
        <f>S41*C41*D41</f>
        <v>1820700</v>
      </c>
      <c r="W41" s="16">
        <f>AVERAGE(E41,K41,Q41)</f>
        <v>750250</v>
      </c>
      <c r="X41" s="15">
        <f t="shared" ref="X41" si="78">W41*19%</f>
        <v>142547.5</v>
      </c>
      <c r="Y41" s="15">
        <f t="shared" ref="Y41" si="79">X41+W41</f>
        <v>892797.5</v>
      </c>
      <c r="Z41" s="15">
        <f>W41*C41*D41</f>
        <v>1500500</v>
      </c>
      <c r="AA41" s="15">
        <f t="shared" ref="AA41" si="80">Z41*19%</f>
        <v>285095</v>
      </c>
      <c r="AB41" s="16">
        <f>Y41*C41*D41</f>
        <v>1785595</v>
      </c>
      <c r="AC41" s="16">
        <f>MEDIAN(E41,K41,Q41)</f>
        <v>765000</v>
      </c>
      <c r="AD41" s="15">
        <f t="shared" ref="AD41" si="81">AC41*19%</f>
        <v>145350</v>
      </c>
      <c r="AE41" s="15">
        <f t="shared" ref="AE41" si="82">AD41+AC41</f>
        <v>910350</v>
      </c>
      <c r="AF41" s="15">
        <f>AC41*C41*D41</f>
        <v>1530000</v>
      </c>
      <c r="AG41" s="15">
        <f t="shared" ref="AG41" si="83">AF41*19%</f>
        <v>290700</v>
      </c>
      <c r="AH41" s="16">
        <f>AE41*C41*D41</f>
        <v>1820700</v>
      </c>
    </row>
    <row r="42" spans="1:34" ht="18" customHeight="1" x14ac:dyDescent="0.2">
      <c r="A42" s="1"/>
      <c r="B42" s="26"/>
      <c r="C42" s="52"/>
      <c r="D42" s="52"/>
      <c r="E42" s="52"/>
      <c r="F42" s="52"/>
      <c r="G42" s="58"/>
      <c r="H42" s="58">
        <f>SUM(H4:H41)-H25-H24-H14</f>
        <v>117850950</v>
      </c>
      <c r="I42" s="58">
        <f>SUM(I4:I41)</f>
        <v>22391680.5</v>
      </c>
      <c r="J42" s="58">
        <f>SUM(J4:J41)</f>
        <v>154522630.5</v>
      </c>
      <c r="K42" s="52"/>
      <c r="L42" s="52"/>
      <c r="M42" s="58"/>
      <c r="N42" s="58">
        <f>SUM(N4:N41)-N25-N24-N14</f>
        <v>109829959</v>
      </c>
      <c r="O42" s="58">
        <f>SUM(O4:O41)</f>
        <v>24239831.209999997</v>
      </c>
      <c r="P42" s="58">
        <f>SUM(P4:P41)</f>
        <v>148445751.21000001</v>
      </c>
      <c r="Q42" s="52"/>
      <c r="R42" s="52"/>
      <c r="S42" s="58"/>
      <c r="T42" s="58">
        <f>SUM(T4:T41)-T25-T24-T14</f>
        <v>115970780</v>
      </c>
      <c r="U42" s="58">
        <f>SUM(U4:U41)</f>
        <v>22034448.199999999</v>
      </c>
      <c r="V42" s="58">
        <f>SUM(V4:V41)</f>
        <v>153107228.19999999</v>
      </c>
      <c r="W42" s="52"/>
      <c r="X42" s="52"/>
      <c r="Y42" s="58"/>
      <c r="Z42" s="58">
        <f>SUM(Z4:Z41)-Z25-Z24-Z14</f>
        <v>114550563.00000001</v>
      </c>
      <c r="AA42" s="58">
        <f>SUM(AA4:AA41)</f>
        <v>23780190.303333338</v>
      </c>
      <c r="AB42" s="58">
        <f>SUM(AB4:AB41)</f>
        <v>154040786.63666666</v>
      </c>
      <c r="AC42" s="52"/>
      <c r="AD42" s="52"/>
      <c r="AE42" s="58"/>
      <c r="AF42" s="58">
        <f>SUM(AF4:AF41)-AF25-AF24-AF14</f>
        <v>116048780</v>
      </c>
      <c r="AG42" s="58">
        <f>SUM(AG4:AG41)</f>
        <v>23930268.199999999</v>
      </c>
      <c r="AH42" s="58">
        <f>SUM(AH4:AH41)</f>
        <v>155081048.19999999</v>
      </c>
    </row>
    <row r="43" spans="1:34" ht="18" customHeight="1" x14ac:dyDescent="0.2">
      <c r="A43" s="1"/>
      <c r="B43" s="20"/>
      <c r="C43" s="1"/>
      <c r="D43" s="1"/>
      <c r="E43" s="15"/>
      <c r="F43" s="15"/>
      <c r="G43" s="15"/>
      <c r="H43" s="15"/>
      <c r="I43" s="15"/>
      <c r="J43" s="16"/>
      <c r="K43" s="15"/>
      <c r="L43" s="15"/>
      <c r="M43" s="57"/>
      <c r="N43" s="59"/>
      <c r="O43" s="59"/>
      <c r="P43" s="118"/>
      <c r="Q43" s="15"/>
      <c r="R43" s="15"/>
      <c r="S43" s="57"/>
      <c r="T43" s="59"/>
      <c r="U43" s="59"/>
      <c r="V43" s="118"/>
      <c r="W43" s="15"/>
      <c r="X43" s="15"/>
      <c r="Y43" s="57"/>
      <c r="Z43" s="59"/>
      <c r="AA43" s="59"/>
      <c r="AB43" s="118"/>
      <c r="AC43" s="15"/>
      <c r="AD43" s="15"/>
      <c r="AE43" s="57"/>
      <c r="AF43" s="59"/>
      <c r="AG43" s="59"/>
      <c r="AH43" s="118"/>
    </row>
    <row r="44" spans="1:34" s="54" customFormat="1" ht="20.100000000000001" customHeight="1" x14ac:dyDescent="0.2">
      <c r="A44" s="87"/>
      <c r="B44" s="26"/>
      <c r="C44" s="52"/>
      <c r="D44" s="52"/>
      <c r="E44" s="52"/>
      <c r="F44" s="52"/>
      <c r="G44" s="151" t="s">
        <v>65</v>
      </c>
      <c r="H44" s="151"/>
      <c r="I44" s="151"/>
      <c r="J44" s="53">
        <f>H42</f>
        <v>117850950</v>
      </c>
      <c r="K44" s="52"/>
      <c r="L44" s="52"/>
      <c r="M44" s="151" t="s">
        <v>65</v>
      </c>
      <c r="N44" s="151"/>
      <c r="O44" s="151"/>
      <c r="P44" s="53">
        <f>N42</f>
        <v>109829959</v>
      </c>
      <c r="Q44" s="52"/>
      <c r="R44" s="52"/>
      <c r="S44" s="151" t="s">
        <v>65</v>
      </c>
      <c r="T44" s="151"/>
      <c r="U44" s="151"/>
      <c r="V44" s="53">
        <f>T42</f>
        <v>115970780</v>
      </c>
      <c r="W44" s="52"/>
      <c r="X44" s="52"/>
      <c r="Y44" s="151" t="s">
        <v>65</v>
      </c>
      <c r="Z44" s="151"/>
      <c r="AA44" s="151"/>
      <c r="AB44" s="53">
        <f>Z42</f>
        <v>114550563.00000001</v>
      </c>
      <c r="AC44" s="52"/>
      <c r="AD44" s="52"/>
      <c r="AE44" s="151" t="s">
        <v>65</v>
      </c>
      <c r="AF44" s="151"/>
      <c r="AG44" s="151"/>
      <c r="AH44" s="53">
        <f>AF42</f>
        <v>116048780</v>
      </c>
    </row>
    <row r="45" spans="1:34" s="54" customFormat="1" ht="20.100000000000001" customHeight="1" x14ac:dyDescent="0.2">
      <c r="A45" s="87"/>
      <c r="B45" s="26"/>
      <c r="C45" s="52"/>
      <c r="D45" s="52"/>
      <c r="E45" s="52"/>
      <c r="F45" s="52"/>
      <c r="G45" s="151" t="s">
        <v>28</v>
      </c>
      <c r="H45" s="151"/>
      <c r="I45" s="151"/>
      <c r="J45" s="53">
        <f>J44*19%</f>
        <v>22391680.5</v>
      </c>
      <c r="K45" s="52"/>
      <c r="L45" s="52"/>
      <c r="M45" s="151" t="s">
        <v>28</v>
      </c>
      <c r="N45" s="151"/>
      <c r="O45" s="151"/>
      <c r="P45" s="53">
        <f>P44*19%</f>
        <v>20867692.210000001</v>
      </c>
      <c r="Q45" s="52"/>
      <c r="R45" s="52"/>
      <c r="S45" s="151" t="s">
        <v>28</v>
      </c>
      <c r="T45" s="151"/>
      <c r="U45" s="151"/>
      <c r="V45" s="53">
        <f>V44*19%</f>
        <v>22034448.199999999</v>
      </c>
      <c r="W45" s="52"/>
      <c r="X45" s="52"/>
      <c r="Y45" s="151" t="s">
        <v>28</v>
      </c>
      <c r="Z45" s="151"/>
      <c r="AA45" s="151"/>
      <c r="AB45" s="53">
        <f>AB44*19%</f>
        <v>21764606.970000003</v>
      </c>
      <c r="AC45" s="52"/>
      <c r="AD45" s="52"/>
      <c r="AE45" s="151" t="s">
        <v>28</v>
      </c>
      <c r="AF45" s="151"/>
      <c r="AG45" s="151"/>
      <c r="AH45" s="53">
        <f>AH44*19%</f>
        <v>22049268.199999999</v>
      </c>
    </row>
    <row r="46" spans="1:34" s="54" customFormat="1" ht="20.100000000000001" customHeight="1" x14ac:dyDescent="0.2">
      <c r="A46" s="87"/>
      <c r="B46" s="27"/>
      <c r="C46" s="55"/>
      <c r="D46" s="55"/>
      <c r="E46" s="55"/>
      <c r="F46" s="55"/>
      <c r="G46" s="152" t="s">
        <v>140</v>
      </c>
      <c r="H46" s="152"/>
      <c r="I46" s="152"/>
      <c r="J46" s="56">
        <f>H25+H24+H14</f>
        <v>14280000</v>
      </c>
      <c r="K46" s="55"/>
      <c r="L46" s="55"/>
      <c r="M46" s="152" t="s">
        <v>140</v>
      </c>
      <c r="N46" s="152"/>
      <c r="O46" s="152"/>
      <c r="P46" s="56">
        <f>N25+N24+N14</f>
        <v>17748100</v>
      </c>
      <c r="Q46" s="55"/>
      <c r="R46" s="55"/>
      <c r="S46" s="152" t="s">
        <v>140</v>
      </c>
      <c r="T46" s="152"/>
      <c r="U46" s="152"/>
      <c r="V46" s="56">
        <f>T25+T24+T14</f>
        <v>15102000</v>
      </c>
      <c r="W46" s="55"/>
      <c r="X46" s="55"/>
      <c r="Y46" s="152" t="s">
        <v>140</v>
      </c>
      <c r="Z46" s="152"/>
      <c r="AA46" s="152"/>
      <c r="AB46" s="56">
        <f>Z25+Z24+Z14</f>
        <v>15710033.333333334</v>
      </c>
      <c r="AC46" s="55"/>
      <c r="AD46" s="55"/>
      <c r="AE46" s="152" t="s">
        <v>140</v>
      </c>
      <c r="AF46" s="152"/>
      <c r="AG46" s="152"/>
      <c r="AH46" s="56">
        <f>AF25+AF24+AF14</f>
        <v>15102000</v>
      </c>
    </row>
    <row r="47" spans="1:34" s="54" customFormat="1" ht="20.100000000000001" customHeight="1" x14ac:dyDescent="0.2">
      <c r="A47" s="87"/>
      <c r="B47" s="33"/>
      <c r="C47" s="88"/>
      <c r="D47" s="88"/>
      <c r="E47" s="88"/>
      <c r="F47" s="88"/>
      <c r="G47" s="153" t="s">
        <v>64</v>
      </c>
      <c r="H47" s="153"/>
      <c r="I47" s="153"/>
      <c r="J47" s="89">
        <f>SUM(J44:J46)</f>
        <v>154522630.5</v>
      </c>
      <c r="K47" s="120"/>
      <c r="L47" s="120"/>
      <c r="M47" s="153" t="s">
        <v>64</v>
      </c>
      <c r="N47" s="153"/>
      <c r="O47" s="153"/>
      <c r="P47" s="89">
        <f>SUM(P44:P46)</f>
        <v>148445751.21000001</v>
      </c>
      <c r="Q47" s="120"/>
      <c r="R47" s="120"/>
      <c r="S47" s="153" t="s">
        <v>64</v>
      </c>
      <c r="T47" s="153"/>
      <c r="U47" s="153"/>
      <c r="V47" s="89">
        <f>SUM(V44:V46)</f>
        <v>153107228.19999999</v>
      </c>
      <c r="W47" s="120"/>
      <c r="X47" s="120"/>
      <c r="Y47" s="153" t="s">
        <v>64</v>
      </c>
      <c r="Z47" s="153"/>
      <c r="AA47" s="153"/>
      <c r="AB47" s="89">
        <f>SUM(AB44:AB46)</f>
        <v>152025203.30333337</v>
      </c>
      <c r="AC47" s="120"/>
      <c r="AD47" s="120"/>
      <c r="AE47" s="153" t="s">
        <v>64</v>
      </c>
      <c r="AF47" s="153"/>
      <c r="AG47" s="153"/>
      <c r="AH47" s="89">
        <f>SUM(AH44:AH46)</f>
        <v>153200048.19999999</v>
      </c>
    </row>
    <row r="48" spans="1:34" ht="59.25" customHeight="1" x14ac:dyDescent="0.2">
      <c r="A48" s="160" t="s">
        <v>168</v>
      </c>
      <c r="B48" s="161"/>
      <c r="C48" s="161"/>
      <c r="D48" s="161"/>
      <c r="E48" s="161"/>
      <c r="F48" s="161"/>
      <c r="G48" s="161"/>
      <c r="H48" s="161"/>
      <c r="I48" s="162"/>
      <c r="J48" s="91"/>
      <c r="K48" s="105"/>
      <c r="L48" s="105"/>
      <c r="M48" s="105"/>
      <c r="N48" s="105"/>
      <c r="O48" s="105"/>
      <c r="P48" s="105"/>
      <c r="Q48" s="105"/>
      <c r="R48" s="105"/>
      <c r="S48" s="105"/>
      <c r="T48" s="105"/>
      <c r="U48" s="105"/>
      <c r="V48" s="105"/>
      <c r="W48" s="105"/>
      <c r="X48" s="105"/>
      <c r="Y48" s="105"/>
      <c r="Z48" s="105"/>
      <c r="AA48" s="105"/>
      <c r="AB48" s="105"/>
      <c r="AC48" s="105"/>
      <c r="AD48" s="105"/>
      <c r="AE48" s="105"/>
      <c r="AF48" s="105"/>
      <c r="AG48" s="105"/>
      <c r="AH48" s="105"/>
    </row>
    <row r="49" spans="1:34" ht="33" customHeight="1" x14ac:dyDescent="0.2">
      <c r="A49" s="30">
        <v>2</v>
      </c>
      <c r="B49" s="10" t="s">
        <v>1</v>
      </c>
      <c r="C49" s="8" t="s">
        <v>2</v>
      </c>
      <c r="D49" s="8" t="s">
        <v>3</v>
      </c>
      <c r="E49" s="8" t="s">
        <v>4</v>
      </c>
      <c r="F49" s="8" t="s">
        <v>5</v>
      </c>
      <c r="G49" s="8" t="s">
        <v>6</v>
      </c>
      <c r="H49" s="8" t="s">
        <v>86</v>
      </c>
      <c r="I49" s="8" t="s">
        <v>85</v>
      </c>
      <c r="J49" s="8" t="s">
        <v>7</v>
      </c>
      <c r="K49" s="116" t="s">
        <v>4</v>
      </c>
      <c r="L49" s="116" t="s">
        <v>5</v>
      </c>
      <c r="M49" s="116" t="s">
        <v>6</v>
      </c>
      <c r="N49" s="116" t="s">
        <v>86</v>
      </c>
      <c r="O49" s="116" t="s">
        <v>85</v>
      </c>
      <c r="P49" s="116" t="s">
        <v>7</v>
      </c>
      <c r="Q49" s="122" t="s">
        <v>4</v>
      </c>
      <c r="R49" s="122" t="s">
        <v>5</v>
      </c>
      <c r="S49" s="122" t="s">
        <v>6</v>
      </c>
      <c r="T49" s="122" t="s">
        <v>86</v>
      </c>
      <c r="U49" s="122" t="s">
        <v>85</v>
      </c>
      <c r="V49" s="122" t="s">
        <v>7</v>
      </c>
      <c r="W49" s="125" t="s">
        <v>4</v>
      </c>
      <c r="X49" s="125" t="s">
        <v>5</v>
      </c>
      <c r="Y49" s="125" t="s">
        <v>6</v>
      </c>
      <c r="Z49" s="125" t="s">
        <v>86</v>
      </c>
      <c r="AA49" s="125" t="s">
        <v>85</v>
      </c>
      <c r="AB49" s="125" t="s">
        <v>7</v>
      </c>
      <c r="AC49" s="124" t="s">
        <v>4</v>
      </c>
      <c r="AD49" s="124" t="s">
        <v>5</v>
      </c>
      <c r="AE49" s="124" t="s">
        <v>6</v>
      </c>
      <c r="AF49" s="124" t="s">
        <v>86</v>
      </c>
      <c r="AG49" s="124" t="s">
        <v>85</v>
      </c>
      <c r="AH49" s="124" t="s">
        <v>7</v>
      </c>
    </row>
    <row r="50" spans="1:34" x14ac:dyDescent="0.2">
      <c r="A50" s="126">
        <v>2</v>
      </c>
      <c r="B50" s="129" t="s">
        <v>8</v>
      </c>
      <c r="C50" s="130"/>
      <c r="D50" s="130"/>
      <c r="E50" s="130"/>
      <c r="F50" s="130"/>
      <c r="G50" s="130"/>
      <c r="H50" s="130"/>
      <c r="I50" s="130"/>
      <c r="J50" s="130"/>
      <c r="K50" s="130"/>
      <c r="L50" s="130"/>
      <c r="M50" s="130"/>
      <c r="N50" s="130"/>
      <c r="O50" s="130"/>
      <c r="P50" s="130"/>
      <c r="Q50" s="130"/>
      <c r="R50" s="130"/>
      <c r="S50" s="130"/>
      <c r="T50" s="130"/>
      <c r="U50" s="130"/>
      <c r="V50" s="130"/>
      <c r="W50" s="130"/>
      <c r="X50" s="130"/>
      <c r="Y50" s="130"/>
      <c r="Z50" s="130"/>
      <c r="AA50" s="130"/>
      <c r="AB50" s="130"/>
      <c r="AC50" s="130"/>
      <c r="AD50" s="130"/>
      <c r="AE50" s="130"/>
      <c r="AF50" s="130"/>
      <c r="AG50" s="130"/>
      <c r="AH50" s="131"/>
    </row>
    <row r="51" spans="1:34" ht="81" customHeight="1" x14ac:dyDescent="0.2">
      <c r="A51" s="127"/>
      <c r="B51" s="17" t="s">
        <v>102</v>
      </c>
      <c r="C51" s="18">
        <v>1</v>
      </c>
      <c r="D51" s="1">
        <v>1</v>
      </c>
      <c r="E51" s="15">
        <v>1575000</v>
      </c>
      <c r="F51" s="15">
        <f>E51*19%</f>
        <v>299250</v>
      </c>
      <c r="G51" s="15">
        <f>F51+E51</f>
        <v>1874250</v>
      </c>
      <c r="H51" s="15">
        <f>E51*D51*C51</f>
        <v>1575000</v>
      </c>
      <c r="I51" s="15">
        <f>H51*19%</f>
        <v>299250</v>
      </c>
      <c r="J51" s="16">
        <f>G51*D51*C51</f>
        <v>1874250</v>
      </c>
      <c r="K51" s="15">
        <v>1396500</v>
      </c>
      <c r="L51" s="15">
        <f>K51*19%</f>
        <v>265335</v>
      </c>
      <c r="M51" s="15">
        <f t="shared" ref="M51" si="84">L51+K51</f>
        <v>1661835</v>
      </c>
      <c r="N51" s="15">
        <f>K51*C51*D51</f>
        <v>1396500</v>
      </c>
      <c r="O51" s="15">
        <f>N51*19%</f>
        <v>265335</v>
      </c>
      <c r="P51" s="81">
        <f>M51*D51*C51</f>
        <v>1661835</v>
      </c>
      <c r="Q51" s="15">
        <v>1530000</v>
      </c>
      <c r="R51" s="15">
        <f t="shared" ref="R51" si="85">Q51*19%</f>
        <v>290700</v>
      </c>
      <c r="S51" s="15">
        <f t="shared" ref="S51" si="86">R51+Q51</f>
        <v>1820700</v>
      </c>
      <c r="T51" s="15">
        <f>Q51*C51*D51</f>
        <v>1530000</v>
      </c>
      <c r="U51" s="15">
        <f t="shared" ref="U51" si="87">T51*19%</f>
        <v>290700</v>
      </c>
      <c r="V51" s="16">
        <f>S51*C51*D51</f>
        <v>1820700</v>
      </c>
      <c r="W51" s="16">
        <f>AVERAGE(E51,K51,Q51)</f>
        <v>1500500</v>
      </c>
      <c r="X51" s="15">
        <f t="shared" ref="X51" si="88">W51*19%</f>
        <v>285095</v>
      </c>
      <c r="Y51" s="15">
        <f t="shared" ref="Y51" si="89">X51+W51</f>
        <v>1785595</v>
      </c>
      <c r="Z51" s="15">
        <f>W51*C51*D51</f>
        <v>1500500</v>
      </c>
      <c r="AA51" s="15">
        <f t="shared" ref="AA51" si="90">Z51*19%</f>
        <v>285095</v>
      </c>
      <c r="AB51" s="16">
        <f>Y51*C51*D51</f>
        <v>1785595</v>
      </c>
      <c r="AC51" s="16">
        <f>MEDIAN(E51,K51,Q51)</f>
        <v>1530000</v>
      </c>
      <c r="AD51" s="15">
        <f t="shared" ref="AD51" si="91">AC51*19%</f>
        <v>290700</v>
      </c>
      <c r="AE51" s="15">
        <f t="shared" ref="AE51" si="92">AD51+AC51</f>
        <v>1820700</v>
      </c>
      <c r="AF51" s="15">
        <f>AC51*C51*D51</f>
        <v>1530000</v>
      </c>
      <c r="AG51" s="15">
        <f t="shared" ref="AG51" si="93">AF51*19%</f>
        <v>290700</v>
      </c>
      <c r="AH51" s="16">
        <f>AE51*C51*D51</f>
        <v>1820700</v>
      </c>
    </row>
    <row r="52" spans="1:34" x14ac:dyDescent="0.2">
      <c r="A52" s="127"/>
      <c r="B52" s="129" t="s">
        <v>9</v>
      </c>
      <c r="C52" s="130"/>
      <c r="D52" s="130"/>
      <c r="E52" s="130"/>
      <c r="F52" s="130"/>
      <c r="G52" s="130"/>
      <c r="H52" s="130"/>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30"/>
      <c r="AH52" s="131"/>
    </row>
    <row r="53" spans="1:34" ht="30.6" x14ac:dyDescent="0.2">
      <c r="A53" s="127"/>
      <c r="B53" s="17" t="s">
        <v>89</v>
      </c>
      <c r="C53" s="18">
        <v>1</v>
      </c>
      <c r="D53" s="1">
        <v>1</v>
      </c>
      <c r="E53" s="15">
        <v>1260000</v>
      </c>
      <c r="F53" s="15">
        <f>E53*19%</f>
        <v>239400</v>
      </c>
      <c r="G53" s="15">
        <f>F53+E53</f>
        <v>1499400</v>
      </c>
      <c r="H53" s="15">
        <f t="shared" ref="H53:H79" si="94">E53*D53*C53</f>
        <v>1260000</v>
      </c>
      <c r="I53" s="15">
        <f t="shared" ref="I53:I79" si="95">H53*19%</f>
        <v>239400</v>
      </c>
      <c r="J53" s="16">
        <f t="shared" ref="J53:J80" si="96">G53*D53*C53</f>
        <v>1499400</v>
      </c>
      <c r="K53" s="15">
        <v>1117200</v>
      </c>
      <c r="L53" s="15">
        <f>K53*19%</f>
        <v>212268</v>
      </c>
      <c r="M53" s="15">
        <f t="shared" ref="M53" si="97">L53+K53</f>
        <v>1329468</v>
      </c>
      <c r="N53" s="15">
        <f>K53*C53*D53</f>
        <v>1117200</v>
      </c>
      <c r="O53" s="15">
        <f>N53*19%</f>
        <v>212268</v>
      </c>
      <c r="P53" s="81">
        <f>M53*D53*C53</f>
        <v>1329468</v>
      </c>
      <c r="Q53" s="15">
        <v>1224000</v>
      </c>
      <c r="R53" s="15">
        <f t="shared" ref="R53" si="98">Q53*19%</f>
        <v>232560</v>
      </c>
      <c r="S53" s="15">
        <f t="shared" ref="S53" si="99">R53+Q53</f>
        <v>1456560</v>
      </c>
      <c r="T53" s="15">
        <f>Q53*C53*D53</f>
        <v>1224000</v>
      </c>
      <c r="U53" s="15">
        <f t="shared" ref="U53" si="100">T53*19%</f>
        <v>232560</v>
      </c>
      <c r="V53" s="16">
        <f>S53*C53*D53</f>
        <v>1456560</v>
      </c>
      <c r="W53" s="16">
        <f>AVERAGE(E53,K53,Q53)</f>
        <v>1200400</v>
      </c>
      <c r="X53" s="15">
        <f t="shared" ref="X53" si="101">W53*19%</f>
        <v>228076</v>
      </c>
      <c r="Y53" s="15">
        <f t="shared" ref="Y53" si="102">X53+W53</f>
        <v>1428476</v>
      </c>
      <c r="Z53" s="15">
        <f>W53*C53*D53</f>
        <v>1200400</v>
      </c>
      <c r="AA53" s="15">
        <f t="shared" ref="AA53" si="103">Z53*19%</f>
        <v>228076</v>
      </c>
      <c r="AB53" s="16">
        <f>Y53*C53*D53</f>
        <v>1428476</v>
      </c>
      <c r="AC53" s="16">
        <f>MEDIAN(E53,K53,Q53)</f>
        <v>1224000</v>
      </c>
      <c r="AD53" s="15">
        <f t="shared" ref="AD53" si="104">AC53*19%</f>
        <v>232560</v>
      </c>
      <c r="AE53" s="15">
        <f t="shared" ref="AE53" si="105">AD53+AC53</f>
        <v>1456560</v>
      </c>
      <c r="AF53" s="15">
        <f>AC53*C53*D53</f>
        <v>1224000</v>
      </c>
      <c r="AG53" s="15">
        <f t="shared" ref="AG53" si="106">AF53*19%</f>
        <v>232560</v>
      </c>
      <c r="AH53" s="16">
        <f>AE53*C53*D53</f>
        <v>1456560</v>
      </c>
    </row>
    <row r="54" spans="1:34" x14ac:dyDescent="0.2">
      <c r="A54" s="127"/>
      <c r="B54" s="129" t="s">
        <v>11</v>
      </c>
      <c r="C54" s="130"/>
      <c r="D54" s="130"/>
      <c r="E54" s="130"/>
      <c r="F54" s="130"/>
      <c r="G54" s="130"/>
      <c r="H54" s="130"/>
      <c r="I54" s="130"/>
      <c r="J54" s="130"/>
      <c r="K54" s="130"/>
      <c r="L54" s="130"/>
      <c r="M54" s="130"/>
      <c r="N54" s="130"/>
      <c r="O54" s="130"/>
      <c r="P54" s="130"/>
      <c r="Q54" s="130"/>
      <c r="R54" s="130"/>
      <c r="S54" s="130"/>
      <c r="T54" s="130"/>
      <c r="U54" s="130"/>
      <c r="V54" s="130"/>
      <c r="W54" s="130"/>
      <c r="X54" s="130"/>
      <c r="Y54" s="130"/>
      <c r="Z54" s="130"/>
      <c r="AA54" s="130"/>
      <c r="AB54" s="130"/>
      <c r="AC54" s="130"/>
      <c r="AD54" s="130"/>
      <c r="AE54" s="130"/>
      <c r="AF54" s="130"/>
      <c r="AG54" s="130"/>
      <c r="AH54" s="131"/>
    </row>
    <row r="55" spans="1:34" ht="40.799999999999997" x14ac:dyDescent="0.2">
      <c r="A55" s="127"/>
      <c r="B55" s="17" t="s">
        <v>90</v>
      </c>
      <c r="C55" s="18">
        <v>1</v>
      </c>
      <c r="D55" s="18">
        <v>1</v>
      </c>
      <c r="E55" s="15">
        <v>892500</v>
      </c>
      <c r="F55" s="15">
        <f>E55*19%</f>
        <v>169575</v>
      </c>
      <c r="G55" s="15">
        <f>F55+E55</f>
        <v>1062075</v>
      </c>
      <c r="H55" s="15">
        <f t="shared" si="94"/>
        <v>892500</v>
      </c>
      <c r="I55" s="15">
        <f t="shared" si="95"/>
        <v>169575</v>
      </c>
      <c r="J55" s="16">
        <f t="shared" si="96"/>
        <v>1062075</v>
      </c>
      <c r="K55" s="15">
        <v>791350</v>
      </c>
      <c r="L55" s="15">
        <f>K55*19%</f>
        <v>150356.5</v>
      </c>
      <c r="M55" s="15">
        <f t="shared" ref="M55" si="107">L55+K55</f>
        <v>941706.5</v>
      </c>
      <c r="N55" s="15">
        <f>K55*C55*D55</f>
        <v>791350</v>
      </c>
      <c r="O55" s="15">
        <f>N55*19%</f>
        <v>150356.5</v>
      </c>
      <c r="P55" s="81">
        <f>M55*D55*C55</f>
        <v>941706.5</v>
      </c>
      <c r="Q55" s="15">
        <v>867000</v>
      </c>
      <c r="R55" s="15">
        <f t="shared" ref="R55" si="108">Q55*19%</f>
        <v>164730</v>
      </c>
      <c r="S55" s="15">
        <f t="shared" ref="S55" si="109">R55+Q55</f>
        <v>1031730</v>
      </c>
      <c r="T55" s="15">
        <f>Q55*C55*D55</f>
        <v>867000</v>
      </c>
      <c r="U55" s="15">
        <f t="shared" ref="U55" si="110">T55*19%</f>
        <v>164730</v>
      </c>
      <c r="V55" s="16">
        <f>S55*C55*D55</f>
        <v>1031730</v>
      </c>
      <c r="W55" s="16">
        <f>AVERAGE(E55,K55,Q55)</f>
        <v>850283.33333333337</v>
      </c>
      <c r="X55" s="15">
        <f t="shared" ref="X55" si="111">W55*19%</f>
        <v>161553.83333333334</v>
      </c>
      <c r="Y55" s="15">
        <f t="shared" ref="Y55" si="112">X55+W55</f>
        <v>1011837.1666666667</v>
      </c>
      <c r="Z55" s="15">
        <f>W55*C55*D55</f>
        <v>850283.33333333337</v>
      </c>
      <c r="AA55" s="15">
        <f t="shared" ref="AA55" si="113">Z55*19%</f>
        <v>161553.83333333334</v>
      </c>
      <c r="AB55" s="16">
        <f>Y55*C55*D55</f>
        <v>1011837.1666666667</v>
      </c>
      <c r="AC55" s="16">
        <f>MEDIAN(E55,K55,Q55)</f>
        <v>867000</v>
      </c>
      <c r="AD55" s="15">
        <f t="shared" ref="AD55" si="114">AC55*19%</f>
        <v>164730</v>
      </c>
      <c r="AE55" s="15">
        <f t="shared" ref="AE55" si="115">AD55+AC55</f>
        <v>1031730</v>
      </c>
      <c r="AF55" s="15">
        <f>AC55*C55*D55</f>
        <v>867000</v>
      </c>
      <c r="AG55" s="15">
        <f t="shared" ref="AG55" si="116">AF55*19%</f>
        <v>164730</v>
      </c>
      <c r="AH55" s="16">
        <f>AE55*C55*D55</f>
        <v>1031730</v>
      </c>
    </row>
    <row r="56" spans="1:34" x14ac:dyDescent="0.2">
      <c r="A56" s="127"/>
      <c r="B56" s="129" t="s">
        <v>14</v>
      </c>
      <c r="C56" s="130"/>
      <c r="D56" s="130"/>
      <c r="E56" s="130"/>
      <c r="F56" s="130"/>
      <c r="G56" s="130"/>
      <c r="H56" s="130"/>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1"/>
    </row>
    <row r="57" spans="1:34" ht="30.6" x14ac:dyDescent="0.2">
      <c r="A57" s="127"/>
      <c r="B57" s="82" t="s">
        <v>91</v>
      </c>
      <c r="C57" s="19">
        <v>1</v>
      </c>
      <c r="D57" s="1">
        <v>150</v>
      </c>
      <c r="E57" s="15">
        <v>38325</v>
      </c>
      <c r="F57" s="15">
        <f>E57*19%</f>
        <v>7281.75</v>
      </c>
      <c r="G57" s="15">
        <f>F57+E57</f>
        <v>45606.75</v>
      </c>
      <c r="H57" s="15">
        <f t="shared" si="94"/>
        <v>5748750</v>
      </c>
      <c r="I57" s="15">
        <f t="shared" si="95"/>
        <v>1092262.5</v>
      </c>
      <c r="J57" s="16">
        <f t="shared" si="96"/>
        <v>6841012.5</v>
      </c>
      <c r="K57" s="15">
        <v>33981.5</v>
      </c>
      <c r="L57" s="15">
        <f t="shared" ref="L57:L58" si="117">K57*19%</f>
        <v>6456.4849999999997</v>
      </c>
      <c r="M57" s="15">
        <f t="shared" ref="M57:M58" si="118">L57+K57</f>
        <v>40437.985000000001</v>
      </c>
      <c r="N57" s="15">
        <f t="shared" ref="N57:N58" si="119">K57*C57*D57</f>
        <v>5097225</v>
      </c>
      <c r="O57" s="15">
        <f t="shared" ref="O57:O58" si="120">N57*19%</f>
        <v>968472.75</v>
      </c>
      <c r="P57" s="81">
        <f t="shared" ref="P57:P58" si="121">M57*D57*C57</f>
        <v>6065697.75</v>
      </c>
      <c r="Q57" s="15">
        <v>37230</v>
      </c>
      <c r="R57" s="15">
        <f t="shared" ref="R57:R58" si="122">Q57*19%</f>
        <v>7073.7</v>
      </c>
      <c r="S57" s="15">
        <f t="shared" ref="S57:S58" si="123">R57+Q57</f>
        <v>44303.7</v>
      </c>
      <c r="T57" s="15">
        <f>Q57*C57*D57</f>
        <v>5584500</v>
      </c>
      <c r="U57" s="15">
        <f t="shared" ref="U57:U58" si="124">T57*19%</f>
        <v>1061055</v>
      </c>
      <c r="V57" s="16">
        <f>S57*C57*D57</f>
        <v>6645555</v>
      </c>
      <c r="W57" s="16">
        <f>AVERAGE(E57,K57,Q57)</f>
        <v>36512.166666666664</v>
      </c>
      <c r="X57" s="15">
        <f t="shared" ref="X57:X58" si="125">W57*19%</f>
        <v>6937.3116666666665</v>
      </c>
      <c r="Y57" s="15">
        <f t="shared" ref="Y57:Y58" si="126">X57+W57</f>
        <v>43449.478333333333</v>
      </c>
      <c r="Z57" s="15">
        <f>W57*C57*D57</f>
        <v>5476825</v>
      </c>
      <c r="AA57" s="15">
        <f t="shared" ref="AA57:AA58" si="127">Z57*19%</f>
        <v>1040596.75</v>
      </c>
      <c r="AB57" s="16">
        <f>Y57*C57*D57</f>
        <v>6517421.75</v>
      </c>
      <c r="AC57" s="16">
        <f>MEDIAN(E57,K57,Q57)</f>
        <v>37230</v>
      </c>
      <c r="AD57" s="15">
        <f t="shared" ref="AD57:AD58" si="128">AC57*19%</f>
        <v>7073.7</v>
      </c>
      <c r="AE57" s="15">
        <f t="shared" ref="AE57:AE58" si="129">AD57+AC57</f>
        <v>44303.7</v>
      </c>
      <c r="AF57" s="15">
        <f>AC57*C57*D57</f>
        <v>5584500</v>
      </c>
      <c r="AG57" s="15">
        <f t="shared" ref="AG57:AG58" si="130">AF57*19%</f>
        <v>1061055</v>
      </c>
      <c r="AH57" s="16">
        <f>AE57*C57*D57</f>
        <v>6645555</v>
      </c>
    </row>
    <row r="58" spans="1:34" ht="18" customHeight="1" x14ac:dyDescent="0.2">
      <c r="A58" s="127"/>
      <c r="B58" s="20" t="s">
        <v>30</v>
      </c>
      <c r="C58" s="1">
        <v>1</v>
      </c>
      <c r="D58" s="1">
        <v>150</v>
      </c>
      <c r="E58" s="15">
        <v>14595</v>
      </c>
      <c r="F58" s="15">
        <f>E58*19%</f>
        <v>2773.05</v>
      </c>
      <c r="G58" s="15">
        <f>F58+E58</f>
        <v>17368.05</v>
      </c>
      <c r="H58" s="15">
        <f t="shared" si="94"/>
        <v>2189250</v>
      </c>
      <c r="I58" s="15">
        <f t="shared" si="95"/>
        <v>415957.5</v>
      </c>
      <c r="J58" s="16">
        <f t="shared" si="96"/>
        <v>2605207.5</v>
      </c>
      <c r="K58" s="15">
        <v>12940.9</v>
      </c>
      <c r="L58" s="15">
        <f t="shared" si="117"/>
        <v>2458.7710000000002</v>
      </c>
      <c r="M58" s="15">
        <f t="shared" si="118"/>
        <v>15399.671</v>
      </c>
      <c r="N58" s="15">
        <f t="shared" si="119"/>
        <v>1941135</v>
      </c>
      <c r="O58" s="15">
        <f t="shared" si="120"/>
        <v>368815.65</v>
      </c>
      <c r="P58" s="81">
        <f t="shared" si="121"/>
        <v>2309950.65</v>
      </c>
      <c r="Q58" s="15">
        <v>14178</v>
      </c>
      <c r="R58" s="15">
        <f t="shared" si="122"/>
        <v>2693.82</v>
      </c>
      <c r="S58" s="15">
        <f t="shared" si="123"/>
        <v>16871.82</v>
      </c>
      <c r="T58" s="15">
        <f>Q58*C58*D58</f>
        <v>2126700</v>
      </c>
      <c r="U58" s="15">
        <f t="shared" si="124"/>
        <v>404073</v>
      </c>
      <c r="V58" s="16">
        <f>S58*C58*D58</f>
        <v>2530773</v>
      </c>
      <c r="W58" s="16">
        <f>AVERAGE(E58,K58,Q58)</f>
        <v>13904.633333333333</v>
      </c>
      <c r="X58" s="15">
        <f t="shared" si="125"/>
        <v>2641.8803333333335</v>
      </c>
      <c r="Y58" s="15">
        <f t="shared" si="126"/>
        <v>16546.513666666666</v>
      </c>
      <c r="Z58" s="15">
        <f>W58*C58*D58</f>
        <v>2085695</v>
      </c>
      <c r="AA58" s="15">
        <f t="shared" si="127"/>
        <v>396282.05</v>
      </c>
      <c r="AB58" s="16">
        <f>Y58*C58*D58</f>
        <v>2481977.0499999998</v>
      </c>
      <c r="AC58" s="16">
        <f>MEDIAN(E58,K58,Q58)</f>
        <v>14178</v>
      </c>
      <c r="AD58" s="15">
        <f t="shared" si="128"/>
        <v>2693.82</v>
      </c>
      <c r="AE58" s="15">
        <f t="shared" si="129"/>
        <v>16871.82</v>
      </c>
      <c r="AF58" s="15">
        <f>AC58*C58*D58</f>
        <v>2126700</v>
      </c>
      <c r="AG58" s="15">
        <f t="shared" si="130"/>
        <v>404073</v>
      </c>
      <c r="AH58" s="16">
        <f>AE58*C58*D58</f>
        <v>2530773</v>
      </c>
    </row>
    <row r="59" spans="1:34" x14ac:dyDescent="0.2">
      <c r="A59" s="127"/>
      <c r="B59" s="129" t="s">
        <v>31</v>
      </c>
      <c r="C59" s="130"/>
      <c r="D59" s="130"/>
      <c r="E59" s="130"/>
      <c r="F59" s="130"/>
      <c r="G59" s="130"/>
      <c r="H59" s="130"/>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130"/>
      <c r="AH59" s="131"/>
    </row>
    <row r="60" spans="1:34" ht="110.1" customHeight="1" x14ac:dyDescent="0.2">
      <c r="A60" s="127"/>
      <c r="B60" s="82" t="s">
        <v>148</v>
      </c>
      <c r="C60" s="1">
        <v>1</v>
      </c>
      <c r="D60" s="1">
        <v>1</v>
      </c>
      <c r="E60" s="31">
        <v>3045000</v>
      </c>
      <c r="F60" s="15">
        <f>E60*19%</f>
        <v>578550</v>
      </c>
      <c r="G60" s="15">
        <f>F60+E60</f>
        <v>3623550</v>
      </c>
      <c r="H60" s="15">
        <f t="shared" si="94"/>
        <v>3045000</v>
      </c>
      <c r="I60" s="15">
        <f t="shared" si="95"/>
        <v>578550</v>
      </c>
      <c r="J60" s="16">
        <f t="shared" si="96"/>
        <v>3623550</v>
      </c>
      <c r="K60" s="31">
        <v>2699900</v>
      </c>
      <c r="L60" s="15">
        <f>K60*19%</f>
        <v>512981</v>
      </c>
      <c r="M60" s="15">
        <f t="shared" ref="M60" si="131">L60+K60</f>
        <v>3212881</v>
      </c>
      <c r="N60" s="15">
        <f>K60*C60*D60</f>
        <v>2699900</v>
      </c>
      <c r="O60" s="15">
        <f>N60*19%</f>
        <v>512981</v>
      </c>
      <c r="P60" s="81">
        <f>M60*D60*C60</f>
        <v>3212881</v>
      </c>
      <c r="Q60" s="31">
        <v>2958000</v>
      </c>
      <c r="R60" s="15">
        <f t="shared" ref="R60" si="132">Q60*19%</f>
        <v>562020</v>
      </c>
      <c r="S60" s="15">
        <f t="shared" ref="S60" si="133">R60+Q60</f>
        <v>3520020</v>
      </c>
      <c r="T60" s="15">
        <f>Q60*C60*D60</f>
        <v>2958000</v>
      </c>
      <c r="U60" s="15">
        <f t="shared" ref="U60" si="134">T60*19%</f>
        <v>562020</v>
      </c>
      <c r="V60" s="16">
        <f>S60*C60*D60</f>
        <v>3520020</v>
      </c>
      <c r="W60" s="16">
        <f>AVERAGE(E60,K60,Q60)</f>
        <v>2900966.6666666665</v>
      </c>
      <c r="X60" s="15">
        <f t="shared" ref="X60" si="135">W60*19%</f>
        <v>551183.66666666663</v>
      </c>
      <c r="Y60" s="15">
        <f t="shared" ref="Y60" si="136">X60+W60</f>
        <v>3452150.333333333</v>
      </c>
      <c r="Z60" s="15">
        <f>W60*C60*D60</f>
        <v>2900966.6666666665</v>
      </c>
      <c r="AA60" s="15">
        <f t="shared" ref="AA60" si="137">Z60*19%</f>
        <v>551183.66666666663</v>
      </c>
      <c r="AB60" s="16">
        <f>Y60*C60*D60</f>
        <v>3452150.333333333</v>
      </c>
      <c r="AC60" s="16">
        <f>MEDIAN(E60,K60,Q60)</f>
        <v>2958000</v>
      </c>
      <c r="AD60" s="15">
        <f t="shared" ref="AD60" si="138">AC60*19%</f>
        <v>562020</v>
      </c>
      <c r="AE60" s="15">
        <f t="shared" ref="AE60" si="139">AD60+AC60</f>
        <v>3520020</v>
      </c>
      <c r="AF60" s="15">
        <f>AC60*C60*D60</f>
        <v>2958000</v>
      </c>
      <c r="AG60" s="15">
        <f t="shared" ref="AG60" si="140">AF60*19%</f>
        <v>562020</v>
      </c>
      <c r="AH60" s="16">
        <f>AE60*C60*D60</f>
        <v>3520020</v>
      </c>
    </row>
    <row r="61" spans="1:34" x14ac:dyDescent="0.2">
      <c r="A61" s="127"/>
      <c r="B61" s="129" t="s">
        <v>32</v>
      </c>
      <c r="C61" s="130"/>
      <c r="D61" s="130"/>
      <c r="E61" s="130"/>
      <c r="F61" s="130"/>
      <c r="G61" s="130"/>
      <c r="H61" s="130"/>
      <c r="I61" s="130"/>
      <c r="J61" s="130"/>
      <c r="K61" s="130"/>
      <c r="L61" s="130"/>
      <c r="M61" s="130"/>
      <c r="N61" s="130"/>
      <c r="O61" s="130"/>
      <c r="P61" s="130"/>
      <c r="Q61" s="130"/>
      <c r="R61" s="130"/>
      <c r="S61" s="130"/>
      <c r="T61" s="130"/>
      <c r="U61" s="130"/>
      <c r="V61" s="130"/>
      <c r="W61" s="130"/>
      <c r="X61" s="130"/>
      <c r="Y61" s="130"/>
      <c r="Z61" s="130"/>
      <c r="AA61" s="130"/>
      <c r="AB61" s="130"/>
      <c r="AC61" s="130"/>
      <c r="AD61" s="130"/>
      <c r="AE61" s="130"/>
      <c r="AF61" s="130"/>
      <c r="AG61" s="130"/>
      <c r="AH61" s="131"/>
    </row>
    <row r="62" spans="1:34" ht="30.6" x14ac:dyDescent="0.2">
      <c r="A62" s="127"/>
      <c r="B62" s="20" t="s">
        <v>33</v>
      </c>
      <c r="C62" s="1">
        <v>1</v>
      </c>
      <c r="D62" s="1">
        <v>7</v>
      </c>
      <c r="E62" s="15">
        <v>1312500</v>
      </c>
      <c r="F62" s="15">
        <f>E62*19%</f>
        <v>249375</v>
      </c>
      <c r="G62" s="15">
        <f>F62+E62</f>
        <v>1561875</v>
      </c>
      <c r="H62" s="15">
        <f t="shared" si="94"/>
        <v>9187500</v>
      </c>
      <c r="I62" s="15">
        <f t="shared" si="95"/>
        <v>1745625</v>
      </c>
      <c r="J62" s="16">
        <f>G62*D62*C62</f>
        <v>10933125</v>
      </c>
      <c r="K62" s="15">
        <v>1163750</v>
      </c>
      <c r="L62" s="15">
        <f t="shared" ref="L62:L65" si="141">K62*19%</f>
        <v>221112.5</v>
      </c>
      <c r="M62" s="15">
        <f t="shared" ref="M62:M65" si="142">L62+K62</f>
        <v>1384862.5</v>
      </c>
      <c r="N62" s="15">
        <f t="shared" ref="N62:N65" si="143">K62*C62*D62</f>
        <v>8146250</v>
      </c>
      <c r="O62" s="15">
        <f t="shared" ref="O62:O65" si="144">N62*19%</f>
        <v>1547787.5</v>
      </c>
      <c r="P62" s="81">
        <f t="shared" ref="P62:P65" si="145">M62*D62*C62</f>
        <v>9694037.5</v>
      </c>
      <c r="Q62" s="15">
        <v>1275000</v>
      </c>
      <c r="R62" s="15">
        <f t="shared" ref="R62:R65" si="146">Q62*19%</f>
        <v>242250</v>
      </c>
      <c r="S62" s="15">
        <f t="shared" ref="S62:S65" si="147">R62+Q62</f>
        <v>1517250</v>
      </c>
      <c r="T62" s="15">
        <f>Q62*C62*D62</f>
        <v>8925000</v>
      </c>
      <c r="U62" s="15">
        <f t="shared" ref="U62:U65" si="148">T62*19%</f>
        <v>1695750</v>
      </c>
      <c r="V62" s="16">
        <f>S62*C62*D62</f>
        <v>10620750</v>
      </c>
      <c r="W62" s="16">
        <f>AVERAGE(E62,K62,Q62)</f>
        <v>1250416.6666666667</v>
      </c>
      <c r="X62" s="15">
        <f t="shared" ref="X62:X65" si="149">W62*19%</f>
        <v>237579.16666666669</v>
      </c>
      <c r="Y62" s="15">
        <f t="shared" ref="Y62:Y65" si="150">X62+W62</f>
        <v>1487995.8333333335</v>
      </c>
      <c r="Z62" s="15">
        <f>W62*C62*D62</f>
        <v>8752916.6666666679</v>
      </c>
      <c r="AA62" s="15">
        <f t="shared" ref="AA62:AA65" si="151">Z62*19%</f>
        <v>1663054.166666667</v>
      </c>
      <c r="AB62" s="16">
        <f>Y62*C62*D62</f>
        <v>10415970.833333334</v>
      </c>
      <c r="AC62" s="16">
        <f>MEDIAN(E62,K62,Q62)</f>
        <v>1275000</v>
      </c>
      <c r="AD62" s="15">
        <f t="shared" ref="AD62:AD65" si="152">AC62*19%</f>
        <v>242250</v>
      </c>
      <c r="AE62" s="15">
        <f t="shared" ref="AE62:AE65" si="153">AD62+AC62</f>
        <v>1517250</v>
      </c>
      <c r="AF62" s="15">
        <f>AC62*C62*D62</f>
        <v>8925000</v>
      </c>
      <c r="AG62" s="15">
        <f t="shared" ref="AG62:AG65" si="154">AF62*19%</f>
        <v>1695750</v>
      </c>
      <c r="AH62" s="16">
        <f>AE62*C62*D62</f>
        <v>10620750</v>
      </c>
    </row>
    <row r="63" spans="1:34" ht="30.6" x14ac:dyDescent="0.2">
      <c r="A63" s="127"/>
      <c r="B63" s="20" t="s">
        <v>34</v>
      </c>
      <c r="C63" s="1">
        <v>1</v>
      </c>
      <c r="D63" s="1">
        <v>7</v>
      </c>
      <c r="E63" s="15">
        <v>420000</v>
      </c>
      <c r="F63" s="15">
        <f>E63*19%</f>
        <v>79800</v>
      </c>
      <c r="G63" s="15">
        <f>F63+E63</f>
        <v>499800</v>
      </c>
      <c r="H63" s="15">
        <f t="shared" si="94"/>
        <v>2940000</v>
      </c>
      <c r="I63" s="15">
        <f t="shared" si="95"/>
        <v>558600</v>
      </c>
      <c r="J63" s="16">
        <f t="shared" si="96"/>
        <v>3498600</v>
      </c>
      <c r="K63" s="15">
        <v>372400</v>
      </c>
      <c r="L63" s="15">
        <f t="shared" si="141"/>
        <v>70756</v>
      </c>
      <c r="M63" s="15">
        <f t="shared" si="142"/>
        <v>443156</v>
      </c>
      <c r="N63" s="15">
        <f t="shared" si="143"/>
        <v>2606800</v>
      </c>
      <c r="O63" s="15">
        <f t="shared" si="144"/>
        <v>495292</v>
      </c>
      <c r="P63" s="81">
        <f t="shared" si="145"/>
        <v>3102092</v>
      </c>
      <c r="Q63" s="15">
        <v>408000</v>
      </c>
      <c r="R63" s="15">
        <f t="shared" si="146"/>
        <v>77520</v>
      </c>
      <c r="S63" s="15">
        <f t="shared" si="147"/>
        <v>485520</v>
      </c>
      <c r="T63" s="15">
        <f>Q63*C63*D63</f>
        <v>2856000</v>
      </c>
      <c r="U63" s="15">
        <f t="shared" si="148"/>
        <v>542640</v>
      </c>
      <c r="V63" s="16">
        <f>S63*C63*D63</f>
        <v>3398640</v>
      </c>
      <c r="W63" s="16">
        <f>AVERAGE(E63,K63,Q63)</f>
        <v>400133.33333333331</v>
      </c>
      <c r="X63" s="15">
        <f t="shared" si="149"/>
        <v>76025.333333333328</v>
      </c>
      <c r="Y63" s="15">
        <f t="shared" si="150"/>
        <v>476158.66666666663</v>
      </c>
      <c r="Z63" s="15">
        <f>W63*C63*D63</f>
        <v>2800933.333333333</v>
      </c>
      <c r="AA63" s="15">
        <f t="shared" si="151"/>
        <v>532177.33333333326</v>
      </c>
      <c r="AB63" s="16">
        <f>Y63*C63*D63</f>
        <v>3333110.6666666665</v>
      </c>
      <c r="AC63" s="16">
        <f>MEDIAN(E63,K63,Q63)</f>
        <v>408000</v>
      </c>
      <c r="AD63" s="15">
        <f t="shared" si="152"/>
        <v>77520</v>
      </c>
      <c r="AE63" s="15">
        <f t="shared" si="153"/>
        <v>485520</v>
      </c>
      <c r="AF63" s="15">
        <f>AC63*C63*D63</f>
        <v>2856000</v>
      </c>
      <c r="AG63" s="15">
        <f t="shared" si="154"/>
        <v>542640</v>
      </c>
      <c r="AH63" s="16">
        <f>AE63*C63*D63</f>
        <v>3398640</v>
      </c>
    </row>
    <row r="64" spans="1:34" ht="51" customHeight="1" x14ac:dyDescent="0.2">
      <c r="A64" s="127"/>
      <c r="B64" s="20" t="s">
        <v>35</v>
      </c>
      <c r="C64" s="1">
        <v>1</v>
      </c>
      <c r="D64" s="1">
        <v>7</v>
      </c>
      <c r="E64" s="15">
        <v>199500</v>
      </c>
      <c r="F64" s="15">
        <f>E64*19%</f>
        <v>37905</v>
      </c>
      <c r="G64" s="15">
        <f>F64+E64</f>
        <v>237405</v>
      </c>
      <c r="H64" s="15">
        <f t="shared" si="94"/>
        <v>1396500</v>
      </c>
      <c r="I64" s="15">
        <f t="shared" si="95"/>
        <v>265335</v>
      </c>
      <c r="J64" s="16">
        <f t="shared" si="96"/>
        <v>1661835</v>
      </c>
      <c r="K64" s="15">
        <v>176890</v>
      </c>
      <c r="L64" s="15">
        <f t="shared" si="141"/>
        <v>33609.1</v>
      </c>
      <c r="M64" s="15">
        <f t="shared" si="142"/>
        <v>210499.1</v>
      </c>
      <c r="N64" s="15">
        <f t="shared" si="143"/>
        <v>1238230</v>
      </c>
      <c r="O64" s="15">
        <f t="shared" si="144"/>
        <v>235263.7</v>
      </c>
      <c r="P64" s="81">
        <f t="shared" si="145"/>
        <v>1473493.7</v>
      </c>
      <c r="Q64" s="15">
        <v>193800</v>
      </c>
      <c r="R64" s="15">
        <f t="shared" si="146"/>
        <v>36822</v>
      </c>
      <c r="S64" s="15">
        <f t="shared" si="147"/>
        <v>230622</v>
      </c>
      <c r="T64" s="15">
        <f>Q64*C64*D64</f>
        <v>1356600</v>
      </c>
      <c r="U64" s="15">
        <f t="shared" si="148"/>
        <v>257754</v>
      </c>
      <c r="V64" s="16">
        <f>S64*C64*D64</f>
        <v>1614354</v>
      </c>
      <c r="W64" s="16">
        <f>AVERAGE(E64,K64,Q64)</f>
        <v>190063.33333333334</v>
      </c>
      <c r="X64" s="15">
        <f t="shared" si="149"/>
        <v>36112.033333333333</v>
      </c>
      <c r="Y64" s="15">
        <f t="shared" si="150"/>
        <v>226175.36666666667</v>
      </c>
      <c r="Z64" s="15">
        <f>W64*C64*D64</f>
        <v>1330443.3333333335</v>
      </c>
      <c r="AA64" s="15">
        <f t="shared" si="151"/>
        <v>252784.23333333337</v>
      </c>
      <c r="AB64" s="16">
        <f>Y64*C64*D64</f>
        <v>1583227.5666666667</v>
      </c>
      <c r="AC64" s="16">
        <f>MEDIAN(E64,K64,Q64)</f>
        <v>193800</v>
      </c>
      <c r="AD64" s="15">
        <f t="shared" si="152"/>
        <v>36822</v>
      </c>
      <c r="AE64" s="15">
        <f t="shared" si="153"/>
        <v>230622</v>
      </c>
      <c r="AF64" s="15">
        <f>AC64*C64*D64</f>
        <v>1356600</v>
      </c>
      <c r="AG64" s="15">
        <f t="shared" si="154"/>
        <v>257754</v>
      </c>
      <c r="AH64" s="16">
        <f>AE64*C64*D64</f>
        <v>1614354</v>
      </c>
    </row>
    <row r="65" spans="1:34" ht="20.399999999999999" x14ac:dyDescent="0.2">
      <c r="A65" s="127"/>
      <c r="B65" s="20" t="s">
        <v>36</v>
      </c>
      <c r="C65" s="1">
        <v>1</v>
      </c>
      <c r="D65" s="1">
        <v>40</v>
      </c>
      <c r="E65" s="15">
        <v>199500</v>
      </c>
      <c r="F65" s="15">
        <f>E65*19%</f>
        <v>37905</v>
      </c>
      <c r="G65" s="15">
        <f>F65+E65</f>
        <v>237405</v>
      </c>
      <c r="H65" s="15">
        <f t="shared" si="94"/>
        <v>7980000</v>
      </c>
      <c r="I65" s="15">
        <f t="shared" si="95"/>
        <v>1516200</v>
      </c>
      <c r="J65" s="16">
        <f t="shared" si="96"/>
        <v>9496200</v>
      </c>
      <c r="K65" s="15">
        <v>176890</v>
      </c>
      <c r="L65" s="15">
        <f t="shared" si="141"/>
        <v>33609.1</v>
      </c>
      <c r="M65" s="15">
        <f t="shared" si="142"/>
        <v>210499.1</v>
      </c>
      <c r="N65" s="15">
        <f t="shared" si="143"/>
        <v>7075600</v>
      </c>
      <c r="O65" s="15">
        <f t="shared" si="144"/>
        <v>1344364</v>
      </c>
      <c r="P65" s="81">
        <f t="shared" si="145"/>
        <v>8419964</v>
      </c>
      <c r="Q65" s="15">
        <v>193800</v>
      </c>
      <c r="R65" s="15">
        <f t="shared" si="146"/>
        <v>36822</v>
      </c>
      <c r="S65" s="15">
        <f t="shared" si="147"/>
        <v>230622</v>
      </c>
      <c r="T65" s="15">
        <f>Q65*C65*D65</f>
        <v>7752000</v>
      </c>
      <c r="U65" s="15">
        <f t="shared" si="148"/>
        <v>1472880</v>
      </c>
      <c r="V65" s="16">
        <f>S65*C65*D65</f>
        <v>9224880</v>
      </c>
      <c r="W65" s="16">
        <f>AVERAGE(E65,K65,Q65)</f>
        <v>190063.33333333334</v>
      </c>
      <c r="X65" s="15">
        <f t="shared" si="149"/>
        <v>36112.033333333333</v>
      </c>
      <c r="Y65" s="15">
        <f t="shared" si="150"/>
        <v>226175.36666666667</v>
      </c>
      <c r="Z65" s="15">
        <f>W65*C65*D65</f>
        <v>7602533.333333334</v>
      </c>
      <c r="AA65" s="15">
        <f t="shared" si="151"/>
        <v>1444481.3333333335</v>
      </c>
      <c r="AB65" s="16">
        <f>Y65*C65*D65</f>
        <v>9047014.666666666</v>
      </c>
      <c r="AC65" s="16">
        <f>MEDIAN(E65,K65,Q65)</f>
        <v>193800</v>
      </c>
      <c r="AD65" s="15">
        <f t="shared" si="152"/>
        <v>36822</v>
      </c>
      <c r="AE65" s="15">
        <f t="shared" si="153"/>
        <v>230622</v>
      </c>
      <c r="AF65" s="15">
        <f>AC65*C65*D65</f>
        <v>7752000</v>
      </c>
      <c r="AG65" s="15">
        <f t="shared" si="154"/>
        <v>1472880</v>
      </c>
      <c r="AH65" s="16">
        <f>AE65*C65*D65</f>
        <v>9224880</v>
      </c>
    </row>
    <row r="66" spans="1:34" x14ac:dyDescent="0.2">
      <c r="A66" s="127"/>
      <c r="B66" s="129" t="s">
        <v>37</v>
      </c>
      <c r="C66" s="130"/>
      <c r="D66" s="130"/>
      <c r="E66" s="130"/>
      <c r="F66" s="130"/>
      <c r="G66" s="130"/>
      <c r="H66" s="130"/>
      <c r="I66" s="130"/>
      <c r="J66" s="130"/>
      <c r="K66" s="130"/>
      <c r="L66" s="130"/>
      <c r="M66" s="130"/>
      <c r="N66" s="130"/>
      <c r="O66" s="130"/>
      <c r="P66" s="130"/>
      <c r="Q66" s="130"/>
      <c r="R66" s="130"/>
      <c r="S66" s="130"/>
      <c r="T66" s="130"/>
      <c r="U66" s="130"/>
      <c r="V66" s="130"/>
      <c r="W66" s="130"/>
      <c r="X66" s="130"/>
      <c r="Y66" s="130"/>
      <c r="Z66" s="130"/>
      <c r="AA66" s="130"/>
      <c r="AB66" s="130"/>
      <c r="AC66" s="130"/>
      <c r="AD66" s="130"/>
      <c r="AE66" s="130"/>
      <c r="AF66" s="130"/>
      <c r="AG66" s="130"/>
      <c r="AH66" s="131"/>
    </row>
    <row r="67" spans="1:34" ht="91.8" x14ac:dyDescent="0.2">
      <c r="A67" s="127"/>
      <c r="B67" s="20" t="s">
        <v>92</v>
      </c>
      <c r="C67" s="19">
        <v>1</v>
      </c>
      <c r="D67" s="1">
        <v>1</v>
      </c>
      <c r="E67" s="15">
        <v>4095000</v>
      </c>
      <c r="F67" s="15"/>
      <c r="G67" s="15">
        <f>F67+E67</f>
        <v>4095000</v>
      </c>
      <c r="H67" s="15">
        <f t="shared" si="94"/>
        <v>4095000</v>
      </c>
      <c r="I67" s="15"/>
      <c r="J67" s="16">
        <f t="shared" si="96"/>
        <v>4095000</v>
      </c>
      <c r="K67" s="15">
        <v>3630900</v>
      </c>
      <c r="L67" s="15">
        <f>K67*19%</f>
        <v>689871</v>
      </c>
      <c r="M67" s="15">
        <f t="shared" ref="M67" si="155">L67+K67</f>
        <v>4320771</v>
      </c>
      <c r="N67" s="15">
        <f>K67*C67*D67</f>
        <v>3630900</v>
      </c>
      <c r="O67" s="15">
        <f>N67*19%</f>
        <v>689871</v>
      </c>
      <c r="P67" s="81">
        <f>M67*D67*C67</f>
        <v>4320771</v>
      </c>
      <c r="Q67" s="15">
        <v>3978000</v>
      </c>
      <c r="R67" s="15"/>
      <c r="S67" s="15">
        <f t="shared" ref="S67" si="156">R67+Q67</f>
        <v>3978000</v>
      </c>
      <c r="T67" s="15">
        <f>Q67*C67*D67</f>
        <v>3978000</v>
      </c>
      <c r="U67" s="15"/>
      <c r="V67" s="16">
        <f>S67*C67*D67</f>
        <v>3978000</v>
      </c>
      <c r="W67" s="16">
        <f>AVERAGE(E67,K67,Q67)</f>
        <v>3901300</v>
      </c>
      <c r="X67" s="15"/>
      <c r="Y67" s="15">
        <f t="shared" ref="Y67" si="157">X67+W67</f>
        <v>3901300</v>
      </c>
      <c r="Z67" s="15">
        <f>W67*C67*D67</f>
        <v>3901300</v>
      </c>
      <c r="AA67" s="15"/>
      <c r="AB67" s="16">
        <f>Y67*C67*D67</f>
        <v>3901300</v>
      </c>
      <c r="AC67" s="16">
        <f>MEDIAN(E67,K67,Q67)</f>
        <v>3978000</v>
      </c>
      <c r="AD67" s="15"/>
      <c r="AE67" s="15">
        <f t="shared" ref="AE67" si="158">AD67+AC67</f>
        <v>3978000</v>
      </c>
      <c r="AF67" s="15">
        <f>AC67*C67*D67</f>
        <v>3978000</v>
      </c>
      <c r="AG67" s="15"/>
      <c r="AH67" s="16">
        <f>AE67*C67*D67</f>
        <v>3978000</v>
      </c>
    </row>
    <row r="68" spans="1:34" x14ac:dyDescent="0.2">
      <c r="A68" s="127"/>
      <c r="B68" s="129" t="s">
        <v>38</v>
      </c>
      <c r="C68" s="130"/>
      <c r="D68" s="130"/>
      <c r="E68" s="130"/>
      <c r="F68" s="130"/>
      <c r="G68" s="130"/>
      <c r="H68" s="130"/>
      <c r="I68" s="130"/>
      <c r="J68" s="130"/>
      <c r="K68" s="130"/>
      <c r="L68" s="130"/>
      <c r="M68" s="130"/>
      <c r="N68" s="130"/>
      <c r="O68" s="130"/>
      <c r="P68" s="130"/>
      <c r="Q68" s="130"/>
      <c r="R68" s="130"/>
      <c r="S68" s="130"/>
      <c r="T68" s="130"/>
      <c r="U68" s="130"/>
      <c r="V68" s="130"/>
      <c r="W68" s="130"/>
      <c r="X68" s="130"/>
      <c r="Y68" s="130"/>
      <c r="Z68" s="130"/>
      <c r="AA68" s="130"/>
      <c r="AB68" s="130"/>
      <c r="AC68" s="130"/>
      <c r="AD68" s="130"/>
      <c r="AE68" s="130"/>
      <c r="AF68" s="130"/>
      <c r="AG68" s="130"/>
      <c r="AH68" s="131"/>
    </row>
    <row r="69" spans="1:34" ht="30.6" x14ac:dyDescent="0.2">
      <c r="A69" s="127"/>
      <c r="B69" s="20" t="s">
        <v>94</v>
      </c>
      <c r="C69" s="19">
        <v>1</v>
      </c>
      <c r="D69" s="1">
        <v>7</v>
      </c>
      <c r="E69" s="15">
        <v>210000</v>
      </c>
      <c r="F69" s="15">
        <f>E69*19%</f>
        <v>39900</v>
      </c>
      <c r="G69" s="15">
        <f>F69+E69</f>
        <v>249900</v>
      </c>
      <c r="H69" s="15">
        <f t="shared" si="94"/>
        <v>1470000</v>
      </c>
      <c r="I69" s="15">
        <f t="shared" si="95"/>
        <v>279300</v>
      </c>
      <c r="J69" s="16">
        <f t="shared" si="96"/>
        <v>1749300</v>
      </c>
      <c r="K69" s="15">
        <v>250000</v>
      </c>
      <c r="L69" s="15">
        <f>K69*19%</f>
        <v>47500</v>
      </c>
      <c r="M69" s="15">
        <f t="shared" ref="M69:M70" si="159">L69+K69</f>
        <v>297500</v>
      </c>
      <c r="N69" s="15">
        <f>K69*C69*D69</f>
        <v>1750000</v>
      </c>
      <c r="O69" s="15">
        <f>N69*19%</f>
        <v>332500</v>
      </c>
      <c r="P69" s="81">
        <f>M69*D69*C69</f>
        <v>2082500</v>
      </c>
      <c r="Q69" s="15">
        <v>204000</v>
      </c>
      <c r="R69" s="15">
        <f t="shared" ref="R69:R70" si="160">Q69*19%</f>
        <v>38760</v>
      </c>
      <c r="S69" s="15">
        <f t="shared" ref="S69:S70" si="161">R69+Q69</f>
        <v>242760</v>
      </c>
      <c r="T69" s="15">
        <f>Q69*C69*D69</f>
        <v>1428000</v>
      </c>
      <c r="U69" s="15">
        <f t="shared" ref="U69:U70" si="162">T69*19%</f>
        <v>271320</v>
      </c>
      <c r="V69" s="16">
        <f>S69*C69*D69</f>
        <v>1699320</v>
      </c>
      <c r="W69" s="16">
        <f>AVERAGE(E69,K69,Q69)</f>
        <v>221333.33333333334</v>
      </c>
      <c r="X69" s="15">
        <f t="shared" ref="X69:X70" si="163">W69*19%</f>
        <v>42053.333333333336</v>
      </c>
      <c r="Y69" s="15">
        <f t="shared" ref="Y69:Y70" si="164">X69+W69</f>
        <v>263386.66666666669</v>
      </c>
      <c r="Z69" s="15">
        <f>W69*C69*D69</f>
        <v>1549333.3333333335</v>
      </c>
      <c r="AA69" s="15">
        <f t="shared" ref="AA69:AA70" si="165">Z69*19%</f>
        <v>294373.33333333337</v>
      </c>
      <c r="AB69" s="16">
        <f>Y69*C69*D69</f>
        <v>1843706.6666666667</v>
      </c>
      <c r="AC69" s="16">
        <f>MEDIAN(E69,K69,Q69)</f>
        <v>210000</v>
      </c>
      <c r="AD69" s="15">
        <f t="shared" ref="AD69:AD70" si="166">AC69*19%</f>
        <v>39900</v>
      </c>
      <c r="AE69" s="15">
        <f t="shared" ref="AE69:AE70" si="167">AD69+AC69</f>
        <v>249900</v>
      </c>
      <c r="AF69" s="15">
        <f>AC69*C69*D69</f>
        <v>1470000</v>
      </c>
      <c r="AG69" s="15">
        <f t="shared" ref="AG69:AG70" si="168">AF69*19%</f>
        <v>279300</v>
      </c>
      <c r="AH69" s="16">
        <f>AE69*C69*D69</f>
        <v>1749300</v>
      </c>
    </row>
    <row r="70" spans="1:34" ht="30.6" x14ac:dyDescent="0.2">
      <c r="A70" s="127"/>
      <c r="B70" s="20" t="s">
        <v>93</v>
      </c>
      <c r="C70" s="19">
        <v>1</v>
      </c>
      <c r="D70" s="1">
        <v>14</v>
      </c>
      <c r="E70" s="15">
        <v>3150</v>
      </c>
      <c r="F70" s="15">
        <f>E70*19%</f>
        <v>598.5</v>
      </c>
      <c r="G70" s="15">
        <f>F70+E70</f>
        <v>3748.5</v>
      </c>
      <c r="H70" s="15">
        <f t="shared" si="94"/>
        <v>44100</v>
      </c>
      <c r="I70" s="15">
        <f t="shared" si="95"/>
        <v>8379</v>
      </c>
      <c r="J70" s="16">
        <f t="shared" si="96"/>
        <v>52479</v>
      </c>
      <c r="K70" s="15">
        <v>6500</v>
      </c>
      <c r="L70" s="15">
        <f>K70*19%</f>
        <v>1235</v>
      </c>
      <c r="M70" s="15">
        <f t="shared" si="159"/>
        <v>7735</v>
      </c>
      <c r="N70" s="15">
        <f>K70*C70*D70</f>
        <v>91000</v>
      </c>
      <c r="O70" s="15">
        <f>N70*19%</f>
        <v>17290</v>
      </c>
      <c r="P70" s="81">
        <f>M70*D70*C70</f>
        <v>108290</v>
      </c>
      <c r="Q70" s="15">
        <v>3060</v>
      </c>
      <c r="R70" s="15">
        <f t="shared" si="160"/>
        <v>581.4</v>
      </c>
      <c r="S70" s="15">
        <f t="shared" si="161"/>
        <v>3641.4</v>
      </c>
      <c r="T70" s="15">
        <f>Q70*C70*D70</f>
        <v>42840</v>
      </c>
      <c r="U70" s="15">
        <f t="shared" si="162"/>
        <v>8139.6</v>
      </c>
      <c r="V70" s="16">
        <f>S70*C70*D70</f>
        <v>50979.6</v>
      </c>
      <c r="W70" s="16">
        <f>AVERAGE(E70,K70,Q70)</f>
        <v>4236.666666666667</v>
      </c>
      <c r="X70" s="15">
        <f t="shared" si="163"/>
        <v>804.9666666666667</v>
      </c>
      <c r="Y70" s="15">
        <f t="shared" si="164"/>
        <v>5041.6333333333332</v>
      </c>
      <c r="Z70" s="15">
        <f>W70*C70*D70</f>
        <v>59313.333333333336</v>
      </c>
      <c r="AA70" s="15">
        <f t="shared" si="165"/>
        <v>11269.533333333335</v>
      </c>
      <c r="AB70" s="16">
        <f>Y70*C70*D70</f>
        <v>70582.866666666669</v>
      </c>
      <c r="AC70" s="16">
        <f>MEDIAN(E70,K70,Q70)</f>
        <v>3150</v>
      </c>
      <c r="AD70" s="15">
        <f t="shared" si="166"/>
        <v>598.5</v>
      </c>
      <c r="AE70" s="15">
        <f t="shared" si="167"/>
        <v>3748.5</v>
      </c>
      <c r="AF70" s="15">
        <f>AC70*C70*D70</f>
        <v>44100</v>
      </c>
      <c r="AG70" s="15">
        <f t="shared" si="168"/>
        <v>8379</v>
      </c>
      <c r="AH70" s="16">
        <f>AE70*C70*D70</f>
        <v>52479</v>
      </c>
    </row>
    <row r="71" spans="1:34" x14ac:dyDescent="0.2">
      <c r="A71" s="127"/>
      <c r="B71" s="129" t="s">
        <v>39</v>
      </c>
      <c r="C71" s="130"/>
      <c r="D71" s="130"/>
      <c r="E71" s="130"/>
      <c r="F71" s="130"/>
      <c r="G71" s="130"/>
      <c r="H71" s="130"/>
      <c r="I71" s="130"/>
      <c r="J71" s="130"/>
      <c r="K71" s="130"/>
      <c r="L71" s="130"/>
      <c r="M71" s="130"/>
      <c r="N71" s="130"/>
      <c r="O71" s="130"/>
      <c r="P71" s="130"/>
      <c r="Q71" s="130"/>
      <c r="R71" s="130"/>
      <c r="S71" s="130"/>
      <c r="T71" s="130"/>
      <c r="U71" s="130"/>
      <c r="V71" s="130"/>
      <c r="W71" s="130"/>
      <c r="X71" s="130"/>
      <c r="Y71" s="130"/>
      <c r="Z71" s="130"/>
      <c r="AA71" s="130"/>
      <c r="AB71" s="130"/>
      <c r="AC71" s="130"/>
      <c r="AD71" s="130"/>
      <c r="AE71" s="130"/>
      <c r="AF71" s="130"/>
      <c r="AG71" s="130"/>
      <c r="AH71" s="131"/>
    </row>
    <row r="72" spans="1:34" ht="40.799999999999997" x14ac:dyDescent="0.2">
      <c r="A72" s="127"/>
      <c r="B72" s="83" t="s">
        <v>144</v>
      </c>
      <c r="C72" s="1">
        <v>1</v>
      </c>
      <c r="D72" s="1">
        <v>6</v>
      </c>
      <c r="E72" s="15">
        <v>136500</v>
      </c>
      <c r="F72" s="15">
        <f>E72*19%</f>
        <v>25935</v>
      </c>
      <c r="G72" s="15">
        <f>F72+E72</f>
        <v>162435</v>
      </c>
      <c r="H72" s="15">
        <f t="shared" si="94"/>
        <v>819000</v>
      </c>
      <c r="I72" s="15">
        <f t="shared" si="95"/>
        <v>155610</v>
      </c>
      <c r="J72" s="16">
        <f t="shared" si="96"/>
        <v>974610</v>
      </c>
      <c r="K72" s="15">
        <v>250000</v>
      </c>
      <c r="L72" s="15">
        <f>K72*19%</f>
        <v>47500</v>
      </c>
      <c r="M72" s="15">
        <f t="shared" ref="M72:M73" si="169">L72+K72</f>
        <v>297500</v>
      </c>
      <c r="N72" s="15">
        <f>K72*C72*D72</f>
        <v>1500000</v>
      </c>
      <c r="O72" s="15">
        <f>N72*19%</f>
        <v>285000</v>
      </c>
      <c r="P72" s="81">
        <f>M72*D72*C72</f>
        <v>1785000</v>
      </c>
      <c r="Q72" s="15">
        <v>132600</v>
      </c>
      <c r="R72" s="15">
        <f t="shared" ref="R72:R73" si="170">Q72*19%</f>
        <v>25194</v>
      </c>
      <c r="S72" s="15">
        <f t="shared" ref="S72:S73" si="171">R72+Q72</f>
        <v>157794</v>
      </c>
      <c r="T72" s="15">
        <f>Q72*C72*D72</f>
        <v>795600</v>
      </c>
      <c r="U72" s="15">
        <f t="shared" ref="U72:U73" si="172">T72*19%</f>
        <v>151164</v>
      </c>
      <c r="V72" s="16">
        <f>S72*C72*D72</f>
        <v>946764</v>
      </c>
      <c r="W72" s="16">
        <f>AVERAGE(E72,K72,Q72)</f>
        <v>173033.33333333334</v>
      </c>
      <c r="X72" s="15">
        <f t="shared" ref="X72:X73" si="173">W72*19%</f>
        <v>32876.333333333336</v>
      </c>
      <c r="Y72" s="15">
        <f t="shared" ref="Y72:Y73" si="174">X72+W72</f>
        <v>205909.66666666669</v>
      </c>
      <c r="Z72" s="15">
        <f>W72*C72*D72</f>
        <v>1038200</v>
      </c>
      <c r="AA72" s="15">
        <f t="shared" ref="AA72:AA73" si="175">Z72*19%</f>
        <v>197258</v>
      </c>
      <c r="AB72" s="16">
        <f>Y72*C72*D72</f>
        <v>1235458</v>
      </c>
      <c r="AC72" s="16">
        <f>MEDIAN(E72,K72,Q72)</f>
        <v>136500</v>
      </c>
      <c r="AD72" s="15">
        <f t="shared" ref="AD72:AD73" si="176">AC72*19%</f>
        <v>25935</v>
      </c>
      <c r="AE72" s="15">
        <f t="shared" ref="AE72:AE73" si="177">AD72+AC72</f>
        <v>162435</v>
      </c>
      <c r="AF72" s="15">
        <f>AC72*C72*D72</f>
        <v>819000</v>
      </c>
      <c r="AG72" s="15">
        <f t="shared" ref="AG72:AG73" si="178">AF72*19%</f>
        <v>155610</v>
      </c>
      <c r="AH72" s="16">
        <f>AE72*C72*D72</f>
        <v>974610</v>
      </c>
    </row>
    <row r="73" spans="1:34" ht="167.1" customHeight="1" x14ac:dyDescent="0.2">
      <c r="A73" s="127"/>
      <c r="B73" s="83" t="s">
        <v>153</v>
      </c>
      <c r="C73" s="1">
        <v>1</v>
      </c>
      <c r="D73" s="1">
        <v>1</v>
      </c>
      <c r="E73" s="15">
        <v>1365000</v>
      </c>
      <c r="F73" s="15">
        <f>E73*19%</f>
        <v>259350</v>
      </c>
      <c r="G73" s="15">
        <f>F73+E73</f>
        <v>1624350</v>
      </c>
      <c r="H73" s="15">
        <f t="shared" si="94"/>
        <v>1365000</v>
      </c>
      <c r="I73" s="15">
        <f t="shared" si="95"/>
        <v>259350</v>
      </c>
      <c r="J73" s="16">
        <f t="shared" si="96"/>
        <v>1624350</v>
      </c>
      <c r="K73" s="15">
        <v>1800000</v>
      </c>
      <c r="L73" s="15">
        <f>K73*19%</f>
        <v>342000</v>
      </c>
      <c r="M73" s="15">
        <f t="shared" si="169"/>
        <v>2142000</v>
      </c>
      <c r="N73" s="15">
        <f>K73*C73*D73</f>
        <v>1800000</v>
      </c>
      <c r="O73" s="15">
        <f>N73*19%</f>
        <v>342000</v>
      </c>
      <c r="P73" s="81">
        <f>M73*D73*C73</f>
        <v>2142000</v>
      </c>
      <c r="Q73" s="15">
        <v>1326000</v>
      </c>
      <c r="R73" s="15">
        <f t="shared" si="170"/>
        <v>251940</v>
      </c>
      <c r="S73" s="15">
        <f t="shared" si="171"/>
        <v>1577940</v>
      </c>
      <c r="T73" s="15">
        <f>Q73*C73*D73</f>
        <v>1326000</v>
      </c>
      <c r="U73" s="15">
        <f t="shared" si="172"/>
        <v>251940</v>
      </c>
      <c r="V73" s="16">
        <f>S73*C73*D73</f>
        <v>1577940</v>
      </c>
      <c r="W73" s="16">
        <f>AVERAGE(E73,K73,Q73)</f>
        <v>1497000</v>
      </c>
      <c r="X73" s="15">
        <f t="shared" si="173"/>
        <v>284430</v>
      </c>
      <c r="Y73" s="15">
        <f t="shared" si="174"/>
        <v>1781430</v>
      </c>
      <c r="Z73" s="15">
        <f>W73*C73*D73</f>
        <v>1497000</v>
      </c>
      <c r="AA73" s="15">
        <f t="shared" si="175"/>
        <v>284430</v>
      </c>
      <c r="AB73" s="16">
        <f>Y73*C73*D73</f>
        <v>1781430</v>
      </c>
      <c r="AC73" s="16">
        <f>MEDIAN(E73,K73,Q73)</f>
        <v>1365000</v>
      </c>
      <c r="AD73" s="15">
        <f t="shared" si="176"/>
        <v>259350</v>
      </c>
      <c r="AE73" s="15">
        <f t="shared" si="177"/>
        <v>1624350</v>
      </c>
      <c r="AF73" s="15">
        <f>AC73*C73*D73</f>
        <v>1365000</v>
      </c>
      <c r="AG73" s="15">
        <f t="shared" si="178"/>
        <v>259350</v>
      </c>
      <c r="AH73" s="16">
        <f>AE73*C73*D73</f>
        <v>1624350</v>
      </c>
    </row>
    <row r="74" spans="1:34" x14ac:dyDescent="0.2">
      <c r="A74" s="127"/>
      <c r="B74" s="129" t="s">
        <v>40</v>
      </c>
      <c r="C74" s="130"/>
      <c r="D74" s="130"/>
      <c r="E74" s="130"/>
      <c r="F74" s="130"/>
      <c r="G74" s="130"/>
      <c r="H74" s="130"/>
      <c r="I74" s="130"/>
      <c r="J74" s="130"/>
      <c r="K74" s="130"/>
      <c r="L74" s="130"/>
      <c r="M74" s="130"/>
      <c r="N74" s="130"/>
      <c r="O74" s="130"/>
      <c r="P74" s="130"/>
      <c r="Q74" s="130"/>
      <c r="R74" s="130"/>
      <c r="S74" s="130"/>
      <c r="T74" s="130"/>
      <c r="U74" s="130"/>
      <c r="V74" s="130"/>
      <c r="W74" s="130"/>
      <c r="X74" s="130"/>
      <c r="Y74" s="130"/>
      <c r="Z74" s="130"/>
      <c r="AA74" s="130"/>
      <c r="AB74" s="130"/>
      <c r="AC74" s="130"/>
      <c r="AD74" s="130"/>
      <c r="AE74" s="130"/>
      <c r="AF74" s="130"/>
      <c r="AG74" s="130"/>
      <c r="AH74" s="131"/>
    </row>
    <row r="75" spans="1:34" ht="51" x14ac:dyDescent="0.2">
      <c r="A75" s="127"/>
      <c r="B75" s="20" t="s">
        <v>41</v>
      </c>
      <c r="C75" s="19">
        <v>1</v>
      </c>
      <c r="D75" s="1">
        <v>150</v>
      </c>
      <c r="E75" s="15">
        <v>23100</v>
      </c>
      <c r="F75" s="15">
        <f>E75*19%</f>
        <v>4389</v>
      </c>
      <c r="G75" s="15">
        <f>F75+E75</f>
        <v>27489</v>
      </c>
      <c r="H75" s="15">
        <f t="shared" si="94"/>
        <v>3465000</v>
      </c>
      <c r="I75" s="15">
        <f t="shared" si="95"/>
        <v>658350</v>
      </c>
      <c r="J75" s="16">
        <f t="shared" si="96"/>
        <v>4123350</v>
      </c>
      <c r="K75" s="15">
        <v>25500</v>
      </c>
      <c r="L75" s="15">
        <f>K75*19%</f>
        <v>4845</v>
      </c>
      <c r="M75" s="15">
        <f t="shared" ref="M75" si="179">L75+K75</f>
        <v>30345</v>
      </c>
      <c r="N75" s="15">
        <f>K75*C75*D75</f>
        <v>3825000</v>
      </c>
      <c r="O75" s="15">
        <f>N75*19%</f>
        <v>726750</v>
      </c>
      <c r="P75" s="81">
        <f>M75*D75*C75</f>
        <v>4551750</v>
      </c>
      <c r="Q75" s="15">
        <v>22440</v>
      </c>
      <c r="R75" s="15">
        <f t="shared" ref="R75" si="180">Q75*19%</f>
        <v>4263.6000000000004</v>
      </c>
      <c r="S75" s="15">
        <f t="shared" ref="S75" si="181">R75+Q75</f>
        <v>26703.599999999999</v>
      </c>
      <c r="T75" s="15">
        <f>Q75*C75*D75</f>
        <v>3366000</v>
      </c>
      <c r="U75" s="15">
        <f t="shared" ref="U75" si="182">T75*19%</f>
        <v>639540</v>
      </c>
      <c r="V75" s="16">
        <f>S75*C75*D75</f>
        <v>4005540</v>
      </c>
      <c r="W75" s="16">
        <f>AVERAGE(E75,K75,Q75)</f>
        <v>23680</v>
      </c>
      <c r="X75" s="15">
        <f t="shared" ref="X75" si="183">W75*19%</f>
        <v>4499.2</v>
      </c>
      <c r="Y75" s="15">
        <f t="shared" ref="Y75" si="184">X75+W75</f>
        <v>28179.200000000001</v>
      </c>
      <c r="Z75" s="15">
        <f>W75*C75*D75</f>
        <v>3552000</v>
      </c>
      <c r="AA75" s="15">
        <f t="shared" ref="AA75" si="185">Z75*19%</f>
        <v>674880</v>
      </c>
      <c r="AB75" s="16">
        <f>Y75*C75*D75</f>
        <v>4226880</v>
      </c>
      <c r="AC75" s="16">
        <f>MEDIAN(E75,K75,Q75)</f>
        <v>23100</v>
      </c>
      <c r="AD75" s="15">
        <f t="shared" ref="AD75" si="186">AC75*19%</f>
        <v>4389</v>
      </c>
      <c r="AE75" s="15">
        <f t="shared" ref="AE75" si="187">AD75+AC75</f>
        <v>27489</v>
      </c>
      <c r="AF75" s="15">
        <f>AC75*C75*D75</f>
        <v>3465000</v>
      </c>
      <c r="AG75" s="15">
        <f t="shared" ref="AG75" si="188">AF75*19%</f>
        <v>658350</v>
      </c>
      <c r="AH75" s="16">
        <f>AE75*C75*D75</f>
        <v>4123350</v>
      </c>
    </row>
    <row r="76" spans="1:34" x14ac:dyDescent="0.2">
      <c r="A76" s="127"/>
      <c r="B76" s="129" t="s">
        <v>25</v>
      </c>
      <c r="C76" s="130"/>
      <c r="D76" s="130"/>
      <c r="E76" s="130"/>
      <c r="F76" s="130"/>
      <c r="G76" s="130"/>
      <c r="H76" s="130"/>
      <c r="I76" s="130"/>
      <c r="J76" s="130"/>
      <c r="K76" s="130"/>
      <c r="L76" s="130"/>
      <c r="M76" s="130"/>
      <c r="N76" s="130"/>
      <c r="O76" s="130"/>
      <c r="P76" s="130"/>
      <c r="Q76" s="130"/>
      <c r="R76" s="130"/>
      <c r="S76" s="130"/>
      <c r="T76" s="130"/>
      <c r="U76" s="130"/>
      <c r="V76" s="130"/>
      <c r="W76" s="130"/>
      <c r="X76" s="130"/>
      <c r="Y76" s="130"/>
      <c r="Z76" s="130"/>
      <c r="AA76" s="130"/>
      <c r="AB76" s="130"/>
      <c r="AC76" s="130"/>
      <c r="AD76" s="130"/>
      <c r="AE76" s="130"/>
      <c r="AF76" s="130"/>
      <c r="AG76" s="130"/>
      <c r="AH76" s="131"/>
    </row>
    <row r="77" spans="1:34" ht="105" customHeight="1" x14ac:dyDescent="0.2">
      <c r="A77" s="127"/>
      <c r="B77" s="20" t="s">
        <v>96</v>
      </c>
      <c r="C77" s="1">
        <v>1</v>
      </c>
      <c r="D77" s="1">
        <v>1</v>
      </c>
      <c r="E77" s="15">
        <v>420000</v>
      </c>
      <c r="F77" s="15">
        <f>E77*19%</f>
        <v>79800</v>
      </c>
      <c r="G77" s="15">
        <f>F77+E77</f>
        <v>499800</v>
      </c>
      <c r="H77" s="15">
        <f t="shared" si="94"/>
        <v>420000</v>
      </c>
      <c r="I77" s="15">
        <f t="shared" si="95"/>
        <v>79800</v>
      </c>
      <c r="J77" s="16">
        <f t="shared" si="96"/>
        <v>499800</v>
      </c>
      <c r="K77" s="15">
        <v>372400</v>
      </c>
      <c r="L77" s="15">
        <f>K77*19%</f>
        <v>70756</v>
      </c>
      <c r="M77" s="15">
        <f t="shared" ref="M77:M80" si="189">L77+K77</f>
        <v>443156</v>
      </c>
      <c r="N77" s="15">
        <f>K77*C77*D77</f>
        <v>372400</v>
      </c>
      <c r="O77" s="15">
        <f>N77*19%</f>
        <v>70756</v>
      </c>
      <c r="P77" s="81">
        <f>M77*D77*C77</f>
        <v>443156</v>
      </c>
      <c r="Q77" s="15">
        <v>408000</v>
      </c>
      <c r="R77" s="15">
        <f t="shared" ref="R77:R80" si="190">Q77*19%</f>
        <v>77520</v>
      </c>
      <c r="S77" s="15">
        <f t="shared" ref="S77:S80" si="191">R77+Q77</f>
        <v>485520</v>
      </c>
      <c r="T77" s="15">
        <f>Q77*C77*D77</f>
        <v>408000</v>
      </c>
      <c r="U77" s="15">
        <f t="shared" ref="U77:U80" si="192">T77*19%</f>
        <v>77520</v>
      </c>
      <c r="V77" s="16">
        <f>S77*C77*D77</f>
        <v>485520</v>
      </c>
      <c r="W77" s="16">
        <f>AVERAGE(E77,K77,Q77)</f>
        <v>400133.33333333331</v>
      </c>
      <c r="X77" s="15">
        <f t="shared" ref="X77:X80" si="193">W77*19%</f>
        <v>76025.333333333328</v>
      </c>
      <c r="Y77" s="15">
        <f t="shared" ref="Y77:Y80" si="194">X77+W77</f>
        <v>476158.66666666663</v>
      </c>
      <c r="Z77" s="15">
        <f>W77*C77*D77</f>
        <v>400133.33333333331</v>
      </c>
      <c r="AA77" s="15">
        <f t="shared" ref="AA77:AA80" si="195">Z77*19%</f>
        <v>76025.333333333328</v>
      </c>
      <c r="AB77" s="16">
        <f>Y77*C77*D77</f>
        <v>476158.66666666663</v>
      </c>
      <c r="AC77" s="16">
        <f>MEDIAN(E77,K77,Q77)</f>
        <v>408000</v>
      </c>
      <c r="AD77" s="15">
        <f t="shared" ref="AD77:AD80" si="196">AC77*19%</f>
        <v>77520</v>
      </c>
      <c r="AE77" s="15">
        <f t="shared" ref="AE77:AE80" si="197">AD77+AC77</f>
        <v>485520</v>
      </c>
      <c r="AF77" s="15">
        <f>AC77*C77*D77</f>
        <v>408000</v>
      </c>
      <c r="AG77" s="15">
        <f t="shared" ref="AG77:AG80" si="198">AF77*19%</f>
        <v>77520</v>
      </c>
      <c r="AH77" s="16">
        <f>AE77*C77*D77</f>
        <v>485520</v>
      </c>
    </row>
    <row r="78" spans="1:34" ht="51" x14ac:dyDescent="0.2">
      <c r="A78" s="127"/>
      <c r="B78" s="20" t="s">
        <v>83</v>
      </c>
      <c r="C78" s="1">
        <v>1</v>
      </c>
      <c r="D78" s="1">
        <v>1</v>
      </c>
      <c r="E78" s="15">
        <v>420000</v>
      </c>
      <c r="F78" s="15">
        <f>E78*19%</f>
        <v>79800</v>
      </c>
      <c r="G78" s="15">
        <f>F78+E78</f>
        <v>499800</v>
      </c>
      <c r="H78" s="15">
        <f t="shared" si="94"/>
        <v>420000</v>
      </c>
      <c r="I78" s="15">
        <f t="shared" si="95"/>
        <v>79800</v>
      </c>
      <c r="J78" s="16">
        <f t="shared" si="96"/>
        <v>499800</v>
      </c>
      <c r="K78" s="15">
        <v>372400</v>
      </c>
      <c r="L78" s="15">
        <f>K78*19%</f>
        <v>70756</v>
      </c>
      <c r="M78" s="15">
        <f t="shared" si="189"/>
        <v>443156</v>
      </c>
      <c r="N78" s="15">
        <f>K78*C78*D78</f>
        <v>372400</v>
      </c>
      <c r="O78" s="15">
        <f>N78*19%</f>
        <v>70756</v>
      </c>
      <c r="P78" s="81">
        <f>M78*D78*C78</f>
        <v>443156</v>
      </c>
      <c r="Q78" s="15">
        <v>408000</v>
      </c>
      <c r="R78" s="15">
        <f t="shared" si="190"/>
        <v>77520</v>
      </c>
      <c r="S78" s="15">
        <f t="shared" si="191"/>
        <v>485520</v>
      </c>
      <c r="T78" s="15">
        <f>Q78*C78*D78</f>
        <v>408000</v>
      </c>
      <c r="U78" s="15">
        <f t="shared" si="192"/>
        <v>77520</v>
      </c>
      <c r="V78" s="16">
        <f>S78*C78*D78</f>
        <v>485520</v>
      </c>
      <c r="W78" s="16">
        <f>AVERAGE(E78,K78,Q78)</f>
        <v>400133.33333333331</v>
      </c>
      <c r="X78" s="15">
        <f t="shared" si="193"/>
        <v>76025.333333333328</v>
      </c>
      <c r="Y78" s="15">
        <f t="shared" si="194"/>
        <v>476158.66666666663</v>
      </c>
      <c r="Z78" s="15">
        <f>W78*C78*D78</f>
        <v>400133.33333333331</v>
      </c>
      <c r="AA78" s="15">
        <f t="shared" si="195"/>
        <v>76025.333333333328</v>
      </c>
      <c r="AB78" s="16">
        <f>Y78*C78*D78</f>
        <v>476158.66666666663</v>
      </c>
      <c r="AC78" s="16">
        <f>MEDIAN(E78,K78,Q78)</f>
        <v>408000</v>
      </c>
      <c r="AD78" s="15">
        <f t="shared" si="196"/>
        <v>77520</v>
      </c>
      <c r="AE78" s="15">
        <f t="shared" si="197"/>
        <v>485520</v>
      </c>
      <c r="AF78" s="15">
        <f>AC78*C78*D78</f>
        <v>408000</v>
      </c>
      <c r="AG78" s="15">
        <f t="shared" si="198"/>
        <v>77520</v>
      </c>
      <c r="AH78" s="16">
        <f>AE78*C78*D78</f>
        <v>485520</v>
      </c>
    </row>
    <row r="79" spans="1:34" ht="51" x14ac:dyDescent="0.2">
      <c r="A79" s="127"/>
      <c r="B79" s="20" t="s">
        <v>95</v>
      </c>
      <c r="C79" s="1">
        <v>1</v>
      </c>
      <c r="D79" s="1">
        <v>2</v>
      </c>
      <c r="E79" s="15">
        <v>199500</v>
      </c>
      <c r="F79" s="15">
        <f>E79*19%</f>
        <v>37905</v>
      </c>
      <c r="G79" s="15">
        <f>F79+E79</f>
        <v>237405</v>
      </c>
      <c r="H79" s="15">
        <f t="shared" si="94"/>
        <v>399000</v>
      </c>
      <c r="I79" s="15">
        <f t="shared" si="95"/>
        <v>75810</v>
      </c>
      <c r="J79" s="16">
        <f t="shared" si="96"/>
        <v>474810</v>
      </c>
      <c r="K79" s="15">
        <v>176890</v>
      </c>
      <c r="L79" s="15">
        <f>K79*19%</f>
        <v>33609.1</v>
      </c>
      <c r="M79" s="15">
        <f t="shared" si="189"/>
        <v>210499.1</v>
      </c>
      <c r="N79" s="15">
        <f>K79*C79*D79</f>
        <v>353780</v>
      </c>
      <c r="O79" s="15">
        <f>N79*19%</f>
        <v>67218.2</v>
      </c>
      <c r="P79" s="81">
        <f>M79*D79*C79</f>
        <v>420998.2</v>
      </c>
      <c r="Q79" s="15">
        <v>193800</v>
      </c>
      <c r="R79" s="15">
        <f t="shared" si="190"/>
        <v>36822</v>
      </c>
      <c r="S79" s="15">
        <f t="shared" si="191"/>
        <v>230622</v>
      </c>
      <c r="T79" s="15">
        <f>Q79*C79*D79</f>
        <v>387600</v>
      </c>
      <c r="U79" s="15">
        <f t="shared" si="192"/>
        <v>73644</v>
      </c>
      <c r="V79" s="16">
        <f>S79*C79*D79</f>
        <v>461244</v>
      </c>
      <c r="W79" s="16">
        <f>AVERAGE(E79,K79,Q79)</f>
        <v>190063.33333333334</v>
      </c>
      <c r="X79" s="15">
        <f t="shared" si="193"/>
        <v>36112.033333333333</v>
      </c>
      <c r="Y79" s="15">
        <f t="shared" si="194"/>
        <v>226175.36666666667</v>
      </c>
      <c r="Z79" s="15">
        <f>W79*C79*D79</f>
        <v>380126.66666666669</v>
      </c>
      <c r="AA79" s="15">
        <f t="shared" si="195"/>
        <v>72224.066666666666</v>
      </c>
      <c r="AB79" s="16">
        <f>Y79*C79*D79</f>
        <v>452350.73333333334</v>
      </c>
      <c r="AC79" s="16">
        <f>MEDIAN(E79,K79,Q79)</f>
        <v>193800</v>
      </c>
      <c r="AD79" s="15">
        <f t="shared" si="196"/>
        <v>36822</v>
      </c>
      <c r="AE79" s="15">
        <f t="shared" si="197"/>
        <v>230622</v>
      </c>
      <c r="AF79" s="15">
        <f>AC79*C79*D79</f>
        <v>387600</v>
      </c>
      <c r="AG79" s="15">
        <f t="shared" si="198"/>
        <v>73644</v>
      </c>
      <c r="AH79" s="16">
        <f>AE79*C79*D79</f>
        <v>461244</v>
      </c>
    </row>
    <row r="80" spans="1:34" ht="129" customHeight="1" x14ac:dyDescent="0.2">
      <c r="A80" s="128"/>
      <c r="B80" s="20" t="s">
        <v>97</v>
      </c>
      <c r="C80" s="1">
        <v>1</v>
      </c>
      <c r="D80" s="1">
        <v>4</v>
      </c>
      <c r="E80" s="15">
        <v>210000</v>
      </c>
      <c r="F80" s="15">
        <f>E80*19%</f>
        <v>39900</v>
      </c>
      <c r="G80" s="15">
        <f>F80+E80</f>
        <v>249900</v>
      </c>
      <c r="H80" s="15">
        <f>E80*D80*C80</f>
        <v>840000</v>
      </c>
      <c r="I80" s="15">
        <f>H80*19%</f>
        <v>159600</v>
      </c>
      <c r="J80" s="16">
        <f t="shared" si="96"/>
        <v>999600</v>
      </c>
      <c r="K80" s="15">
        <v>186200</v>
      </c>
      <c r="L80" s="15">
        <f>K80*19%</f>
        <v>35378</v>
      </c>
      <c r="M80" s="15">
        <f t="shared" si="189"/>
        <v>221578</v>
      </c>
      <c r="N80" s="15">
        <f>K80*C80*D80</f>
        <v>744800</v>
      </c>
      <c r="O80" s="15">
        <f>N80*19%</f>
        <v>141512</v>
      </c>
      <c r="P80" s="81">
        <f>M80*D80*C80</f>
        <v>886312</v>
      </c>
      <c r="Q80" s="15">
        <v>204000</v>
      </c>
      <c r="R80" s="15">
        <f t="shared" si="190"/>
        <v>38760</v>
      </c>
      <c r="S80" s="15">
        <f t="shared" si="191"/>
        <v>242760</v>
      </c>
      <c r="T80" s="15">
        <f>Q80*C80*D80</f>
        <v>816000</v>
      </c>
      <c r="U80" s="15">
        <f t="shared" si="192"/>
        <v>155040</v>
      </c>
      <c r="V80" s="16">
        <f>S80*C80*D80</f>
        <v>971040</v>
      </c>
      <c r="W80" s="16">
        <f>AVERAGE(E80,K80,Q80)</f>
        <v>200066.66666666666</v>
      </c>
      <c r="X80" s="15">
        <f t="shared" si="193"/>
        <v>38012.666666666664</v>
      </c>
      <c r="Y80" s="15">
        <f t="shared" si="194"/>
        <v>238079.33333333331</v>
      </c>
      <c r="Z80" s="15">
        <f>W80*C80*D80</f>
        <v>800266.66666666663</v>
      </c>
      <c r="AA80" s="15">
        <f t="shared" si="195"/>
        <v>152050.66666666666</v>
      </c>
      <c r="AB80" s="16">
        <f>Y80*C80*D80</f>
        <v>952317.33333333326</v>
      </c>
      <c r="AC80" s="16">
        <f>MEDIAN(E80,K80,Q80)</f>
        <v>204000</v>
      </c>
      <c r="AD80" s="15">
        <f t="shared" si="196"/>
        <v>38760</v>
      </c>
      <c r="AE80" s="15">
        <f t="shared" si="197"/>
        <v>242760</v>
      </c>
      <c r="AF80" s="15">
        <f>AC80*C80*D80</f>
        <v>816000</v>
      </c>
      <c r="AG80" s="15">
        <f t="shared" si="198"/>
        <v>155040</v>
      </c>
      <c r="AH80" s="16">
        <f>AE80*C80*D80</f>
        <v>971040</v>
      </c>
    </row>
    <row r="81" spans="1:34" x14ac:dyDescent="0.2">
      <c r="A81" s="2"/>
      <c r="B81" s="129" t="s">
        <v>146</v>
      </c>
      <c r="C81" s="130"/>
      <c r="D81" s="130"/>
      <c r="E81" s="130"/>
      <c r="F81" s="130"/>
      <c r="G81" s="130"/>
      <c r="H81" s="130"/>
      <c r="I81" s="130"/>
      <c r="J81" s="130"/>
      <c r="K81" s="130"/>
      <c r="L81" s="130"/>
      <c r="M81" s="130"/>
      <c r="N81" s="130"/>
      <c r="O81" s="130"/>
      <c r="P81" s="130"/>
      <c r="Q81" s="130"/>
      <c r="R81" s="130"/>
      <c r="S81" s="130"/>
      <c r="T81" s="130"/>
      <c r="U81" s="130"/>
      <c r="V81" s="130"/>
      <c r="W81" s="130"/>
      <c r="X81" s="130"/>
      <c r="Y81" s="130"/>
      <c r="Z81" s="130"/>
      <c r="AA81" s="130"/>
      <c r="AB81" s="130"/>
      <c r="AC81" s="130"/>
      <c r="AD81" s="130"/>
      <c r="AE81" s="130"/>
      <c r="AF81" s="130"/>
      <c r="AG81" s="130"/>
      <c r="AH81" s="131"/>
    </row>
    <row r="82" spans="1:34" ht="75.900000000000006" customHeight="1" x14ac:dyDescent="0.2">
      <c r="A82" s="2"/>
      <c r="B82" s="20" t="s">
        <v>157</v>
      </c>
      <c r="C82" s="1">
        <v>1</v>
      </c>
      <c r="D82" s="1">
        <v>1</v>
      </c>
      <c r="E82" s="15">
        <v>682500</v>
      </c>
      <c r="F82" s="15">
        <f>E82*19%</f>
        <v>129675</v>
      </c>
      <c r="G82" s="15">
        <f>F82+E82</f>
        <v>812175</v>
      </c>
      <c r="H82" s="15">
        <f>E82*D82*C82</f>
        <v>682500</v>
      </c>
      <c r="I82" s="15">
        <f>H82*19%</f>
        <v>129675</v>
      </c>
      <c r="J82" s="16">
        <f>G82*D82*C82</f>
        <v>812175</v>
      </c>
      <c r="K82" s="15">
        <v>605150</v>
      </c>
      <c r="L82" s="15">
        <f>K82*19%</f>
        <v>114978.5</v>
      </c>
      <c r="M82" s="15">
        <f t="shared" ref="M82" si="199">L82+K82</f>
        <v>720128.5</v>
      </c>
      <c r="N82" s="15">
        <f>K82*C82*D82</f>
        <v>605150</v>
      </c>
      <c r="O82" s="15">
        <f>N82*19%</f>
        <v>114978.5</v>
      </c>
      <c r="P82" s="81">
        <f>M82*D82*C82</f>
        <v>720128.5</v>
      </c>
      <c r="Q82" s="15">
        <v>663000</v>
      </c>
      <c r="R82" s="15">
        <f t="shared" ref="R82" si="200">Q82*19%</f>
        <v>125970</v>
      </c>
      <c r="S82" s="15">
        <f t="shared" ref="S82" si="201">R82+Q82</f>
        <v>788970</v>
      </c>
      <c r="T82" s="15">
        <f>Q82*C82*D82</f>
        <v>663000</v>
      </c>
      <c r="U82" s="15">
        <f t="shared" ref="U82" si="202">T82*19%</f>
        <v>125970</v>
      </c>
      <c r="V82" s="16">
        <f>S82*C82*D82</f>
        <v>788970</v>
      </c>
      <c r="W82" s="16">
        <f>AVERAGE(E82,K82,Q82)</f>
        <v>650216.66666666663</v>
      </c>
      <c r="X82" s="15">
        <f t="shared" ref="X82" si="203">W82*19%</f>
        <v>123541.16666666666</v>
      </c>
      <c r="Y82" s="15">
        <f t="shared" ref="Y82" si="204">X82+W82</f>
        <v>773757.83333333326</v>
      </c>
      <c r="Z82" s="15">
        <f>W82*C82*D82</f>
        <v>650216.66666666663</v>
      </c>
      <c r="AA82" s="15">
        <f t="shared" ref="AA82" si="205">Z82*19%</f>
        <v>123541.16666666666</v>
      </c>
      <c r="AB82" s="16">
        <f>Y82*C82*D82</f>
        <v>773757.83333333326</v>
      </c>
      <c r="AC82" s="16">
        <f>MEDIAN(E82,K82,Q82)</f>
        <v>663000</v>
      </c>
      <c r="AD82" s="15">
        <f t="shared" ref="AD82" si="206">AC82*19%</f>
        <v>125970</v>
      </c>
      <c r="AE82" s="15">
        <f t="shared" ref="AE82" si="207">AD82+AC82</f>
        <v>788970</v>
      </c>
      <c r="AF82" s="15">
        <f>AC82*C82*D82</f>
        <v>663000</v>
      </c>
      <c r="AG82" s="15">
        <f t="shared" ref="AG82" si="208">AF82*19%</f>
        <v>125970</v>
      </c>
      <c r="AH82" s="16">
        <f>AE82*C82*D82</f>
        <v>788970</v>
      </c>
    </row>
    <row r="83" spans="1:34" x14ac:dyDescent="0.2">
      <c r="A83" s="2"/>
      <c r="B83" s="26"/>
      <c r="C83" s="24"/>
      <c r="D83" s="24"/>
      <c r="E83" s="24"/>
      <c r="F83" s="24"/>
      <c r="G83" s="23"/>
      <c r="H83" s="58">
        <f>SUM(H51:H82)-H67</f>
        <v>46139100</v>
      </c>
      <c r="I83" s="58">
        <f>SUM(I51:I82)</f>
        <v>8766429</v>
      </c>
      <c r="J83" s="58">
        <f>SUM(J51:J82)</f>
        <v>59000529</v>
      </c>
      <c r="K83" s="101"/>
      <c r="L83" s="101"/>
      <c r="M83" s="23"/>
      <c r="N83" s="58">
        <f>SUM(N51:N82)-N67</f>
        <v>43524720</v>
      </c>
      <c r="O83" s="58">
        <f>SUM(O51:O82)</f>
        <v>8959567.8000000007</v>
      </c>
      <c r="P83" s="58">
        <f>SUM(P51:P82)</f>
        <v>56115187.799999997</v>
      </c>
      <c r="Q83" s="101"/>
      <c r="R83" s="101"/>
      <c r="S83" s="23"/>
      <c r="T83" s="58">
        <f>SUM(T51:T82)-T67</f>
        <v>44820840</v>
      </c>
      <c r="U83" s="58">
        <f>SUM(U51:U82)</f>
        <v>8515959.5999999996</v>
      </c>
      <c r="V83" s="58">
        <f>SUM(V51:V82)</f>
        <v>57314799.600000001</v>
      </c>
      <c r="W83" s="101"/>
      <c r="X83" s="101"/>
      <c r="Y83" s="23"/>
      <c r="Z83" s="58">
        <f>SUM(Z51:Z82)-Z67</f>
        <v>44828220</v>
      </c>
      <c r="AA83" s="58">
        <f>SUM(AA51:AA82)</f>
        <v>8517361.7999999989</v>
      </c>
      <c r="AB83" s="58">
        <f>SUM(AB51:AB82)</f>
        <v>57246881.799999997</v>
      </c>
      <c r="AC83" s="101"/>
      <c r="AD83" s="101"/>
      <c r="AE83" s="23"/>
      <c r="AF83" s="58">
        <f>SUM(AF51:AF82)-AF67</f>
        <v>45025500</v>
      </c>
      <c r="AG83" s="58">
        <f>SUM(AG51:AG82)</f>
        <v>8554845</v>
      </c>
      <c r="AH83" s="58">
        <f>SUM(AH51:AH82)</f>
        <v>57558345</v>
      </c>
    </row>
    <row r="84" spans="1:34" ht="17.100000000000001" customHeight="1" x14ac:dyDescent="0.2">
      <c r="A84" s="2"/>
      <c r="B84" s="63"/>
      <c r="C84" s="64"/>
      <c r="D84" s="64"/>
      <c r="E84" s="64"/>
      <c r="F84" s="64"/>
      <c r="G84" s="65"/>
      <c r="H84" s="66"/>
      <c r="I84" s="66"/>
      <c r="J84" s="66"/>
      <c r="K84" s="106"/>
      <c r="L84" s="106"/>
      <c r="M84" s="65"/>
      <c r="N84" s="66"/>
      <c r="O84" s="66"/>
      <c r="P84" s="66"/>
      <c r="Q84" s="106"/>
      <c r="R84" s="106"/>
      <c r="S84" s="65"/>
      <c r="T84" s="66"/>
      <c r="U84" s="66"/>
      <c r="V84" s="66"/>
      <c r="W84" s="106"/>
      <c r="X84" s="106"/>
      <c r="Y84" s="65"/>
      <c r="Z84" s="66"/>
      <c r="AA84" s="66"/>
      <c r="AB84" s="66"/>
      <c r="AC84" s="106"/>
      <c r="AD84" s="106"/>
      <c r="AE84" s="65"/>
      <c r="AF84" s="66"/>
      <c r="AG84" s="66"/>
      <c r="AH84" s="66"/>
    </row>
    <row r="85" spans="1:34" ht="14.1" customHeight="1" x14ac:dyDescent="0.2">
      <c r="A85" s="126"/>
      <c r="B85" s="26"/>
      <c r="C85" s="24"/>
      <c r="D85" s="24"/>
      <c r="E85" s="24"/>
      <c r="F85" s="24"/>
      <c r="G85" s="154" t="s">
        <v>65</v>
      </c>
      <c r="H85" s="155"/>
      <c r="I85" s="156"/>
      <c r="J85" s="53">
        <f>H83</f>
        <v>46139100</v>
      </c>
      <c r="K85" s="102"/>
      <c r="L85" s="102"/>
      <c r="M85" s="154" t="s">
        <v>65</v>
      </c>
      <c r="N85" s="155"/>
      <c r="O85" s="156"/>
      <c r="P85" s="53">
        <f>N83</f>
        <v>43524720</v>
      </c>
      <c r="Q85" s="102"/>
      <c r="R85" s="102"/>
      <c r="S85" s="154" t="s">
        <v>65</v>
      </c>
      <c r="T85" s="155"/>
      <c r="U85" s="156"/>
      <c r="V85" s="53">
        <f>T83</f>
        <v>44820840</v>
      </c>
      <c r="W85" s="102"/>
      <c r="X85" s="102"/>
      <c r="Y85" s="154" t="s">
        <v>65</v>
      </c>
      <c r="Z85" s="155"/>
      <c r="AA85" s="156"/>
      <c r="AB85" s="53">
        <f>Z83</f>
        <v>44828220</v>
      </c>
      <c r="AC85" s="102"/>
      <c r="AD85" s="102"/>
      <c r="AE85" s="154" t="s">
        <v>65</v>
      </c>
      <c r="AF85" s="155"/>
      <c r="AG85" s="156"/>
      <c r="AH85" s="53">
        <f>AF83</f>
        <v>45025500</v>
      </c>
    </row>
    <row r="86" spans="1:34" ht="14.1" customHeight="1" x14ac:dyDescent="0.2">
      <c r="A86" s="127"/>
      <c r="B86" s="26"/>
      <c r="C86" s="24"/>
      <c r="D86" s="24"/>
      <c r="E86" s="24"/>
      <c r="F86" s="24"/>
      <c r="G86" s="154" t="s">
        <v>28</v>
      </c>
      <c r="H86" s="155"/>
      <c r="I86" s="156"/>
      <c r="J86" s="53">
        <f>J85*19%</f>
        <v>8766429</v>
      </c>
      <c r="K86" s="102"/>
      <c r="L86" s="102"/>
      <c r="M86" s="154" t="s">
        <v>28</v>
      </c>
      <c r="N86" s="155"/>
      <c r="O86" s="156"/>
      <c r="P86" s="53">
        <f>P85*19%</f>
        <v>8269696.7999999998</v>
      </c>
      <c r="Q86" s="102"/>
      <c r="R86" s="102"/>
      <c r="S86" s="154" t="s">
        <v>28</v>
      </c>
      <c r="T86" s="155"/>
      <c r="U86" s="156"/>
      <c r="V86" s="53">
        <f>V85*19%</f>
        <v>8515959.5999999996</v>
      </c>
      <c r="W86" s="102"/>
      <c r="X86" s="102"/>
      <c r="Y86" s="154" t="s">
        <v>28</v>
      </c>
      <c r="Z86" s="155"/>
      <c r="AA86" s="156"/>
      <c r="AB86" s="53">
        <f>AB85*19%</f>
        <v>8517361.8000000007</v>
      </c>
      <c r="AC86" s="102"/>
      <c r="AD86" s="102"/>
      <c r="AE86" s="154" t="s">
        <v>28</v>
      </c>
      <c r="AF86" s="155"/>
      <c r="AG86" s="156"/>
      <c r="AH86" s="53">
        <f>AH85*19%</f>
        <v>8554845</v>
      </c>
    </row>
    <row r="87" spans="1:34" ht="14.1" customHeight="1" x14ac:dyDescent="0.2">
      <c r="A87" s="127"/>
      <c r="B87" s="27"/>
      <c r="C87" s="28"/>
      <c r="D87" s="28"/>
      <c r="E87" s="28"/>
      <c r="F87" s="28"/>
      <c r="G87" s="157" t="s">
        <v>140</v>
      </c>
      <c r="H87" s="158"/>
      <c r="I87" s="159"/>
      <c r="J87" s="56">
        <f>H67</f>
        <v>4095000</v>
      </c>
      <c r="K87" s="103"/>
      <c r="L87" s="103"/>
      <c r="M87" s="157" t="s">
        <v>140</v>
      </c>
      <c r="N87" s="158"/>
      <c r="O87" s="159"/>
      <c r="P87" s="56">
        <f>N67</f>
        <v>3630900</v>
      </c>
      <c r="Q87" s="103"/>
      <c r="R87" s="103"/>
      <c r="S87" s="157" t="s">
        <v>140</v>
      </c>
      <c r="T87" s="158"/>
      <c r="U87" s="159"/>
      <c r="V87" s="56">
        <f>T67</f>
        <v>3978000</v>
      </c>
      <c r="W87" s="103"/>
      <c r="X87" s="103"/>
      <c r="Y87" s="157" t="s">
        <v>140</v>
      </c>
      <c r="Z87" s="158"/>
      <c r="AA87" s="159"/>
      <c r="AB87" s="56">
        <f>Z67</f>
        <v>3901300</v>
      </c>
      <c r="AC87" s="103"/>
      <c r="AD87" s="103"/>
      <c r="AE87" s="157" t="s">
        <v>140</v>
      </c>
      <c r="AF87" s="158"/>
      <c r="AG87" s="159"/>
      <c r="AH87" s="56">
        <f>AF67</f>
        <v>3978000</v>
      </c>
    </row>
    <row r="88" spans="1:34" ht="14.1" customHeight="1" x14ac:dyDescent="0.2">
      <c r="A88" s="127"/>
      <c r="B88" s="90"/>
      <c r="C88" s="34"/>
      <c r="D88" s="34"/>
      <c r="E88" s="34"/>
      <c r="F88" s="34"/>
      <c r="G88" s="132" t="s">
        <v>64</v>
      </c>
      <c r="H88" s="133"/>
      <c r="I88" s="134"/>
      <c r="J88" s="60">
        <f>SUM(J85:J87)</f>
        <v>59000529</v>
      </c>
      <c r="K88" s="104"/>
      <c r="L88" s="104"/>
      <c r="M88" s="132" t="s">
        <v>64</v>
      </c>
      <c r="N88" s="133"/>
      <c r="O88" s="134"/>
      <c r="P88" s="60">
        <f>SUM(P85:P87)</f>
        <v>55425316.799999997</v>
      </c>
      <c r="Q88" s="104"/>
      <c r="R88" s="104"/>
      <c r="S88" s="132" t="s">
        <v>64</v>
      </c>
      <c r="T88" s="133"/>
      <c r="U88" s="134"/>
      <c r="V88" s="60">
        <f>SUM(V85:V87)</f>
        <v>57314799.600000001</v>
      </c>
      <c r="W88" s="104"/>
      <c r="X88" s="104"/>
      <c r="Y88" s="132" t="s">
        <v>64</v>
      </c>
      <c r="Z88" s="133"/>
      <c r="AA88" s="134"/>
      <c r="AB88" s="60">
        <f>SUM(AB85:AB87)</f>
        <v>57246881.799999997</v>
      </c>
      <c r="AC88" s="104"/>
      <c r="AD88" s="104"/>
      <c r="AE88" s="132" t="s">
        <v>64</v>
      </c>
      <c r="AF88" s="133"/>
      <c r="AG88" s="134"/>
      <c r="AH88" s="60">
        <f>SUM(AH85:AH87)</f>
        <v>57558345</v>
      </c>
    </row>
    <row r="89" spans="1:34" x14ac:dyDescent="0.2">
      <c r="A89" s="29"/>
      <c r="B89" s="35"/>
      <c r="C89" s="36"/>
      <c r="D89" s="37"/>
      <c r="E89" s="37"/>
      <c r="F89" s="37"/>
      <c r="G89" s="37"/>
      <c r="H89" s="37"/>
      <c r="I89" s="37"/>
      <c r="J89" s="38"/>
      <c r="K89" s="107"/>
      <c r="L89" s="107"/>
      <c r="M89" s="107"/>
      <c r="N89" s="107"/>
      <c r="O89" s="107"/>
      <c r="P89" s="107"/>
      <c r="Q89" s="107"/>
      <c r="R89" s="107"/>
      <c r="S89" s="107"/>
      <c r="T89" s="107"/>
      <c r="U89" s="107"/>
      <c r="V89" s="107"/>
      <c r="W89" s="107"/>
      <c r="X89" s="107"/>
      <c r="Y89" s="107"/>
      <c r="Z89" s="107"/>
      <c r="AA89" s="107"/>
      <c r="AB89" s="107"/>
      <c r="AC89" s="107"/>
      <c r="AD89" s="107"/>
      <c r="AE89" s="107"/>
      <c r="AF89" s="107"/>
      <c r="AG89" s="107"/>
      <c r="AH89" s="107"/>
    </row>
    <row r="90" spans="1:34" ht="50.25" customHeight="1" x14ac:dyDescent="0.2">
      <c r="A90" s="14"/>
      <c r="B90" s="142" t="s">
        <v>161</v>
      </c>
      <c r="C90" s="143"/>
      <c r="D90" s="143"/>
      <c r="E90" s="143"/>
      <c r="F90" s="143"/>
      <c r="G90" s="143"/>
      <c r="H90" s="143"/>
      <c r="I90" s="143"/>
      <c r="J90" s="92"/>
      <c r="K90" s="108"/>
      <c r="L90" s="108"/>
      <c r="M90" s="108"/>
      <c r="N90" s="108"/>
      <c r="O90" s="108"/>
      <c r="P90" s="108"/>
      <c r="Q90" s="108"/>
      <c r="R90" s="108"/>
      <c r="S90" s="108"/>
      <c r="T90" s="108"/>
      <c r="U90" s="108"/>
      <c r="V90" s="108"/>
      <c r="W90" s="108"/>
      <c r="X90" s="108"/>
      <c r="Y90" s="108"/>
      <c r="Z90" s="108"/>
      <c r="AA90" s="108"/>
      <c r="AB90" s="108"/>
      <c r="AC90" s="108"/>
      <c r="AD90" s="108"/>
      <c r="AE90" s="108"/>
      <c r="AF90" s="108"/>
      <c r="AG90" s="108"/>
      <c r="AH90" s="108"/>
    </row>
    <row r="91" spans="1:34" x14ac:dyDescent="0.2">
      <c r="A91" s="29"/>
      <c r="B91" s="35"/>
      <c r="C91" s="36"/>
      <c r="D91" s="37"/>
      <c r="E91" s="37"/>
      <c r="F91" s="37"/>
      <c r="G91" s="37"/>
      <c r="H91" s="37"/>
      <c r="I91" s="37"/>
      <c r="J91" s="38"/>
      <c r="K91" s="107"/>
      <c r="L91" s="107"/>
      <c r="M91" s="107"/>
      <c r="N91" s="107"/>
      <c r="O91" s="107"/>
      <c r="P91" s="107"/>
      <c r="Q91" s="107"/>
      <c r="R91" s="107"/>
      <c r="S91" s="107"/>
      <c r="T91" s="107"/>
      <c r="U91" s="107"/>
      <c r="V91" s="107"/>
      <c r="W91" s="107"/>
      <c r="X91" s="107"/>
      <c r="Y91" s="107"/>
      <c r="Z91" s="107"/>
      <c r="AA91" s="107"/>
      <c r="AB91" s="107"/>
      <c r="AC91" s="107"/>
      <c r="AD91" s="107"/>
      <c r="AE91" s="107"/>
      <c r="AF91" s="107"/>
      <c r="AG91" s="107"/>
      <c r="AH91" s="107"/>
    </row>
    <row r="92" spans="1:34" ht="54.75" customHeight="1" x14ac:dyDescent="0.2">
      <c r="A92" s="30"/>
      <c r="B92" s="10" t="s">
        <v>1</v>
      </c>
      <c r="C92" s="8" t="s">
        <v>2</v>
      </c>
      <c r="D92" s="8" t="s">
        <v>3</v>
      </c>
      <c r="E92" s="8" t="s">
        <v>4</v>
      </c>
      <c r="F92" s="8" t="s">
        <v>5</v>
      </c>
      <c r="G92" s="8" t="s">
        <v>6</v>
      </c>
      <c r="H92" s="8" t="s">
        <v>86</v>
      </c>
      <c r="I92" s="8" t="s">
        <v>85</v>
      </c>
      <c r="J92" s="8" t="s">
        <v>7</v>
      </c>
      <c r="K92" s="116" t="s">
        <v>4</v>
      </c>
      <c r="L92" s="116" t="s">
        <v>5</v>
      </c>
      <c r="M92" s="116" t="s">
        <v>6</v>
      </c>
      <c r="N92" s="116" t="s">
        <v>86</v>
      </c>
      <c r="O92" s="116" t="s">
        <v>85</v>
      </c>
      <c r="P92" s="116" t="s">
        <v>7</v>
      </c>
      <c r="Q92" s="122" t="s">
        <v>4</v>
      </c>
      <c r="R92" s="122" t="s">
        <v>5</v>
      </c>
      <c r="S92" s="122" t="s">
        <v>6</v>
      </c>
      <c r="T92" s="122" t="s">
        <v>86</v>
      </c>
      <c r="U92" s="122" t="s">
        <v>85</v>
      </c>
      <c r="V92" s="122" t="s">
        <v>7</v>
      </c>
      <c r="W92" s="125" t="s">
        <v>4</v>
      </c>
      <c r="X92" s="125" t="s">
        <v>5</v>
      </c>
      <c r="Y92" s="125" t="s">
        <v>6</v>
      </c>
      <c r="Z92" s="125" t="s">
        <v>86</v>
      </c>
      <c r="AA92" s="125" t="s">
        <v>85</v>
      </c>
      <c r="AB92" s="125" t="s">
        <v>7</v>
      </c>
      <c r="AC92" s="124" t="s">
        <v>4</v>
      </c>
      <c r="AD92" s="124" t="s">
        <v>5</v>
      </c>
      <c r="AE92" s="124" t="s">
        <v>6</v>
      </c>
      <c r="AF92" s="124" t="s">
        <v>86</v>
      </c>
      <c r="AG92" s="124" t="s">
        <v>85</v>
      </c>
      <c r="AH92" s="124" t="s">
        <v>7</v>
      </c>
    </row>
    <row r="93" spans="1:34" x14ac:dyDescent="0.2">
      <c r="A93" s="30"/>
      <c r="B93" s="129" t="s">
        <v>42</v>
      </c>
      <c r="C93" s="130"/>
      <c r="D93" s="130"/>
      <c r="E93" s="130"/>
      <c r="F93" s="130"/>
      <c r="G93" s="130"/>
      <c r="H93" s="130"/>
      <c r="I93" s="130"/>
      <c r="J93" s="130"/>
      <c r="K93" s="130"/>
      <c r="L93" s="130"/>
      <c r="M93" s="130"/>
      <c r="N93" s="130"/>
      <c r="O93" s="130"/>
      <c r="P93" s="130"/>
      <c r="Q93" s="130"/>
      <c r="R93" s="130"/>
      <c r="S93" s="130"/>
      <c r="T93" s="130"/>
      <c r="U93" s="130"/>
      <c r="V93" s="130"/>
      <c r="W93" s="130"/>
      <c r="X93" s="130"/>
      <c r="Y93" s="130"/>
      <c r="Z93" s="130"/>
      <c r="AA93" s="130"/>
      <c r="AB93" s="130"/>
      <c r="AC93" s="130"/>
      <c r="AD93" s="130"/>
      <c r="AE93" s="130"/>
      <c r="AF93" s="130"/>
      <c r="AG93" s="130"/>
      <c r="AH93" s="131"/>
    </row>
    <row r="94" spans="1:34" ht="40.799999999999997" x14ac:dyDescent="0.2">
      <c r="A94" s="2">
        <v>4</v>
      </c>
      <c r="B94" s="20" t="s">
        <v>109</v>
      </c>
      <c r="C94" s="19">
        <v>1</v>
      </c>
      <c r="D94" s="1">
        <v>240</v>
      </c>
      <c r="E94" s="84">
        <v>70350</v>
      </c>
      <c r="F94" s="15">
        <f>E94*19%</f>
        <v>13366.5</v>
      </c>
      <c r="G94" s="15">
        <f>F94+E94</f>
        <v>83716.5</v>
      </c>
      <c r="H94" s="15">
        <f>E94*D94*C94</f>
        <v>16884000</v>
      </c>
      <c r="I94" s="15">
        <f>H94*19%</f>
        <v>3207960</v>
      </c>
      <c r="J94" s="16">
        <f t="shared" ref="J94" si="209">G94*D94*C94</f>
        <v>20091960</v>
      </c>
      <c r="K94" s="84">
        <v>62377</v>
      </c>
      <c r="L94" s="15">
        <f>K94*19%</f>
        <v>11851.630000000001</v>
      </c>
      <c r="M94" s="15">
        <f t="shared" ref="M94" si="210">L94+K94</f>
        <v>74228.63</v>
      </c>
      <c r="N94" s="15">
        <f>K94*C94*D94</f>
        <v>14970480</v>
      </c>
      <c r="O94" s="15">
        <f>N94*19%</f>
        <v>2844391.2</v>
      </c>
      <c r="P94" s="81">
        <f>M94*D94*C94</f>
        <v>17814871.200000003</v>
      </c>
      <c r="Q94" s="84">
        <v>68340</v>
      </c>
      <c r="R94" s="15">
        <f t="shared" ref="R94" si="211">Q94*19%</f>
        <v>12984.6</v>
      </c>
      <c r="S94" s="15">
        <f t="shared" ref="S94" si="212">R94+Q94</f>
        <v>81324.600000000006</v>
      </c>
      <c r="T94" s="15">
        <f>Q94*C94*D94</f>
        <v>16401600</v>
      </c>
      <c r="U94" s="15">
        <f t="shared" ref="U94" si="213">T94*19%</f>
        <v>3116304</v>
      </c>
      <c r="V94" s="16">
        <f>S94*C94*D94</f>
        <v>19517904</v>
      </c>
      <c r="W94" s="16">
        <f>AVERAGE(E94,K94,Q94)</f>
        <v>67022.333333333328</v>
      </c>
      <c r="X94" s="15">
        <f t="shared" ref="X94" si="214">W94*19%</f>
        <v>12734.243333333332</v>
      </c>
      <c r="Y94" s="15">
        <f t="shared" ref="Y94" si="215">X94+W94</f>
        <v>79756.57666666666</v>
      </c>
      <c r="Z94" s="15">
        <f>W94*C94*D94</f>
        <v>16085359.999999998</v>
      </c>
      <c r="AA94" s="15">
        <f t="shared" ref="AA94" si="216">Z94*19%</f>
        <v>3056218.4</v>
      </c>
      <c r="AB94" s="16">
        <f>Y94*C94*D94</f>
        <v>19141578.399999999</v>
      </c>
      <c r="AC94" s="16">
        <f>MEDIAN(E94,K94,Q94)</f>
        <v>68340</v>
      </c>
      <c r="AD94" s="15">
        <f t="shared" ref="AD94" si="217">AC94*19%</f>
        <v>12984.6</v>
      </c>
      <c r="AE94" s="15">
        <f t="shared" ref="AE94" si="218">AD94+AC94</f>
        <v>81324.600000000006</v>
      </c>
      <c r="AF94" s="15">
        <f>AC94*C94*D94</f>
        <v>16401600</v>
      </c>
      <c r="AG94" s="15">
        <f t="shared" ref="AG94" si="219">AF94*19%</f>
        <v>3116304</v>
      </c>
      <c r="AH94" s="16">
        <f>AE94*C94*D94</f>
        <v>19517904</v>
      </c>
    </row>
    <row r="95" spans="1:34" ht="24" customHeight="1" x14ac:dyDescent="0.2">
      <c r="A95" s="39"/>
      <c r="B95" s="129" t="s">
        <v>14</v>
      </c>
      <c r="C95" s="130"/>
      <c r="D95" s="130"/>
      <c r="E95" s="130"/>
      <c r="F95" s="130"/>
      <c r="G95" s="130"/>
      <c r="H95" s="130"/>
      <c r="I95" s="130"/>
      <c r="J95" s="130"/>
      <c r="K95" s="130"/>
      <c r="L95" s="130"/>
      <c r="M95" s="130"/>
      <c r="N95" s="130"/>
      <c r="O95" s="130"/>
      <c r="P95" s="130"/>
      <c r="Q95" s="130"/>
      <c r="R95" s="130"/>
      <c r="S95" s="130"/>
      <c r="T95" s="130"/>
      <c r="U95" s="130"/>
      <c r="V95" s="130"/>
      <c r="W95" s="130"/>
      <c r="X95" s="130"/>
      <c r="Y95" s="130"/>
      <c r="Z95" s="130"/>
      <c r="AA95" s="130"/>
      <c r="AB95" s="130"/>
      <c r="AC95" s="130"/>
      <c r="AD95" s="130"/>
      <c r="AE95" s="130"/>
      <c r="AF95" s="130"/>
      <c r="AG95" s="130"/>
      <c r="AH95" s="131"/>
    </row>
    <row r="96" spans="1:34" ht="51" x14ac:dyDescent="0.2">
      <c r="A96" s="39"/>
      <c r="B96" s="17" t="s">
        <v>98</v>
      </c>
      <c r="C96" s="19">
        <v>1</v>
      </c>
      <c r="D96" s="1">
        <v>240</v>
      </c>
      <c r="E96" s="15">
        <v>35647.5</v>
      </c>
      <c r="F96" s="15">
        <f>E96*19%</f>
        <v>6773.0249999999996</v>
      </c>
      <c r="G96" s="15">
        <f>F96+E96</f>
        <v>42420.525000000001</v>
      </c>
      <c r="H96" s="15">
        <f t="shared" ref="H96:H112" si="220">E96*D96*C96</f>
        <v>8555400</v>
      </c>
      <c r="I96" s="15">
        <f t="shared" ref="I96:I112" si="221">H96*19%</f>
        <v>1625526</v>
      </c>
      <c r="J96" s="16">
        <f t="shared" ref="J96:J112" si="222">G96*D96*C96</f>
        <v>10180926</v>
      </c>
      <c r="K96" s="15">
        <v>31607.45</v>
      </c>
      <c r="L96" s="15">
        <f>K96*19%</f>
        <v>6005.4155000000001</v>
      </c>
      <c r="M96" s="15">
        <f t="shared" ref="M96:M99" si="223">L96+K96</f>
        <v>37612.8655</v>
      </c>
      <c r="N96" s="15">
        <f>K96*C96*D96</f>
        <v>7585788</v>
      </c>
      <c r="O96" s="15">
        <f>N96*19%</f>
        <v>1441299.72</v>
      </c>
      <c r="P96" s="81">
        <f>M96*D96*C96</f>
        <v>9027087.7200000007</v>
      </c>
      <c r="Q96" s="15">
        <v>34629</v>
      </c>
      <c r="R96" s="15">
        <f t="shared" ref="R96:R99" si="224">Q96*19%</f>
        <v>6579.51</v>
      </c>
      <c r="S96" s="15">
        <f t="shared" ref="S96:S99" si="225">R96+Q96</f>
        <v>41208.51</v>
      </c>
      <c r="T96" s="15">
        <f>Q96*C96*D96</f>
        <v>8310960</v>
      </c>
      <c r="U96" s="15">
        <f t="shared" ref="U96:U99" si="226">T96*19%</f>
        <v>1579082.4</v>
      </c>
      <c r="V96" s="16">
        <f>S96*C96*D96</f>
        <v>9890042.4000000004</v>
      </c>
      <c r="W96" s="16">
        <f>AVERAGE(E96,K96,Q96)</f>
        <v>33961.316666666666</v>
      </c>
      <c r="X96" s="15">
        <f t="shared" ref="X96:X99" si="227">W96*19%</f>
        <v>6452.6501666666663</v>
      </c>
      <c r="Y96" s="15">
        <f t="shared" ref="Y96:Y99" si="228">X96+W96</f>
        <v>40413.966833333332</v>
      </c>
      <c r="Z96" s="15">
        <f>W96*C96*D96</f>
        <v>8150716</v>
      </c>
      <c r="AA96" s="15">
        <f t="shared" ref="AA96:AA99" si="229">Z96*19%</f>
        <v>1548636.04</v>
      </c>
      <c r="AB96" s="16">
        <f>Y96*C96*D96</f>
        <v>9699352.0399999991</v>
      </c>
      <c r="AC96" s="16">
        <f>MEDIAN(E96,K96,Q96)</f>
        <v>34629</v>
      </c>
      <c r="AD96" s="15">
        <f t="shared" ref="AD96:AD99" si="230">AC96*19%</f>
        <v>6579.51</v>
      </c>
      <c r="AE96" s="15">
        <f t="shared" ref="AE96:AE99" si="231">AD96+AC96</f>
        <v>41208.51</v>
      </c>
      <c r="AF96" s="15">
        <f>AC96*C96*D96</f>
        <v>8310960</v>
      </c>
      <c r="AG96" s="15">
        <f t="shared" ref="AG96:AG99" si="232">AF96*19%</f>
        <v>1579082.4</v>
      </c>
      <c r="AH96" s="16">
        <f>AE96*C96*D96</f>
        <v>9890042.4000000004</v>
      </c>
    </row>
    <row r="97" spans="1:34" ht="102" x14ac:dyDescent="0.2">
      <c r="A97" s="39"/>
      <c r="B97" s="20" t="s">
        <v>99</v>
      </c>
      <c r="C97" s="1">
        <v>1</v>
      </c>
      <c r="D97" s="1">
        <v>240</v>
      </c>
      <c r="E97" s="15">
        <v>16800</v>
      </c>
      <c r="F97" s="15">
        <f>E97*19%</f>
        <v>3192</v>
      </c>
      <c r="G97" s="15">
        <f>F97+E97</f>
        <v>19992</v>
      </c>
      <c r="H97" s="15">
        <f t="shared" si="220"/>
        <v>4032000</v>
      </c>
      <c r="I97" s="15">
        <f t="shared" si="221"/>
        <v>766080</v>
      </c>
      <c r="J97" s="16">
        <f t="shared" si="222"/>
        <v>4798080</v>
      </c>
      <c r="K97" s="15">
        <v>14896</v>
      </c>
      <c r="L97" s="15">
        <f>K97*19%</f>
        <v>2830.2400000000002</v>
      </c>
      <c r="M97" s="15">
        <f t="shared" si="223"/>
        <v>17726.240000000002</v>
      </c>
      <c r="N97" s="15">
        <f>K97*C97*D97</f>
        <v>3575040</v>
      </c>
      <c r="O97" s="15">
        <f>N97*19%</f>
        <v>679257.59999999998</v>
      </c>
      <c r="P97" s="81">
        <f>M97*D97*C97</f>
        <v>4254297.6000000006</v>
      </c>
      <c r="Q97" s="15">
        <v>16320</v>
      </c>
      <c r="R97" s="15">
        <f t="shared" si="224"/>
        <v>3100.8</v>
      </c>
      <c r="S97" s="15">
        <f t="shared" si="225"/>
        <v>19420.8</v>
      </c>
      <c r="T97" s="15">
        <f>Q97*C97*D97</f>
        <v>3916800</v>
      </c>
      <c r="U97" s="15">
        <f t="shared" si="226"/>
        <v>744192</v>
      </c>
      <c r="V97" s="16">
        <f>S97*C97*D97</f>
        <v>4660992</v>
      </c>
      <c r="W97" s="16">
        <f>AVERAGE(E97,K97,Q97)</f>
        <v>16005.333333333334</v>
      </c>
      <c r="X97" s="15">
        <f t="shared" si="227"/>
        <v>3041.0133333333333</v>
      </c>
      <c r="Y97" s="15">
        <f t="shared" si="228"/>
        <v>19046.346666666668</v>
      </c>
      <c r="Z97" s="15">
        <f>W97*C97*D97</f>
        <v>3841280</v>
      </c>
      <c r="AA97" s="15">
        <f t="shared" si="229"/>
        <v>729843.19999999995</v>
      </c>
      <c r="AB97" s="16">
        <f>Y97*C97*D97</f>
        <v>4571123.2</v>
      </c>
      <c r="AC97" s="16">
        <f>MEDIAN(E97,K97,Q97)</f>
        <v>16320</v>
      </c>
      <c r="AD97" s="15">
        <f t="shared" si="230"/>
        <v>3100.8</v>
      </c>
      <c r="AE97" s="15">
        <f t="shared" si="231"/>
        <v>19420.8</v>
      </c>
      <c r="AF97" s="15">
        <f>AC97*C97*D97</f>
        <v>3916800</v>
      </c>
      <c r="AG97" s="15">
        <f t="shared" si="232"/>
        <v>744192</v>
      </c>
      <c r="AH97" s="16">
        <f>AE97*C97*D97</f>
        <v>4660992</v>
      </c>
    </row>
    <row r="98" spans="1:34" ht="102" x14ac:dyDescent="0.2">
      <c r="A98" s="39"/>
      <c r="B98" s="20" t="s">
        <v>100</v>
      </c>
      <c r="C98" s="1">
        <v>1</v>
      </c>
      <c r="D98" s="1">
        <v>240</v>
      </c>
      <c r="E98" s="15">
        <v>16800</v>
      </c>
      <c r="F98" s="15">
        <f>E98*19%</f>
        <v>3192</v>
      </c>
      <c r="G98" s="15">
        <f>F98+E98</f>
        <v>19992</v>
      </c>
      <c r="H98" s="15">
        <f t="shared" si="220"/>
        <v>4032000</v>
      </c>
      <c r="I98" s="15">
        <f t="shared" si="221"/>
        <v>766080</v>
      </c>
      <c r="J98" s="16">
        <f t="shared" si="222"/>
        <v>4798080</v>
      </c>
      <c r="K98" s="15">
        <v>14896</v>
      </c>
      <c r="L98" s="15">
        <f t="shared" ref="L98:L99" si="233">K98*19%</f>
        <v>2830.2400000000002</v>
      </c>
      <c r="M98" s="15">
        <f t="shared" si="223"/>
        <v>17726.240000000002</v>
      </c>
      <c r="N98" s="15">
        <f t="shared" ref="N98:N99" si="234">K98*C98*D98</f>
        <v>3575040</v>
      </c>
      <c r="O98" s="15">
        <f t="shared" ref="O98:O99" si="235">N98*19%</f>
        <v>679257.59999999998</v>
      </c>
      <c r="P98" s="81">
        <f t="shared" ref="P98:P99" si="236">M98*D98*C98</f>
        <v>4254297.6000000006</v>
      </c>
      <c r="Q98" s="15">
        <v>16320</v>
      </c>
      <c r="R98" s="15">
        <f t="shared" si="224"/>
        <v>3100.8</v>
      </c>
      <c r="S98" s="15">
        <f t="shared" si="225"/>
        <v>19420.8</v>
      </c>
      <c r="T98" s="15">
        <f>Q98*C98*D98</f>
        <v>3916800</v>
      </c>
      <c r="U98" s="15">
        <f t="shared" si="226"/>
        <v>744192</v>
      </c>
      <c r="V98" s="16">
        <f>S98*C98*D98</f>
        <v>4660992</v>
      </c>
      <c r="W98" s="16">
        <f>AVERAGE(E98,K98,Q98)</f>
        <v>16005.333333333334</v>
      </c>
      <c r="X98" s="15">
        <f t="shared" si="227"/>
        <v>3041.0133333333333</v>
      </c>
      <c r="Y98" s="15">
        <f t="shared" si="228"/>
        <v>19046.346666666668</v>
      </c>
      <c r="Z98" s="15">
        <f>W98*C98*D98</f>
        <v>3841280</v>
      </c>
      <c r="AA98" s="15">
        <f t="shared" si="229"/>
        <v>729843.19999999995</v>
      </c>
      <c r="AB98" s="16">
        <f>Y98*C98*D98</f>
        <v>4571123.2</v>
      </c>
      <c r="AC98" s="16">
        <f>MEDIAN(E98,K98,Q98)</f>
        <v>16320</v>
      </c>
      <c r="AD98" s="15">
        <f t="shared" si="230"/>
        <v>3100.8</v>
      </c>
      <c r="AE98" s="15">
        <f t="shared" si="231"/>
        <v>19420.8</v>
      </c>
      <c r="AF98" s="15">
        <f>AC98*C98*D98</f>
        <v>3916800</v>
      </c>
      <c r="AG98" s="15">
        <f t="shared" si="232"/>
        <v>744192</v>
      </c>
      <c r="AH98" s="16">
        <f>AE98*C98*D98</f>
        <v>4660992</v>
      </c>
    </row>
    <row r="99" spans="1:34" ht="40.799999999999997" x14ac:dyDescent="0.2">
      <c r="A99" s="39"/>
      <c r="B99" s="20" t="s">
        <v>122</v>
      </c>
      <c r="C99" s="1">
        <v>1</v>
      </c>
      <c r="D99" s="1">
        <v>240</v>
      </c>
      <c r="E99" s="15">
        <v>4725</v>
      </c>
      <c r="F99" s="15">
        <f>E99*19%</f>
        <v>897.75</v>
      </c>
      <c r="G99" s="15">
        <f>F99+E99</f>
        <v>5622.75</v>
      </c>
      <c r="H99" s="15">
        <f>E99*D99*C99</f>
        <v>1134000</v>
      </c>
      <c r="I99" s="15">
        <f t="shared" si="221"/>
        <v>215460</v>
      </c>
      <c r="J99" s="16">
        <f t="shared" si="222"/>
        <v>1349460</v>
      </c>
      <c r="K99" s="15">
        <v>4189.5</v>
      </c>
      <c r="L99" s="15">
        <f t="shared" si="233"/>
        <v>796.005</v>
      </c>
      <c r="M99" s="15">
        <f t="shared" si="223"/>
        <v>4985.5050000000001</v>
      </c>
      <c r="N99" s="15">
        <f t="shared" si="234"/>
        <v>1005480</v>
      </c>
      <c r="O99" s="15">
        <f t="shared" si="235"/>
        <v>191041.2</v>
      </c>
      <c r="P99" s="81">
        <f t="shared" si="236"/>
        <v>1196521.2</v>
      </c>
      <c r="Q99" s="15">
        <v>4590</v>
      </c>
      <c r="R99" s="15">
        <f t="shared" si="224"/>
        <v>872.1</v>
      </c>
      <c r="S99" s="15">
        <f t="shared" si="225"/>
        <v>5462.1</v>
      </c>
      <c r="T99" s="15">
        <f>Q99*C99*D99</f>
        <v>1101600</v>
      </c>
      <c r="U99" s="15">
        <f t="shared" si="226"/>
        <v>209304</v>
      </c>
      <c r="V99" s="16">
        <f>S99*C99*D99</f>
        <v>1310904</v>
      </c>
      <c r="W99" s="16">
        <f>AVERAGE(E99,K99,Q99)</f>
        <v>4501.5</v>
      </c>
      <c r="X99" s="15">
        <f t="shared" si="227"/>
        <v>855.28499999999997</v>
      </c>
      <c r="Y99" s="15">
        <f t="shared" si="228"/>
        <v>5356.7849999999999</v>
      </c>
      <c r="Z99" s="15">
        <f>W99*C99*D99</f>
        <v>1080360</v>
      </c>
      <c r="AA99" s="15">
        <f t="shared" si="229"/>
        <v>205268.4</v>
      </c>
      <c r="AB99" s="16">
        <f>Y99*C99*D99</f>
        <v>1285628.3999999999</v>
      </c>
      <c r="AC99" s="16">
        <f>MEDIAN(E99,K99,Q99)</f>
        <v>4590</v>
      </c>
      <c r="AD99" s="15">
        <f t="shared" si="230"/>
        <v>872.1</v>
      </c>
      <c r="AE99" s="15">
        <f t="shared" si="231"/>
        <v>5462.1</v>
      </c>
      <c r="AF99" s="15">
        <f>AC99*C99*D99</f>
        <v>1101600</v>
      </c>
      <c r="AG99" s="15">
        <f t="shared" si="232"/>
        <v>209304</v>
      </c>
      <c r="AH99" s="16">
        <f>AE99*C99*D99</f>
        <v>1310904</v>
      </c>
    </row>
    <row r="100" spans="1:34" x14ac:dyDescent="0.2">
      <c r="A100" s="39"/>
      <c r="B100" s="129" t="s">
        <v>101</v>
      </c>
      <c r="C100" s="130"/>
      <c r="D100" s="130"/>
      <c r="E100" s="130"/>
      <c r="F100" s="130"/>
      <c r="G100" s="130"/>
      <c r="H100" s="130"/>
      <c r="I100" s="130"/>
      <c r="J100" s="130"/>
      <c r="K100" s="130"/>
      <c r="L100" s="130"/>
      <c r="M100" s="130"/>
      <c r="N100" s="130"/>
      <c r="O100" s="130"/>
      <c r="P100" s="130"/>
      <c r="Q100" s="130"/>
      <c r="R100" s="130"/>
      <c r="S100" s="130"/>
      <c r="T100" s="130"/>
      <c r="U100" s="130"/>
      <c r="V100" s="130"/>
      <c r="W100" s="130"/>
      <c r="X100" s="130"/>
      <c r="Y100" s="130"/>
      <c r="Z100" s="130"/>
      <c r="AA100" s="130"/>
      <c r="AB100" s="130"/>
      <c r="AC100" s="130"/>
      <c r="AD100" s="130"/>
      <c r="AE100" s="130"/>
      <c r="AF100" s="130"/>
      <c r="AG100" s="130"/>
      <c r="AH100" s="131"/>
    </row>
    <row r="101" spans="1:34" ht="30.6" x14ac:dyDescent="0.2">
      <c r="A101" s="39"/>
      <c r="B101" s="17" t="s">
        <v>70</v>
      </c>
      <c r="C101" s="19">
        <v>1</v>
      </c>
      <c r="D101" s="1">
        <v>1</v>
      </c>
      <c r="E101" s="15">
        <v>892500</v>
      </c>
      <c r="F101" s="15">
        <f>E101*19%</f>
        <v>169575</v>
      </c>
      <c r="G101" s="15">
        <f>F101+E101</f>
        <v>1062075</v>
      </c>
      <c r="H101" s="15">
        <f t="shared" si="220"/>
        <v>892500</v>
      </c>
      <c r="I101" s="15">
        <f t="shared" si="221"/>
        <v>169575</v>
      </c>
      <c r="J101" s="16">
        <f t="shared" si="222"/>
        <v>1062075</v>
      </c>
      <c r="K101" s="15">
        <v>791350</v>
      </c>
      <c r="L101" s="15">
        <f t="shared" ref="L101:L102" si="237">K101*19%</f>
        <v>150356.5</v>
      </c>
      <c r="M101" s="15">
        <f t="shared" ref="M101:M102" si="238">L101+K101</f>
        <v>941706.5</v>
      </c>
      <c r="N101" s="15">
        <f t="shared" ref="N101:N102" si="239">K101*C101*D101</f>
        <v>791350</v>
      </c>
      <c r="O101" s="15">
        <f t="shared" ref="O101:O102" si="240">N101*19%</f>
        <v>150356.5</v>
      </c>
      <c r="P101" s="81">
        <f t="shared" ref="P101:P102" si="241">M101*D101*C101</f>
        <v>941706.5</v>
      </c>
      <c r="Q101" s="15">
        <v>867000</v>
      </c>
      <c r="R101" s="15">
        <f t="shared" ref="R101:R102" si="242">Q101*19%</f>
        <v>164730</v>
      </c>
      <c r="S101" s="15">
        <f t="shared" ref="S101:S102" si="243">R101+Q101</f>
        <v>1031730</v>
      </c>
      <c r="T101" s="15">
        <f>Q101*C101*D101</f>
        <v>867000</v>
      </c>
      <c r="U101" s="15">
        <f t="shared" ref="U101:U102" si="244">T101*19%</f>
        <v>164730</v>
      </c>
      <c r="V101" s="16">
        <f>S101*C101*D101</f>
        <v>1031730</v>
      </c>
      <c r="W101" s="16">
        <f>AVERAGE(E101,K101,Q101)</f>
        <v>850283.33333333337</v>
      </c>
      <c r="X101" s="15">
        <f t="shared" ref="X101:X102" si="245">W101*19%</f>
        <v>161553.83333333334</v>
      </c>
      <c r="Y101" s="15">
        <f t="shared" ref="Y101:Y102" si="246">X101+W101</f>
        <v>1011837.1666666667</v>
      </c>
      <c r="Z101" s="15">
        <f>W101*C101*D101</f>
        <v>850283.33333333337</v>
      </c>
      <c r="AA101" s="15">
        <f t="shared" ref="AA101:AA102" si="247">Z101*19%</f>
        <v>161553.83333333334</v>
      </c>
      <c r="AB101" s="16">
        <f>Y101*C101*D101</f>
        <v>1011837.1666666667</v>
      </c>
      <c r="AC101" s="16">
        <f>MEDIAN(E101,K101,Q101)</f>
        <v>867000</v>
      </c>
      <c r="AD101" s="15">
        <f t="shared" ref="AD101:AD102" si="248">AC101*19%</f>
        <v>164730</v>
      </c>
      <c r="AE101" s="15">
        <f t="shared" ref="AE101:AE102" si="249">AD101+AC101</f>
        <v>1031730</v>
      </c>
      <c r="AF101" s="15">
        <f>AC101*C101*D101</f>
        <v>867000</v>
      </c>
      <c r="AG101" s="15">
        <f t="shared" ref="AG101:AG102" si="250">AF101*19%</f>
        <v>164730</v>
      </c>
      <c r="AH101" s="16">
        <f>AE101*C101*D101</f>
        <v>1031730</v>
      </c>
    </row>
    <row r="102" spans="1:34" ht="53.1" customHeight="1" x14ac:dyDescent="0.2">
      <c r="A102" s="39"/>
      <c r="B102" s="17" t="s">
        <v>102</v>
      </c>
      <c r="C102" s="19">
        <v>1</v>
      </c>
      <c r="D102" s="1">
        <v>1</v>
      </c>
      <c r="E102" s="15">
        <v>1575000</v>
      </c>
      <c r="F102" s="15">
        <f>E102*19%</f>
        <v>299250</v>
      </c>
      <c r="G102" s="15">
        <f>F102+E102</f>
        <v>1874250</v>
      </c>
      <c r="H102" s="15">
        <f t="shared" si="220"/>
        <v>1575000</v>
      </c>
      <c r="I102" s="15">
        <f t="shared" si="221"/>
        <v>299250</v>
      </c>
      <c r="J102" s="16">
        <f t="shared" si="222"/>
        <v>1874250</v>
      </c>
      <c r="K102" s="15">
        <v>1396500</v>
      </c>
      <c r="L102" s="15">
        <f t="shared" si="237"/>
        <v>265335</v>
      </c>
      <c r="M102" s="15">
        <f t="shared" si="238"/>
        <v>1661835</v>
      </c>
      <c r="N102" s="15">
        <f t="shared" si="239"/>
        <v>1396500</v>
      </c>
      <c r="O102" s="15">
        <f t="shared" si="240"/>
        <v>265335</v>
      </c>
      <c r="P102" s="81">
        <f t="shared" si="241"/>
        <v>1661835</v>
      </c>
      <c r="Q102" s="15">
        <v>1530000</v>
      </c>
      <c r="R102" s="15">
        <f t="shared" si="242"/>
        <v>290700</v>
      </c>
      <c r="S102" s="15">
        <f t="shared" si="243"/>
        <v>1820700</v>
      </c>
      <c r="T102" s="15">
        <f>Q102*C102*D102</f>
        <v>1530000</v>
      </c>
      <c r="U102" s="15">
        <f t="shared" si="244"/>
        <v>290700</v>
      </c>
      <c r="V102" s="16">
        <f>S102*C102*D102</f>
        <v>1820700</v>
      </c>
      <c r="W102" s="16">
        <f>AVERAGE(E102,K102,Q102)</f>
        <v>1500500</v>
      </c>
      <c r="X102" s="15">
        <f t="shared" si="245"/>
        <v>285095</v>
      </c>
      <c r="Y102" s="15">
        <f t="shared" si="246"/>
        <v>1785595</v>
      </c>
      <c r="Z102" s="15">
        <f>W102*C102*D102</f>
        <v>1500500</v>
      </c>
      <c r="AA102" s="15">
        <f t="shared" si="247"/>
        <v>285095</v>
      </c>
      <c r="AB102" s="16">
        <f>Y102*C102*D102</f>
        <v>1785595</v>
      </c>
      <c r="AC102" s="16">
        <f>MEDIAN(E102,K102,Q102)</f>
        <v>1530000</v>
      </c>
      <c r="AD102" s="15">
        <f t="shared" si="248"/>
        <v>290700</v>
      </c>
      <c r="AE102" s="15">
        <f t="shared" si="249"/>
        <v>1820700</v>
      </c>
      <c r="AF102" s="15">
        <f>AC102*C102*D102</f>
        <v>1530000</v>
      </c>
      <c r="AG102" s="15">
        <f t="shared" si="250"/>
        <v>290700</v>
      </c>
      <c r="AH102" s="16">
        <f>AE102*C102*D102</f>
        <v>1820700</v>
      </c>
    </row>
    <row r="103" spans="1:34" x14ac:dyDescent="0.2">
      <c r="A103" s="39"/>
      <c r="B103" s="129" t="s">
        <v>43</v>
      </c>
      <c r="C103" s="130"/>
      <c r="D103" s="130"/>
      <c r="E103" s="130"/>
      <c r="F103" s="130"/>
      <c r="G103" s="130"/>
      <c r="H103" s="130"/>
      <c r="I103" s="130"/>
      <c r="J103" s="130"/>
      <c r="K103" s="130"/>
      <c r="L103" s="130"/>
      <c r="M103" s="130"/>
      <c r="N103" s="130"/>
      <c r="O103" s="130"/>
      <c r="P103" s="130"/>
      <c r="Q103" s="130"/>
      <c r="R103" s="130"/>
      <c r="S103" s="130"/>
      <c r="T103" s="130"/>
      <c r="U103" s="130"/>
      <c r="V103" s="130"/>
      <c r="W103" s="130"/>
      <c r="X103" s="130"/>
      <c r="Y103" s="130"/>
      <c r="Z103" s="130"/>
      <c r="AA103" s="130"/>
      <c r="AB103" s="130"/>
      <c r="AC103" s="130"/>
      <c r="AD103" s="130"/>
      <c r="AE103" s="130"/>
      <c r="AF103" s="130"/>
      <c r="AG103" s="130"/>
      <c r="AH103" s="131"/>
    </row>
    <row r="104" spans="1:34" ht="33.9" customHeight="1" x14ac:dyDescent="0.2">
      <c r="A104" s="39"/>
      <c r="B104" s="20" t="s">
        <v>103</v>
      </c>
      <c r="C104" s="19">
        <v>1</v>
      </c>
      <c r="D104" s="1">
        <v>1</v>
      </c>
      <c r="E104" s="15">
        <v>1260000</v>
      </c>
      <c r="F104" s="15">
        <f>E104*19%</f>
        <v>239400</v>
      </c>
      <c r="G104" s="15">
        <f>F104+E104</f>
        <v>1499400</v>
      </c>
      <c r="H104" s="15">
        <f t="shared" si="220"/>
        <v>1260000</v>
      </c>
      <c r="I104" s="15">
        <f t="shared" si="221"/>
        <v>239400</v>
      </c>
      <c r="J104" s="16">
        <f t="shared" si="222"/>
        <v>1499400</v>
      </c>
      <c r="K104" s="15">
        <v>1117200</v>
      </c>
      <c r="L104" s="15">
        <f t="shared" ref="L104:L105" si="251">K104*19%</f>
        <v>212268</v>
      </c>
      <c r="M104" s="15">
        <f t="shared" ref="M104:M105" si="252">L104+K104</f>
        <v>1329468</v>
      </c>
      <c r="N104" s="15">
        <f t="shared" ref="N104:N105" si="253">K104*C104*D104</f>
        <v>1117200</v>
      </c>
      <c r="O104" s="15">
        <f t="shared" ref="O104:O105" si="254">N104*19%</f>
        <v>212268</v>
      </c>
      <c r="P104" s="81">
        <f t="shared" ref="P104:P105" si="255">M104*D104*C104</f>
        <v>1329468</v>
      </c>
      <c r="Q104" s="15">
        <v>1224000</v>
      </c>
      <c r="R104" s="15">
        <f t="shared" ref="R104:R105" si="256">Q104*19%</f>
        <v>232560</v>
      </c>
      <c r="S104" s="15">
        <f t="shared" ref="S104:S105" si="257">R104+Q104</f>
        <v>1456560</v>
      </c>
      <c r="T104" s="15">
        <f>Q104*C104*D104</f>
        <v>1224000</v>
      </c>
      <c r="U104" s="15">
        <f t="shared" ref="U104:U105" si="258">T104*19%</f>
        <v>232560</v>
      </c>
      <c r="V104" s="16">
        <f>S104*C104*D104</f>
        <v>1456560</v>
      </c>
      <c r="W104" s="16">
        <f>AVERAGE(E104,K104,Q104)</f>
        <v>1200400</v>
      </c>
      <c r="X104" s="15">
        <f t="shared" ref="X104:X105" si="259">W104*19%</f>
        <v>228076</v>
      </c>
      <c r="Y104" s="15">
        <f t="shared" ref="Y104:Y105" si="260">X104+W104</f>
        <v>1428476</v>
      </c>
      <c r="Z104" s="15">
        <f>W104*C104*D104</f>
        <v>1200400</v>
      </c>
      <c r="AA104" s="15">
        <f t="shared" ref="AA104:AA105" si="261">Z104*19%</f>
        <v>228076</v>
      </c>
      <c r="AB104" s="16">
        <f>Y104*C104*D104</f>
        <v>1428476</v>
      </c>
      <c r="AC104" s="16">
        <f>MEDIAN(E104,K104,Q104)</f>
        <v>1224000</v>
      </c>
      <c r="AD104" s="15">
        <f t="shared" ref="AD104:AD105" si="262">AC104*19%</f>
        <v>232560</v>
      </c>
      <c r="AE104" s="15">
        <f t="shared" ref="AE104:AE105" si="263">AD104+AC104</f>
        <v>1456560</v>
      </c>
      <c r="AF104" s="15">
        <f>AC104*C104*D104</f>
        <v>1224000</v>
      </c>
      <c r="AG104" s="15">
        <f t="shared" ref="AG104:AG105" si="264">AF104*19%</f>
        <v>232560</v>
      </c>
      <c r="AH104" s="16">
        <f>AE104*C104*D104</f>
        <v>1456560</v>
      </c>
    </row>
    <row r="105" spans="1:34" ht="69.900000000000006" customHeight="1" x14ac:dyDescent="0.2">
      <c r="A105" s="39"/>
      <c r="B105" s="20" t="s">
        <v>104</v>
      </c>
      <c r="C105" s="19">
        <v>1</v>
      </c>
      <c r="D105" s="1">
        <v>1</v>
      </c>
      <c r="E105" s="15">
        <v>6930000</v>
      </c>
      <c r="F105" s="15">
        <f>E105*19%</f>
        <v>1316700</v>
      </c>
      <c r="G105" s="15">
        <f>F105+E105</f>
        <v>8246700</v>
      </c>
      <c r="H105" s="15">
        <f t="shared" si="220"/>
        <v>6930000</v>
      </c>
      <c r="I105" s="15">
        <f t="shared" si="221"/>
        <v>1316700</v>
      </c>
      <c r="J105" s="16">
        <f t="shared" si="222"/>
        <v>8246700</v>
      </c>
      <c r="K105" s="15">
        <v>6144600</v>
      </c>
      <c r="L105" s="15">
        <f t="shared" si="251"/>
        <v>1167474</v>
      </c>
      <c r="M105" s="15">
        <f t="shared" si="252"/>
        <v>7312074</v>
      </c>
      <c r="N105" s="15">
        <f t="shared" si="253"/>
        <v>6144600</v>
      </c>
      <c r="O105" s="15">
        <f t="shared" si="254"/>
        <v>1167474</v>
      </c>
      <c r="P105" s="81">
        <f t="shared" si="255"/>
        <v>7312074</v>
      </c>
      <c r="Q105" s="15">
        <v>6732000</v>
      </c>
      <c r="R105" s="15">
        <f t="shared" si="256"/>
        <v>1279080</v>
      </c>
      <c r="S105" s="15">
        <f t="shared" si="257"/>
        <v>8011080</v>
      </c>
      <c r="T105" s="15">
        <f>Q105*C105*D105</f>
        <v>6732000</v>
      </c>
      <c r="U105" s="15">
        <f t="shared" si="258"/>
        <v>1279080</v>
      </c>
      <c r="V105" s="16">
        <f>S105*C105*D105</f>
        <v>8011080</v>
      </c>
      <c r="W105" s="16">
        <f>AVERAGE(E105,K105,Q105)</f>
        <v>6602200</v>
      </c>
      <c r="X105" s="15">
        <f t="shared" si="259"/>
        <v>1254418</v>
      </c>
      <c r="Y105" s="15">
        <f t="shared" si="260"/>
        <v>7856618</v>
      </c>
      <c r="Z105" s="15">
        <f>W105*C105*D105</f>
        <v>6602200</v>
      </c>
      <c r="AA105" s="15">
        <f t="shared" si="261"/>
        <v>1254418</v>
      </c>
      <c r="AB105" s="16">
        <f>Y105*C105*D105</f>
        <v>7856618</v>
      </c>
      <c r="AC105" s="16">
        <f>MEDIAN(E105,K105,Q105)</f>
        <v>6732000</v>
      </c>
      <c r="AD105" s="15">
        <f t="shared" si="262"/>
        <v>1279080</v>
      </c>
      <c r="AE105" s="15">
        <f t="shared" si="263"/>
        <v>8011080</v>
      </c>
      <c r="AF105" s="15">
        <f>AC105*C105*D105</f>
        <v>6732000</v>
      </c>
      <c r="AG105" s="15">
        <f t="shared" si="264"/>
        <v>1279080</v>
      </c>
      <c r="AH105" s="16">
        <f>AE105*C105*D105</f>
        <v>8011080</v>
      </c>
    </row>
    <row r="106" spans="1:34" x14ac:dyDescent="0.2">
      <c r="A106" s="39"/>
      <c r="B106" s="129" t="s">
        <v>26</v>
      </c>
      <c r="C106" s="130"/>
      <c r="D106" s="130"/>
      <c r="E106" s="130"/>
      <c r="F106" s="130"/>
      <c r="G106" s="130"/>
      <c r="H106" s="130"/>
      <c r="I106" s="130"/>
      <c r="J106" s="130"/>
      <c r="K106" s="130"/>
      <c r="L106" s="130"/>
      <c r="M106" s="130"/>
      <c r="N106" s="130"/>
      <c r="O106" s="130"/>
      <c r="P106" s="130"/>
      <c r="Q106" s="130"/>
      <c r="R106" s="130"/>
      <c r="S106" s="130"/>
      <c r="T106" s="130"/>
      <c r="U106" s="130"/>
      <c r="V106" s="130"/>
      <c r="W106" s="130"/>
      <c r="X106" s="130"/>
      <c r="Y106" s="130"/>
      <c r="Z106" s="130"/>
      <c r="AA106" s="130"/>
      <c r="AB106" s="130"/>
      <c r="AC106" s="130"/>
      <c r="AD106" s="130"/>
      <c r="AE106" s="130"/>
      <c r="AF106" s="130"/>
      <c r="AG106" s="130"/>
      <c r="AH106" s="131"/>
    </row>
    <row r="107" spans="1:34" ht="102" x14ac:dyDescent="0.2">
      <c r="A107" s="39"/>
      <c r="B107" s="20" t="s">
        <v>105</v>
      </c>
      <c r="C107" s="19">
        <v>1</v>
      </c>
      <c r="D107" s="1">
        <v>2</v>
      </c>
      <c r="E107" s="15">
        <v>2520000</v>
      </c>
      <c r="F107" s="15">
        <f>E107*19%</f>
        <v>478800</v>
      </c>
      <c r="G107" s="15">
        <f>F107+E107</f>
        <v>2998800</v>
      </c>
      <c r="H107" s="15">
        <f t="shared" si="220"/>
        <v>5040000</v>
      </c>
      <c r="I107" s="15">
        <f t="shared" si="221"/>
        <v>957600</v>
      </c>
      <c r="J107" s="16">
        <f t="shared" si="222"/>
        <v>5997600</v>
      </c>
      <c r="K107" s="15">
        <v>2234400</v>
      </c>
      <c r="L107" s="15">
        <f t="shared" ref="L107:L108" si="265">K107*19%</f>
        <v>424536</v>
      </c>
      <c r="M107" s="15">
        <f t="shared" ref="M107:M108" si="266">L107+K107</f>
        <v>2658936</v>
      </c>
      <c r="N107" s="15">
        <f t="shared" ref="N107:N108" si="267">K107*C107*D107</f>
        <v>4468800</v>
      </c>
      <c r="O107" s="15">
        <f t="shared" ref="O107:O108" si="268">N107*19%</f>
        <v>849072</v>
      </c>
      <c r="P107" s="81">
        <f t="shared" ref="P107:P108" si="269">M107*D107*C107</f>
        <v>5317872</v>
      </c>
      <c r="Q107" s="15">
        <v>2448000</v>
      </c>
      <c r="R107" s="15">
        <f t="shared" ref="R107:R108" si="270">Q107*19%</f>
        <v>465120</v>
      </c>
      <c r="S107" s="15">
        <f t="shared" ref="S107:S108" si="271">R107+Q107</f>
        <v>2913120</v>
      </c>
      <c r="T107" s="15">
        <f>Q107*C107*D107</f>
        <v>4896000</v>
      </c>
      <c r="U107" s="15">
        <f t="shared" ref="U107:U108" si="272">T107*19%</f>
        <v>930240</v>
      </c>
      <c r="V107" s="16">
        <f>S107*C107*D107</f>
        <v>5826240</v>
      </c>
      <c r="W107" s="16">
        <f>AVERAGE(E107,K107,Q107)</f>
        <v>2400800</v>
      </c>
      <c r="X107" s="15">
        <f t="shared" ref="X107:X108" si="273">W107*19%</f>
        <v>456152</v>
      </c>
      <c r="Y107" s="15">
        <f t="shared" ref="Y107:Y108" si="274">X107+W107</f>
        <v>2856952</v>
      </c>
      <c r="Z107" s="15">
        <f>W107*C107*D107</f>
        <v>4801600</v>
      </c>
      <c r="AA107" s="15">
        <f t="shared" ref="AA107:AA108" si="275">Z107*19%</f>
        <v>912304</v>
      </c>
      <c r="AB107" s="16">
        <f>Y107*C107*D107</f>
        <v>5713904</v>
      </c>
      <c r="AC107" s="16">
        <f>MEDIAN(E107,K107,Q107)</f>
        <v>2448000</v>
      </c>
      <c r="AD107" s="15">
        <f t="shared" ref="AD107:AD108" si="276">AC107*19%</f>
        <v>465120</v>
      </c>
      <c r="AE107" s="15">
        <f t="shared" ref="AE107:AE108" si="277">AD107+AC107</f>
        <v>2913120</v>
      </c>
      <c r="AF107" s="15">
        <f>AC107*C107*D107</f>
        <v>4896000</v>
      </c>
      <c r="AG107" s="15">
        <f t="shared" ref="AG107:AG108" si="278">AF107*19%</f>
        <v>930240</v>
      </c>
      <c r="AH107" s="16">
        <f>AE107*C107*D107</f>
        <v>5826240</v>
      </c>
    </row>
    <row r="108" spans="1:34" ht="126.9" customHeight="1" x14ac:dyDescent="0.2">
      <c r="A108" s="39"/>
      <c r="B108" s="20" t="s">
        <v>106</v>
      </c>
      <c r="C108" s="1">
        <v>1</v>
      </c>
      <c r="D108" s="1">
        <v>4</v>
      </c>
      <c r="E108" s="15">
        <v>1995000</v>
      </c>
      <c r="F108" s="15">
        <f>E108*19%</f>
        <v>379050</v>
      </c>
      <c r="G108" s="15">
        <f>F108+E108</f>
        <v>2374050</v>
      </c>
      <c r="H108" s="15">
        <f t="shared" si="220"/>
        <v>7980000</v>
      </c>
      <c r="I108" s="15">
        <f t="shared" si="221"/>
        <v>1516200</v>
      </c>
      <c r="J108" s="16">
        <f t="shared" si="222"/>
        <v>9496200</v>
      </c>
      <c r="K108" s="15">
        <v>1768900</v>
      </c>
      <c r="L108" s="15">
        <f t="shared" si="265"/>
        <v>336091</v>
      </c>
      <c r="M108" s="15">
        <f t="shared" si="266"/>
        <v>2104991</v>
      </c>
      <c r="N108" s="15">
        <f t="shared" si="267"/>
        <v>7075600</v>
      </c>
      <c r="O108" s="15">
        <f t="shared" si="268"/>
        <v>1344364</v>
      </c>
      <c r="P108" s="81">
        <f t="shared" si="269"/>
        <v>8419964</v>
      </c>
      <c r="Q108" s="15">
        <v>1938000</v>
      </c>
      <c r="R108" s="15">
        <f t="shared" si="270"/>
        <v>368220</v>
      </c>
      <c r="S108" s="15">
        <f t="shared" si="271"/>
        <v>2306220</v>
      </c>
      <c r="T108" s="15">
        <f>Q108*C108*D108</f>
        <v>7752000</v>
      </c>
      <c r="U108" s="15">
        <f t="shared" si="272"/>
        <v>1472880</v>
      </c>
      <c r="V108" s="16">
        <f>S108*C108*D108</f>
        <v>9224880</v>
      </c>
      <c r="W108" s="16">
        <f>AVERAGE(E108,K108,Q108)</f>
        <v>1900633.3333333333</v>
      </c>
      <c r="X108" s="15">
        <f t="shared" si="273"/>
        <v>361120.33333333331</v>
      </c>
      <c r="Y108" s="15">
        <f t="shared" si="274"/>
        <v>2261753.6666666665</v>
      </c>
      <c r="Z108" s="15">
        <f>W108*C108*D108</f>
        <v>7602533.333333333</v>
      </c>
      <c r="AA108" s="15">
        <f t="shared" si="275"/>
        <v>1444481.3333333333</v>
      </c>
      <c r="AB108" s="16">
        <f>Y108*C108*D108</f>
        <v>9047014.666666666</v>
      </c>
      <c r="AC108" s="16">
        <f>MEDIAN(E108,K108,Q108)</f>
        <v>1938000</v>
      </c>
      <c r="AD108" s="15">
        <f t="shared" si="276"/>
        <v>368220</v>
      </c>
      <c r="AE108" s="15">
        <f t="shared" si="277"/>
        <v>2306220</v>
      </c>
      <c r="AF108" s="15">
        <f>AC108*C108*D108</f>
        <v>7752000</v>
      </c>
      <c r="AG108" s="15">
        <f t="shared" si="278"/>
        <v>1472880</v>
      </c>
      <c r="AH108" s="16">
        <f>AE108*C108*D108</f>
        <v>9224880</v>
      </c>
    </row>
    <row r="109" spans="1:34" x14ac:dyDescent="0.2">
      <c r="A109" s="39"/>
      <c r="B109" s="129" t="s">
        <v>44</v>
      </c>
      <c r="C109" s="130"/>
      <c r="D109" s="130"/>
      <c r="E109" s="130"/>
      <c r="F109" s="130"/>
      <c r="G109" s="130"/>
      <c r="H109" s="130"/>
      <c r="I109" s="130"/>
      <c r="J109" s="130"/>
      <c r="K109" s="130"/>
      <c r="L109" s="130"/>
      <c r="M109" s="130"/>
      <c r="N109" s="130"/>
      <c r="O109" s="130"/>
      <c r="P109" s="130"/>
      <c r="Q109" s="130"/>
      <c r="R109" s="130"/>
      <c r="S109" s="130"/>
      <c r="T109" s="130"/>
      <c r="U109" s="130"/>
      <c r="V109" s="130"/>
      <c r="W109" s="130"/>
      <c r="X109" s="130"/>
      <c r="Y109" s="130"/>
      <c r="Z109" s="130"/>
      <c r="AA109" s="130"/>
      <c r="AB109" s="130"/>
      <c r="AC109" s="130"/>
      <c r="AD109" s="130"/>
      <c r="AE109" s="130"/>
      <c r="AF109" s="130"/>
      <c r="AG109" s="130"/>
      <c r="AH109" s="131"/>
    </row>
    <row r="110" spans="1:34" ht="71.400000000000006" x14ac:dyDescent="0.2">
      <c r="A110" s="39"/>
      <c r="B110" s="20" t="s">
        <v>96</v>
      </c>
      <c r="C110" s="1">
        <v>1</v>
      </c>
      <c r="D110" s="1">
        <v>1</v>
      </c>
      <c r="E110" s="15">
        <v>420000</v>
      </c>
      <c r="F110" s="15">
        <f>E110*19%</f>
        <v>79800</v>
      </c>
      <c r="G110" s="15">
        <f>F110+E110</f>
        <v>499800</v>
      </c>
      <c r="H110" s="15">
        <f t="shared" si="220"/>
        <v>420000</v>
      </c>
      <c r="I110" s="15">
        <f t="shared" si="221"/>
        <v>79800</v>
      </c>
      <c r="J110" s="16">
        <f t="shared" si="222"/>
        <v>499800</v>
      </c>
      <c r="K110" s="15">
        <v>372400</v>
      </c>
      <c r="L110" s="15">
        <f>K110*19%</f>
        <v>70756</v>
      </c>
      <c r="M110" s="15">
        <f t="shared" ref="M110:M113" si="279">L110+K110</f>
        <v>443156</v>
      </c>
      <c r="N110" s="15">
        <f>K110*C110*D110</f>
        <v>372400</v>
      </c>
      <c r="O110" s="15">
        <f>N110*19%</f>
        <v>70756</v>
      </c>
      <c r="P110" s="81">
        <f>M110*D110*C110</f>
        <v>443156</v>
      </c>
      <c r="Q110" s="15">
        <v>408000</v>
      </c>
      <c r="R110" s="15">
        <f t="shared" ref="R110:R113" si="280">Q110*19%</f>
        <v>77520</v>
      </c>
      <c r="S110" s="15">
        <f t="shared" ref="S110:S113" si="281">R110+Q110</f>
        <v>485520</v>
      </c>
      <c r="T110" s="15">
        <f>Q110*C110*D110</f>
        <v>408000</v>
      </c>
      <c r="U110" s="15">
        <f t="shared" ref="U110:U113" si="282">T110*19%</f>
        <v>77520</v>
      </c>
      <c r="V110" s="16">
        <f>S110*C110*D110</f>
        <v>485520</v>
      </c>
      <c r="W110" s="16">
        <f>AVERAGE(E110,K110,Q110)</f>
        <v>400133.33333333331</v>
      </c>
      <c r="X110" s="15">
        <f t="shared" ref="X110:X113" si="283">W110*19%</f>
        <v>76025.333333333328</v>
      </c>
      <c r="Y110" s="15">
        <f t="shared" ref="Y110:Y113" si="284">X110+W110</f>
        <v>476158.66666666663</v>
      </c>
      <c r="Z110" s="15">
        <f>W110*C110*D110</f>
        <v>400133.33333333331</v>
      </c>
      <c r="AA110" s="15">
        <f t="shared" ref="AA110:AA113" si="285">Z110*19%</f>
        <v>76025.333333333328</v>
      </c>
      <c r="AB110" s="16">
        <f>Y110*C110*D110</f>
        <v>476158.66666666663</v>
      </c>
      <c r="AC110" s="16">
        <f>MEDIAN(E110,K110,Q110)</f>
        <v>408000</v>
      </c>
      <c r="AD110" s="15">
        <f t="shared" ref="AD110:AD113" si="286">AC110*19%</f>
        <v>77520</v>
      </c>
      <c r="AE110" s="15">
        <f t="shared" ref="AE110:AE113" si="287">AD110+AC110</f>
        <v>485520</v>
      </c>
      <c r="AF110" s="15">
        <f>AC110*C110*D110</f>
        <v>408000</v>
      </c>
      <c r="AG110" s="15">
        <f t="shared" ref="AG110:AG113" si="288">AF110*19%</f>
        <v>77520</v>
      </c>
      <c r="AH110" s="16">
        <f>AE110*C110*D110</f>
        <v>485520</v>
      </c>
    </row>
    <row r="111" spans="1:34" ht="51" x14ac:dyDescent="0.2">
      <c r="A111" s="40"/>
      <c r="B111" s="20" t="s">
        <v>83</v>
      </c>
      <c r="C111" s="1">
        <v>1</v>
      </c>
      <c r="D111" s="1">
        <v>1</v>
      </c>
      <c r="E111" s="15">
        <v>420000</v>
      </c>
      <c r="F111" s="15">
        <f>E111*19%</f>
        <v>79800</v>
      </c>
      <c r="G111" s="15">
        <f>F111+E111</f>
        <v>499800</v>
      </c>
      <c r="H111" s="15">
        <f t="shared" si="220"/>
        <v>420000</v>
      </c>
      <c r="I111" s="15">
        <f t="shared" si="221"/>
        <v>79800</v>
      </c>
      <c r="J111" s="16">
        <f t="shared" si="222"/>
        <v>499800</v>
      </c>
      <c r="K111" s="15">
        <v>372400</v>
      </c>
      <c r="L111" s="15">
        <f t="shared" ref="L111:L112" si="289">K111*19%</f>
        <v>70756</v>
      </c>
      <c r="M111" s="15">
        <f t="shared" si="279"/>
        <v>443156</v>
      </c>
      <c r="N111" s="15">
        <f t="shared" ref="N111:N112" si="290">K111*C111*D111</f>
        <v>372400</v>
      </c>
      <c r="O111" s="15">
        <f t="shared" ref="O111:O112" si="291">N111*19%</f>
        <v>70756</v>
      </c>
      <c r="P111" s="81">
        <f t="shared" ref="P111:P112" si="292">M111*D111*C111</f>
        <v>443156</v>
      </c>
      <c r="Q111" s="15">
        <v>408000</v>
      </c>
      <c r="R111" s="15">
        <f t="shared" si="280"/>
        <v>77520</v>
      </c>
      <c r="S111" s="15">
        <f t="shared" si="281"/>
        <v>485520</v>
      </c>
      <c r="T111" s="15">
        <f>Q111*C111*D111</f>
        <v>408000</v>
      </c>
      <c r="U111" s="15">
        <f t="shared" si="282"/>
        <v>77520</v>
      </c>
      <c r="V111" s="16">
        <f>S111*C111*D111</f>
        <v>485520</v>
      </c>
      <c r="W111" s="16">
        <f>AVERAGE(E111,K111,Q111)</f>
        <v>400133.33333333331</v>
      </c>
      <c r="X111" s="15">
        <f t="shared" si="283"/>
        <v>76025.333333333328</v>
      </c>
      <c r="Y111" s="15">
        <f t="shared" si="284"/>
        <v>476158.66666666663</v>
      </c>
      <c r="Z111" s="15">
        <f>W111*C111*D111</f>
        <v>400133.33333333331</v>
      </c>
      <c r="AA111" s="15">
        <f t="shared" si="285"/>
        <v>76025.333333333328</v>
      </c>
      <c r="AB111" s="16">
        <f>Y111*C111*D111</f>
        <v>476158.66666666663</v>
      </c>
      <c r="AC111" s="16">
        <f>MEDIAN(E111,K111,Q111)</f>
        <v>408000</v>
      </c>
      <c r="AD111" s="15">
        <f t="shared" si="286"/>
        <v>77520</v>
      </c>
      <c r="AE111" s="15">
        <f t="shared" si="287"/>
        <v>485520</v>
      </c>
      <c r="AF111" s="15">
        <f>AC111*C111*D111</f>
        <v>408000</v>
      </c>
      <c r="AG111" s="15">
        <f t="shared" si="288"/>
        <v>77520</v>
      </c>
      <c r="AH111" s="16">
        <f>AE111*C111*D111</f>
        <v>485520</v>
      </c>
    </row>
    <row r="112" spans="1:34" ht="102" x14ac:dyDescent="0.2">
      <c r="A112" s="39"/>
      <c r="B112" s="20" t="s">
        <v>107</v>
      </c>
      <c r="C112" s="1">
        <v>1</v>
      </c>
      <c r="D112" s="1">
        <v>6</v>
      </c>
      <c r="E112" s="15">
        <v>199500</v>
      </c>
      <c r="F112" s="15">
        <f>E112*19%</f>
        <v>37905</v>
      </c>
      <c r="G112" s="15">
        <f>F112+E112</f>
        <v>237405</v>
      </c>
      <c r="H112" s="15">
        <f t="shared" si="220"/>
        <v>1197000</v>
      </c>
      <c r="I112" s="15">
        <f t="shared" si="221"/>
        <v>227430</v>
      </c>
      <c r="J112" s="16">
        <f t="shared" si="222"/>
        <v>1424430</v>
      </c>
      <c r="K112" s="15">
        <v>176890</v>
      </c>
      <c r="L112" s="15">
        <f t="shared" si="289"/>
        <v>33609.1</v>
      </c>
      <c r="M112" s="15">
        <f t="shared" si="279"/>
        <v>210499.1</v>
      </c>
      <c r="N112" s="15">
        <f t="shared" si="290"/>
        <v>1061340</v>
      </c>
      <c r="O112" s="15">
        <f t="shared" si="291"/>
        <v>201654.6</v>
      </c>
      <c r="P112" s="81">
        <f t="shared" si="292"/>
        <v>1262994.6000000001</v>
      </c>
      <c r="Q112" s="15">
        <v>193800</v>
      </c>
      <c r="R112" s="15">
        <f t="shared" si="280"/>
        <v>36822</v>
      </c>
      <c r="S112" s="15">
        <f t="shared" si="281"/>
        <v>230622</v>
      </c>
      <c r="T112" s="15">
        <f>Q112*C112*D112</f>
        <v>1162800</v>
      </c>
      <c r="U112" s="15">
        <f t="shared" si="282"/>
        <v>220932</v>
      </c>
      <c r="V112" s="16">
        <f>S112*C112*D112</f>
        <v>1383732</v>
      </c>
      <c r="W112" s="16">
        <f>AVERAGE(E112,K112,Q112)</f>
        <v>190063.33333333334</v>
      </c>
      <c r="X112" s="15">
        <f t="shared" si="283"/>
        <v>36112.033333333333</v>
      </c>
      <c r="Y112" s="15">
        <f t="shared" si="284"/>
        <v>226175.36666666667</v>
      </c>
      <c r="Z112" s="15">
        <f>W112*C112*D112</f>
        <v>1140380</v>
      </c>
      <c r="AA112" s="15">
        <f t="shared" si="285"/>
        <v>216672.2</v>
      </c>
      <c r="AB112" s="16">
        <f>Y112*C112*D112</f>
        <v>1357052.2</v>
      </c>
      <c r="AC112" s="16">
        <f>MEDIAN(E112,K112,Q112)</f>
        <v>193800</v>
      </c>
      <c r="AD112" s="15">
        <f t="shared" si="286"/>
        <v>36822</v>
      </c>
      <c r="AE112" s="15">
        <f t="shared" si="287"/>
        <v>230622</v>
      </c>
      <c r="AF112" s="15">
        <f>AC112*C112*D112</f>
        <v>1162800</v>
      </c>
      <c r="AG112" s="15">
        <f t="shared" si="288"/>
        <v>220932</v>
      </c>
      <c r="AH112" s="16">
        <f>AE112*C112*D112</f>
        <v>1383732</v>
      </c>
    </row>
    <row r="113" spans="1:34" ht="86.1" customHeight="1" x14ac:dyDescent="0.2">
      <c r="A113" s="39"/>
      <c r="B113" s="20" t="s">
        <v>108</v>
      </c>
      <c r="C113" s="1">
        <v>1</v>
      </c>
      <c r="D113" s="1">
        <v>4</v>
      </c>
      <c r="E113" s="15">
        <v>420000</v>
      </c>
      <c r="F113" s="15">
        <f>E113*19%</f>
        <v>79800</v>
      </c>
      <c r="G113" s="15">
        <f>F113+E113</f>
        <v>499800</v>
      </c>
      <c r="H113" s="15">
        <f>E113*D113*C113</f>
        <v>1680000</v>
      </c>
      <c r="I113" s="15">
        <f>H113*19%</f>
        <v>319200</v>
      </c>
      <c r="J113" s="16">
        <f>G113*D113*C113</f>
        <v>1999200</v>
      </c>
      <c r="K113" s="15">
        <v>372400</v>
      </c>
      <c r="L113" s="15">
        <f>K113*19%</f>
        <v>70756</v>
      </c>
      <c r="M113" s="15">
        <f t="shared" si="279"/>
        <v>443156</v>
      </c>
      <c r="N113" s="15">
        <f>K113*C113*D113</f>
        <v>1489600</v>
      </c>
      <c r="O113" s="15">
        <f>N113*19%</f>
        <v>283024</v>
      </c>
      <c r="P113" s="81">
        <f>M113*D113*C113</f>
        <v>1772624</v>
      </c>
      <c r="Q113" s="15">
        <v>408000</v>
      </c>
      <c r="R113" s="15">
        <f t="shared" si="280"/>
        <v>77520</v>
      </c>
      <c r="S113" s="15">
        <f t="shared" si="281"/>
        <v>485520</v>
      </c>
      <c r="T113" s="15">
        <f>Q113*C113*D113</f>
        <v>1632000</v>
      </c>
      <c r="U113" s="15">
        <f t="shared" si="282"/>
        <v>310080</v>
      </c>
      <c r="V113" s="16">
        <f>S113*C113*D113</f>
        <v>1942080</v>
      </c>
      <c r="W113" s="16">
        <f>AVERAGE(E113,K113,Q113)</f>
        <v>400133.33333333331</v>
      </c>
      <c r="X113" s="15">
        <f t="shared" si="283"/>
        <v>76025.333333333328</v>
      </c>
      <c r="Y113" s="15">
        <f t="shared" si="284"/>
        <v>476158.66666666663</v>
      </c>
      <c r="Z113" s="15">
        <f>W113*C113*D113</f>
        <v>1600533.3333333333</v>
      </c>
      <c r="AA113" s="15">
        <f t="shared" si="285"/>
        <v>304101.33333333331</v>
      </c>
      <c r="AB113" s="16">
        <f>Y113*C113*D113</f>
        <v>1904634.6666666665</v>
      </c>
      <c r="AC113" s="16">
        <f>MEDIAN(E113,K113,Q113)</f>
        <v>408000</v>
      </c>
      <c r="AD113" s="15">
        <f t="shared" si="286"/>
        <v>77520</v>
      </c>
      <c r="AE113" s="15">
        <f t="shared" si="287"/>
        <v>485520</v>
      </c>
      <c r="AF113" s="15">
        <f>AC113*C113*D113</f>
        <v>1632000</v>
      </c>
      <c r="AG113" s="15">
        <f t="shared" si="288"/>
        <v>310080</v>
      </c>
      <c r="AH113" s="16">
        <f>AE113*C113*D113</f>
        <v>1942080</v>
      </c>
    </row>
    <row r="114" spans="1:34" x14ac:dyDescent="0.2">
      <c r="A114" s="39"/>
      <c r="B114" s="67"/>
      <c r="C114" s="68"/>
      <c r="D114" s="69"/>
      <c r="E114" s="70"/>
      <c r="F114" s="70"/>
      <c r="G114" s="70"/>
      <c r="H114" s="70">
        <f>SUM(H94:H113)</f>
        <v>62031900</v>
      </c>
      <c r="I114" s="70">
        <f>SUM(I94:I113)</f>
        <v>11786061</v>
      </c>
      <c r="J114" s="71">
        <f>SUM(J94:J113)</f>
        <v>73817961</v>
      </c>
      <c r="K114" s="70"/>
      <c r="L114" s="70"/>
      <c r="M114" s="70"/>
      <c r="N114" s="70">
        <f>SUM(N94:N113)</f>
        <v>55001618</v>
      </c>
      <c r="O114" s="70">
        <f>SUM(O94:O113)</f>
        <v>10450307.42</v>
      </c>
      <c r="P114" s="71">
        <f>SUM(P94:P113)</f>
        <v>65451925.420000009</v>
      </c>
      <c r="Q114" s="70"/>
      <c r="R114" s="70"/>
      <c r="S114" s="70"/>
      <c r="T114" s="70">
        <f>SUM(T94:T113)</f>
        <v>60259560</v>
      </c>
      <c r="U114" s="70">
        <f>SUM(U94:U113)</f>
        <v>11449316.4</v>
      </c>
      <c r="V114" s="71">
        <f>SUM(V94:V113)</f>
        <v>71708876.400000006</v>
      </c>
      <c r="W114" s="70"/>
      <c r="X114" s="70"/>
      <c r="Y114" s="70"/>
      <c r="Z114" s="70">
        <f>SUM(Z94:Z113)</f>
        <v>59097692.666666679</v>
      </c>
      <c r="AA114" s="70">
        <f>SUM(AA94:AA113)</f>
        <v>11228561.606666669</v>
      </c>
      <c r="AB114" s="71">
        <f>SUM(AB94:AB113)</f>
        <v>70326254.273333326</v>
      </c>
      <c r="AC114" s="70"/>
      <c r="AD114" s="70"/>
      <c r="AE114" s="70"/>
      <c r="AF114" s="70">
        <f>SUM(AF94:AF113)</f>
        <v>60259560</v>
      </c>
      <c r="AG114" s="70">
        <f>SUM(AG94:AG113)</f>
        <v>11449316.4</v>
      </c>
      <c r="AH114" s="71">
        <f>SUM(AH94:AH113)</f>
        <v>71708876.400000006</v>
      </c>
    </row>
    <row r="115" spans="1:34" x14ac:dyDescent="0.2">
      <c r="A115" s="39"/>
      <c r="B115" s="20"/>
      <c r="C115" s="1"/>
      <c r="D115" s="1"/>
      <c r="E115" s="15"/>
      <c r="F115" s="15"/>
      <c r="G115" s="57"/>
      <c r="H115" s="59"/>
      <c r="I115" s="49"/>
      <c r="J115" s="16"/>
      <c r="K115" s="15"/>
      <c r="L115" s="15"/>
      <c r="M115" s="57"/>
      <c r="N115" s="59"/>
      <c r="O115" s="49"/>
      <c r="P115" s="16"/>
      <c r="Q115" s="15"/>
      <c r="R115" s="15"/>
      <c r="S115" s="57"/>
      <c r="T115" s="59"/>
      <c r="U115" s="49"/>
      <c r="V115" s="16"/>
      <c r="W115" s="15"/>
      <c r="X115" s="15"/>
      <c r="Y115" s="57"/>
      <c r="Z115" s="59"/>
      <c r="AA115" s="49"/>
      <c r="AB115" s="16"/>
      <c r="AC115" s="15"/>
      <c r="AD115" s="15"/>
      <c r="AE115" s="57"/>
      <c r="AF115" s="59"/>
      <c r="AG115" s="49"/>
      <c r="AH115" s="16"/>
    </row>
    <row r="116" spans="1:34" ht="11.25" customHeight="1" x14ac:dyDescent="0.2">
      <c r="A116" s="126"/>
      <c r="B116" s="26"/>
      <c r="C116" s="24"/>
      <c r="D116" s="24"/>
      <c r="E116" s="24"/>
      <c r="F116" s="24"/>
      <c r="G116" s="135" t="s">
        <v>65</v>
      </c>
      <c r="H116" s="136"/>
      <c r="I116" s="137"/>
      <c r="J116" s="58">
        <f>H114</f>
        <v>62031900</v>
      </c>
      <c r="K116" s="24"/>
      <c r="L116" s="24"/>
      <c r="M116" s="135" t="s">
        <v>65</v>
      </c>
      <c r="N116" s="136"/>
      <c r="O116" s="137"/>
      <c r="P116" s="58">
        <f>N114</f>
        <v>55001618</v>
      </c>
      <c r="Q116" s="24"/>
      <c r="R116" s="24"/>
      <c r="S116" s="135" t="s">
        <v>65</v>
      </c>
      <c r="T116" s="136"/>
      <c r="U116" s="137"/>
      <c r="V116" s="58">
        <f>T114</f>
        <v>60259560</v>
      </c>
      <c r="W116" s="24"/>
      <c r="X116" s="24"/>
      <c r="Y116" s="135" t="s">
        <v>65</v>
      </c>
      <c r="Z116" s="136"/>
      <c r="AA116" s="137"/>
      <c r="AB116" s="58">
        <f>Z114</f>
        <v>59097692.666666679</v>
      </c>
      <c r="AC116" s="24"/>
      <c r="AD116" s="24"/>
      <c r="AE116" s="135" t="s">
        <v>65</v>
      </c>
      <c r="AF116" s="136"/>
      <c r="AG116" s="137"/>
      <c r="AH116" s="58">
        <f>AF114</f>
        <v>60259560</v>
      </c>
    </row>
    <row r="117" spans="1:34" x14ac:dyDescent="0.2">
      <c r="A117" s="127"/>
      <c r="B117" s="27"/>
      <c r="C117" s="28"/>
      <c r="D117" s="28"/>
      <c r="E117" s="28"/>
      <c r="F117" s="28"/>
      <c r="G117" s="138" t="s">
        <v>28</v>
      </c>
      <c r="H117" s="139"/>
      <c r="I117" s="139"/>
      <c r="J117" s="61">
        <f>J116*19%</f>
        <v>11786061</v>
      </c>
      <c r="K117" s="28"/>
      <c r="L117" s="28"/>
      <c r="M117" s="138" t="s">
        <v>28</v>
      </c>
      <c r="N117" s="139"/>
      <c r="O117" s="139"/>
      <c r="P117" s="61">
        <f>P116*19%</f>
        <v>10450307.42</v>
      </c>
      <c r="Q117" s="28"/>
      <c r="R117" s="28"/>
      <c r="S117" s="138" t="s">
        <v>28</v>
      </c>
      <c r="T117" s="139"/>
      <c r="U117" s="139"/>
      <c r="V117" s="61">
        <f>V116*19%</f>
        <v>11449316.4</v>
      </c>
      <c r="W117" s="28"/>
      <c r="X117" s="28"/>
      <c r="Y117" s="138" t="s">
        <v>28</v>
      </c>
      <c r="Z117" s="139"/>
      <c r="AA117" s="139"/>
      <c r="AB117" s="61">
        <f>AB116*19%</f>
        <v>11228561.606666669</v>
      </c>
      <c r="AC117" s="28"/>
      <c r="AD117" s="28"/>
      <c r="AE117" s="138" t="s">
        <v>28</v>
      </c>
      <c r="AF117" s="139"/>
      <c r="AG117" s="139"/>
      <c r="AH117" s="61">
        <f>AH116*19%</f>
        <v>11449316.4</v>
      </c>
    </row>
    <row r="118" spans="1:34" ht="11.25" customHeight="1" x14ac:dyDescent="0.2">
      <c r="A118" s="127"/>
      <c r="B118" s="33"/>
      <c r="C118" s="34"/>
      <c r="D118" s="34"/>
      <c r="E118" s="34"/>
      <c r="F118" s="34"/>
      <c r="G118" s="140" t="s">
        <v>64</v>
      </c>
      <c r="H118" s="141"/>
      <c r="I118" s="141"/>
      <c r="J118" s="62">
        <f>J117+J116</f>
        <v>73817961</v>
      </c>
      <c r="K118" s="34"/>
      <c r="L118" s="34"/>
      <c r="M118" s="140" t="s">
        <v>64</v>
      </c>
      <c r="N118" s="141"/>
      <c r="O118" s="141"/>
      <c r="P118" s="62">
        <f>P117+P116</f>
        <v>65451925.420000002</v>
      </c>
      <c r="Q118" s="34"/>
      <c r="R118" s="34"/>
      <c r="S118" s="140" t="s">
        <v>64</v>
      </c>
      <c r="T118" s="141"/>
      <c r="U118" s="141"/>
      <c r="V118" s="62">
        <f>V117+V116</f>
        <v>71708876.400000006</v>
      </c>
      <c r="W118" s="34"/>
      <c r="X118" s="34"/>
      <c r="Y118" s="140" t="s">
        <v>64</v>
      </c>
      <c r="Z118" s="141"/>
      <c r="AA118" s="141"/>
      <c r="AB118" s="62">
        <f>AB117+AB116</f>
        <v>70326254.273333341</v>
      </c>
      <c r="AC118" s="34"/>
      <c r="AD118" s="34"/>
      <c r="AE118" s="140" t="s">
        <v>64</v>
      </c>
      <c r="AF118" s="141"/>
      <c r="AG118" s="141"/>
      <c r="AH118" s="62">
        <f>AH117+AH116</f>
        <v>71708876.400000006</v>
      </c>
    </row>
    <row r="119" spans="1:34" ht="11.1" customHeight="1" x14ac:dyDescent="0.2">
      <c r="A119" s="14"/>
      <c r="B119" s="35"/>
      <c r="C119" s="36"/>
      <c r="D119" s="37"/>
      <c r="E119" s="37"/>
      <c r="F119" s="37"/>
      <c r="G119" s="37"/>
      <c r="H119" s="37"/>
      <c r="I119" s="37"/>
      <c r="J119" s="38"/>
      <c r="K119" s="107"/>
      <c r="L119" s="107"/>
      <c r="M119" s="107"/>
      <c r="N119" s="107"/>
      <c r="O119" s="107"/>
      <c r="P119" s="107"/>
      <c r="Q119" s="107"/>
      <c r="R119" s="107"/>
      <c r="S119" s="107"/>
      <c r="T119" s="107"/>
      <c r="U119" s="107"/>
      <c r="V119" s="107"/>
      <c r="W119" s="107"/>
      <c r="X119" s="107"/>
      <c r="Y119" s="107"/>
      <c r="Z119" s="107"/>
      <c r="AA119" s="107"/>
      <c r="AB119" s="107"/>
      <c r="AC119" s="107"/>
      <c r="AD119" s="107"/>
      <c r="AE119" s="107"/>
      <c r="AF119" s="107"/>
      <c r="AG119" s="107"/>
      <c r="AH119" s="107"/>
    </row>
    <row r="120" spans="1:34" ht="21" customHeight="1" x14ac:dyDescent="0.2">
      <c r="A120" s="148" t="s">
        <v>114</v>
      </c>
      <c r="B120" s="149"/>
      <c r="C120" s="149"/>
      <c r="D120" s="149"/>
      <c r="E120" s="149"/>
      <c r="F120" s="149"/>
      <c r="G120" s="149"/>
      <c r="H120" s="149"/>
      <c r="I120" s="149"/>
      <c r="J120" s="93"/>
      <c r="K120" s="94"/>
      <c r="L120" s="94"/>
      <c r="M120" s="94"/>
      <c r="N120" s="94"/>
      <c r="O120" s="94"/>
      <c r="P120" s="94"/>
      <c r="Q120" s="94"/>
      <c r="R120" s="94"/>
      <c r="S120" s="94"/>
      <c r="T120" s="94"/>
      <c r="U120" s="94"/>
      <c r="V120" s="94"/>
      <c r="W120" s="94"/>
      <c r="X120" s="94"/>
      <c r="Y120" s="94"/>
      <c r="Z120" s="94"/>
      <c r="AA120" s="94"/>
      <c r="AB120" s="94"/>
      <c r="AC120" s="94"/>
      <c r="AD120" s="94"/>
      <c r="AE120" s="94"/>
      <c r="AF120" s="94"/>
      <c r="AG120" s="94"/>
      <c r="AH120" s="94"/>
    </row>
    <row r="121" spans="1:34" ht="21" customHeight="1" x14ac:dyDescent="0.2">
      <c r="A121" s="164"/>
      <c r="B121" s="165"/>
      <c r="C121" s="165"/>
      <c r="D121" s="165"/>
      <c r="E121" s="165"/>
      <c r="F121" s="165"/>
      <c r="G121" s="165"/>
      <c r="H121" s="165"/>
      <c r="I121" s="165"/>
      <c r="J121" s="94"/>
      <c r="K121" s="94"/>
      <c r="L121" s="94"/>
      <c r="M121" s="94"/>
      <c r="N121" s="94"/>
      <c r="O121" s="94"/>
      <c r="P121" s="94"/>
      <c r="Q121" s="94"/>
      <c r="R121" s="94"/>
      <c r="S121" s="94"/>
      <c r="T121" s="94"/>
      <c r="U121" s="94"/>
      <c r="V121" s="94"/>
      <c r="W121" s="94"/>
      <c r="X121" s="94"/>
      <c r="Y121" s="94"/>
      <c r="Z121" s="94"/>
      <c r="AA121" s="94"/>
      <c r="AB121" s="94"/>
      <c r="AC121" s="94"/>
      <c r="AD121" s="94"/>
      <c r="AE121" s="94"/>
      <c r="AF121" s="94"/>
      <c r="AG121" s="94"/>
      <c r="AH121" s="94"/>
    </row>
    <row r="122" spans="1:34" ht="21" customHeight="1" x14ac:dyDescent="0.2">
      <c r="A122" s="164"/>
      <c r="B122" s="165"/>
      <c r="C122" s="165"/>
      <c r="D122" s="165"/>
      <c r="E122" s="165"/>
      <c r="F122" s="165"/>
      <c r="G122" s="165"/>
      <c r="H122" s="165"/>
      <c r="I122" s="165"/>
      <c r="J122" s="94"/>
      <c r="K122" s="94"/>
      <c r="L122" s="94"/>
      <c r="M122" s="94"/>
      <c r="N122" s="94"/>
      <c r="O122" s="94"/>
      <c r="P122" s="94"/>
      <c r="Q122" s="94"/>
      <c r="R122" s="94"/>
      <c r="S122" s="94"/>
      <c r="T122" s="94"/>
      <c r="U122" s="94"/>
      <c r="V122" s="94"/>
      <c r="W122" s="94"/>
      <c r="X122" s="94"/>
      <c r="Y122" s="94"/>
      <c r="Z122" s="94"/>
      <c r="AA122" s="94"/>
      <c r="AB122" s="94"/>
      <c r="AC122" s="94"/>
      <c r="AD122" s="94"/>
      <c r="AE122" s="94"/>
      <c r="AF122" s="94"/>
      <c r="AG122" s="94"/>
      <c r="AH122" s="94"/>
    </row>
    <row r="123" spans="1:34" ht="21" customHeight="1" x14ac:dyDescent="0.2">
      <c r="A123" s="166"/>
      <c r="B123" s="167"/>
      <c r="C123" s="167"/>
      <c r="D123" s="167"/>
      <c r="E123" s="167"/>
      <c r="F123" s="167"/>
      <c r="G123" s="167"/>
      <c r="H123" s="167"/>
      <c r="I123" s="167"/>
      <c r="J123" s="95"/>
      <c r="K123" s="94"/>
      <c r="L123" s="94"/>
      <c r="M123" s="94"/>
      <c r="N123" s="94"/>
      <c r="O123" s="94"/>
      <c r="P123" s="94"/>
      <c r="Q123" s="94"/>
      <c r="R123" s="94"/>
      <c r="S123" s="94"/>
      <c r="T123" s="94"/>
      <c r="U123" s="94"/>
      <c r="V123" s="94"/>
      <c r="W123" s="94"/>
      <c r="X123" s="94"/>
      <c r="Y123" s="94"/>
      <c r="Z123" s="94"/>
      <c r="AA123" s="94"/>
      <c r="AB123" s="94"/>
      <c r="AC123" s="94"/>
      <c r="AD123" s="94"/>
      <c r="AE123" s="94"/>
      <c r="AF123" s="94"/>
      <c r="AG123" s="94"/>
      <c r="AH123" s="94"/>
    </row>
    <row r="124" spans="1:34" ht="23.1" customHeight="1" x14ac:dyDescent="0.2">
      <c r="A124" s="30"/>
      <c r="B124" s="10" t="s">
        <v>1</v>
      </c>
      <c r="C124" s="8" t="s">
        <v>2</v>
      </c>
      <c r="D124" s="8" t="s">
        <v>3</v>
      </c>
      <c r="E124" s="8" t="s">
        <v>4</v>
      </c>
      <c r="F124" s="8" t="s">
        <v>5</v>
      </c>
      <c r="G124" s="8" t="s">
        <v>6</v>
      </c>
      <c r="H124" s="8" t="s">
        <v>86</v>
      </c>
      <c r="I124" s="8" t="s">
        <v>85</v>
      </c>
      <c r="J124" s="8" t="s">
        <v>7</v>
      </c>
      <c r="K124" s="116" t="s">
        <v>4</v>
      </c>
      <c r="L124" s="116" t="s">
        <v>5</v>
      </c>
      <c r="M124" s="116" t="s">
        <v>6</v>
      </c>
      <c r="N124" s="116" t="s">
        <v>86</v>
      </c>
      <c r="O124" s="116" t="s">
        <v>85</v>
      </c>
      <c r="P124" s="116" t="s">
        <v>7</v>
      </c>
      <c r="Q124" s="122" t="s">
        <v>4</v>
      </c>
      <c r="R124" s="122" t="s">
        <v>5</v>
      </c>
      <c r="S124" s="122" t="s">
        <v>6</v>
      </c>
      <c r="T124" s="122" t="s">
        <v>86</v>
      </c>
      <c r="U124" s="122" t="s">
        <v>85</v>
      </c>
      <c r="V124" s="122" t="s">
        <v>7</v>
      </c>
      <c r="W124" s="125" t="s">
        <v>4</v>
      </c>
      <c r="X124" s="125" t="s">
        <v>5</v>
      </c>
      <c r="Y124" s="125" t="s">
        <v>6</v>
      </c>
      <c r="Z124" s="125" t="s">
        <v>86</v>
      </c>
      <c r="AA124" s="125" t="s">
        <v>85</v>
      </c>
      <c r="AB124" s="125" t="s">
        <v>7</v>
      </c>
      <c r="AC124" s="124" t="s">
        <v>4</v>
      </c>
      <c r="AD124" s="124" t="s">
        <v>5</v>
      </c>
      <c r="AE124" s="124" t="s">
        <v>6</v>
      </c>
      <c r="AF124" s="124" t="s">
        <v>86</v>
      </c>
      <c r="AG124" s="124" t="s">
        <v>85</v>
      </c>
      <c r="AH124" s="124" t="s">
        <v>7</v>
      </c>
    </row>
    <row r="125" spans="1:34" ht="23.1" customHeight="1" x14ac:dyDescent="0.2">
      <c r="A125" s="30">
        <v>4</v>
      </c>
      <c r="B125" s="129" t="s">
        <v>42</v>
      </c>
      <c r="C125" s="130"/>
      <c r="D125" s="130"/>
      <c r="E125" s="130"/>
      <c r="F125" s="130"/>
      <c r="G125" s="130"/>
      <c r="H125" s="130"/>
      <c r="I125" s="130"/>
      <c r="J125" s="130"/>
      <c r="K125" s="130"/>
      <c r="L125" s="130"/>
      <c r="M125" s="130"/>
      <c r="N125" s="130"/>
      <c r="O125" s="130"/>
      <c r="P125" s="130"/>
      <c r="Q125" s="130"/>
      <c r="R125" s="130"/>
      <c r="S125" s="130"/>
      <c r="T125" s="130"/>
      <c r="U125" s="130"/>
      <c r="V125" s="130"/>
      <c r="W125" s="130"/>
      <c r="X125" s="130"/>
      <c r="Y125" s="130"/>
      <c r="Z125" s="130"/>
      <c r="AA125" s="130"/>
      <c r="AB125" s="130"/>
      <c r="AC125" s="130"/>
      <c r="AD125" s="130"/>
      <c r="AE125" s="130"/>
      <c r="AF125" s="130"/>
      <c r="AG125" s="130"/>
      <c r="AH125" s="131"/>
    </row>
    <row r="126" spans="1:34" ht="51" x14ac:dyDescent="0.2">
      <c r="A126" s="126"/>
      <c r="B126" s="20" t="s">
        <v>110</v>
      </c>
      <c r="C126" s="19">
        <v>1</v>
      </c>
      <c r="D126" s="1">
        <v>400</v>
      </c>
      <c r="E126" s="84">
        <v>61950</v>
      </c>
      <c r="F126" s="15">
        <f>E126*19%</f>
        <v>11770.5</v>
      </c>
      <c r="G126" s="15">
        <f>F126+E126</f>
        <v>73720.5</v>
      </c>
      <c r="H126" s="15">
        <f>E126*D126*C126</f>
        <v>24780000</v>
      </c>
      <c r="I126" s="15">
        <f>H126*19%</f>
        <v>4708200</v>
      </c>
      <c r="J126" s="16">
        <f t="shared" ref="J126" si="293">G126*D126*C126</f>
        <v>29488200</v>
      </c>
      <c r="K126" s="84">
        <v>50000</v>
      </c>
      <c r="L126" s="15">
        <f>K126*19%</f>
        <v>9500</v>
      </c>
      <c r="M126" s="15">
        <f t="shared" ref="M126" si="294">L126+K126</f>
        <v>59500</v>
      </c>
      <c r="N126" s="15">
        <f>K126*C126*D126</f>
        <v>20000000</v>
      </c>
      <c r="O126" s="15">
        <f>N126*19%</f>
        <v>3800000</v>
      </c>
      <c r="P126" s="81">
        <f>M126*D126*C126</f>
        <v>23800000</v>
      </c>
      <c r="Q126" s="84">
        <v>60180</v>
      </c>
      <c r="R126" s="15">
        <f t="shared" ref="R126" si="295">Q126*19%</f>
        <v>11434.2</v>
      </c>
      <c r="S126" s="15">
        <f t="shared" ref="S126" si="296">R126+Q126</f>
        <v>71614.2</v>
      </c>
      <c r="T126" s="15">
        <f>Q126*C126*D126</f>
        <v>24072000</v>
      </c>
      <c r="U126" s="15">
        <f t="shared" ref="U126" si="297">T126*19%</f>
        <v>4573680</v>
      </c>
      <c r="V126" s="16">
        <f>S126*C126*D126</f>
        <v>28645680</v>
      </c>
      <c r="W126" s="16">
        <f>AVERAGE(E126,K126,Q126)</f>
        <v>57376.666666666664</v>
      </c>
      <c r="X126" s="15">
        <f t="shared" ref="X126" si="298">W126*19%</f>
        <v>10901.566666666666</v>
      </c>
      <c r="Y126" s="15">
        <f t="shared" ref="Y126" si="299">X126+W126</f>
        <v>68278.233333333337</v>
      </c>
      <c r="Z126" s="15">
        <f>W126*C126*D126</f>
        <v>22950666.666666664</v>
      </c>
      <c r="AA126" s="15">
        <f t="shared" ref="AA126" si="300">Z126*19%</f>
        <v>4360626.666666666</v>
      </c>
      <c r="AB126" s="16">
        <f>Y126*C126*D126</f>
        <v>27311293.333333336</v>
      </c>
      <c r="AC126" s="16">
        <f>MEDIAN(E126,K126,Q126)</f>
        <v>60180</v>
      </c>
      <c r="AD126" s="15">
        <f t="shared" ref="AD126:AD139" si="301">AC126*19%</f>
        <v>11434.2</v>
      </c>
      <c r="AE126" s="15">
        <f t="shared" ref="AE126" si="302">AD126+AC126</f>
        <v>71614.2</v>
      </c>
      <c r="AF126" s="15">
        <f>AC126*C126*D126</f>
        <v>24072000</v>
      </c>
      <c r="AG126" s="15">
        <f t="shared" ref="AG126:AG139" si="303">AF126*19%</f>
        <v>4573680</v>
      </c>
      <c r="AH126" s="16">
        <f>AE126*C126*D126</f>
        <v>28645680</v>
      </c>
    </row>
    <row r="127" spans="1:34" x14ac:dyDescent="0.2">
      <c r="A127" s="127"/>
      <c r="B127" s="129" t="s">
        <v>14</v>
      </c>
      <c r="C127" s="130"/>
      <c r="D127" s="130"/>
      <c r="E127" s="130"/>
      <c r="F127" s="130"/>
      <c r="G127" s="130"/>
      <c r="H127" s="130"/>
      <c r="I127" s="130"/>
      <c r="J127" s="130"/>
      <c r="K127" s="130"/>
      <c r="L127" s="130"/>
      <c r="M127" s="130"/>
      <c r="N127" s="130"/>
      <c r="O127" s="130"/>
      <c r="P127" s="130"/>
      <c r="Q127" s="130"/>
      <c r="R127" s="130"/>
      <c r="S127" s="130"/>
      <c r="T127" s="130"/>
      <c r="U127" s="130"/>
      <c r="V127" s="130"/>
      <c r="W127" s="130"/>
      <c r="X127" s="130"/>
      <c r="Y127" s="130"/>
      <c r="Z127" s="130"/>
      <c r="AA127" s="130"/>
      <c r="AB127" s="130"/>
      <c r="AC127" s="130"/>
      <c r="AD127" s="130"/>
      <c r="AE127" s="130"/>
      <c r="AF127" s="130"/>
      <c r="AG127" s="130"/>
      <c r="AH127" s="131"/>
    </row>
    <row r="128" spans="1:34" ht="78" customHeight="1" x14ac:dyDescent="0.2">
      <c r="A128" s="127"/>
      <c r="B128" s="17" t="s">
        <v>98</v>
      </c>
      <c r="C128" s="19">
        <v>1</v>
      </c>
      <c r="D128" s="1">
        <v>400</v>
      </c>
      <c r="E128" s="15">
        <v>35647.5</v>
      </c>
      <c r="F128" s="15">
        <f>E128*19%</f>
        <v>6773.0249999999996</v>
      </c>
      <c r="G128" s="15">
        <f>F128+E128</f>
        <v>42420.525000000001</v>
      </c>
      <c r="H128" s="15">
        <f t="shared" ref="H128:H139" si="304">E128*D128*C128</f>
        <v>14259000</v>
      </c>
      <c r="I128" s="15">
        <f t="shared" ref="I128:I139" si="305">H128*19%</f>
        <v>2709210</v>
      </c>
      <c r="J128" s="16">
        <f t="shared" ref="J128:J139" si="306">G128*D128*C128</f>
        <v>16968210</v>
      </c>
      <c r="K128" s="15">
        <v>31607.45</v>
      </c>
      <c r="L128" s="15">
        <f>K128*19%</f>
        <v>6005.4155000000001</v>
      </c>
      <c r="M128" s="15">
        <f t="shared" ref="M128:M130" si="307">L128+K128</f>
        <v>37612.8655</v>
      </c>
      <c r="N128" s="15">
        <f>K128*C128*D128</f>
        <v>12642980</v>
      </c>
      <c r="O128" s="15">
        <f>N128*19%</f>
        <v>2402166.2000000002</v>
      </c>
      <c r="P128" s="81">
        <f>M128*D128*C128</f>
        <v>15045146.199999999</v>
      </c>
      <c r="Q128" s="15">
        <v>34629</v>
      </c>
      <c r="R128" s="15">
        <f t="shared" ref="R128:R130" si="308">Q128*19%</f>
        <v>6579.51</v>
      </c>
      <c r="S128" s="15">
        <f t="shared" ref="S128:S130" si="309">R128+Q128</f>
        <v>41208.51</v>
      </c>
      <c r="T128" s="15">
        <f>Q128*C128*D128</f>
        <v>13851600</v>
      </c>
      <c r="U128" s="15">
        <f t="shared" ref="U128:U130" si="310">T128*19%</f>
        <v>2631804</v>
      </c>
      <c r="V128" s="16">
        <f>S128*C128*D128</f>
        <v>16483404</v>
      </c>
      <c r="W128" s="16">
        <f>AVERAGE(E128,K128,Q128)</f>
        <v>33961.316666666666</v>
      </c>
      <c r="X128" s="15">
        <f t="shared" ref="X128:X130" si="311">W128*19%</f>
        <v>6452.6501666666663</v>
      </c>
      <c r="Y128" s="15">
        <f t="shared" ref="Y128:Y130" si="312">X128+W128</f>
        <v>40413.966833333332</v>
      </c>
      <c r="Z128" s="15">
        <f>W128*C128*D128</f>
        <v>13584526.666666666</v>
      </c>
      <c r="AA128" s="15">
        <f t="shared" ref="AA128:AA130" si="313">Z128*19%</f>
        <v>2581060.0666666664</v>
      </c>
      <c r="AB128" s="16">
        <f>Y128*C128*D128</f>
        <v>16165586.733333332</v>
      </c>
      <c r="AC128" s="16">
        <f>MEDIAN(E128,K128,Q128)</f>
        <v>34629</v>
      </c>
      <c r="AD128" s="15">
        <f t="shared" si="301"/>
        <v>6579.51</v>
      </c>
      <c r="AE128" s="15">
        <f t="shared" ref="AE128:AE130" si="314">AD128+AC128</f>
        <v>41208.51</v>
      </c>
      <c r="AF128" s="15">
        <f>AC128*C128*D128</f>
        <v>13851600</v>
      </c>
      <c r="AG128" s="15">
        <f t="shared" si="303"/>
        <v>2631804</v>
      </c>
      <c r="AH128" s="16">
        <f>AE128*C128*D128</f>
        <v>16483404</v>
      </c>
    </row>
    <row r="129" spans="1:34" ht="153.9" customHeight="1" x14ac:dyDescent="0.2">
      <c r="A129" s="127"/>
      <c r="B129" s="20" t="s">
        <v>99</v>
      </c>
      <c r="C129" s="1">
        <v>1</v>
      </c>
      <c r="D129" s="1">
        <v>400</v>
      </c>
      <c r="E129" s="15">
        <v>16800</v>
      </c>
      <c r="F129" s="15">
        <f>E129*19%</f>
        <v>3192</v>
      </c>
      <c r="G129" s="15">
        <f>F129+E129</f>
        <v>19992</v>
      </c>
      <c r="H129" s="15">
        <f t="shared" si="304"/>
        <v>6720000</v>
      </c>
      <c r="I129" s="15">
        <f t="shared" si="305"/>
        <v>1276800</v>
      </c>
      <c r="J129" s="16">
        <f t="shared" si="306"/>
        <v>7996800</v>
      </c>
      <c r="K129" s="15">
        <v>14896</v>
      </c>
      <c r="L129" s="15">
        <f>K129*19%</f>
        <v>2830.2400000000002</v>
      </c>
      <c r="M129" s="15">
        <f t="shared" si="307"/>
        <v>17726.240000000002</v>
      </c>
      <c r="N129" s="15">
        <f>K129*C129*D129</f>
        <v>5958400</v>
      </c>
      <c r="O129" s="15">
        <f>N129*19%</f>
        <v>1132096</v>
      </c>
      <c r="P129" s="81">
        <f>M129*D129*C129</f>
        <v>7090496.0000000009</v>
      </c>
      <c r="Q129" s="15">
        <v>16320</v>
      </c>
      <c r="R129" s="15">
        <f t="shared" si="308"/>
        <v>3100.8</v>
      </c>
      <c r="S129" s="15">
        <f t="shared" si="309"/>
        <v>19420.8</v>
      </c>
      <c r="T129" s="15">
        <f>Q129*C129*D129</f>
        <v>6528000</v>
      </c>
      <c r="U129" s="15">
        <f t="shared" si="310"/>
        <v>1240320</v>
      </c>
      <c r="V129" s="16">
        <f>S129*C129*D129</f>
        <v>7768320</v>
      </c>
      <c r="W129" s="16">
        <f>AVERAGE(E129,K129,Q129)</f>
        <v>16005.333333333334</v>
      </c>
      <c r="X129" s="15">
        <f t="shared" si="311"/>
        <v>3041.0133333333333</v>
      </c>
      <c r="Y129" s="15">
        <f t="shared" si="312"/>
        <v>19046.346666666668</v>
      </c>
      <c r="Z129" s="15">
        <f>W129*C129*D129</f>
        <v>6402133.333333334</v>
      </c>
      <c r="AA129" s="15">
        <f t="shared" si="313"/>
        <v>1216405.3333333335</v>
      </c>
      <c r="AB129" s="16">
        <f>Y129*C129*D129</f>
        <v>7618538.666666667</v>
      </c>
      <c r="AC129" s="16">
        <f>MEDIAN(E129,K129,Q129)</f>
        <v>16320</v>
      </c>
      <c r="AD129" s="15">
        <f t="shared" si="301"/>
        <v>3100.8</v>
      </c>
      <c r="AE129" s="15">
        <f t="shared" si="314"/>
        <v>19420.8</v>
      </c>
      <c r="AF129" s="15">
        <f>AC129*C129*D129</f>
        <v>6528000</v>
      </c>
      <c r="AG129" s="15">
        <f t="shared" si="303"/>
        <v>1240320</v>
      </c>
      <c r="AH129" s="16">
        <f>AE129*C129*D129</f>
        <v>7768320</v>
      </c>
    </row>
    <row r="130" spans="1:34" ht="60.9" customHeight="1" x14ac:dyDescent="0.2">
      <c r="A130" s="127"/>
      <c r="B130" s="20" t="s">
        <v>100</v>
      </c>
      <c r="C130" s="1">
        <v>1</v>
      </c>
      <c r="D130" s="1">
        <v>400</v>
      </c>
      <c r="E130" s="15">
        <v>16800</v>
      </c>
      <c r="F130" s="15">
        <f>E130*19%</f>
        <v>3192</v>
      </c>
      <c r="G130" s="15">
        <f>F130+E130</f>
        <v>19992</v>
      </c>
      <c r="H130" s="15">
        <f t="shared" si="304"/>
        <v>6720000</v>
      </c>
      <c r="I130" s="15">
        <f t="shared" si="305"/>
        <v>1276800</v>
      </c>
      <c r="J130" s="16">
        <f t="shared" si="306"/>
        <v>7996800</v>
      </c>
      <c r="K130" s="15">
        <v>14896</v>
      </c>
      <c r="L130" s="15">
        <f>K130*19%</f>
        <v>2830.2400000000002</v>
      </c>
      <c r="M130" s="15">
        <f t="shared" si="307"/>
        <v>17726.240000000002</v>
      </c>
      <c r="N130" s="15">
        <f>K130*C130*D130</f>
        <v>5958400</v>
      </c>
      <c r="O130" s="15">
        <f>N130*19%</f>
        <v>1132096</v>
      </c>
      <c r="P130" s="81">
        <f>M130*D130*C130</f>
        <v>7090496.0000000009</v>
      </c>
      <c r="Q130" s="15">
        <v>16320</v>
      </c>
      <c r="R130" s="15">
        <f t="shared" si="308"/>
        <v>3100.8</v>
      </c>
      <c r="S130" s="15">
        <f t="shared" si="309"/>
        <v>19420.8</v>
      </c>
      <c r="T130" s="15">
        <f>Q130*C130*D130</f>
        <v>6528000</v>
      </c>
      <c r="U130" s="15">
        <f t="shared" si="310"/>
        <v>1240320</v>
      </c>
      <c r="V130" s="16">
        <f>S130*C130*D130</f>
        <v>7768320</v>
      </c>
      <c r="W130" s="16">
        <f>AVERAGE(E130,K130,Q130)</f>
        <v>16005.333333333334</v>
      </c>
      <c r="X130" s="15">
        <f t="shared" si="311"/>
        <v>3041.0133333333333</v>
      </c>
      <c r="Y130" s="15">
        <f t="shared" si="312"/>
        <v>19046.346666666668</v>
      </c>
      <c r="Z130" s="15">
        <f>W130*C130*D130</f>
        <v>6402133.333333334</v>
      </c>
      <c r="AA130" s="15">
        <f t="shared" si="313"/>
        <v>1216405.3333333335</v>
      </c>
      <c r="AB130" s="16">
        <f>Y130*C130*D130</f>
        <v>7618538.666666667</v>
      </c>
      <c r="AC130" s="16">
        <f>MEDIAN(E130,K130,Q130)</f>
        <v>16320</v>
      </c>
      <c r="AD130" s="15">
        <f t="shared" si="301"/>
        <v>3100.8</v>
      </c>
      <c r="AE130" s="15">
        <f t="shared" si="314"/>
        <v>19420.8</v>
      </c>
      <c r="AF130" s="15">
        <f>AC130*C130*D130</f>
        <v>6528000</v>
      </c>
      <c r="AG130" s="15">
        <f t="shared" si="303"/>
        <v>1240320</v>
      </c>
      <c r="AH130" s="16">
        <f>AE130*C130*D130</f>
        <v>7768320</v>
      </c>
    </row>
    <row r="131" spans="1:34" x14ac:dyDescent="0.2">
      <c r="A131" s="127"/>
      <c r="B131" s="129" t="s">
        <v>43</v>
      </c>
      <c r="C131" s="130"/>
      <c r="D131" s="130"/>
      <c r="E131" s="130"/>
      <c r="F131" s="130"/>
      <c r="G131" s="130"/>
      <c r="H131" s="130"/>
      <c r="I131" s="130"/>
      <c r="J131" s="130"/>
      <c r="K131" s="130"/>
      <c r="L131" s="130"/>
      <c r="M131" s="130"/>
      <c r="N131" s="130"/>
      <c r="O131" s="130"/>
      <c r="P131" s="130"/>
      <c r="Q131" s="130"/>
      <c r="R131" s="130"/>
      <c r="S131" s="130"/>
      <c r="T131" s="130"/>
      <c r="U131" s="130"/>
      <c r="V131" s="130"/>
      <c r="W131" s="130"/>
      <c r="X131" s="130"/>
      <c r="Y131" s="130"/>
      <c r="Z131" s="130"/>
      <c r="AA131" s="130"/>
      <c r="AB131" s="130"/>
      <c r="AC131" s="130"/>
      <c r="AD131" s="130"/>
      <c r="AE131" s="130"/>
      <c r="AF131" s="130"/>
      <c r="AG131" s="130"/>
      <c r="AH131" s="131"/>
    </row>
    <row r="132" spans="1:34" ht="51" x14ac:dyDescent="0.2">
      <c r="A132" s="127"/>
      <c r="B132" s="20" t="s">
        <v>112</v>
      </c>
      <c r="C132" s="19">
        <v>1</v>
      </c>
      <c r="D132" s="1">
        <v>1</v>
      </c>
      <c r="E132" s="15">
        <v>1260000</v>
      </c>
      <c r="F132" s="15">
        <f>E132*19%</f>
        <v>239400</v>
      </c>
      <c r="G132" s="15">
        <f>F132+E132</f>
        <v>1499400</v>
      </c>
      <c r="H132" s="15">
        <f t="shared" si="304"/>
        <v>1260000</v>
      </c>
      <c r="I132" s="15">
        <f t="shared" si="305"/>
        <v>239400</v>
      </c>
      <c r="J132" s="16">
        <f t="shared" si="306"/>
        <v>1499400</v>
      </c>
      <c r="K132" s="15">
        <v>1117200</v>
      </c>
      <c r="L132" s="15">
        <f t="shared" ref="L132:L133" si="315">K132*19%</f>
        <v>212268</v>
      </c>
      <c r="M132" s="15">
        <f t="shared" ref="M132:M133" si="316">L132+K132</f>
        <v>1329468</v>
      </c>
      <c r="N132" s="15">
        <f t="shared" ref="N132:N133" si="317">K132*C132*D132</f>
        <v>1117200</v>
      </c>
      <c r="O132" s="15">
        <f t="shared" ref="O132:O133" si="318">N132*19%</f>
        <v>212268</v>
      </c>
      <c r="P132" s="81">
        <f t="shared" ref="P132:P133" si="319">M132*D132*C132</f>
        <v>1329468</v>
      </c>
      <c r="Q132" s="15">
        <v>1224000</v>
      </c>
      <c r="R132" s="15">
        <f t="shared" ref="R132:R133" si="320">Q132*19%</f>
        <v>232560</v>
      </c>
      <c r="S132" s="15">
        <f t="shared" ref="S132:S133" si="321">R132+Q132</f>
        <v>1456560</v>
      </c>
      <c r="T132" s="15">
        <f>Q132*C132*D132</f>
        <v>1224000</v>
      </c>
      <c r="U132" s="15">
        <f t="shared" ref="U132:U133" si="322">T132*19%</f>
        <v>232560</v>
      </c>
      <c r="V132" s="16">
        <f>S132*C132*D132</f>
        <v>1456560</v>
      </c>
      <c r="W132" s="16">
        <f>AVERAGE(E132,K132,Q132)</f>
        <v>1200400</v>
      </c>
      <c r="X132" s="15">
        <f t="shared" ref="X132:X133" si="323">W132*19%</f>
        <v>228076</v>
      </c>
      <c r="Y132" s="15">
        <f t="shared" ref="Y132:Y133" si="324">X132+W132</f>
        <v>1428476</v>
      </c>
      <c r="Z132" s="15">
        <f>W132*C132*D132</f>
        <v>1200400</v>
      </c>
      <c r="AA132" s="15">
        <f t="shared" ref="AA132:AA133" si="325">Z132*19%</f>
        <v>228076</v>
      </c>
      <c r="AB132" s="16">
        <f>Y132*C132*D132</f>
        <v>1428476</v>
      </c>
      <c r="AC132" s="16">
        <f>MEDIAN(E132,K132,Q132)</f>
        <v>1224000</v>
      </c>
      <c r="AD132" s="15">
        <f t="shared" si="301"/>
        <v>232560</v>
      </c>
      <c r="AE132" s="15">
        <f t="shared" ref="AE132:AE133" si="326">AD132+AC132</f>
        <v>1456560</v>
      </c>
      <c r="AF132" s="15">
        <f>AC132*C132*D132</f>
        <v>1224000</v>
      </c>
      <c r="AG132" s="15">
        <f t="shared" si="303"/>
        <v>232560</v>
      </c>
      <c r="AH132" s="16">
        <f>AE132*C132*D132</f>
        <v>1456560</v>
      </c>
    </row>
    <row r="133" spans="1:34" ht="81.599999999999994" x14ac:dyDescent="0.2">
      <c r="A133" s="127"/>
      <c r="B133" s="20" t="s">
        <v>111</v>
      </c>
      <c r="C133" s="19">
        <v>1</v>
      </c>
      <c r="D133" s="1">
        <v>1</v>
      </c>
      <c r="E133" s="15">
        <v>1417500</v>
      </c>
      <c r="F133" s="15">
        <f>E133*19%</f>
        <v>269325</v>
      </c>
      <c r="G133" s="15">
        <f>F133+E133</f>
        <v>1686825</v>
      </c>
      <c r="H133" s="15">
        <f t="shared" si="304"/>
        <v>1417500</v>
      </c>
      <c r="I133" s="15">
        <f t="shared" si="305"/>
        <v>269325</v>
      </c>
      <c r="J133" s="16">
        <f t="shared" si="306"/>
        <v>1686825</v>
      </c>
      <c r="K133" s="15">
        <v>1256850</v>
      </c>
      <c r="L133" s="15">
        <f t="shared" si="315"/>
        <v>238801.5</v>
      </c>
      <c r="M133" s="15">
        <f t="shared" si="316"/>
        <v>1495651.5</v>
      </c>
      <c r="N133" s="15">
        <f t="shared" si="317"/>
        <v>1256850</v>
      </c>
      <c r="O133" s="15">
        <f t="shared" si="318"/>
        <v>238801.5</v>
      </c>
      <c r="P133" s="81">
        <f t="shared" si="319"/>
        <v>1495651.5</v>
      </c>
      <c r="Q133" s="15">
        <v>1377000</v>
      </c>
      <c r="R133" s="15">
        <f t="shared" si="320"/>
        <v>261630</v>
      </c>
      <c r="S133" s="15">
        <f t="shared" si="321"/>
        <v>1638630</v>
      </c>
      <c r="T133" s="15">
        <f>Q133*C133*D133</f>
        <v>1377000</v>
      </c>
      <c r="U133" s="15">
        <f t="shared" si="322"/>
        <v>261630</v>
      </c>
      <c r="V133" s="16">
        <f>S133*C133*D133</f>
        <v>1638630</v>
      </c>
      <c r="W133" s="16">
        <f>AVERAGE(E133,K133,Q133)</f>
        <v>1350450</v>
      </c>
      <c r="X133" s="15">
        <f t="shared" si="323"/>
        <v>256585.5</v>
      </c>
      <c r="Y133" s="15">
        <f t="shared" si="324"/>
        <v>1607035.5</v>
      </c>
      <c r="Z133" s="15">
        <f>W133*C133*D133</f>
        <v>1350450</v>
      </c>
      <c r="AA133" s="15">
        <f t="shared" si="325"/>
        <v>256585.5</v>
      </c>
      <c r="AB133" s="16">
        <f>Y133*C133*D133</f>
        <v>1607035.5</v>
      </c>
      <c r="AC133" s="16">
        <f>MEDIAN(E133,K133,Q133)</f>
        <v>1377000</v>
      </c>
      <c r="AD133" s="15">
        <f t="shared" si="301"/>
        <v>261630</v>
      </c>
      <c r="AE133" s="15">
        <f t="shared" si="326"/>
        <v>1638630</v>
      </c>
      <c r="AF133" s="15">
        <f>AC133*C133*D133</f>
        <v>1377000</v>
      </c>
      <c r="AG133" s="15">
        <f t="shared" si="303"/>
        <v>261630</v>
      </c>
      <c r="AH133" s="16">
        <f>AE133*C133*D133</f>
        <v>1638630</v>
      </c>
    </row>
    <row r="134" spans="1:34" x14ac:dyDescent="0.2">
      <c r="A134" s="127"/>
      <c r="B134" s="129" t="s">
        <v>26</v>
      </c>
      <c r="C134" s="130"/>
      <c r="D134" s="130"/>
      <c r="E134" s="130"/>
      <c r="F134" s="130"/>
      <c r="G134" s="130"/>
      <c r="H134" s="130"/>
      <c r="I134" s="130"/>
      <c r="J134" s="130"/>
      <c r="K134" s="130"/>
      <c r="L134" s="130"/>
      <c r="M134" s="130"/>
      <c r="N134" s="130"/>
      <c r="O134" s="130"/>
      <c r="P134" s="130"/>
      <c r="Q134" s="130"/>
      <c r="R134" s="130"/>
      <c r="S134" s="130"/>
      <c r="T134" s="130"/>
      <c r="U134" s="130"/>
      <c r="V134" s="130"/>
      <c r="W134" s="130"/>
      <c r="X134" s="130"/>
      <c r="Y134" s="130"/>
      <c r="Z134" s="130"/>
      <c r="AA134" s="130"/>
      <c r="AB134" s="130"/>
      <c r="AC134" s="130"/>
      <c r="AD134" s="130"/>
      <c r="AE134" s="130"/>
      <c r="AF134" s="130"/>
      <c r="AG134" s="130"/>
      <c r="AH134" s="131"/>
    </row>
    <row r="135" spans="1:34" ht="81.599999999999994" x14ac:dyDescent="0.2">
      <c r="A135" s="127"/>
      <c r="B135" s="20" t="s">
        <v>106</v>
      </c>
      <c r="C135" s="19">
        <v>1</v>
      </c>
      <c r="D135" s="1">
        <v>10</v>
      </c>
      <c r="E135" s="15">
        <v>1995000</v>
      </c>
      <c r="F135" s="15">
        <f>E135*19%</f>
        <v>379050</v>
      </c>
      <c r="G135" s="15">
        <f>F135+E135</f>
        <v>2374050</v>
      </c>
      <c r="H135" s="15">
        <f t="shared" si="304"/>
        <v>19950000</v>
      </c>
      <c r="I135" s="15">
        <f t="shared" si="305"/>
        <v>3790500</v>
      </c>
      <c r="J135" s="16">
        <f t="shared" si="306"/>
        <v>23740500</v>
      </c>
      <c r="K135" s="15">
        <v>1768900</v>
      </c>
      <c r="L135" s="15">
        <f>K135*19%</f>
        <v>336091</v>
      </c>
      <c r="M135" s="15">
        <f t="shared" ref="M135" si="327">L135+K135</f>
        <v>2104991</v>
      </c>
      <c r="N135" s="15">
        <f>K135*C135*D135</f>
        <v>17689000</v>
      </c>
      <c r="O135" s="15">
        <f>N135*19%</f>
        <v>3360910</v>
      </c>
      <c r="P135" s="81">
        <f>M135*D135*C135</f>
        <v>21049910</v>
      </c>
      <c r="Q135" s="15">
        <v>1938000</v>
      </c>
      <c r="R135" s="15">
        <f t="shared" ref="R135" si="328">Q135*19%</f>
        <v>368220</v>
      </c>
      <c r="S135" s="15">
        <f t="shared" ref="S135" si="329">R135+Q135</f>
        <v>2306220</v>
      </c>
      <c r="T135" s="15">
        <f>Q135*C135*D135</f>
        <v>19380000</v>
      </c>
      <c r="U135" s="15">
        <f t="shared" ref="U135" si="330">T135*19%</f>
        <v>3682200</v>
      </c>
      <c r="V135" s="16">
        <f>S135*C135*D135</f>
        <v>23062200</v>
      </c>
      <c r="W135" s="16">
        <f>AVERAGE(E135,K135,Q135)</f>
        <v>1900633.3333333333</v>
      </c>
      <c r="X135" s="15">
        <f t="shared" ref="X135" si="331">W135*19%</f>
        <v>361120.33333333331</v>
      </c>
      <c r="Y135" s="15">
        <f t="shared" ref="Y135" si="332">X135+W135</f>
        <v>2261753.6666666665</v>
      </c>
      <c r="Z135" s="15">
        <f>W135*C135*D135</f>
        <v>19006333.333333332</v>
      </c>
      <c r="AA135" s="15">
        <f t="shared" ref="AA135" si="333">Z135*19%</f>
        <v>3611203.333333333</v>
      </c>
      <c r="AB135" s="16">
        <f>Y135*C135*D135</f>
        <v>22617536.666666664</v>
      </c>
      <c r="AC135" s="16">
        <f>MEDIAN(E135,K135,Q135)</f>
        <v>1938000</v>
      </c>
      <c r="AD135" s="15">
        <f t="shared" si="301"/>
        <v>368220</v>
      </c>
      <c r="AE135" s="15">
        <f t="shared" ref="AE135" si="334">AD135+AC135</f>
        <v>2306220</v>
      </c>
      <c r="AF135" s="15">
        <f>AC135*C135*D135</f>
        <v>19380000</v>
      </c>
      <c r="AG135" s="15">
        <f t="shared" si="303"/>
        <v>3682200</v>
      </c>
      <c r="AH135" s="16">
        <f>AE135*C135*D135</f>
        <v>23062200</v>
      </c>
    </row>
    <row r="136" spans="1:34" x14ac:dyDescent="0.2">
      <c r="A136" s="127"/>
      <c r="B136" s="129" t="s">
        <v>44</v>
      </c>
      <c r="C136" s="130"/>
      <c r="D136" s="130"/>
      <c r="E136" s="130"/>
      <c r="F136" s="130"/>
      <c r="G136" s="130"/>
      <c r="H136" s="130"/>
      <c r="I136" s="130"/>
      <c r="J136" s="130"/>
      <c r="K136" s="130"/>
      <c r="L136" s="130"/>
      <c r="M136" s="130"/>
      <c r="N136" s="130"/>
      <c r="O136" s="130"/>
      <c r="P136" s="130"/>
      <c r="Q136" s="130"/>
      <c r="R136" s="130"/>
      <c r="S136" s="130"/>
      <c r="T136" s="130"/>
      <c r="U136" s="130"/>
      <c r="V136" s="130"/>
      <c r="W136" s="130"/>
      <c r="X136" s="130"/>
      <c r="Y136" s="130"/>
      <c r="Z136" s="130"/>
      <c r="AA136" s="130"/>
      <c r="AB136" s="130"/>
      <c r="AC136" s="130"/>
      <c r="AD136" s="130"/>
      <c r="AE136" s="130"/>
      <c r="AF136" s="130"/>
      <c r="AG136" s="130"/>
      <c r="AH136" s="131"/>
    </row>
    <row r="137" spans="1:34" ht="122.4" x14ac:dyDescent="0.2">
      <c r="A137" s="127"/>
      <c r="B137" s="20" t="s">
        <v>113</v>
      </c>
      <c r="C137" s="1">
        <v>1</v>
      </c>
      <c r="D137" s="1">
        <v>10</v>
      </c>
      <c r="E137" s="15">
        <v>199500</v>
      </c>
      <c r="F137" s="15">
        <f>E137*19%</f>
        <v>37905</v>
      </c>
      <c r="G137" s="15">
        <f>F137+E137</f>
        <v>237405</v>
      </c>
      <c r="H137" s="15">
        <f t="shared" si="304"/>
        <v>1995000</v>
      </c>
      <c r="I137" s="15">
        <f t="shared" si="305"/>
        <v>379050</v>
      </c>
      <c r="J137" s="16">
        <f t="shared" si="306"/>
        <v>2374050</v>
      </c>
      <c r="K137" s="15">
        <v>176890</v>
      </c>
      <c r="L137" s="15">
        <f>K137*19%</f>
        <v>33609.1</v>
      </c>
      <c r="M137" s="15">
        <f t="shared" ref="M137" si="335">L137+K137</f>
        <v>210499.1</v>
      </c>
      <c r="N137" s="15">
        <f>K137*C137*D137</f>
        <v>1768900</v>
      </c>
      <c r="O137" s="15">
        <f>N137*19%</f>
        <v>336091</v>
      </c>
      <c r="P137" s="81">
        <f>M137*D137*C137</f>
        <v>2104991</v>
      </c>
      <c r="Q137" s="15">
        <v>193800</v>
      </c>
      <c r="R137" s="15">
        <f t="shared" ref="R137" si="336">Q137*19%</f>
        <v>36822</v>
      </c>
      <c r="S137" s="15">
        <f t="shared" ref="S137" si="337">R137+Q137</f>
        <v>230622</v>
      </c>
      <c r="T137" s="15">
        <f>Q137*C137*D137</f>
        <v>1938000</v>
      </c>
      <c r="U137" s="15">
        <f t="shared" ref="U137" si="338">T137*19%</f>
        <v>368220</v>
      </c>
      <c r="V137" s="16">
        <f>S137*C137*D137</f>
        <v>2306220</v>
      </c>
      <c r="W137" s="16">
        <f>AVERAGE(E137,K137,Q137)</f>
        <v>190063.33333333334</v>
      </c>
      <c r="X137" s="15">
        <f t="shared" ref="X137" si="339">W137*19%</f>
        <v>36112.033333333333</v>
      </c>
      <c r="Y137" s="15">
        <f t="shared" ref="Y137" si="340">X137+W137</f>
        <v>226175.36666666667</v>
      </c>
      <c r="Z137" s="15">
        <f>W137*C137*D137</f>
        <v>1900633.3333333335</v>
      </c>
      <c r="AA137" s="15">
        <f t="shared" ref="AA137" si="341">Z137*19%</f>
        <v>361120.33333333337</v>
      </c>
      <c r="AB137" s="16">
        <f>Y137*C137*D137</f>
        <v>2261753.6666666665</v>
      </c>
      <c r="AC137" s="16">
        <f>MEDIAN(E137,K137,Q137)</f>
        <v>193800</v>
      </c>
      <c r="AD137" s="15">
        <f t="shared" si="301"/>
        <v>36822</v>
      </c>
      <c r="AE137" s="15">
        <f t="shared" ref="AE137" si="342">AD137+AC137</f>
        <v>230622</v>
      </c>
      <c r="AF137" s="15">
        <f>AC137*C137*D137</f>
        <v>1938000</v>
      </c>
      <c r="AG137" s="15">
        <f t="shared" si="303"/>
        <v>368220</v>
      </c>
      <c r="AH137" s="16">
        <f>AE137*C137*D137</f>
        <v>2306220</v>
      </c>
    </row>
    <row r="138" spans="1:34" x14ac:dyDescent="0.2">
      <c r="A138" s="39"/>
      <c r="B138" s="129" t="s">
        <v>45</v>
      </c>
      <c r="C138" s="130"/>
      <c r="D138" s="130"/>
      <c r="E138" s="130"/>
      <c r="F138" s="130"/>
      <c r="G138" s="130"/>
      <c r="H138" s="130"/>
      <c r="I138" s="130"/>
      <c r="J138" s="130"/>
      <c r="K138" s="130"/>
      <c r="L138" s="130"/>
      <c r="M138" s="130"/>
      <c r="N138" s="130"/>
      <c r="O138" s="130"/>
      <c r="P138" s="130"/>
      <c r="Q138" s="130"/>
      <c r="R138" s="130"/>
      <c r="S138" s="130"/>
      <c r="T138" s="130"/>
      <c r="U138" s="130"/>
      <c r="V138" s="130"/>
      <c r="W138" s="130"/>
      <c r="X138" s="130"/>
      <c r="Y138" s="130"/>
      <c r="Z138" s="130"/>
      <c r="AA138" s="130"/>
      <c r="AB138" s="130"/>
      <c r="AC138" s="130"/>
      <c r="AD138" s="130"/>
      <c r="AE138" s="130"/>
      <c r="AF138" s="130"/>
      <c r="AG138" s="130"/>
      <c r="AH138" s="131"/>
    </row>
    <row r="139" spans="1:34" ht="81.599999999999994" x14ac:dyDescent="0.2">
      <c r="A139" s="39"/>
      <c r="B139" s="20" t="s">
        <v>115</v>
      </c>
      <c r="C139" s="1">
        <v>1</v>
      </c>
      <c r="D139" s="1">
        <v>150</v>
      </c>
      <c r="E139" s="15">
        <v>81900</v>
      </c>
      <c r="F139" s="15">
        <f>E139*19%</f>
        <v>15561</v>
      </c>
      <c r="G139" s="15">
        <f>F139+E139</f>
        <v>97461</v>
      </c>
      <c r="H139" s="15">
        <f t="shared" si="304"/>
        <v>12285000</v>
      </c>
      <c r="I139" s="15">
        <f t="shared" si="305"/>
        <v>2334150</v>
      </c>
      <c r="J139" s="16">
        <f t="shared" si="306"/>
        <v>14619150</v>
      </c>
      <c r="K139" s="15">
        <v>72618</v>
      </c>
      <c r="L139" s="15">
        <f>K139*19%</f>
        <v>13797.42</v>
      </c>
      <c r="M139" s="15">
        <f t="shared" ref="M139" si="343">L139+K139</f>
        <v>86415.42</v>
      </c>
      <c r="N139" s="15">
        <f>K139*C139*D139</f>
        <v>10892700</v>
      </c>
      <c r="O139" s="15">
        <f>N139*19%</f>
        <v>2069613</v>
      </c>
      <c r="P139" s="81">
        <f>M139*D139*C139</f>
        <v>12962313</v>
      </c>
      <c r="Q139" s="15">
        <v>85000</v>
      </c>
      <c r="R139" s="15">
        <f t="shared" ref="R139" si="344">Q139*19%</f>
        <v>16150</v>
      </c>
      <c r="S139" s="15">
        <f t="shared" ref="S139" si="345">R139+Q139</f>
        <v>101150</v>
      </c>
      <c r="T139" s="15">
        <f>Q139*C139*D139</f>
        <v>12750000</v>
      </c>
      <c r="U139" s="15">
        <f t="shared" ref="U139" si="346">T139*19%</f>
        <v>2422500</v>
      </c>
      <c r="V139" s="16">
        <f>S139*C139*D139</f>
        <v>15172500</v>
      </c>
      <c r="W139" s="16">
        <f>AVERAGE(E139,K139,Q139)</f>
        <v>79839.333333333328</v>
      </c>
      <c r="X139" s="15">
        <f t="shared" ref="X139" si="347">W139*19%</f>
        <v>15169.473333333333</v>
      </c>
      <c r="Y139" s="15">
        <f t="shared" ref="Y139" si="348">X139+W139</f>
        <v>95008.806666666656</v>
      </c>
      <c r="Z139" s="15">
        <f>W139*C139*D139</f>
        <v>11975900</v>
      </c>
      <c r="AA139" s="15">
        <f t="shared" ref="AA139" si="349">Z139*19%</f>
        <v>2275421</v>
      </c>
      <c r="AB139" s="16">
        <f>Y139*C139*D139</f>
        <v>14251320.999999998</v>
      </c>
      <c r="AC139" s="16">
        <f>MEDIAN(E139,K139,Q139)</f>
        <v>81900</v>
      </c>
      <c r="AD139" s="15">
        <f t="shared" si="301"/>
        <v>15561</v>
      </c>
      <c r="AE139" s="15">
        <f t="shared" ref="AE139" si="350">AD139+AC139</f>
        <v>97461</v>
      </c>
      <c r="AF139" s="15">
        <f>AC139*C139*D139</f>
        <v>12285000</v>
      </c>
      <c r="AG139" s="15">
        <f t="shared" si="303"/>
        <v>2334150</v>
      </c>
      <c r="AH139" s="16">
        <f>AE139*C139*D139</f>
        <v>14619150</v>
      </c>
    </row>
    <row r="140" spans="1:34" x14ac:dyDescent="0.2">
      <c r="A140" s="39"/>
      <c r="B140" s="67"/>
      <c r="C140" s="68"/>
      <c r="D140" s="69"/>
      <c r="E140" s="70"/>
      <c r="F140" s="70"/>
      <c r="G140" s="70"/>
      <c r="H140" s="70">
        <f>SUM(H124:H139)</f>
        <v>89386500</v>
      </c>
      <c r="I140" s="70">
        <f>SUM(I124:I139)</f>
        <v>16983435</v>
      </c>
      <c r="J140" s="71">
        <f>SUM(J124:J139)</f>
        <v>106369935</v>
      </c>
      <c r="K140" s="109"/>
      <c r="L140" s="109"/>
      <c r="M140" s="70"/>
      <c r="N140" s="70">
        <f>SUM(N124:N139)</f>
        <v>77284430</v>
      </c>
      <c r="O140" s="70">
        <f>SUM(O124:O139)</f>
        <v>14684041.699999999</v>
      </c>
      <c r="P140" s="71">
        <f>SUM(P124:P139)</f>
        <v>91968471.700000003</v>
      </c>
      <c r="Q140" s="109"/>
      <c r="R140" s="109"/>
      <c r="S140" s="70"/>
      <c r="T140" s="70">
        <f>SUM(T124:T139)</f>
        <v>87648600</v>
      </c>
      <c r="U140" s="70">
        <f>SUM(U124:U139)</f>
        <v>16653234</v>
      </c>
      <c r="V140" s="71">
        <f>SUM(V124:V139)</f>
        <v>104301834</v>
      </c>
      <c r="W140" s="109"/>
      <c r="X140" s="109"/>
      <c r="Y140" s="70"/>
      <c r="Z140" s="70">
        <f>SUM(Z124:Z139)</f>
        <v>84773176.666666657</v>
      </c>
      <c r="AA140" s="70">
        <f>SUM(AA124:AA139)</f>
        <v>16106903.566666668</v>
      </c>
      <c r="AB140" s="71">
        <f>SUM(AB124:AB139)</f>
        <v>100880080.23333333</v>
      </c>
      <c r="AC140" s="109"/>
      <c r="AD140" s="109"/>
      <c r="AE140" s="70"/>
      <c r="AF140" s="70">
        <f>SUM(AF124:AF139)</f>
        <v>87183600</v>
      </c>
      <c r="AG140" s="70">
        <f>SUM(AG124:AG139)</f>
        <v>16564884</v>
      </c>
      <c r="AH140" s="71">
        <f>SUM(AH124:AH139)</f>
        <v>103748484</v>
      </c>
    </row>
    <row r="141" spans="1:34" x14ac:dyDescent="0.2">
      <c r="A141" s="39"/>
      <c r="B141" s="20"/>
      <c r="C141" s="1"/>
      <c r="D141" s="1"/>
      <c r="E141" s="1"/>
      <c r="F141" s="15"/>
      <c r="G141" s="57"/>
      <c r="H141" s="59"/>
      <c r="I141" s="49"/>
      <c r="J141" s="16"/>
      <c r="K141" s="100"/>
      <c r="L141" s="100"/>
      <c r="M141" s="57"/>
      <c r="N141" s="59"/>
      <c r="O141" s="49"/>
      <c r="P141" s="16"/>
      <c r="Q141" s="100"/>
      <c r="R141" s="100"/>
      <c r="S141" s="57"/>
      <c r="T141" s="59"/>
      <c r="U141" s="49"/>
      <c r="V141" s="16"/>
      <c r="W141" s="100"/>
      <c r="X141" s="100"/>
      <c r="Y141" s="57"/>
      <c r="Z141" s="59"/>
      <c r="AA141" s="49"/>
      <c r="AB141" s="16"/>
      <c r="AC141" s="100"/>
      <c r="AD141" s="100"/>
      <c r="AE141" s="57"/>
      <c r="AF141" s="59"/>
      <c r="AG141" s="49"/>
      <c r="AH141" s="16"/>
    </row>
    <row r="142" spans="1:34" ht="11.25" customHeight="1" x14ac:dyDescent="0.2">
      <c r="A142" s="126"/>
      <c r="B142" s="26" t="s">
        <v>46</v>
      </c>
      <c r="C142" s="24"/>
      <c r="D142" s="24"/>
      <c r="E142" s="24"/>
      <c r="F142" s="24"/>
      <c r="G142" s="135" t="s">
        <v>65</v>
      </c>
      <c r="H142" s="136"/>
      <c r="I142" s="137"/>
      <c r="J142" s="58">
        <f>H140</f>
        <v>89386500</v>
      </c>
      <c r="K142" s="101"/>
      <c r="L142" s="101"/>
      <c r="M142" s="135" t="s">
        <v>65</v>
      </c>
      <c r="N142" s="136"/>
      <c r="O142" s="137"/>
      <c r="P142" s="58">
        <f>N140</f>
        <v>77284430</v>
      </c>
      <c r="Q142" s="101"/>
      <c r="R142" s="101"/>
      <c r="S142" s="135" t="s">
        <v>65</v>
      </c>
      <c r="T142" s="136"/>
      <c r="U142" s="137"/>
      <c r="V142" s="58">
        <f>T140</f>
        <v>87648600</v>
      </c>
      <c r="W142" s="101"/>
      <c r="X142" s="101"/>
      <c r="Y142" s="135" t="s">
        <v>65</v>
      </c>
      <c r="Z142" s="136"/>
      <c r="AA142" s="137"/>
      <c r="AB142" s="58">
        <f>Z140</f>
        <v>84773176.666666657</v>
      </c>
      <c r="AC142" s="101"/>
      <c r="AD142" s="101"/>
      <c r="AE142" s="135" t="s">
        <v>65</v>
      </c>
      <c r="AF142" s="136"/>
      <c r="AG142" s="137"/>
      <c r="AH142" s="58">
        <f>AF140</f>
        <v>87183600</v>
      </c>
    </row>
    <row r="143" spans="1:34" x14ac:dyDescent="0.2">
      <c r="A143" s="127"/>
      <c r="B143" s="27" t="s">
        <v>28</v>
      </c>
      <c r="C143" s="28"/>
      <c r="D143" s="28"/>
      <c r="E143" s="28"/>
      <c r="F143" s="28"/>
      <c r="G143" s="138" t="s">
        <v>28</v>
      </c>
      <c r="H143" s="139"/>
      <c r="I143" s="139"/>
      <c r="J143" s="61">
        <f>J142*19%</f>
        <v>16983435</v>
      </c>
      <c r="K143" s="110"/>
      <c r="L143" s="110"/>
      <c r="M143" s="138" t="s">
        <v>28</v>
      </c>
      <c r="N143" s="139"/>
      <c r="O143" s="139"/>
      <c r="P143" s="61">
        <f>P142*19%</f>
        <v>14684041.699999999</v>
      </c>
      <c r="Q143" s="110"/>
      <c r="R143" s="110"/>
      <c r="S143" s="138" t="s">
        <v>28</v>
      </c>
      <c r="T143" s="139"/>
      <c r="U143" s="139"/>
      <c r="V143" s="61">
        <f>V142*19%</f>
        <v>16653234</v>
      </c>
      <c r="W143" s="110"/>
      <c r="X143" s="110"/>
      <c r="Y143" s="138" t="s">
        <v>28</v>
      </c>
      <c r="Z143" s="139"/>
      <c r="AA143" s="139"/>
      <c r="AB143" s="61">
        <f>AB142*19%</f>
        <v>16106903.566666665</v>
      </c>
      <c r="AC143" s="110"/>
      <c r="AD143" s="110"/>
      <c r="AE143" s="138" t="s">
        <v>28</v>
      </c>
      <c r="AF143" s="139"/>
      <c r="AG143" s="139"/>
      <c r="AH143" s="61">
        <f>AH142*19%</f>
        <v>16564884</v>
      </c>
    </row>
    <row r="144" spans="1:34" ht="11.25" customHeight="1" x14ac:dyDescent="0.2">
      <c r="A144" s="127"/>
      <c r="B144" s="33" t="s">
        <v>29</v>
      </c>
      <c r="C144" s="34"/>
      <c r="D144" s="34"/>
      <c r="E144" s="34"/>
      <c r="F144" s="34"/>
      <c r="G144" s="140" t="s">
        <v>64</v>
      </c>
      <c r="H144" s="141"/>
      <c r="I144" s="141"/>
      <c r="J144" s="62">
        <f>J143+J142</f>
        <v>106369935</v>
      </c>
      <c r="K144" s="111"/>
      <c r="L144" s="111"/>
      <c r="M144" s="140" t="s">
        <v>64</v>
      </c>
      <c r="N144" s="141"/>
      <c r="O144" s="141"/>
      <c r="P144" s="62">
        <f>P143+P142</f>
        <v>91968471.700000003</v>
      </c>
      <c r="Q144" s="111"/>
      <c r="R144" s="111"/>
      <c r="S144" s="140" t="s">
        <v>64</v>
      </c>
      <c r="T144" s="141"/>
      <c r="U144" s="141"/>
      <c r="V144" s="62">
        <f>V143+V142</f>
        <v>104301834</v>
      </c>
      <c r="W144" s="111"/>
      <c r="X144" s="111"/>
      <c r="Y144" s="140" t="s">
        <v>64</v>
      </c>
      <c r="Z144" s="141"/>
      <c r="AA144" s="141"/>
      <c r="AB144" s="62">
        <f>AB143+AB142</f>
        <v>100880080.23333332</v>
      </c>
      <c r="AC144" s="111"/>
      <c r="AD144" s="111"/>
      <c r="AE144" s="140" t="s">
        <v>64</v>
      </c>
      <c r="AF144" s="141"/>
      <c r="AG144" s="141"/>
      <c r="AH144" s="62">
        <f>AH143+AH142</f>
        <v>103748484</v>
      </c>
    </row>
    <row r="145" spans="1:34" ht="12" customHeight="1" x14ac:dyDescent="0.2">
      <c r="A145" s="41"/>
      <c r="B145" s="42"/>
      <c r="C145" s="43"/>
      <c r="D145" s="43"/>
      <c r="E145" s="43"/>
      <c r="F145" s="43"/>
      <c r="G145" s="43"/>
      <c r="H145" s="43"/>
      <c r="I145" s="43"/>
      <c r="J145" s="44"/>
      <c r="K145" s="44"/>
      <c r="L145" s="44"/>
      <c r="M145" s="44"/>
      <c r="N145" s="44"/>
      <c r="O145" s="44"/>
      <c r="P145" s="44"/>
      <c r="Q145" s="44"/>
      <c r="R145" s="44"/>
      <c r="S145" s="44"/>
      <c r="T145" s="44"/>
      <c r="U145" s="44"/>
      <c r="V145" s="44"/>
      <c r="W145" s="44"/>
      <c r="X145" s="44"/>
      <c r="Y145" s="44"/>
      <c r="Z145" s="44"/>
      <c r="AA145" s="44"/>
      <c r="AB145" s="44"/>
      <c r="AC145" s="44"/>
      <c r="AD145" s="44"/>
      <c r="AE145" s="44"/>
      <c r="AF145" s="44"/>
      <c r="AG145" s="44"/>
      <c r="AH145" s="44"/>
    </row>
    <row r="146" spans="1:34" x14ac:dyDescent="0.2">
      <c r="A146" s="41"/>
      <c r="B146" s="42"/>
      <c r="C146" s="43"/>
      <c r="D146" s="43"/>
      <c r="E146" s="43"/>
      <c r="F146" s="43"/>
      <c r="G146" s="43"/>
      <c r="H146" s="43"/>
      <c r="I146" s="43"/>
      <c r="J146" s="44"/>
      <c r="K146" s="44"/>
      <c r="L146" s="44"/>
      <c r="M146" s="44"/>
      <c r="N146" s="44"/>
      <c r="O146" s="44"/>
      <c r="P146" s="44"/>
      <c r="Q146" s="44"/>
      <c r="R146" s="44"/>
      <c r="S146" s="44"/>
      <c r="T146" s="44"/>
      <c r="U146" s="44"/>
      <c r="V146" s="44"/>
      <c r="W146" s="44"/>
      <c r="X146" s="44"/>
      <c r="Y146" s="44"/>
      <c r="Z146" s="44"/>
      <c r="AA146" s="44"/>
      <c r="AB146" s="44"/>
      <c r="AC146" s="44"/>
      <c r="AD146" s="44"/>
      <c r="AE146" s="44"/>
      <c r="AF146" s="44"/>
      <c r="AG146" s="44"/>
      <c r="AH146" s="44"/>
    </row>
    <row r="147" spans="1:34" ht="76.5" customHeight="1" x14ac:dyDescent="0.2">
      <c r="A147" s="168" t="s">
        <v>169</v>
      </c>
      <c r="B147" s="169"/>
      <c r="C147" s="169"/>
      <c r="D147" s="169"/>
      <c r="E147" s="169"/>
      <c r="F147" s="169"/>
      <c r="G147" s="169"/>
      <c r="H147" s="169"/>
      <c r="I147" s="169"/>
      <c r="J147" s="96"/>
      <c r="K147" s="112"/>
      <c r="L147" s="112"/>
      <c r="M147" s="112"/>
      <c r="N147" s="112"/>
      <c r="O147" s="112"/>
      <c r="P147" s="112"/>
      <c r="Q147" s="112"/>
      <c r="R147" s="112"/>
      <c r="S147" s="112"/>
      <c r="T147" s="112"/>
      <c r="U147" s="112"/>
      <c r="V147" s="112"/>
      <c r="W147" s="112"/>
      <c r="X147" s="112"/>
      <c r="Y147" s="112"/>
      <c r="Z147" s="112"/>
      <c r="AA147" s="112"/>
      <c r="AB147" s="112"/>
      <c r="AC147" s="112"/>
      <c r="AD147" s="112"/>
      <c r="AE147" s="112"/>
      <c r="AF147" s="112"/>
      <c r="AG147" s="112"/>
      <c r="AH147" s="112"/>
    </row>
    <row r="148" spans="1:34" ht="20.100000000000001" customHeight="1" x14ac:dyDescent="0.2">
      <c r="A148" s="30"/>
      <c r="B148" s="10" t="s">
        <v>1</v>
      </c>
      <c r="C148" s="8" t="s">
        <v>2</v>
      </c>
      <c r="D148" s="8" t="s">
        <v>3</v>
      </c>
      <c r="E148" s="8" t="s">
        <v>4</v>
      </c>
      <c r="F148" s="8" t="s">
        <v>5</v>
      </c>
      <c r="G148" s="8" t="s">
        <v>6</v>
      </c>
      <c r="H148" s="8" t="s">
        <v>86</v>
      </c>
      <c r="I148" s="8" t="s">
        <v>85</v>
      </c>
      <c r="J148" s="8" t="s">
        <v>7</v>
      </c>
      <c r="K148" s="116" t="s">
        <v>4</v>
      </c>
      <c r="L148" s="116" t="s">
        <v>5</v>
      </c>
      <c r="M148" s="116" t="s">
        <v>6</v>
      </c>
      <c r="N148" s="116" t="s">
        <v>86</v>
      </c>
      <c r="O148" s="116" t="s">
        <v>85</v>
      </c>
      <c r="P148" s="116" t="s">
        <v>7</v>
      </c>
      <c r="Q148" s="122" t="s">
        <v>4</v>
      </c>
      <c r="R148" s="122" t="s">
        <v>5</v>
      </c>
      <c r="S148" s="122" t="s">
        <v>6</v>
      </c>
      <c r="T148" s="122" t="s">
        <v>86</v>
      </c>
      <c r="U148" s="122" t="s">
        <v>85</v>
      </c>
      <c r="V148" s="122" t="s">
        <v>7</v>
      </c>
      <c r="W148" s="125" t="s">
        <v>4</v>
      </c>
      <c r="X148" s="125" t="s">
        <v>5</v>
      </c>
      <c r="Y148" s="125" t="s">
        <v>6</v>
      </c>
      <c r="Z148" s="125" t="s">
        <v>86</v>
      </c>
      <c r="AA148" s="125" t="s">
        <v>85</v>
      </c>
      <c r="AB148" s="125" t="s">
        <v>7</v>
      </c>
      <c r="AC148" s="124" t="s">
        <v>4</v>
      </c>
      <c r="AD148" s="124" t="s">
        <v>5</v>
      </c>
      <c r="AE148" s="124" t="s">
        <v>6</v>
      </c>
      <c r="AF148" s="124" t="s">
        <v>86</v>
      </c>
      <c r="AG148" s="124" t="s">
        <v>85</v>
      </c>
      <c r="AH148" s="124" t="s">
        <v>7</v>
      </c>
    </row>
    <row r="149" spans="1:34" ht="20.100000000000001" customHeight="1" x14ac:dyDescent="0.2">
      <c r="A149" s="126"/>
      <c r="B149" s="129" t="s">
        <v>47</v>
      </c>
      <c r="C149" s="130"/>
      <c r="D149" s="130"/>
      <c r="E149" s="130"/>
      <c r="F149" s="130"/>
      <c r="G149" s="130"/>
      <c r="H149" s="130"/>
      <c r="I149" s="130"/>
      <c r="J149" s="130"/>
      <c r="K149" s="130"/>
      <c r="L149" s="130"/>
      <c r="M149" s="130"/>
      <c r="N149" s="130"/>
      <c r="O149" s="130"/>
      <c r="P149" s="130"/>
      <c r="Q149" s="130"/>
      <c r="R149" s="130"/>
      <c r="S149" s="130"/>
      <c r="T149" s="130"/>
      <c r="U149" s="130"/>
      <c r="V149" s="130"/>
      <c r="W149" s="130"/>
      <c r="X149" s="130"/>
      <c r="Y149" s="130"/>
      <c r="Z149" s="130"/>
      <c r="AA149" s="130"/>
      <c r="AB149" s="130"/>
      <c r="AC149" s="130"/>
      <c r="AD149" s="130"/>
      <c r="AE149" s="130"/>
      <c r="AF149" s="130"/>
      <c r="AG149" s="130"/>
      <c r="AH149" s="131"/>
    </row>
    <row r="150" spans="1:34" ht="20.100000000000001" customHeight="1" x14ac:dyDescent="0.2">
      <c r="A150" s="127"/>
      <c r="B150" s="20" t="s">
        <v>116</v>
      </c>
      <c r="C150" s="1">
        <v>1</v>
      </c>
      <c r="D150" s="1">
        <v>400</v>
      </c>
      <c r="E150" s="84">
        <v>72450</v>
      </c>
      <c r="F150" s="15">
        <f>E150*19%</f>
        <v>13765.5</v>
      </c>
      <c r="G150" s="15">
        <f>F150+E150</f>
        <v>86215.5</v>
      </c>
      <c r="H150" s="15">
        <f t="shared" ref="H150" si="351">E150*D150*C150</f>
        <v>28980000</v>
      </c>
      <c r="I150" s="15">
        <f t="shared" ref="I150:I169" si="352">H150*19%</f>
        <v>5506200</v>
      </c>
      <c r="J150" s="16">
        <f t="shared" ref="J150" si="353">G150*D150*C150</f>
        <v>34486200</v>
      </c>
      <c r="K150" s="84">
        <v>64239</v>
      </c>
      <c r="L150" s="15">
        <f>K150*19%</f>
        <v>12205.41</v>
      </c>
      <c r="M150" s="15">
        <f t="shared" ref="M150" si="354">L150+K150</f>
        <v>76444.41</v>
      </c>
      <c r="N150" s="15">
        <f>K150*C150*D150</f>
        <v>25695600</v>
      </c>
      <c r="O150" s="15">
        <f>N150*19%</f>
        <v>4882164</v>
      </c>
      <c r="P150" s="81">
        <f>M150*D150*C150</f>
        <v>30577764</v>
      </c>
      <c r="Q150" s="84">
        <v>70380</v>
      </c>
      <c r="R150" s="15">
        <f t="shared" ref="R150" si="355">Q150*19%</f>
        <v>13372.2</v>
      </c>
      <c r="S150" s="15">
        <f t="shared" ref="S150" si="356">R150+Q150</f>
        <v>83752.2</v>
      </c>
      <c r="T150" s="15">
        <f>Q150*C150*D150</f>
        <v>28152000</v>
      </c>
      <c r="U150" s="15">
        <f t="shared" ref="U150" si="357">T150*19%</f>
        <v>5348880</v>
      </c>
      <c r="V150" s="16">
        <f>S150*C150*D150</f>
        <v>33500880</v>
      </c>
      <c r="W150" s="16">
        <f>AVERAGE(E150,K150,Q150)</f>
        <v>69023</v>
      </c>
      <c r="X150" s="15">
        <f t="shared" ref="X150" si="358">W150*19%</f>
        <v>13114.37</v>
      </c>
      <c r="Y150" s="15">
        <f t="shared" ref="Y150" si="359">X150+W150</f>
        <v>82137.37</v>
      </c>
      <c r="Z150" s="15">
        <f>W150*C150*D150</f>
        <v>27609200</v>
      </c>
      <c r="AA150" s="15">
        <f t="shared" ref="AA150" si="360">Z150*19%</f>
        <v>5245748</v>
      </c>
      <c r="AB150" s="16">
        <f>Y150*C150*D150</f>
        <v>32854948</v>
      </c>
      <c r="AC150" s="16">
        <f>MEDIAN(E150,K150,Q150)</f>
        <v>70380</v>
      </c>
      <c r="AD150" s="15">
        <f t="shared" ref="AD150:AD169" si="361">AC150*19%</f>
        <v>13372.2</v>
      </c>
      <c r="AE150" s="15">
        <f t="shared" ref="AE150" si="362">AD150+AC150</f>
        <v>83752.2</v>
      </c>
      <c r="AF150" s="15">
        <f>AC150*C150*D150</f>
        <v>28152000</v>
      </c>
      <c r="AG150" s="15">
        <f t="shared" ref="AG150:AG169" si="363">AF150*19%</f>
        <v>5348880</v>
      </c>
      <c r="AH150" s="16">
        <f>AE150*C150*D150</f>
        <v>33500880</v>
      </c>
    </row>
    <row r="151" spans="1:34" x14ac:dyDescent="0.2">
      <c r="A151" s="127"/>
      <c r="B151" s="129" t="s">
        <v>43</v>
      </c>
      <c r="C151" s="130"/>
      <c r="D151" s="130"/>
      <c r="E151" s="130"/>
      <c r="F151" s="130"/>
      <c r="G151" s="130"/>
      <c r="H151" s="130"/>
      <c r="I151" s="130"/>
      <c r="J151" s="130"/>
      <c r="K151" s="130"/>
      <c r="L151" s="130"/>
      <c r="M151" s="130"/>
      <c r="N151" s="130"/>
      <c r="O151" s="130"/>
      <c r="P151" s="130"/>
      <c r="Q151" s="130"/>
      <c r="R151" s="130"/>
      <c r="S151" s="130"/>
      <c r="T151" s="130"/>
      <c r="U151" s="130"/>
      <c r="V151" s="130"/>
      <c r="W151" s="130"/>
      <c r="X151" s="130"/>
      <c r="Y151" s="130"/>
      <c r="Z151" s="130"/>
      <c r="AA151" s="130"/>
      <c r="AB151" s="130"/>
      <c r="AC151" s="130"/>
      <c r="AD151" s="130"/>
      <c r="AE151" s="130"/>
      <c r="AF151" s="130"/>
      <c r="AG151" s="130"/>
      <c r="AH151" s="131"/>
    </row>
    <row r="152" spans="1:34" ht="51" x14ac:dyDescent="0.2">
      <c r="A152" s="127"/>
      <c r="B152" s="20" t="s">
        <v>117</v>
      </c>
      <c r="C152" s="19">
        <v>1</v>
      </c>
      <c r="D152" s="1">
        <v>400</v>
      </c>
      <c r="E152" s="15">
        <v>42525</v>
      </c>
      <c r="F152" s="15">
        <f>E152*19%</f>
        <v>8079.75</v>
      </c>
      <c r="G152" s="15">
        <f>F152+E152</f>
        <v>50604.75</v>
      </c>
      <c r="H152" s="15">
        <f t="shared" ref="H152:H169" si="364">E152*D152*C152</f>
        <v>17010000</v>
      </c>
      <c r="I152" s="15">
        <f t="shared" si="352"/>
        <v>3231900</v>
      </c>
      <c r="J152" s="16">
        <f t="shared" ref="J152:J169" si="365">G152*D152*C152</f>
        <v>20241900</v>
      </c>
      <c r="K152" s="15">
        <v>37705.5</v>
      </c>
      <c r="L152" s="15">
        <f>K152*19%</f>
        <v>7164.0450000000001</v>
      </c>
      <c r="M152" s="15">
        <f t="shared" ref="M152:M153" si="366">L152+K152</f>
        <v>44869.544999999998</v>
      </c>
      <c r="N152" s="15">
        <f>K152*C152*D152</f>
        <v>15082200</v>
      </c>
      <c r="O152" s="15">
        <f>N152*19%</f>
        <v>2865618</v>
      </c>
      <c r="P152" s="81">
        <f>M152*D152*C152</f>
        <v>17947818</v>
      </c>
      <c r="Q152" s="15">
        <v>41310</v>
      </c>
      <c r="R152" s="15">
        <f t="shared" ref="R152:R153" si="367">Q152*19%</f>
        <v>7848.9000000000005</v>
      </c>
      <c r="S152" s="15">
        <f t="shared" ref="S152:S153" si="368">R152+Q152</f>
        <v>49158.9</v>
      </c>
      <c r="T152" s="15">
        <f>Q152*C152*D152</f>
        <v>16524000</v>
      </c>
      <c r="U152" s="15">
        <f t="shared" ref="U152:U153" si="369">T152*19%</f>
        <v>3139560</v>
      </c>
      <c r="V152" s="16">
        <f>S152*C152*D152</f>
        <v>19663560</v>
      </c>
      <c r="W152" s="16">
        <f>AVERAGE(E152,K152,Q152)</f>
        <v>40513.5</v>
      </c>
      <c r="X152" s="15">
        <f t="shared" ref="X152:X153" si="370">W152*19%</f>
        <v>7697.5650000000005</v>
      </c>
      <c r="Y152" s="15">
        <f t="shared" ref="Y152:Y153" si="371">X152+W152</f>
        <v>48211.065000000002</v>
      </c>
      <c r="Z152" s="15">
        <f>W152*C152*D152</f>
        <v>16205400</v>
      </c>
      <c r="AA152" s="15">
        <f t="shared" ref="AA152:AA153" si="372">Z152*19%</f>
        <v>3079026</v>
      </c>
      <c r="AB152" s="16">
        <f>Y152*C152*D152</f>
        <v>19284426</v>
      </c>
      <c r="AC152" s="16">
        <f>MEDIAN(E152,K152,Q152)</f>
        <v>41310</v>
      </c>
      <c r="AD152" s="15">
        <f t="shared" si="361"/>
        <v>7848.9000000000005</v>
      </c>
      <c r="AE152" s="15">
        <f t="shared" ref="AE152:AE153" si="373">AD152+AC152</f>
        <v>49158.9</v>
      </c>
      <c r="AF152" s="15">
        <f>AC152*C152*D152</f>
        <v>16524000</v>
      </c>
      <c r="AG152" s="15">
        <f t="shared" si="363"/>
        <v>3139560</v>
      </c>
      <c r="AH152" s="16">
        <f>AE152*C152*D152</f>
        <v>19663560</v>
      </c>
    </row>
    <row r="153" spans="1:34" ht="141" customHeight="1" x14ac:dyDescent="0.2">
      <c r="A153" s="127"/>
      <c r="B153" s="20" t="s">
        <v>118</v>
      </c>
      <c r="C153" s="19">
        <v>1</v>
      </c>
      <c r="D153" s="1">
        <v>400</v>
      </c>
      <c r="E153" s="15">
        <v>5197.5</v>
      </c>
      <c r="F153" s="15">
        <f>E153*19%</f>
        <v>987.52499999999998</v>
      </c>
      <c r="G153" s="15">
        <f>F153+E153</f>
        <v>6185.0249999999996</v>
      </c>
      <c r="H153" s="15">
        <f t="shared" si="364"/>
        <v>2079000</v>
      </c>
      <c r="I153" s="15">
        <f t="shared" si="352"/>
        <v>395010</v>
      </c>
      <c r="J153" s="16">
        <f t="shared" si="365"/>
        <v>2474010</v>
      </c>
      <c r="K153" s="15">
        <v>4608.45</v>
      </c>
      <c r="L153" s="15">
        <f>K153*19%</f>
        <v>875.60550000000001</v>
      </c>
      <c r="M153" s="15">
        <f t="shared" si="366"/>
        <v>5484.0554999999995</v>
      </c>
      <c r="N153" s="15">
        <f>K153*C153*D153</f>
        <v>1843380</v>
      </c>
      <c r="O153" s="15">
        <f>N153*19%</f>
        <v>350242.2</v>
      </c>
      <c r="P153" s="81">
        <f>M153*D153*C153</f>
        <v>2193622.1999999997</v>
      </c>
      <c r="Q153" s="15">
        <v>5049</v>
      </c>
      <c r="R153" s="15">
        <f t="shared" si="367"/>
        <v>959.31000000000006</v>
      </c>
      <c r="S153" s="15">
        <f t="shared" si="368"/>
        <v>6008.31</v>
      </c>
      <c r="T153" s="15">
        <f>Q153*C153*D153</f>
        <v>2019600</v>
      </c>
      <c r="U153" s="15">
        <f t="shared" si="369"/>
        <v>383724</v>
      </c>
      <c r="V153" s="16">
        <f>S153*C153*D153</f>
        <v>2403324</v>
      </c>
      <c r="W153" s="16">
        <f>AVERAGE(E153,K153,Q153)</f>
        <v>4951.6500000000005</v>
      </c>
      <c r="X153" s="15">
        <f t="shared" si="370"/>
        <v>940.81350000000009</v>
      </c>
      <c r="Y153" s="15">
        <f t="shared" si="371"/>
        <v>5892.4635000000007</v>
      </c>
      <c r="Z153" s="15">
        <f>W153*C153*D153</f>
        <v>1980660.0000000002</v>
      </c>
      <c r="AA153" s="15">
        <f t="shared" si="372"/>
        <v>376325.4</v>
      </c>
      <c r="AB153" s="16">
        <f>Y153*C153*D153</f>
        <v>2356985.4000000004</v>
      </c>
      <c r="AC153" s="16">
        <f>MEDIAN(E153,K153,Q153)</f>
        <v>5049</v>
      </c>
      <c r="AD153" s="15">
        <f t="shared" si="361"/>
        <v>959.31000000000006</v>
      </c>
      <c r="AE153" s="15">
        <f t="shared" si="373"/>
        <v>6008.31</v>
      </c>
      <c r="AF153" s="15">
        <f>AC153*C153*D153</f>
        <v>2019600</v>
      </c>
      <c r="AG153" s="15">
        <f t="shared" si="363"/>
        <v>383724</v>
      </c>
      <c r="AH153" s="16">
        <f>AE153*C153*D153</f>
        <v>2403324</v>
      </c>
    </row>
    <row r="154" spans="1:34" ht="25.5" customHeight="1" x14ac:dyDescent="0.2">
      <c r="A154" s="127"/>
      <c r="B154" s="129" t="s">
        <v>14</v>
      </c>
      <c r="C154" s="130"/>
      <c r="D154" s="130"/>
      <c r="E154" s="130"/>
      <c r="F154" s="130"/>
      <c r="G154" s="130"/>
      <c r="H154" s="130"/>
      <c r="I154" s="130"/>
      <c r="J154" s="130"/>
      <c r="K154" s="130"/>
      <c r="L154" s="130"/>
      <c r="M154" s="130"/>
      <c r="N154" s="130"/>
      <c r="O154" s="130"/>
      <c r="P154" s="130"/>
      <c r="Q154" s="130"/>
      <c r="R154" s="130"/>
      <c r="S154" s="130"/>
      <c r="T154" s="130"/>
      <c r="U154" s="130"/>
      <c r="V154" s="130"/>
      <c r="W154" s="130"/>
      <c r="X154" s="130"/>
      <c r="Y154" s="130"/>
      <c r="Z154" s="130"/>
      <c r="AA154" s="130"/>
      <c r="AB154" s="130"/>
      <c r="AC154" s="130"/>
      <c r="AD154" s="130"/>
      <c r="AE154" s="130"/>
      <c r="AF154" s="130"/>
      <c r="AG154" s="130"/>
      <c r="AH154" s="131"/>
    </row>
    <row r="155" spans="1:34" ht="60.9" customHeight="1" x14ac:dyDescent="0.2">
      <c r="A155" s="127"/>
      <c r="B155" s="17" t="s">
        <v>98</v>
      </c>
      <c r="C155" s="19">
        <v>1</v>
      </c>
      <c r="D155" s="1">
        <v>400</v>
      </c>
      <c r="E155" s="15">
        <v>35647.5</v>
      </c>
      <c r="F155" s="15">
        <f>E155*19%</f>
        <v>6773.0249999999996</v>
      </c>
      <c r="G155" s="15">
        <f>F155+E155</f>
        <v>42420.525000000001</v>
      </c>
      <c r="H155" s="15">
        <f t="shared" si="364"/>
        <v>14259000</v>
      </c>
      <c r="I155" s="15">
        <f t="shared" si="352"/>
        <v>2709210</v>
      </c>
      <c r="J155" s="16">
        <f t="shared" si="365"/>
        <v>16968210</v>
      </c>
      <c r="K155" s="15">
        <v>31607.45</v>
      </c>
      <c r="L155" s="15">
        <f>K155*19%</f>
        <v>6005.4155000000001</v>
      </c>
      <c r="M155" s="15">
        <f t="shared" ref="M155:M158" si="374">L155+K155</f>
        <v>37612.8655</v>
      </c>
      <c r="N155" s="15">
        <f>K155*C155*D155</f>
        <v>12642980</v>
      </c>
      <c r="O155" s="15">
        <f>N155*19%</f>
        <v>2402166.2000000002</v>
      </c>
      <c r="P155" s="81">
        <f>M155*D155*C155</f>
        <v>15045146.199999999</v>
      </c>
      <c r="Q155" s="15">
        <v>34629</v>
      </c>
      <c r="R155" s="15">
        <f t="shared" ref="R155:R158" si="375">Q155*19%</f>
        <v>6579.51</v>
      </c>
      <c r="S155" s="15">
        <f t="shared" ref="S155:S158" si="376">R155+Q155</f>
        <v>41208.51</v>
      </c>
      <c r="T155" s="15">
        <f>Q155*C155*D155</f>
        <v>13851600</v>
      </c>
      <c r="U155" s="15">
        <f t="shared" ref="U155:U158" si="377">T155*19%</f>
        <v>2631804</v>
      </c>
      <c r="V155" s="16">
        <f>S155*C155*D155</f>
        <v>16483404</v>
      </c>
      <c r="W155" s="16">
        <f>AVERAGE(E155,K155,Q155)</f>
        <v>33961.316666666666</v>
      </c>
      <c r="X155" s="15">
        <f t="shared" ref="X155:X158" si="378">W155*19%</f>
        <v>6452.6501666666663</v>
      </c>
      <c r="Y155" s="15">
        <f t="shared" ref="Y155:Y158" si="379">X155+W155</f>
        <v>40413.966833333332</v>
      </c>
      <c r="Z155" s="15">
        <f>W155*C155*D155</f>
        <v>13584526.666666666</v>
      </c>
      <c r="AA155" s="15">
        <f t="shared" ref="AA155:AA158" si="380">Z155*19%</f>
        <v>2581060.0666666664</v>
      </c>
      <c r="AB155" s="16">
        <f>Y155*C155*D155</f>
        <v>16165586.733333332</v>
      </c>
      <c r="AC155" s="16">
        <f>MEDIAN(E155,K155,Q155)</f>
        <v>34629</v>
      </c>
      <c r="AD155" s="15">
        <f t="shared" si="361"/>
        <v>6579.51</v>
      </c>
      <c r="AE155" s="15">
        <f t="shared" ref="AE155:AE158" si="381">AD155+AC155</f>
        <v>41208.51</v>
      </c>
      <c r="AF155" s="15">
        <f>AC155*C155*D155</f>
        <v>13851600</v>
      </c>
      <c r="AG155" s="15">
        <f t="shared" si="363"/>
        <v>2631804</v>
      </c>
      <c r="AH155" s="16">
        <f>AE155*C155*D155</f>
        <v>16483404</v>
      </c>
    </row>
    <row r="156" spans="1:34" ht="60.9" customHeight="1" x14ac:dyDescent="0.2">
      <c r="A156" s="127"/>
      <c r="B156" s="20" t="s">
        <v>99</v>
      </c>
      <c r="C156" s="1">
        <v>1</v>
      </c>
      <c r="D156" s="1">
        <v>400</v>
      </c>
      <c r="E156" s="15">
        <v>16800</v>
      </c>
      <c r="F156" s="15">
        <f>E156*19%</f>
        <v>3192</v>
      </c>
      <c r="G156" s="15">
        <f>F156+E156</f>
        <v>19992</v>
      </c>
      <c r="H156" s="15">
        <f t="shared" si="364"/>
        <v>6720000</v>
      </c>
      <c r="I156" s="15">
        <f t="shared" si="352"/>
        <v>1276800</v>
      </c>
      <c r="J156" s="16">
        <f t="shared" si="365"/>
        <v>7996800</v>
      </c>
      <c r="K156" s="15">
        <v>14896</v>
      </c>
      <c r="L156" s="15">
        <f>K156*19%</f>
        <v>2830.2400000000002</v>
      </c>
      <c r="M156" s="15">
        <f t="shared" si="374"/>
        <v>17726.240000000002</v>
      </c>
      <c r="N156" s="15">
        <f>K156*C156*D156</f>
        <v>5958400</v>
      </c>
      <c r="O156" s="15">
        <f>N156*19%</f>
        <v>1132096</v>
      </c>
      <c r="P156" s="81">
        <f>M156*D156*C156</f>
        <v>7090496.0000000009</v>
      </c>
      <c r="Q156" s="15">
        <v>16320</v>
      </c>
      <c r="R156" s="15">
        <f t="shared" si="375"/>
        <v>3100.8</v>
      </c>
      <c r="S156" s="15">
        <f t="shared" si="376"/>
        <v>19420.8</v>
      </c>
      <c r="T156" s="15">
        <f>Q156*C156*D156</f>
        <v>6528000</v>
      </c>
      <c r="U156" s="15">
        <f t="shared" si="377"/>
        <v>1240320</v>
      </c>
      <c r="V156" s="16">
        <f>S156*C156*D156</f>
        <v>7768320</v>
      </c>
      <c r="W156" s="16">
        <f>AVERAGE(E156,K156,Q156)</f>
        <v>16005.333333333334</v>
      </c>
      <c r="X156" s="15">
        <f t="shared" si="378"/>
        <v>3041.0133333333333</v>
      </c>
      <c r="Y156" s="15">
        <f t="shared" si="379"/>
        <v>19046.346666666668</v>
      </c>
      <c r="Z156" s="15">
        <f>W156*C156*D156</f>
        <v>6402133.333333334</v>
      </c>
      <c r="AA156" s="15">
        <f t="shared" si="380"/>
        <v>1216405.3333333335</v>
      </c>
      <c r="AB156" s="16">
        <f>Y156*C156*D156</f>
        <v>7618538.666666667</v>
      </c>
      <c r="AC156" s="16">
        <f>MEDIAN(E156,K156,Q156)</f>
        <v>16320</v>
      </c>
      <c r="AD156" s="15">
        <f t="shared" si="361"/>
        <v>3100.8</v>
      </c>
      <c r="AE156" s="15">
        <f t="shared" si="381"/>
        <v>19420.8</v>
      </c>
      <c r="AF156" s="15">
        <f>AC156*C156*D156</f>
        <v>6528000</v>
      </c>
      <c r="AG156" s="15">
        <f t="shared" si="363"/>
        <v>1240320</v>
      </c>
      <c r="AH156" s="16">
        <f>AE156*C156*D156</f>
        <v>7768320</v>
      </c>
    </row>
    <row r="157" spans="1:34" ht="102" x14ac:dyDescent="0.2">
      <c r="A157" s="127"/>
      <c r="B157" s="20" t="s">
        <v>100</v>
      </c>
      <c r="C157" s="1">
        <v>1</v>
      </c>
      <c r="D157" s="1">
        <v>400</v>
      </c>
      <c r="E157" s="15">
        <v>16800</v>
      </c>
      <c r="F157" s="15">
        <f>E157*19%</f>
        <v>3192</v>
      </c>
      <c r="G157" s="15">
        <f>F157+E157</f>
        <v>19992</v>
      </c>
      <c r="H157" s="15">
        <f t="shared" si="364"/>
        <v>6720000</v>
      </c>
      <c r="I157" s="15">
        <f t="shared" si="352"/>
        <v>1276800</v>
      </c>
      <c r="J157" s="16">
        <f t="shared" si="365"/>
        <v>7996800</v>
      </c>
      <c r="K157" s="15">
        <v>14896</v>
      </c>
      <c r="L157" s="15">
        <f>K157*19%</f>
        <v>2830.2400000000002</v>
      </c>
      <c r="M157" s="15">
        <f t="shared" si="374"/>
        <v>17726.240000000002</v>
      </c>
      <c r="N157" s="15">
        <f>K157*C157*D157</f>
        <v>5958400</v>
      </c>
      <c r="O157" s="15">
        <f>N157*19%</f>
        <v>1132096</v>
      </c>
      <c r="P157" s="81">
        <f>M157*D157*C157</f>
        <v>7090496.0000000009</v>
      </c>
      <c r="Q157" s="15">
        <v>16320</v>
      </c>
      <c r="R157" s="15">
        <f t="shared" si="375"/>
        <v>3100.8</v>
      </c>
      <c r="S157" s="15">
        <f t="shared" si="376"/>
        <v>19420.8</v>
      </c>
      <c r="T157" s="15">
        <f>Q157*C157*D157</f>
        <v>6528000</v>
      </c>
      <c r="U157" s="15">
        <f t="shared" si="377"/>
        <v>1240320</v>
      </c>
      <c r="V157" s="16">
        <f>S157*C157*D157</f>
        <v>7768320</v>
      </c>
      <c r="W157" s="16">
        <f>AVERAGE(E157,K157,Q157)</f>
        <v>16005.333333333334</v>
      </c>
      <c r="X157" s="15">
        <f t="shared" si="378"/>
        <v>3041.0133333333333</v>
      </c>
      <c r="Y157" s="15">
        <f t="shared" si="379"/>
        <v>19046.346666666668</v>
      </c>
      <c r="Z157" s="15">
        <f>W157*C157*D157</f>
        <v>6402133.333333334</v>
      </c>
      <c r="AA157" s="15">
        <f t="shared" si="380"/>
        <v>1216405.3333333335</v>
      </c>
      <c r="AB157" s="16">
        <f>Y157*C157*D157</f>
        <v>7618538.666666667</v>
      </c>
      <c r="AC157" s="16">
        <f>MEDIAN(E157,K157,Q157)</f>
        <v>16320</v>
      </c>
      <c r="AD157" s="15">
        <f t="shared" si="361"/>
        <v>3100.8</v>
      </c>
      <c r="AE157" s="15">
        <f t="shared" si="381"/>
        <v>19420.8</v>
      </c>
      <c r="AF157" s="15">
        <f>AC157*C157*D157</f>
        <v>6528000</v>
      </c>
      <c r="AG157" s="15">
        <f t="shared" si="363"/>
        <v>1240320</v>
      </c>
      <c r="AH157" s="16">
        <f>AE157*C157*D157</f>
        <v>7768320</v>
      </c>
    </row>
    <row r="158" spans="1:34" ht="20.399999999999999" x14ac:dyDescent="0.2">
      <c r="A158" s="127"/>
      <c r="B158" s="20" t="s">
        <v>72</v>
      </c>
      <c r="C158" s="1">
        <v>1</v>
      </c>
      <c r="D158" s="1">
        <v>400</v>
      </c>
      <c r="E158" s="15">
        <v>1155</v>
      </c>
      <c r="F158" s="15">
        <f>E158*19%</f>
        <v>219.45</v>
      </c>
      <c r="G158" s="15">
        <f>F158+E158</f>
        <v>1374.45</v>
      </c>
      <c r="H158" s="15">
        <f t="shared" si="364"/>
        <v>462000</v>
      </c>
      <c r="I158" s="15">
        <f t="shared" si="352"/>
        <v>87780</v>
      </c>
      <c r="J158" s="16">
        <f t="shared" si="365"/>
        <v>549780</v>
      </c>
      <c r="K158" s="15">
        <v>1024.0999999999999</v>
      </c>
      <c r="L158" s="15">
        <f>K158*19%</f>
        <v>194.57899999999998</v>
      </c>
      <c r="M158" s="15">
        <f t="shared" si="374"/>
        <v>1218.6789999999999</v>
      </c>
      <c r="N158" s="15">
        <f>K158*C158*D158</f>
        <v>409639.99999999994</v>
      </c>
      <c r="O158" s="15">
        <f>N158*19%</f>
        <v>77831.599999999991</v>
      </c>
      <c r="P158" s="81">
        <f>M158*D158*C158</f>
        <v>487471.59999999992</v>
      </c>
      <c r="Q158" s="15">
        <v>1122</v>
      </c>
      <c r="R158" s="15">
        <f t="shared" si="375"/>
        <v>213.18</v>
      </c>
      <c r="S158" s="15">
        <f t="shared" si="376"/>
        <v>1335.18</v>
      </c>
      <c r="T158" s="15">
        <f>Q158*C158*D158</f>
        <v>448800</v>
      </c>
      <c r="U158" s="15">
        <f t="shared" si="377"/>
        <v>85272</v>
      </c>
      <c r="V158" s="16">
        <f>S158*C158*D158</f>
        <v>534072</v>
      </c>
      <c r="W158" s="16">
        <f>AVERAGE(E158,K158,Q158)</f>
        <v>1100.3666666666666</v>
      </c>
      <c r="X158" s="15">
        <f t="shared" si="378"/>
        <v>209.06966666666665</v>
      </c>
      <c r="Y158" s="15">
        <f t="shared" si="379"/>
        <v>1309.4363333333331</v>
      </c>
      <c r="Z158" s="15">
        <f>W158*C158*D158</f>
        <v>440146.66666666663</v>
      </c>
      <c r="AA158" s="15">
        <f t="shared" si="380"/>
        <v>83627.866666666654</v>
      </c>
      <c r="AB158" s="16">
        <f>Y158*C158*D158</f>
        <v>523774.53333333321</v>
      </c>
      <c r="AC158" s="16">
        <f>MEDIAN(E158,K158,Q158)</f>
        <v>1122</v>
      </c>
      <c r="AD158" s="15">
        <f t="shared" si="361"/>
        <v>213.18</v>
      </c>
      <c r="AE158" s="15">
        <f t="shared" si="381"/>
        <v>1335.18</v>
      </c>
      <c r="AF158" s="15">
        <f>AC158*C158*D158</f>
        <v>448800</v>
      </c>
      <c r="AG158" s="15">
        <f t="shared" si="363"/>
        <v>85272</v>
      </c>
      <c r="AH158" s="16">
        <f>AE158*C158*D158</f>
        <v>534072</v>
      </c>
    </row>
    <row r="159" spans="1:34" x14ac:dyDescent="0.2">
      <c r="A159" s="127"/>
      <c r="B159" s="129" t="s">
        <v>101</v>
      </c>
      <c r="C159" s="130"/>
      <c r="D159" s="130"/>
      <c r="E159" s="130"/>
      <c r="F159" s="130"/>
      <c r="G159" s="130"/>
      <c r="H159" s="130"/>
      <c r="I159" s="130"/>
      <c r="J159" s="130"/>
      <c r="K159" s="130"/>
      <c r="L159" s="130"/>
      <c r="M159" s="130"/>
      <c r="N159" s="130"/>
      <c r="O159" s="130"/>
      <c r="P159" s="130"/>
      <c r="Q159" s="130"/>
      <c r="R159" s="130"/>
      <c r="S159" s="130"/>
      <c r="T159" s="130"/>
      <c r="U159" s="130"/>
      <c r="V159" s="130"/>
      <c r="W159" s="130"/>
      <c r="X159" s="130"/>
      <c r="Y159" s="130"/>
      <c r="Z159" s="130"/>
      <c r="AA159" s="130"/>
      <c r="AB159" s="130"/>
      <c r="AC159" s="130"/>
      <c r="AD159" s="130"/>
      <c r="AE159" s="130"/>
      <c r="AF159" s="130"/>
      <c r="AG159" s="130"/>
      <c r="AH159" s="131"/>
    </row>
    <row r="160" spans="1:34" ht="30.6" x14ac:dyDescent="0.2">
      <c r="A160" s="127"/>
      <c r="B160" s="17" t="s">
        <v>70</v>
      </c>
      <c r="C160" s="19">
        <v>1</v>
      </c>
      <c r="D160" s="1">
        <v>1</v>
      </c>
      <c r="E160" s="15">
        <v>892500</v>
      </c>
      <c r="F160" s="15">
        <f>E160*19%</f>
        <v>169575</v>
      </c>
      <c r="G160" s="15">
        <f>F160+E160</f>
        <v>1062075</v>
      </c>
      <c r="H160" s="15">
        <f t="shared" si="364"/>
        <v>892500</v>
      </c>
      <c r="I160" s="15">
        <f t="shared" si="352"/>
        <v>169575</v>
      </c>
      <c r="J160" s="16">
        <f t="shared" si="365"/>
        <v>1062075</v>
      </c>
      <c r="K160" s="15">
        <v>791350</v>
      </c>
      <c r="L160" s="15">
        <f t="shared" ref="L160:L161" si="382">K160*19%</f>
        <v>150356.5</v>
      </c>
      <c r="M160" s="15">
        <f t="shared" ref="M160:M161" si="383">L160+K160</f>
        <v>941706.5</v>
      </c>
      <c r="N160" s="15">
        <f t="shared" ref="N160:N161" si="384">K160*C160*D160</f>
        <v>791350</v>
      </c>
      <c r="O160" s="15">
        <f t="shared" ref="O160:O161" si="385">N160*19%</f>
        <v>150356.5</v>
      </c>
      <c r="P160" s="81">
        <f t="shared" ref="P160:P161" si="386">M160*D160*C160</f>
        <v>941706.5</v>
      </c>
      <c r="Q160" s="15">
        <v>867000</v>
      </c>
      <c r="R160" s="15">
        <f t="shared" ref="R160:R161" si="387">Q160*19%</f>
        <v>164730</v>
      </c>
      <c r="S160" s="15">
        <f t="shared" ref="S160:S161" si="388">R160+Q160</f>
        <v>1031730</v>
      </c>
      <c r="T160" s="15">
        <f>Q160*C160*D160</f>
        <v>867000</v>
      </c>
      <c r="U160" s="15">
        <f t="shared" ref="U160:U161" si="389">T160*19%</f>
        <v>164730</v>
      </c>
      <c r="V160" s="16">
        <f>S160*C160*D160</f>
        <v>1031730</v>
      </c>
      <c r="W160" s="16">
        <f>AVERAGE(E160,K160,Q160)</f>
        <v>850283.33333333337</v>
      </c>
      <c r="X160" s="15">
        <f t="shared" ref="X160:X161" si="390">W160*19%</f>
        <v>161553.83333333334</v>
      </c>
      <c r="Y160" s="15">
        <f t="shared" ref="Y160:Y161" si="391">X160+W160</f>
        <v>1011837.1666666667</v>
      </c>
      <c r="Z160" s="15">
        <f>W160*C160*D160</f>
        <v>850283.33333333337</v>
      </c>
      <c r="AA160" s="15">
        <f t="shared" ref="AA160:AA161" si="392">Z160*19%</f>
        <v>161553.83333333334</v>
      </c>
      <c r="AB160" s="16">
        <f>Y160*C160*D160</f>
        <v>1011837.1666666667</v>
      </c>
      <c r="AC160" s="16">
        <f>MEDIAN(E160,K160,Q160)</f>
        <v>867000</v>
      </c>
      <c r="AD160" s="15">
        <f t="shared" si="361"/>
        <v>164730</v>
      </c>
      <c r="AE160" s="15">
        <f t="shared" ref="AE160:AE161" si="393">AD160+AC160</f>
        <v>1031730</v>
      </c>
      <c r="AF160" s="15">
        <f>AC160*C160*D160</f>
        <v>867000</v>
      </c>
      <c r="AG160" s="15">
        <f t="shared" si="363"/>
        <v>164730</v>
      </c>
      <c r="AH160" s="16">
        <f>AE160*C160*D160</f>
        <v>1031730</v>
      </c>
    </row>
    <row r="161" spans="1:34" ht="40.799999999999997" x14ac:dyDescent="0.2">
      <c r="A161" s="127"/>
      <c r="B161" s="17" t="s">
        <v>102</v>
      </c>
      <c r="C161" s="19">
        <v>1</v>
      </c>
      <c r="D161" s="1">
        <v>1</v>
      </c>
      <c r="E161" s="15">
        <v>1575000</v>
      </c>
      <c r="F161" s="15">
        <f>E161*19%</f>
        <v>299250</v>
      </c>
      <c r="G161" s="15">
        <f>F161+E161</f>
        <v>1874250</v>
      </c>
      <c r="H161" s="15">
        <f t="shared" si="364"/>
        <v>1575000</v>
      </c>
      <c r="I161" s="15">
        <f t="shared" si="352"/>
        <v>299250</v>
      </c>
      <c r="J161" s="16">
        <f t="shared" si="365"/>
        <v>1874250</v>
      </c>
      <c r="K161" s="15">
        <v>1396500</v>
      </c>
      <c r="L161" s="15">
        <f t="shared" si="382"/>
        <v>265335</v>
      </c>
      <c r="M161" s="15">
        <f t="shared" si="383"/>
        <v>1661835</v>
      </c>
      <c r="N161" s="15">
        <f t="shared" si="384"/>
        <v>1396500</v>
      </c>
      <c r="O161" s="15">
        <f t="shared" si="385"/>
        <v>265335</v>
      </c>
      <c r="P161" s="81">
        <f t="shared" si="386"/>
        <v>1661835</v>
      </c>
      <c r="Q161" s="15">
        <v>1530000</v>
      </c>
      <c r="R161" s="15">
        <f t="shared" si="387"/>
        <v>290700</v>
      </c>
      <c r="S161" s="15">
        <f t="shared" si="388"/>
        <v>1820700</v>
      </c>
      <c r="T161" s="15">
        <f>Q161*C161*D161</f>
        <v>1530000</v>
      </c>
      <c r="U161" s="15">
        <f t="shared" si="389"/>
        <v>290700</v>
      </c>
      <c r="V161" s="16">
        <f>S161*C161*D161</f>
        <v>1820700</v>
      </c>
      <c r="W161" s="16">
        <f>AVERAGE(E161,K161,Q161)</f>
        <v>1500500</v>
      </c>
      <c r="X161" s="15">
        <f t="shared" si="390"/>
        <v>285095</v>
      </c>
      <c r="Y161" s="15">
        <f t="shared" si="391"/>
        <v>1785595</v>
      </c>
      <c r="Z161" s="15">
        <f>W161*C161*D161</f>
        <v>1500500</v>
      </c>
      <c r="AA161" s="15">
        <f t="shared" si="392"/>
        <v>285095</v>
      </c>
      <c r="AB161" s="16">
        <f>Y161*C161*D161</f>
        <v>1785595</v>
      </c>
      <c r="AC161" s="16">
        <f>MEDIAN(E161,K161,Q161)</f>
        <v>1530000</v>
      </c>
      <c r="AD161" s="15">
        <f t="shared" si="361"/>
        <v>290700</v>
      </c>
      <c r="AE161" s="15">
        <f t="shared" si="393"/>
        <v>1820700</v>
      </c>
      <c r="AF161" s="15">
        <f>AC161*C161*D161</f>
        <v>1530000</v>
      </c>
      <c r="AG161" s="15">
        <f t="shared" si="363"/>
        <v>290700</v>
      </c>
      <c r="AH161" s="16">
        <f>AE161*C161*D161</f>
        <v>1820700</v>
      </c>
    </row>
    <row r="162" spans="1:34" x14ac:dyDescent="0.2">
      <c r="A162" s="127"/>
      <c r="B162" s="129" t="s">
        <v>26</v>
      </c>
      <c r="C162" s="130"/>
      <c r="D162" s="130"/>
      <c r="E162" s="130"/>
      <c r="F162" s="130"/>
      <c r="G162" s="130"/>
      <c r="H162" s="130"/>
      <c r="I162" s="130"/>
      <c r="J162" s="130"/>
      <c r="K162" s="130"/>
      <c r="L162" s="130"/>
      <c r="M162" s="130"/>
      <c r="N162" s="130"/>
      <c r="O162" s="130"/>
      <c r="P162" s="130"/>
      <c r="Q162" s="130"/>
      <c r="R162" s="130"/>
      <c r="S162" s="130"/>
      <c r="T162" s="130"/>
      <c r="U162" s="130"/>
      <c r="V162" s="130"/>
      <c r="W162" s="130"/>
      <c r="X162" s="130"/>
      <c r="Y162" s="130"/>
      <c r="Z162" s="130"/>
      <c r="AA162" s="130"/>
      <c r="AB162" s="130"/>
      <c r="AC162" s="130"/>
      <c r="AD162" s="130"/>
      <c r="AE162" s="130"/>
      <c r="AF162" s="130"/>
      <c r="AG162" s="130"/>
      <c r="AH162" s="131"/>
    </row>
    <row r="163" spans="1:34" ht="102" x14ac:dyDescent="0.2">
      <c r="A163" s="127"/>
      <c r="B163" s="20" t="s">
        <v>105</v>
      </c>
      <c r="C163" s="19">
        <v>1</v>
      </c>
      <c r="D163" s="1">
        <v>2</v>
      </c>
      <c r="E163" s="15">
        <v>2520000</v>
      </c>
      <c r="F163" s="15">
        <f>E163*19%</f>
        <v>478800</v>
      </c>
      <c r="G163" s="15">
        <f>F163+E163</f>
        <v>2998800</v>
      </c>
      <c r="H163" s="15">
        <f t="shared" si="364"/>
        <v>5040000</v>
      </c>
      <c r="I163" s="15">
        <f t="shared" si="352"/>
        <v>957600</v>
      </c>
      <c r="J163" s="16">
        <f t="shared" si="365"/>
        <v>5997600</v>
      </c>
      <c r="K163" s="15">
        <v>2234400</v>
      </c>
      <c r="L163" s="15">
        <f>K163*19%</f>
        <v>424536</v>
      </c>
      <c r="M163" s="15">
        <f t="shared" ref="M163:M164" si="394">L163+K163</f>
        <v>2658936</v>
      </c>
      <c r="N163" s="15">
        <f>K163*C163*D163</f>
        <v>4468800</v>
      </c>
      <c r="O163" s="15">
        <f>N163*19%</f>
        <v>849072</v>
      </c>
      <c r="P163" s="81">
        <f>M163*D163*C163</f>
        <v>5317872</v>
      </c>
      <c r="Q163" s="15">
        <v>2448000</v>
      </c>
      <c r="R163" s="15">
        <f t="shared" ref="R163:R164" si="395">Q163*19%</f>
        <v>465120</v>
      </c>
      <c r="S163" s="15">
        <f t="shared" ref="S163:S164" si="396">R163+Q163</f>
        <v>2913120</v>
      </c>
      <c r="T163" s="15">
        <f>Q163*C163*D163</f>
        <v>4896000</v>
      </c>
      <c r="U163" s="15">
        <f t="shared" ref="U163:U164" si="397">T163*19%</f>
        <v>930240</v>
      </c>
      <c r="V163" s="16">
        <f>S163*C163*D163</f>
        <v>5826240</v>
      </c>
      <c r="W163" s="16">
        <f>AVERAGE(E163,K163,Q163)</f>
        <v>2400800</v>
      </c>
      <c r="X163" s="15">
        <f t="shared" ref="X163:X164" si="398">W163*19%</f>
        <v>456152</v>
      </c>
      <c r="Y163" s="15">
        <f t="shared" ref="Y163:Y164" si="399">X163+W163</f>
        <v>2856952</v>
      </c>
      <c r="Z163" s="15">
        <f>W163*C163*D163</f>
        <v>4801600</v>
      </c>
      <c r="AA163" s="15">
        <f t="shared" ref="AA163:AA164" si="400">Z163*19%</f>
        <v>912304</v>
      </c>
      <c r="AB163" s="16">
        <f>Y163*C163*D163</f>
        <v>5713904</v>
      </c>
      <c r="AC163" s="16">
        <f>MEDIAN(E163,K163,Q163)</f>
        <v>2448000</v>
      </c>
      <c r="AD163" s="15">
        <f t="shared" si="361"/>
        <v>465120</v>
      </c>
      <c r="AE163" s="15">
        <f t="shared" ref="AE163:AE164" si="401">AD163+AC163</f>
        <v>2913120</v>
      </c>
      <c r="AF163" s="15">
        <f>AC163*C163*D163</f>
        <v>4896000</v>
      </c>
      <c r="AG163" s="15">
        <f t="shared" si="363"/>
        <v>930240</v>
      </c>
      <c r="AH163" s="16">
        <f>AE163*C163*D163</f>
        <v>5826240</v>
      </c>
    </row>
    <row r="164" spans="1:34" ht="81.599999999999994" x14ac:dyDescent="0.2">
      <c r="A164" s="127"/>
      <c r="B164" s="20" t="s">
        <v>106</v>
      </c>
      <c r="C164" s="1">
        <v>1</v>
      </c>
      <c r="D164" s="1">
        <v>8</v>
      </c>
      <c r="E164" s="15">
        <v>1995000</v>
      </c>
      <c r="F164" s="15">
        <f>E164*19%</f>
        <v>379050</v>
      </c>
      <c r="G164" s="15">
        <f>F164+E164</f>
        <v>2374050</v>
      </c>
      <c r="H164" s="15">
        <f t="shared" si="364"/>
        <v>15960000</v>
      </c>
      <c r="I164" s="15">
        <f t="shared" si="352"/>
        <v>3032400</v>
      </c>
      <c r="J164" s="16">
        <f t="shared" si="365"/>
        <v>18992400</v>
      </c>
      <c r="K164" s="15">
        <v>1768900</v>
      </c>
      <c r="L164" s="15">
        <f>K164*19%</f>
        <v>336091</v>
      </c>
      <c r="M164" s="15">
        <f t="shared" si="394"/>
        <v>2104991</v>
      </c>
      <c r="N164" s="15">
        <f>K164*C164*D164</f>
        <v>14151200</v>
      </c>
      <c r="O164" s="15">
        <f>N164*19%</f>
        <v>2688728</v>
      </c>
      <c r="P164" s="81">
        <f>M164*D164*C164</f>
        <v>16839928</v>
      </c>
      <c r="Q164" s="15">
        <v>1938000</v>
      </c>
      <c r="R164" s="15">
        <f t="shared" si="395"/>
        <v>368220</v>
      </c>
      <c r="S164" s="15">
        <f t="shared" si="396"/>
        <v>2306220</v>
      </c>
      <c r="T164" s="15">
        <f>Q164*C164*D164</f>
        <v>15504000</v>
      </c>
      <c r="U164" s="15">
        <f t="shared" si="397"/>
        <v>2945760</v>
      </c>
      <c r="V164" s="16">
        <f>S164*C164*D164</f>
        <v>18449760</v>
      </c>
      <c r="W164" s="16">
        <f>AVERAGE(E164,K164,Q164)</f>
        <v>1900633.3333333333</v>
      </c>
      <c r="X164" s="15">
        <f t="shared" si="398"/>
        <v>361120.33333333331</v>
      </c>
      <c r="Y164" s="15">
        <f t="shared" si="399"/>
        <v>2261753.6666666665</v>
      </c>
      <c r="Z164" s="15">
        <f>W164*C164*D164</f>
        <v>15205066.666666666</v>
      </c>
      <c r="AA164" s="15">
        <f t="shared" si="400"/>
        <v>2888962.6666666665</v>
      </c>
      <c r="AB164" s="16">
        <f>Y164*C164*D164</f>
        <v>18094029.333333332</v>
      </c>
      <c r="AC164" s="16">
        <f>MEDIAN(E164,K164,Q164)</f>
        <v>1938000</v>
      </c>
      <c r="AD164" s="15">
        <f t="shared" si="361"/>
        <v>368220</v>
      </c>
      <c r="AE164" s="15">
        <f t="shared" si="401"/>
        <v>2306220</v>
      </c>
      <c r="AF164" s="15">
        <f>AC164*C164*D164</f>
        <v>15504000</v>
      </c>
      <c r="AG164" s="15">
        <f t="shared" si="363"/>
        <v>2945760</v>
      </c>
      <c r="AH164" s="16">
        <f>AE164*C164*D164</f>
        <v>18449760</v>
      </c>
    </row>
    <row r="165" spans="1:34" x14ac:dyDescent="0.2">
      <c r="A165" s="127"/>
      <c r="B165" s="129" t="s">
        <v>48</v>
      </c>
      <c r="C165" s="130"/>
      <c r="D165" s="130"/>
      <c r="E165" s="130"/>
      <c r="F165" s="130"/>
      <c r="G165" s="130"/>
      <c r="H165" s="130"/>
      <c r="I165" s="130"/>
      <c r="J165" s="130"/>
      <c r="K165" s="130"/>
      <c r="L165" s="130"/>
      <c r="M165" s="130"/>
      <c r="N165" s="130"/>
      <c r="O165" s="130"/>
      <c r="P165" s="130"/>
      <c r="Q165" s="130"/>
      <c r="R165" s="130"/>
      <c r="S165" s="130"/>
      <c r="T165" s="130"/>
      <c r="U165" s="130"/>
      <c r="V165" s="130"/>
      <c r="W165" s="130"/>
      <c r="X165" s="130"/>
      <c r="Y165" s="130"/>
      <c r="Z165" s="130"/>
      <c r="AA165" s="130"/>
      <c r="AB165" s="130"/>
      <c r="AC165" s="130"/>
      <c r="AD165" s="130"/>
      <c r="AE165" s="130"/>
      <c r="AF165" s="130"/>
      <c r="AG165" s="130"/>
      <c r="AH165" s="131"/>
    </row>
    <row r="166" spans="1:34" ht="91.8" x14ac:dyDescent="0.2">
      <c r="A166" s="127"/>
      <c r="B166" s="17" t="s">
        <v>49</v>
      </c>
      <c r="C166" s="18">
        <v>1</v>
      </c>
      <c r="D166" s="1">
        <v>400</v>
      </c>
      <c r="E166" s="85">
        <v>70350</v>
      </c>
      <c r="F166" s="15">
        <f>E166*19%</f>
        <v>13366.5</v>
      </c>
      <c r="G166" s="15">
        <f>F166+E166</f>
        <v>83716.5</v>
      </c>
      <c r="H166" s="15">
        <f t="shared" si="364"/>
        <v>28140000</v>
      </c>
      <c r="I166" s="15">
        <f t="shared" si="352"/>
        <v>5346600</v>
      </c>
      <c r="J166" s="16">
        <f t="shared" si="365"/>
        <v>33486600</v>
      </c>
      <c r="K166" s="85">
        <v>62377</v>
      </c>
      <c r="L166" s="15">
        <f>K166*19%</f>
        <v>11851.630000000001</v>
      </c>
      <c r="M166" s="15">
        <f t="shared" ref="M166" si="402">L166+K166</f>
        <v>74228.63</v>
      </c>
      <c r="N166" s="15">
        <f>K166*C166*D166</f>
        <v>24950800</v>
      </c>
      <c r="O166" s="15">
        <f>N166*19%</f>
        <v>4740652</v>
      </c>
      <c r="P166" s="81">
        <f>M166*D166*C166</f>
        <v>29691452</v>
      </c>
      <c r="Q166" s="85">
        <v>68340</v>
      </c>
      <c r="R166" s="15">
        <f t="shared" ref="R166" si="403">Q166*19%</f>
        <v>12984.6</v>
      </c>
      <c r="S166" s="15">
        <f t="shared" ref="S166" si="404">R166+Q166</f>
        <v>81324.600000000006</v>
      </c>
      <c r="T166" s="15">
        <f>Q166*C166*D166</f>
        <v>27336000</v>
      </c>
      <c r="U166" s="15">
        <f t="shared" ref="U166" si="405">T166*19%</f>
        <v>5193840</v>
      </c>
      <c r="V166" s="16">
        <f>S166*C166*D166</f>
        <v>32529840.000000004</v>
      </c>
      <c r="W166" s="16">
        <f>AVERAGE(E166,K166,Q166)</f>
        <v>67022.333333333328</v>
      </c>
      <c r="X166" s="15">
        <f t="shared" ref="X166" si="406">W166*19%</f>
        <v>12734.243333333332</v>
      </c>
      <c r="Y166" s="15">
        <f t="shared" ref="Y166" si="407">X166+W166</f>
        <v>79756.57666666666</v>
      </c>
      <c r="Z166" s="15">
        <f>W166*C166*D166</f>
        <v>26808933.333333332</v>
      </c>
      <c r="AA166" s="15">
        <f t="shared" ref="AA166" si="408">Z166*19%</f>
        <v>5093697.333333333</v>
      </c>
      <c r="AB166" s="16">
        <f>Y166*C166*D166</f>
        <v>31902630.666666664</v>
      </c>
      <c r="AC166" s="16">
        <f>MEDIAN(E166,K166,Q166)</f>
        <v>68340</v>
      </c>
      <c r="AD166" s="15">
        <f t="shared" si="361"/>
        <v>12984.6</v>
      </c>
      <c r="AE166" s="15">
        <f t="shared" ref="AE166" si="409">AD166+AC166</f>
        <v>81324.600000000006</v>
      </c>
      <c r="AF166" s="15">
        <f>AC166*C166*D166</f>
        <v>27336000</v>
      </c>
      <c r="AG166" s="15">
        <f t="shared" si="363"/>
        <v>5193840</v>
      </c>
      <c r="AH166" s="16">
        <f>AE166*C166*D166</f>
        <v>32529840.000000004</v>
      </c>
    </row>
    <row r="167" spans="1:34" x14ac:dyDescent="0.2">
      <c r="A167" s="9"/>
      <c r="B167" s="129" t="s">
        <v>44</v>
      </c>
      <c r="C167" s="130"/>
      <c r="D167" s="130"/>
      <c r="E167" s="130"/>
      <c r="F167" s="130"/>
      <c r="G167" s="130"/>
      <c r="H167" s="130"/>
      <c r="I167" s="130"/>
      <c r="J167" s="130"/>
      <c r="K167" s="130"/>
      <c r="L167" s="130"/>
      <c r="M167" s="130"/>
      <c r="N167" s="130"/>
      <c r="O167" s="130"/>
      <c r="P167" s="130"/>
      <c r="Q167" s="130"/>
      <c r="R167" s="130"/>
      <c r="S167" s="130"/>
      <c r="T167" s="130"/>
      <c r="U167" s="130"/>
      <c r="V167" s="130"/>
      <c r="W167" s="130"/>
      <c r="X167" s="130"/>
      <c r="Y167" s="130"/>
      <c r="Z167" s="130"/>
      <c r="AA167" s="130"/>
      <c r="AB167" s="130"/>
      <c r="AC167" s="130"/>
      <c r="AD167" s="130"/>
      <c r="AE167" s="130"/>
      <c r="AF167" s="130"/>
      <c r="AG167" s="130"/>
      <c r="AH167" s="131"/>
    </row>
    <row r="168" spans="1:34" ht="102" x14ac:dyDescent="0.2">
      <c r="A168" s="9" t="s">
        <v>50</v>
      </c>
      <c r="B168" s="20" t="s">
        <v>107</v>
      </c>
      <c r="C168" s="1">
        <v>1</v>
      </c>
      <c r="D168" s="1">
        <v>10</v>
      </c>
      <c r="E168" s="15">
        <v>199500</v>
      </c>
      <c r="F168" s="15">
        <f>E168*19%</f>
        <v>37905</v>
      </c>
      <c r="G168" s="15">
        <f>F168+E168</f>
        <v>237405</v>
      </c>
      <c r="H168" s="15">
        <f t="shared" si="364"/>
        <v>1995000</v>
      </c>
      <c r="I168" s="15">
        <f t="shared" si="352"/>
        <v>379050</v>
      </c>
      <c r="J168" s="16">
        <f t="shared" si="365"/>
        <v>2374050</v>
      </c>
      <c r="K168" s="15">
        <v>176890</v>
      </c>
      <c r="L168" s="15">
        <f>K168*19%</f>
        <v>33609.1</v>
      </c>
      <c r="M168" s="15">
        <f t="shared" ref="M168:M169" si="410">L168+K168</f>
        <v>210499.1</v>
      </c>
      <c r="N168" s="15">
        <f>K168*C168*D168</f>
        <v>1768900</v>
      </c>
      <c r="O168" s="15">
        <f>N168*19%</f>
        <v>336091</v>
      </c>
      <c r="P168" s="81">
        <f>M168*D168*C168</f>
        <v>2104991</v>
      </c>
      <c r="Q168" s="15">
        <v>193800</v>
      </c>
      <c r="R168" s="15">
        <f t="shared" ref="R168:R169" si="411">Q168*19%</f>
        <v>36822</v>
      </c>
      <c r="S168" s="15">
        <f t="shared" ref="S168:S169" si="412">R168+Q168</f>
        <v>230622</v>
      </c>
      <c r="T168" s="15">
        <f>Q168*C168*D168</f>
        <v>1938000</v>
      </c>
      <c r="U168" s="15">
        <f t="shared" ref="U168:U169" si="413">T168*19%</f>
        <v>368220</v>
      </c>
      <c r="V168" s="16">
        <f>S168*C168*D168</f>
        <v>2306220</v>
      </c>
      <c r="W168" s="16">
        <f>AVERAGE(E168,K168,Q168)</f>
        <v>190063.33333333334</v>
      </c>
      <c r="X168" s="15">
        <f t="shared" ref="X168:X169" si="414">W168*19%</f>
        <v>36112.033333333333</v>
      </c>
      <c r="Y168" s="15">
        <f t="shared" ref="Y168:Y169" si="415">X168+W168</f>
        <v>226175.36666666667</v>
      </c>
      <c r="Z168" s="15">
        <f>W168*C168*D168</f>
        <v>1900633.3333333335</v>
      </c>
      <c r="AA168" s="15">
        <f t="shared" ref="AA168:AA169" si="416">Z168*19%</f>
        <v>361120.33333333337</v>
      </c>
      <c r="AB168" s="16">
        <f>Y168*C168*D168</f>
        <v>2261753.6666666665</v>
      </c>
      <c r="AC168" s="16">
        <f>MEDIAN(E168,K168,Q168)</f>
        <v>193800</v>
      </c>
      <c r="AD168" s="15">
        <f t="shared" si="361"/>
        <v>36822</v>
      </c>
      <c r="AE168" s="15">
        <f t="shared" ref="AE168:AE169" si="417">AD168+AC168</f>
        <v>230622</v>
      </c>
      <c r="AF168" s="15">
        <f>AC168*C168*D168</f>
        <v>1938000</v>
      </c>
      <c r="AG168" s="15">
        <f t="shared" si="363"/>
        <v>368220</v>
      </c>
      <c r="AH168" s="16">
        <f>AE168*C168*D168</f>
        <v>2306220</v>
      </c>
    </row>
    <row r="169" spans="1:34" ht="51" x14ac:dyDescent="0.2">
      <c r="A169" s="126"/>
      <c r="B169" s="20" t="s">
        <v>108</v>
      </c>
      <c r="C169" s="1">
        <v>1</v>
      </c>
      <c r="D169" s="1">
        <v>4</v>
      </c>
      <c r="E169" s="15">
        <v>420000</v>
      </c>
      <c r="F169" s="15">
        <f>E169*19%</f>
        <v>79800</v>
      </c>
      <c r="G169" s="15">
        <f>F169+E169</f>
        <v>499800</v>
      </c>
      <c r="H169" s="15">
        <f t="shared" si="364"/>
        <v>1680000</v>
      </c>
      <c r="I169" s="15">
        <f t="shared" si="352"/>
        <v>319200</v>
      </c>
      <c r="J169" s="16">
        <f t="shared" si="365"/>
        <v>1999200</v>
      </c>
      <c r="K169" s="15">
        <v>372400</v>
      </c>
      <c r="L169" s="15">
        <f>K169*19%</f>
        <v>70756</v>
      </c>
      <c r="M169" s="15">
        <f t="shared" si="410"/>
        <v>443156</v>
      </c>
      <c r="N169" s="15">
        <f>K169*C169*D169</f>
        <v>1489600</v>
      </c>
      <c r="O169" s="15">
        <f>N169*19%</f>
        <v>283024</v>
      </c>
      <c r="P169" s="81">
        <f>M169*D169*C169</f>
        <v>1772624</v>
      </c>
      <c r="Q169" s="15">
        <v>408000</v>
      </c>
      <c r="R169" s="15">
        <f t="shared" si="411"/>
        <v>77520</v>
      </c>
      <c r="S169" s="15">
        <f t="shared" si="412"/>
        <v>485520</v>
      </c>
      <c r="T169" s="15">
        <f>Q169*C169*D169</f>
        <v>1632000</v>
      </c>
      <c r="U169" s="15">
        <f t="shared" si="413"/>
        <v>310080</v>
      </c>
      <c r="V169" s="16">
        <f>S169*C169*D169</f>
        <v>1942080</v>
      </c>
      <c r="W169" s="16">
        <f>AVERAGE(E169,K169,Q169)</f>
        <v>400133.33333333331</v>
      </c>
      <c r="X169" s="15">
        <f t="shared" si="414"/>
        <v>76025.333333333328</v>
      </c>
      <c r="Y169" s="15">
        <f t="shared" si="415"/>
        <v>476158.66666666663</v>
      </c>
      <c r="Z169" s="15">
        <f>W169*C169*D169</f>
        <v>1600533.3333333333</v>
      </c>
      <c r="AA169" s="15">
        <f t="shared" si="416"/>
        <v>304101.33333333331</v>
      </c>
      <c r="AB169" s="16">
        <f>Y169*C169*D169</f>
        <v>1904634.6666666665</v>
      </c>
      <c r="AC169" s="16">
        <f>MEDIAN(E169,K169,Q169)</f>
        <v>408000</v>
      </c>
      <c r="AD169" s="15">
        <f t="shared" si="361"/>
        <v>77520</v>
      </c>
      <c r="AE169" s="15">
        <f t="shared" si="417"/>
        <v>485520</v>
      </c>
      <c r="AF169" s="15">
        <f>AC169*C169*D169</f>
        <v>1632000</v>
      </c>
      <c r="AG169" s="15">
        <f t="shared" si="363"/>
        <v>310080</v>
      </c>
      <c r="AH169" s="16">
        <f>AE169*C169*D169</f>
        <v>1942080</v>
      </c>
    </row>
    <row r="170" spans="1:34" x14ac:dyDescent="0.2">
      <c r="A170" s="127"/>
      <c r="B170" s="67"/>
      <c r="C170" s="68"/>
      <c r="D170" s="69"/>
      <c r="E170" s="70"/>
      <c r="F170" s="70"/>
      <c r="G170" s="70"/>
      <c r="H170" s="70">
        <f>SUM(H150:H169)</f>
        <v>131512500</v>
      </c>
      <c r="I170" s="70">
        <f>SUM(I150:I169)</f>
        <v>24987375</v>
      </c>
      <c r="J170" s="71">
        <f>SUM(J150:J169)</f>
        <v>156499875</v>
      </c>
      <c r="K170" s="109"/>
      <c r="L170" s="109"/>
      <c r="M170" s="70"/>
      <c r="N170" s="70">
        <f>SUM(N150:N169)</f>
        <v>116607750</v>
      </c>
      <c r="O170" s="70">
        <f>SUM(O150:O169)</f>
        <v>22155472.5</v>
      </c>
      <c r="P170" s="71">
        <f>SUM(P150:P169)</f>
        <v>138763222.5</v>
      </c>
      <c r="Q170" s="109"/>
      <c r="R170" s="109"/>
      <c r="S170" s="70"/>
      <c r="T170" s="70">
        <f>SUM(T150:T169)</f>
        <v>127755000</v>
      </c>
      <c r="U170" s="70">
        <f>SUM(U150:U169)</f>
        <v>24273450</v>
      </c>
      <c r="V170" s="71">
        <f>SUM(V150:V169)</f>
        <v>152028450</v>
      </c>
      <c r="W170" s="109"/>
      <c r="X170" s="109"/>
      <c r="Y170" s="70"/>
      <c r="Z170" s="70">
        <f>SUM(Z150:Z169)</f>
        <v>125291749.99999999</v>
      </c>
      <c r="AA170" s="70">
        <f>SUM(AA150:AA169)</f>
        <v>23805432.5</v>
      </c>
      <c r="AB170" s="71">
        <f>SUM(AB150:AB169)</f>
        <v>149097182.49999997</v>
      </c>
      <c r="AC170" s="109"/>
      <c r="AD170" s="109"/>
      <c r="AE170" s="70"/>
      <c r="AF170" s="70">
        <f>SUM(AF150:AF169)</f>
        <v>127755000</v>
      </c>
      <c r="AG170" s="70">
        <f>SUM(AG150:AG169)</f>
        <v>24273450</v>
      </c>
      <c r="AH170" s="71">
        <f>SUM(AH150:AH169)</f>
        <v>152028450</v>
      </c>
    </row>
    <row r="171" spans="1:34" x14ac:dyDescent="0.2">
      <c r="A171" s="127"/>
      <c r="B171" s="20"/>
      <c r="C171" s="1"/>
      <c r="D171" s="1"/>
      <c r="E171" s="15"/>
      <c r="F171" s="15"/>
      <c r="G171" s="57"/>
      <c r="H171" s="59"/>
      <c r="I171" s="49"/>
      <c r="J171" s="16"/>
      <c r="K171" s="100"/>
      <c r="L171" s="100"/>
      <c r="M171" s="57"/>
      <c r="N171" s="59"/>
      <c r="O171" s="49"/>
      <c r="P171" s="16"/>
      <c r="Q171" s="100"/>
      <c r="R171" s="100"/>
      <c r="S171" s="57"/>
      <c r="T171" s="59"/>
      <c r="U171" s="49"/>
      <c r="V171" s="16"/>
      <c r="W171" s="100"/>
      <c r="X171" s="100"/>
      <c r="Y171" s="57"/>
      <c r="Z171" s="59"/>
      <c r="AA171" s="49"/>
      <c r="AB171" s="16"/>
      <c r="AC171" s="100"/>
      <c r="AD171" s="100"/>
      <c r="AE171" s="57"/>
      <c r="AF171" s="59"/>
      <c r="AG171" s="49"/>
      <c r="AH171" s="16"/>
    </row>
    <row r="172" spans="1:34" ht="11.25" customHeight="1" x14ac:dyDescent="0.2">
      <c r="A172" s="127"/>
      <c r="B172" s="26"/>
      <c r="C172" s="24"/>
      <c r="D172" s="24"/>
      <c r="E172" s="24"/>
      <c r="F172" s="24"/>
      <c r="G172" s="135" t="s">
        <v>65</v>
      </c>
      <c r="H172" s="136"/>
      <c r="I172" s="137"/>
      <c r="J172" s="58">
        <f>H170</f>
        <v>131512500</v>
      </c>
      <c r="K172" s="101"/>
      <c r="L172" s="101"/>
      <c r="M172" s="135" t="s">
        <v>65</v>
      </c>
      <c r="N172" s="136"/>
      <c r="O172" s="137"/>
      <c r="P172" s="58">
        <f>N170</f>
        <v>116607750</v>
      </c>
      <c r="Q172" s="101"/>
      <c r="R172" s="101"/>
      <c r="S172" s="135" t="s">
        <v>65</v>
      </c>
      <c r="T172" s="136"/>
      <c r="U172" s="137"/>
      <c r="V172" s="58">
        <f>T170</f>
        <v>127755000</v>
      </c>
      <c r="W172" s="101"/>
      <c r="X172" s="101"/>
      <c r="Y172" s="135" t="s">
        <v>65</v>
      </c>
      <c r="Z172" s="136"/>
      <c r="AA172" s="137"/>
      <c r="AB172" s="58">
        <f>Z170</f>
        <v>125291749.99999999</v>
      </c>
      <c r="AC172" s="101"/>
      <c r="AD172" s="101"/>
      <c r="AE172" s="135" t="s">
        <v>65</v>
      </c>
      <c r="AF172" s="136"/>
      <c r="AG172" s="137"/>
      <c r="AH172" s="58">
        <f>AF170</f>
        <v>127755000</v>
      </c>
    </row>
    <row r="173" spans="1:34" x14ac:dyDescent="0.2">
      <c r="A173" s="127"/>
      <c r="B173" s="27"/>
      <c r="C173" s="28"/>
      <c r="D173" s="28"/>
      <c r="E173" s="28"/>
      <c r="F173" s="28"/>
      <c r="G173" s="138" t="s">
        <v>28</v>
      </c>
      <c r="H173" s="139"/>
      <c r="I173" s="139"/>
      <c r="J173" s="61">
        <f>J172*19%</f>
        <v>24987375</v>
      </c>
      <c r="K173" s="110"/>
      <c r="L173" s="110"/>
      <c r="M173" s="138" t="s">
        <v>28</v>
      </c>
      <c r="N173" s="139"/>
      <c r="O173" s="139"/>
      <c r="P173" s="61">
        <f>P172*19%</f>
        <v>22155472.5</v>
      </c>
      <c r="Q173" s="110"/>
      <c r="R173" s="110"/>
      <c r="S173" s="138" t="s">
        <v>28</v>
      </c>
      <c r="T173" s="139"/>
      <c r="U173" s="139"/>
      <c r="V173" s="61">
        <f>V172*19%</f>
        <v>24273450</v>
      </c>
      <c r="W173" s="110"/>
      <c r="X173" s="110"/>
      <c r="Y173" s="138" t="s">
        <v>28</v>
      </c>
      <c r="Z173" s="139"/>
      <c r="AA173" s="139"/>
      <c r="AB173" s="61">
        <f>AB172*19%</f>
        <v>23805432.499999996</v>
      </c>
      <c r="AC173" s="110"/>
      <c r="AD173" s="110"/>
      <c r="AE173" s="138" t="s">
        <v>28</v>
      </c>
      <c r="AF173" s="139"/>
      <c r="AG173" s="139"/>
      <c r="AH173" s="61">
        <f>AH172*19%</f>
        <v>24273450</v>
      </c>
    </row>
    <row r="174" spans="1:34" ht="11.25" customHeight="1" x14ac:dyDescent="0.2">
      <c r="A174" s="127"/>
      <c r="B174" s="33"/>
      <c r="C174" s="34"/>
      <c r="D174" s="34"/>
      <c r="E174" s="34"/>
      <c r="F174" s="34"/>
      <c r="G174" s="140" t="s">
        <v>64</v>
      </c>
      <c r="H174" s="141"/>
      <c r="I174" s="141"/>
      <c r="J174" s="62">
        <f>J173+J172</f>
        <v>156499875</v>
      </c>
      <c r="K174" s="111"/>
      <c r="L174" s="111"/>
      <c r="M174" s="140" t="s">
        <v>64</v>
      </c>
      <c r="N174" s="141"/>
      <c r="O174" s="141"/>
      <c r="P174" s="62">
        <f>P173+P172</f>
        <v>138763222.5</v>
      </c>
      <c r="Q174" s="111"/>
      <c r="R174" s="111"/>
      <c r="S174" s="140" t="s">
        <v>64</v>
      </c>
      <c r="T174" s="141"/>
      <c r="U174" s="141"/>
      <c r="V174" s="62">
        <f>V173+V172</f>
        <v>152028450</v>
      </c>
      <c r="W174" s="111"/>
      <c r="X174" s="111"/>
      <c r="Y174" s="140" t="s">
        <v>64</v>
      </c>
      <c r="Z174" s="141"/>
      <c r="AA174" s="141"/>
      <c r="AB174" s="62">
        <f>AB173+AB172</f>
        <v>149097182.49999997</v>
      </c>
      <c r="AC174" s="111"/>
      <c r="AD174" s="111"/>
      <c r="AE174" s="140" t="s">
        <v>64</v>
      </c>
      <c r="AF174" s="141"/>
      <c r="AG174" s="141"/>
      <c r="AH174" s="62">
        <f>AH173+AH172</f>
        <v>152028450</v>
      </c>
    </row>
    <row r="175" spans="1:34" ht="11.1" customHeight="1" x14ac:dyDescent="0.2">
      <c r="A175" s="41"/>
      <c r="B175" s="45"/>
      <c r="C175" s="46"/>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row>
    <row r="176" spans="1:34" ht="54" customHeight="1" x14ac:dyDescent="0.2">
      <c r="A176" s="148" t="s">
        <v>147</v>
      </c>
      <c r="B176" s="149"/>
      <c r="C176" s="149"/>
      <c r="D176" s="149"/>
      <c r="E176" s="149"/>
      <c r="F176" s="149"/>
      <c r="G176" s="149"/>
      <c r="H176" s="149"/>
      <c r="I176" s="149"/>
      <c r="J176" s="97"/>
      <c r="K176" s="94"/>
      <c r="L176" s="94"/>
      <c r="M176" s="94"/>
      <c r="N176" s="94"/>
      <c r="O176" s="94"/>
      <c r="P176" s="94"/>
      <c r="Q176" s="94"/>
      <c r="R176" s="94"/>
      <c r="S176" s="94"/>
      <c r="T176" s="94"/>
      <c r="U176" s="94"/>
      <c r="V176" s="94"/>
      <c r="W176" s="94"/>
      <c r="X176" s="94"/>
      <c r="Y176" s="94"/>
      <c r="Z176" s="94"/>
      <c r="AA176" s="94"/>
      <c r="AB176" s="94"/>
      <c r="AC176" s="94"/>
      <c r="AD176" s="94"/>
      <c r="AE176" s="94"/>
      <c r="AF176" s="94"/>
      <c r="AG176" s="94"/>
      <c r="AH176" s="94"/>
    </row>
    <row r="177" spans="1:34" ht="21.9" customHeight="1" x14ac:dyDescent="0.2">
      <c r="A177" s="30"/>
      <c r="B177" s="10" t="s">
        <v>1</v>
      </c>
      <c r="C177" s="8" t="s">
        <v>2</v>
      </c>
      <c r="D177" s="8" t="s">
        <v>3</v>
      </c>
      <c r="E177" s="8" t="s">
        <v>4</v>
      </c>
      <c r="F177" s="8" t="s">
        <v>5</v>
      </c>
      <c r="G177" s="8" t="s">
        <v>6</v>
      </c>
      <c r="H177" s="8" t="s">
        <v>86</v>
      </c>
      <c r="I177" s="8" t="s">
        <v>85</v>
      </c>
      <c r="J177" s="8" t="s">
        <v>7</v>
      </c>
      <c r="K177" s="116" t="s">
        <v>4</v>
      </c>
      <c r="L177" s="116" t="s">
        <v>5</v>
      </c>
      <c r="M177" s="116" t="s">
        <v>6</v>
      </c>
      <c r="N177" s="116" t="s">
        <v>86</v>
      </c>
      <c r="O177" s="116" t="s">
        <v>85</v>
      </c>
      <c r="P177" s="116" t="s">
        <v>7</v>
      </c>
      <c r="Q177" s="122" t="s">
        <v>4</v>
      </c>
      <c r="R177" s="122" t="s">
        <v>5</v>
      </c>
      <c r="S177" s="122" t="s">
        <v>6</v>
      </c>
      <c r="T177" s="122" t="s">
        <v>86</v>
      </c>
      <c r="U177" s="122" t="s">
        <v>85</v>
      </c>
      <c r="V177" s="122" t="s">
        <v>7</v>
      </c>
      <c r="W177" s="125" t="s">
        <v>4</v>
      </c>
      <c r="X177" s="125" t="s">
        <v>5</v>
      </c>
      <c r="Y177" s="125" t="s">
        <v>6</v>
      </c>
      <c r="Z177" s="125" t="s">
        <v>86</v>
      </c>
      <c r="AA177" s="125" t="s">
        <v>85</v>
      </c>
      <c r="AB177" s="125" t="s">
        <v>7</v>
      </c>
      <c r="AC177" s="124" t="s">
        <v>4</v>
      </c>
      <c r="AD177" s="124" t="s">
        <v>5</v>
      </c>
      <c r="AE177" s="124" t="s">
        <v>6</v>
      </c>
      <c r="AF177" s="124" t="s">
        <v>86</v>
      </c>
      <c r="AG177" s="124" t="s">
        <v>85</v>
      </c>
      <c r="AH177" s="124" t="s">
        <v>7</v>
      </c>
    </row>
    <row r="178" spans="1:34" ht="21.9" customHeight="1" x14ac:dyDescent="0.2">
      <c r="A178" s="126">
        <v>1</v>
      </c>
      <c r="B178" s="129" t="s">
        <v>8</v>
      </c>
      <c r="C178" s="130"/>
      <c r="D178" s="130"/>
      <c r="E178" s="130"/>
      <c r="F178" s="130"/>
      <c r="G178" s="130"/>
      <c r="H178" s="130"/>
      <c r="I178" s="130"/>
      <c r="J178" s="130"/>
      <c r="K178" s="130"/>
      <c r="L178" s="130"/>
      <c r="M178" s="130"/>
      <c r="N178" s="130"/>
      <c r="O178" s="130"/>
      <c r="P178" s="130"/>
      <c r="Q178" s="130"/>
      <c r="R178" s="130"/>
      <c r="S178" s="130"/>
      <c r="T178" s="130"/>
      <c r="U178" s="130"/>
      <c r="V178" s="130"/>
      <c r="W178" s="130"/>
      <c r="X178" s="130"/>
      <c r="Y178" s="130"/>
      <c r="Z178" s="130"/>
      <c r="AA178" s="130"/>
      <c r="AB178" s="130"/>
      <c r="AC178" s="130"/>
      <c r="AD178" s="130"/>
      <c r="AE178" s="130"/>
      <c r="AF178" s="130"/>
      <c r="AG178" s="130"/>
      <c r="AH178" s="131"/>
    </row>
    <row r="179" spans="1:34" ht="21.9" customHeight="1" x14ac:dyDescent="0.2">
      <c r="A179" s="127"/>
      <c r="B179" s="17" t="s">
        <v>102</v>
      </c>
      <c r="C179" s="19">
        <v>1</v>
      </c>
      <c r="D179" s="1">
        <v>1</v>
      </c>
      <c r="E179" s="15">
        <v>1575000</v>
      </c>
      <c r="F179" s="15">
        <f>E179*19%</f>
        <v>299250</v>
      </c>
      <c r="G179" s="15">
        <f>F179+E179</f>
        <v>1874250</v>
      </c>
      <c r="H179" s="15">
        <f t="shared" ref="H179" si="418">E179*D179*C179</f>
        <v>1575000</v>
      </c>
      <c r="I179" s="15">
        <f t="shared" ref="I179:I205" si="419">H179*19%</f>
        <v>299250</v>
      </c>
      <c r="J179" s="16">
        <f t="shared" ref="J179" si="420">G179*D179*C179</f>
        <v>1874250</v>
      </c>
      <c r="K179" s="15">
        <v>1396500</v>
      </c>
      <c r="L179" s="15">
        <f>K179*19%</f>
        <v>265335</v>
      </c>
      <c r="M179" s="15">
        <f t="shared" ref="M179" si="421">L179+K179</f>
        <v>1661835</v>
      </c>
      <c r="N179" s="15">
        <f>K179*C179*D179</f>
        <v>1396500</v>
      </c>
      <c r="O179" s="15">
        <f>N179*19%</f>
        <v>265335</v>
      </c>
      <c r="P179" s="81">
        <f>M179*D179*C179</f>
        <v>1661835</v>
      </c>
      <c r="Q179" s="15">
        <v>1530000</v>
      </c>
      <c r="R179" s="15">
        <f t="shared" ref="R179" si="422">Q179*19%</f>
        <v>290700</v>
      </c>
      <c r="S179" s="15">
        <f t="shared" ref="S179" si="423">R179+Q179</f>
        <v>1820700</v>
      </c>
      <c r="T179" s="15">
        <f>Q179*C179*D179</f>
        <v>1530000</v>
      </c>
      <c r="U179" s="15">
        <f t="shared" ref="U179" si="424">T179*19%</f>
        <v>290700</v>
      </c>
      <c r="V179" s="16">
        <f>S179*C179*D179</f>
        <v>1820700</v>
      </c>
      <c r="W179" s="16">
        <f>AVERAGE(E179,K179,Q179)</f>
        <v>1500500</v>
      </c>
      <c r="X179" s="15">
        <f t="shared" ref="X179" si="425">W179*19%</f>
        <v>285095</v>
      </c>
      <c r="Y179" s="15">
        <f t="shared" ref="Y179" si="426">X179+W179</f>
        <v>1785595</v>
      </c>
      <c r="Z179" s="15">
        <f>W179*C179*D179</f>
        <v>1500500</v>
      </c>
      <c r="AA179" s="15">
        <f t="shared" ref="AA179" si="427">Z179*19%</f>
        <v>285095</v>
      </c>
      <c r="AB179" s="16">
        <f>Y179*C179*D179</f>
        <v>1785595</v>
      </c>
      <c r="AC179" s="16">
        <f>MEDIAN(E179,K179,Q179)</f>
        <v>1530000</v>
      </c>
      <c r="AD179" s="15">
        <f t="shared" ref="AD179:AD205" si="428">AC179*19%</f>
        <v>290700</v>
      </c>
      <c r="AE179" s="15">
        <f t="shared" ref="AE179" si="429">AD179+AC179</f>
        <v>1820700</v>
      </c>
      <c r="AF179" s="15">
        <f>AC179*C179*D179</f>
        <v>1530000</v>
      </c>
      <c r="AG179" s="15">
        <f t="shared" ref="AG179:AG205" si="430">AF179*19%</f>
        <v>290700</v>
      </c>
      <c r="AH179" s="16">
        <f>AE179*C179*D179</f>
        <v>1820700</v>
      </c>
    </row>
    <row r="180" spans="1:34" x14ac:dyDescent="0.2">
      <c r="A180" s="127"/>
      <c r="B180" s="129" t="s">
        <v>51</v>
      </c>
      <c r="C180" s="130"/>
      <c r="D180" s="130"/>
      <c r="E180" s="130"/>
      <c r="F180" s="130"/>
      <c r="G180" s="130"/>
      <c r="H180" s="130"/>
      <c r="I180" s="130"/>
      <c r="J180" s="130"/>
      <c r="K180" s="130"/>
      <c r="L180" s="130"/>
      <c r="M180" s="130"/>
      <c r="N180" s="130"/>
      <c r="O180" s="130"/>
      <c r="P180" s="130"/>
      <c r="Q180" s="130"/>
      <c r="R180" s="130"/>
      <c r="S180" s="130"/>
      <c r="T180" s="130"/>
      <c r="U180" s="130"/>
      <c r="V180" s="130"/>
      <c r="W180" s="130"/>
      <c r="X180" s="130"/>
      <c r="Y180" s="130"/>
      <c r="Z180" s="130"/>
      <c r="AA180" s="130"/>
      <c r="AB180" s="130"/>
      <c r="AC180" s="130"/>
      <c r="AD180" s="130"/>
      <c r="AE180" s="130"/>
      <c r="AF180" s="130"/>
      <c r="AG180" s="130"/>
      <c r="AH180" s="131"/>
    </row>
    <row r="181" spans="1:34" ht="51" x14ac:dyDescent="0.2">
      <c r="A181" s="127"/>
      <c r="B181" s="20" t="s">
        <v>119</v>
      </c>
      <c r="C181" s="19">
        <v>1</v>
      </c>
      <c r="D181" s="1">
        <v>1</v>
      </c>
      <c r="E181" s="15">
        <v>7350000</v>
      </c>
      <c r="F181" s="15">
        <f>E181*19%</f>
        <v>1396500</v>
      </c>
      <c r="G181" s="15">
        <f>F181+E181</f>
        <v>8746500</v>
      </c>
      <c r="H181" s="15">
        <f t="shared" ref="H181:H191" si="431">E181*D181*C181</f>
        <v>7350000</v>
      </c>
      <c r="I181" s="15">
        <f t="shared" si="419"/>
        <v>1396500</v>
      </c>
      <c r="J181" s="16">
        <f t="shared" ref="J181:J191" si="432">G181*D181*C181</f>
        <v>8746500</v>
      </c>
      <c r="K181" s="15">
        <v>6517000</v>
      </c>
      <c r="L181" s="15">
        <f>K181*19%</f>
        <v>1238230</v>
      </c>
      <c r="M181" s="15">
        <f t="shared" ref="M181:M182" si="433">L181+K181</f>
        <v>7755230</v>
      </c>
      <c r="N181" s="15">
        <f>K181*C181*D181</f>
        <v>6517000</v>
      </c>
      <c r="O181" s="15">
        <f>N181*19%</f>
        <v>1238230</v>
      </c>
      <c r="P181" s="81">
        <f>M181*D181*C181</f>
        <v>7755230</v>
      </c>
      <c r="Q181" s="15">
        <v>7140000</v>
      </c>
      <c r="R181" s="15">
        <f t="shared" ref="R181:R182" si="434">Q181*19%</f>
        <v>1356600</v>
      </c>
      <c r="S181" s="15">
        <f t="shared" ref="S181:S182" si="435">R181+Q181</f>
        <v>8496600</v>
      </c>
      <c r="T181" s="15">
        <f>Q181*C181*D181</f>
        <v>7140000</v>
      </c>
      <c r="U181" s="15">
        <f t="shared" ref="U181:U182" si="436">T181*19%</f>
        <v>1356600</v>
      </c>
      <c r="V181" s="16">
        <f>S181*C181*D181</f>
        <v>8496600</v>
      </c>
      <c r="W181" s="16">
        <f>AVERAGE(E181,K181,Q181)</f>
        <v>7002333.333333333</v>
      </c>
      <c r="X181" s="15">
        <f t="shared" ref="X181:X182" si="437">W181*19%</f>
        <v>1330443.3333333333</v>
      </c>
      <c r="Y181" s="15">
        <f t="shared" ref="Y181:Y182" si="438">X181+W181</f>
        <v>8332776.666666666</v>
      </c>
      <c r="Z181" s="15">
        <f>W181*C181*D181</f>
        <v>7002333.333333333</v>
      </c>
      <c r="AA181" s="15">
        <f t="shared" ref="AA181:AA182" si="439">Z181*19%</f>
        <v>1330443.3333333333</v>
      </c>
      <c r="AB181" s="16">
        <f>Y181*C181*D181</f>
        <v>8332776.666666666</v>
      </c>
      <c r="AC181" s="16">
        <f>MEDIAN(E181,K181,Q181)</f>
        <v>7140000</v>
      </c>
      <c r="AD181" s="15">
        <f t="shared" si="428"/>
        <v>1356600</v>
      </c>
      <c r="AE181" s="15">
        <f t="shared" ref="AE181:AE182" si="440">AD181+AC181</f>
        <v>8496600</v>
      </c>
      <c r="AF181" s="15">
        <f>AC181*C181*D181</f>
        <v>7140000</v>
      </c>
      <c r="AG181" s="15">
        <f t="shared" si="430"/>
        <v>1356600</v>
      </c>
      <c r="AH181" s="16">
        <f>AE181*C181*D181</f>
        <v>8496600</v>
      </c>
    </row>
    <row r="182" spans="1:34" ht="40.799999999999997" x14ac:dyDescent="0.2">
      <c r="A182" s="127"/>
      <c r="B182" s="20" t="s">
        <v>142</v>
      </c>
      <c r="C182" s="19">
        <v>1</v>
      </c>
      <c r="D182" s="1">
        <v>1</v>
      </c>
      <c r="E182" s="15">
        <v>1260000</v>
      </c>
      <c r="F182" s="15">
        <f>E182*19%</f>
        <v>239400</v>
      </c>
      <c r="G182" s="15">
        <f>F182+E182</f>
        <v>1499400</v>
      </c>
      <c r="H182" s="15">
        <f t="shared" si="431"/>
        <v>1260000</v>
      </c>
      <c r="I182" s="15">
        <f t="shared" si="419"/>
        <v>239400</v>
      </c>
      <c r="J182" s="16">
        <f t="shared" si="432"/>
        <v>1499400</v>
      </c>
      <c r="K182" s="15">
        <v>1117200</v>
      </c>
      <c r="L182" s="15">
        <f>K182*19%</f>
        <v>212268</v>
      </c>
      <c r="M182" s="15">
        <f t="shared" si="433"/>
        <v>1329468</v>
      </c>
      <c r="N182" s="15">
        <f>K182*C182*D182</f>
        <v>1117200</v>
      </c>
      <c r="O182" s="15">
        <f>N182*19%</f>
        <v>212268</v>
      </c>
      <c r="P182" s="81">
        <f>M182*D182*C182</f>
        <v>1329468</v>
      </c>
      <c r="Q182" s="15">
        <v>1224000</v>
      </c>
      <c r="R182" s="15">
        <f t="shared" si="434"/>
        <v>232560</v>
      </c>
      <c r="S182" s="15">
        <f t="shared" si="435"/>
        <v>1456560</v>
      </c>
      <c r="T182" s="15">
        <f>Q182*C182*D182</f>
        <v>1224000</v>
      </c>
      <c r="U182" s="15">
        <f t="shared" si="436"/>
        <v>232560</v>
      </c>
      <c r="V182" s="16">
        <f>S182*C182*D182</f>
        <v>1456560</v>
      </c>
      <c r="W182" s="16">
        <f>AVERAGE(E182,K182,Q182)</f>
        <v>1200400</v>
      </c>
      <c r="X182" s="15">
        <f t="shared" si="437"/>
        <v>228076</v>
      </c>
      <c r="Y182" s="15">
        <f t="shared" si="438"/>
        <v>1428476</v>
      </c>
      <c r="Z182" s="15">
        <f>W182*C182*D182</f>
        <v>1200400</v>
      </c>
      <c r="AA182" s="15">
        <f t="shared" si="439"/>
        <v>228076</v>
      </c>
      <c r="AB182" s="16">
        <f>Y182*C182*D182</f>
        <v>1428476</v>
      </c>
      <c r="AC182" s="16">
        <f>MEDIAN(E182,K182,Q182)</f>
        <v>1224000</v>
      </c>
      <c r="AD182" s="15">
        <f t="shared" si="428"/>
        <v>232560</v>
      </c>
      <c r="AE182" s="15">
        <f t="shared" si="440"/>
        <v>1456560</v>
      </c>
      <c r="AF182" s="15">
        <f>AC182*C182*D182</f>
        <v>1224000</v>
      </c>
      <c r="AG182" s="15">
        <f t="shared" si="430"/>
        <v>232560</v>
      </c>
      <c r="AH182" s="16">
        <f>AE182*C182*D182</f>
        <v>1456560</v>
      </c>
    </row>
    <row r="183" spans="1:34" ht="21" customHeight="1" x14ac:dyDescent="0.2">
      <c r="A183" s="127"/>
      <c r="B183" s="129" t="s">
        <v>52</v>
      </c>
      <c r="C183" s="130"/>
      <c r="D183" s="130"/>
      <c r="E183" s="130"/>
      <c r="F183" s="130"/>
      <c r="G183" s="130"/>
      <c r="H183" s="130"/>
      <c r="I183" s="130"/>
      <c r="J183" s="130"/>
      <c r="K183" s="130"/>
      <c r="L183" s="130"/>
      <c r="M183" s="130"/>
      <c r="N183" s="130"/>
      <c r="O183" s="130"/>
      <c r="P183" s="130"/>
      <c r="Q183" s="130"/>
      <c r="R183" s="130"/>
      <c r="S183" s="130"/>
      <c r="T183" s="130"/>
      <c r="U183" s="130"/>
      <c r="V183" s="130"/>
      <c r="W183" s="130"/>
      <c r="X183" s="130"/>
      <c r="Y183" s="130"/>
      <c r="Z183" s="130"/>
      <c r="AA183" s="130"/>
      <c r="AB183" s="130"/>
      <c r="AC183" s="130"/>
      <c r="AD183" s="130"/>
      <c r="AE183" s="130"/>
      <c r="AF183" s="130"/>
      <c r="AG183" s="130"/>
      <c r="AH183" s="131"/>
    </row>
    <row r="184" spans="1:34" ht="40.799999999999997" x14ac:dyDescent="0.2">
      <c r="A184" s="127"/>
      <c r="B184" s="17" t="s">
        <v>120</v>
      </c>
      <c r="C184" s="47">
        <v>1</v>
      </c>
      <c r="D184" s="48">
        <v>1</v>
      </c>
      <c r="E184" s="49">
        <v>892500</v>
      </c>
      <c r="F184" s="15">
        <f>E184*19%</f>
        <v>169575</v>
      </c>
      <c r="G184" s="15">
        <f>F184+E184</f>
        <v>1062075</v>
      </c>
      <c r="H184" s="15">
        <f t="shared" si="431"/>
        <v>892500</v>
      </c>
      <c r="I184" s="15">
        <f t="shared" si="419"/>
        <v>169575</v>
      </c>
      <c r="J184" s="16">
        <f t="shared" si="432"/>
        <v>1062075</v>
      </c>
      <c r="K184" s="49">
        <v>791350</v>
      </c>
      <c r="L184" s="15">
        <f>K184*19%</f>
        <v>150356.5</v>
      </c>
      <c r="M184" s="15">
        <f t="shared" ref="M184" si="441">L184+K184</f>
        <v>941706.5</v>
      </c>
      <c r="N184" s="15">
        <f>K184*C184*D184</f>
        <v>791350</v>
      </c>
      <c r="O184" s="15">
        <f>N184*19%</f>
        <v>150356.5</v>
      </c>
      <c r="P184" s="81">
        <f>M184*D184*C184</f>
        <v>941706.5</v>
      </c>
      <c r="Q184" s="49">
        <v>867000</v>
      </c>
      <c r="R184" s="15">
        <f t="shared" ref="R184" si="442">Q184*19%</f>
        <v>164730</v>
      </c>
      <c r="S184" s="15">
        <f t="shared" ref="S184" si="443">R184+Q184</f>
        <v>1031730</v>
      </c>
      <c r="T184" s="15">
        <f>Q184*C184*D184</f>
        <v>867000</v>
      </c>
      <c r="U184" s="15">
        <f t="shared" ref="U184" si="444">T184*19%</f>
        <v>164730</v>
      </c>
      <c r="V184" s="16">
        <f>S184*C184*D184</f>
        <v>1031730</v>
      </c>
      <c r="W184" s="16">
        <f>AVERAGE(E184,K184,Q184)</f>
        <v>850283.33333333337</v>
      </c>
      <c r="X184" s="15">
        <f t="shared" ref="X184" si="445">W184*19%</f>
        <v>161553.83333333334</v>
      </c>
      <c r="Y184" s="15">
        <f t="shared" ref="Y184" si="446">X184+W184</f>
        <v>1011837.1666666667</v>
      </c>
      <c r="Z184" s="15">
        <f>W184*C184*D184</f>
        <v>850283.33333333337</v>
      </c>
      <c r="AA184" s="15">
        <f t="shared" ref="AA184" si="447">Z184*19%</f>
        <v>161553.83333333334</v>
      </c>
      <c r="AB184" s="16">
        <f>Y184*C184*D184</f>
        <v>1011837.1666666667</v>
      </c>
      <c r="AC184" s="16">
        <f>MEDIAN(E184,K184,Q184)</f>
        <v>867000</v>
      </c>
      <c r="AD184" s="15">
        <f t="shared" si="428"/>
        <v>164730</v>
      </c>
      <c r="AE184" s="15">
        <f t="shared" ref="AE184" si="448">AD184+AC184</f>
        <v>1031730</v>
      </c>
      <c r="AF184" s="15">
        <f>AC184*C184*D184</f>
        <v>867000</v>
      </c>
      <c r="AG184" s="15">
        <f t="shared" si="430"/>
        <v>164730</v>
      </c>
      <c r="AH184" s="16">
        <f>AE184*C184*D184</f>
        <v>1031730</v>
      </c>
    </row>
    <row r="185" spans="1:34" ht="27.9" customHeight="1" x14ac:dyDescent="0.2">
      <c r="A185" s="127"/>
      <c r="B185" s="129" t="s">
        <v>13</v>
      </c>
      <c r="C185" s="130"/>
      <c r="D185" s="130"/>
      <c r="E185" s="130"/>
      <c r="F185" s="130"/>
      <c r="G185" s="130"/>
      <c r="H185" s="130"/>
      <c r="I185" s="130"/>
      <c r="J185" s="130"/>
      <c r="K185" s="130"/>
      <c r="L185" s="130"/>
      <c r="M185" s="130"/>
      <c r="N185" s="130"/>
      <c r="O185" s="130"/>
      <c r="P185" s="130"/>
      <c r="Q185" s="130"/>
      <c r="R185" s="130"/>
      <c r="S185" s="130"/>
      <c r="T185" s="130"/>
      <c r="U185" s="130"/>
      <c r="V185" s="130"/>
      <c r="W185" s="130"/>
      <c r="X185" s="130"/>
      <c r="Y185" s="130"/>
      <c r="Z185" s="130"/>
      <c r="AA185" s="130"/>
      <c r="AB185" s="130"/>
      <c r="AC185" s="130"/>
      <c r="AD185" s="130"/>
      <c r="AE185" s="130"/>
      <c r="AF185" s="130"/>
      <c r="AG185" s="130"/>
      <c r="AH185" s="131"/>
    </row>
    <row r="186" spans="1:34" ht="21" customHeight="1" x14ac:dyDescent="0.2">
      <c r="A186" s="127"/>
      <c r="B186" s="20" t="s">
        <v>121</v>
      </c>
      <c r="C186" s="1">
        <v>1</v>
      </c>
      <c r="D186" s="1">
        <v>1</v>
      </c>
      <c r="E186" s="15">
        <v>2625000</v>
      </c>
      <c r="F186" s="15"/>
      <c r="G186" s="15">
        <f>F186+E186</f>
        <v>2625000</v>
      </c>
      <c r="H186" s="15">
        <f t="shared" si="431"/>
        <v>2625000</v>
      </c>
      <c r="I186" s="15"/>
      <c r="J186" s="16">
        <f t="shared" si="432"/>
        <v>2625000</v>
      </c>
      <c r="K186" s="15">
        <v>2327500</v>
      </c>
      <c r="L186" s="15"/>
      <c r="M186" s="15">
        <f t="shared" ref="M186" si="449">L186+K186</f>
        <v>2327500</v>
      </c>
      <c r="N186" s="15">
        <f>K186*C186*D186</f>
        <v>2327500</v>
      </c>
      <c r="O186" s="15"/>
      <c r="P186" s="81">
        <f>M186*D186*C186</f>
        <v>2327500</v>
      </c>
      <c r="Q186" s="15">
        <v>2550000</v>
      </c>
      <c r="R186" s="15"/>
      <c r="S186" s="15">
        <f t="shared" ref="S186" si="450">R186+Q186</f>
        <v>2550000</v>
      </c>
      <c r="T186" s="15">
        <f>Q186*C186*D186</f>
        <v>2550000</v>
      </c>
      <c r="U186" s="15"/>
      <c r="V186" s="16">
        <f>S186*C186*D186</f>
        <v>2550000</v>
      </c>
      <c r="W186" s="16">
        <f>AVERAGE(E186,K186,Q186)</f>
        <v>2500833.3333333335</v>
      </c>
      <c r="X186" s="15"/>
      <c r="Y186" s="15">
        <f t="shared" ref="Y186" si="451">X186+W186</f>
        <v>2500833.3333333335</v>
      </c>
      <c r="Z186" s="15">
        <f>W186*C186*D186</f>
        <v>2500833.3333333335</v>
      </c>
      <c r="AA186" s="15"/>
      <c r="AB186" s="16">
        <f>Y186*C186*D186</f>
        <v>2500833.3333333335</v>
      </c>
      <c r="AC186" s="16">
        <f>MEDIAN(E186,K186,Q186)</f>
        <v>2550000</v>
      </c>
      <c r="AD186" s="15"/>
      <c r="AE186" s="15">
        <f t="shared" ref="AE186" si="452">AD186+AC186</f>
        <v>2550000</v>
      </c>
      <c r="AF186" s="15">
        <f>AC186*C186*D186</f>
        <v>2550000</v>
      </c>
      <c r="AG186" s="15"/>
      <c r="AH186" s="16">
        <f>AE186*C186*D186</f>
        <v>2550000</v>
      </c>
    </row>
    <row r="187" spans="1:34" x14ac:dyDescent="0.2">
      <c r="A187" s="127"/>
      <c r="B187" s="129" t="s">
        <v>53</v>
      </c>
      <c r="C187" s="130"/>
      <c r="D187" s="130"/>
      <c r="E187" s="130"/>
      <c r="F187" s="130"/>
      <c r="G187" s="130"/>
      <c r="H187" s="130"/>
      <c r="I187" s="130"/>
      <c r="J187" s="130"/>
      <c r="K187" s="130"/>
      <c r="L187" s="130"/>
      <c r="M187" s="130"/>
      <c r="N187" s="130"/>
      <c r="O187" s="130"/>
      <c r="P187" s="130"/>
      <c r="Q187" s="130"/>
      <c r="R187" s="130"/>
      <c r="S187" s="130"/>
      <c r="T187" s="130"/>
      <c r="U187" s="130"/>
      <c r="V187" s="130"/>
      <c r="W187" s="130"/>
      <c r="X187" s="130"/>
      <c r="Y187" s="130"/>
      <c r="Z187" s="130"/>
      <c r="AA187" s="130"/>
      <c r="AB187" s="130"/>
      <c r="AC187" s="130"/>
      <c r="AD187" s="130"/>
      <c r="AE187" s="130"/>
      <c r="AF187" s="130"/>
      <c r="AG187" s="130"/>
      <c r="AH187" s="131"/>
    </row>
    <row r="188" spans="1:34" ht="40.799999999999997" x14ac:dyDescent="0.2">
      <c r="A188" s="127"/>
      <c r="B188" s="20" t="s">
        <v>122</v>
      </c>
      <c r="C188" s="1">
        <v>1</v>
      </c>
      <c r="D188" s="1">
        <v>500</v>
      </c>
      <c r="E188" s="15">
        <v>4725</v>
      </c>
      <c r="F188" s="15">
        <f>E188*19%</f>
        <v>897.75</v>
      </c>
      <c r="G188" s="15">
        <f>F188+E188</f>
        <v>5622.75</v>
      </c>
      <c r="H188" s="15">
        <f t="shared" si="431"/>
        <v>2362500</v>
      </c>
      <c r="I188" s="15">
        <f t="shared" si="419"/>
        <v>448875</v>
      </c>
      <c r="J188" s="16">
        <f t="shared" si="432"/>
        <v>2811375</v>
      </c>
      <c r="K188" s="15">
        <v>4189.5</v>
      </c>
      <c r="L188" s="15">
        <f>K188*19%</f>
        <v>796.005</v>
      </c>
      <c r="M188" s="15">
        <f t="shared" ref="M188:M189" si="453">L188+K188</f>
        <v>4985.5050000000001</v>
      </c>
      <c r="N188" s="15">
        <f>K188*C188*D188</f>
        <v>2094750</v>
      </c>
      <c r="O188" s="15">
        <f>N188*19%</f>
        <v>398002.5</v>
      </c>
      <c r="P188" s="81">
        <f>M188*D188*C188</f>
        <v>2492752.5</v>
      </c>
      <c r="Q188" s="15">
        <v>4590</v>
      </c>
      <c r="R188" s="15">
        <f t="shared" ref="R188:R189" si="454">Q188*19%</f>
        <v>872.1</v>
      </c>
      <c r="S188" s="15">
        <f t="shared" ref="S188:S189" si="455">R188+Q188</f>
        <v>5462.1</v>
      </c>
      <c r="T188" s="15">
        <f>Q188*C188*D188</f>
        <v>2295000</v>
      </c>
      <c r="U188" s="15">
        <f t="shared" ref="U188:U189" si="456">T188*19%</f>
        <v>436050</v>
      </c>
      <c r="V188" s="16">
        <f>S188*C188*D188</f>
        <v>2731050</v>
      </c>
      <c r="W188" s="16">
        <f>AVERAGE(E188,K188,Q188)</f>
        <v>4501.5</v>
      </c>
      <c r="X188" s="15">
        <f t="shared" ref="X188:X189" si="457">W188*19%</f>
        <v>855.28499999999997</v>
      </c>
      <c r="Y188" s="15">
        <f t="shared" ref="Y188:Y189" si="458">X188+W188</f>
        <v>5356.7849999999999</v>
      </c>
      <c r="Z188" s="15">
        <f>W188*C188*D188</f>
        <v>2250750</v>
      </c>
      <c r="AA188" s="15">
        <f t="shared" ref="AA188:AA189" si="459">Z188*19%</f>
        <v>427642.5</v>
      </c>
      <c r="AB188" s="16">
        <f>Y188*C188*D188</f>
        <v>2678392.5</v>
      </c>
      <c r="AC188" s="16">
        <f>MEDIAN(E188,K188,Q188)</f>
        <v>4590</v>
      </c>
      <c r="AD188" s="15">
        <f t="shared" si="428"/>
        <v>872.1</v>
      </c>
      <c r="AE188" s="15">
        <f t="shared" ref="AE188:AE189" si="460">AD188+AC188</f>
        <v>5462.1</v>
      </c>
      <c r="AF188" s="15">
        <f>AC188*C188*D188</f>
        <v>2295000</v>
      </c>
      <c r="AG188" s="15">
        <f t="shared" si="430"/>
        <v>436050</v>
      </c>
      <c r="AH188" s="16">
        <f>AE188*C188*D188</f>
        <v>2731050</v>
      </c>
    </row>
    <row r="189" spans="1:34" ht="102" x14ac:dyDescent="0.2">
      <c r="A189" s="127"/>
      <c r="B189" s="20" t="s">
        <v>123</v>
      </c>
      <c r="C189" s="19">
        <v>1</v>
      </c>
      <c r="D189" s="1">
        <v>500</v>
      </c>
      <c r="E189" s="50">
        <v>16800</v>
      </c>
      <c r="F189" s="15">
        <f>E189*19%</f>
        <v>3192</v>
      </c>
      <c r="G189" s="15">
        <f>F189+E189</f>
        <v>19992</v>
      </c>
      <c r="H189" s="15">
        <f t="shared" si="431"/>
        <v>8400000</v>
      </c>
      <c r="I189" s="15">
        <f t="shared" si="419"/>
        <v>1596000</v>
      </c>
      <c r="J189" s="16">
        <f t="shared" si="432"/>
        <v>9996000</v>
      </c>
      <c r="K189" s="50">
        <v>14896</v>
      </c>
      <c r="L189" s="15">
        <f>K189*19%</f>
        <v>2830.2400000000002</v>
      </c>
      <c r="M189" s="15">
        <f t="shared" si="453"/>
        <v>17726.240000000002</v>
      </c>
      <c r="N189" s="15">
        <f>K189*C189*D189</f>
        <v>7448000</v>
      </c>
      <c r="O189" s="15">
        <f>N189*19%</f>
        <v>1415120</v>
      </c>
      <c r="P189" s="81">
        <f>M189*D189*C189</f>
        <v>8863120</v>
      </c>
      <c r="Q189" s="50">
        <v>16320</v>
      </c>
      <c r="R189" s="15">
        <f t="shared" si="454"/>
        <v>3100.8</v>
      </c>
      <c r="S189" s="15">
        <f t="shared" si="455"/>
        <v>19420.8</v>
      </c>
      <c r="T189" s="15">
        <f>Q189*C189*D189</f>
        <v>8160000</v>
      </c>
      <c r="U189" s="15">
        <f t="shared" si="456"/>
        <v>1550400</v>
      </c>
      <c r="V189" s="16">
        <f>S189*C189*D189</f>
        <v>9710400</v>
      </c>
      <c r="W189" s="16">
        <f>AVERAGE(E189,K189,Q189)</f>
        <v>16005.333333333334</v>
      </c>
      <c r="X189" s="15">
        <f t="shared" si="457"/>
        <v>3041.0133333333333</v>
      </c>
      <c r="Y189" s="15">
        <f t="shared" si="458"/>
        <v>19046.346666666668</v>
      </c>
      <c r="Z189" s="15">
        <f>W189*C189*D189</f>
        <v>8002666.666666667</v>
      </c>
      <c r="AA189" s="15">
        <f t="shared" si="459"/>
        <v>1520506.6666666667</v>
      </c>
      <c r="AB189" s="16">
        <f>Y189*C189*D189</f>
        <v>9523173.333333334</v>
      </c>
      <c r="AC189" s="16">
        <f>MEDIAN(E189,K189,Q189)</f>
        <v>16320</v>
      </c>
      <c r="AD189" s="15">
        <f t="shared" si="428"/>
        <v>3100.8</v>
      </c>
      <c r="AE189" s="15">
        <f t="shared" si="460"/>
        <v>19420.8</v>
      </c>
      <c r="AF189" s="15">
        <f>AC189*C189*D189</f>
        <v>8160000</v>
      </c>
      <c r="AG189" s="15">
        <f t="shared" si="430"/>
        <v>1550400</v>
      </c>
      <c r="AH189" s="16">
        <f>AE189*C189*D189</f>
        <v>9710400</v>
      </c>
    </row>
    <row r="190" spans="1:34" x14ac:dyDescent="0.2">
      <c r="A190" s="127"/>
      <c r="B190" s="129" t="s">
        <v>37</v>
      </c>
      <c r="C190" s="130"/>
      <c r="D190" s="130"/>
      <c r="E190" s="130"/>
      <c r="F190" s="130"/>
      <c r="G190" s="130"/>
      <c r="H190" s="130"/>
      <c r="I190" s="130"/>
      <c r="J190" s="130"/>
      <c r="K190" s="130"/>
      <c r="L190" s="130"/>
      <c r="M190" s="130"/>
      <c r="N190" s="130"/>
      <c r="O190" s="130"/>
      <c r="P190" s="130"/>
      <c r="Q190" s="130"/>
      <c r="R190" s="130"/>
      <c r="S190" s="130"/>
      <c r="T190" s="130"/>
      <c r="U190" s="130"/>
      <c r="V190" s="130"/>
      <c r="W190" s="130"/>
      <c r="X190" s="130"/>
      <c r="Y190" s="130"/>
      <c r="Z190" s="130"/>
      <c r="AA190" s="130"/>
      <c r="AB190" s="130"/>
      <c r="AC190" s="130"/>
      <c r="AD190" s="130"/>
      <c r="AE190" s="130"/>
      <c r="AF190" s="130"/>
      <c r="AG190" s="130"/>
      <c r="AH190" s="131"/>
    </row>
    <row r="191" spans="1:34" ht="90" customHeight="1" x14ac:dyDescent="0.2">
      <c r="A191" s="127"/>
      <c r="B191" s="82" t="s">
        <v>124</v>
      </c>
      <c r="C191" s="19">
        <v>1</v>
      </c>
      <c r="D191" s="1">
        <v>1</v>
      </c>
      <c r="E191" s="15">
        <v>4095000</v>
      </c>
      <c r="F191" s="15"/>
      <c r="G191" s="15">
        <f>F191+E191</f>
        <v>4095000</v>
      </c>
      <c r="H191" s="15">
        <f t="shared" si="431"/>
        <v>4095000</v>
      </c>
      <c r="I191" s="15"/>
      <c r="J191" s="16">
        <f t="shared" si="432"/>
        <v>4095000</v>
      </c>
      <c r="K191" s="15">
        <v>3630900</v>
      </c>
      <c r="L191" s="15"/>
      <c r="M191" s="15">
        <f t="shared" ref="M191" si="461">L191+K191</f>
        <v>3630900</v>
      </c>
      <c r="N191" s="15">
        <f>K191*C191*D191</f>
        <v>3630900</v>
      </c>
      <c r="O191" s="15"/>
      <c r="P191" s="81">
        <f>M191*D191*C191</f>
        <v>3630900</v>
      </c>
      <c r="Q191" s="15">
        <v>3978000</v>
      </c>
      <c r="R191" s="15"/>
      <c r="S191" s="15">
        <f t="shared" ref="S191" si="462">R191+Q191</f>
        <v>3978000</v>
      </c>
      <c r="T191" s="15">
        <f>Q191*C191*D191</f>
        <v>3978000</v>
      </c>
      <c r="U191" s="15"/>
      <c r="V191" s="16">
        <f>S191*C191*D191</f>
        <v>3978000</v>
      </c>
      <c r="W191" s="16">
        <f>AVERAGE(E191,K191,Q191)</f>
        <v>3901300</v>
      </c>
      <c r="X191" s="15"/>
      <c r="Y191" s="15">
        <f t="shared" ref="Y191" si="463">X191+W191</f>
        <v>3901300</v>
      </c>
      <c r="Z191" s="15">
        <f>W191*C191*D191</f>
        <v>3901300</v>
      </c>
      <c r="AA191" s="15"/>
      <c r="AB191" s="16">
        <f>Y191*C191*D191</f>
        <v>3901300</v>
      </c>
      <c r="AC191" s="16">
        <f>MEDIAN(E191,K191,Q191)</f>
        <v>3978000</v>
      </c>
      <c r="AD191" s="15"/>
      <c r="AE191" s="15">
        <f t="shared" ref="AE191" si="464">AD191+AC191</f>
        <v>3978000</v>
      </c>
      <c r="AF191" s="15">
        <f>AC191*C191*D191</f>
        <v>3978000</v>
      </c>
      <c r="AG191" s="15"/>
      <c r="AH191" s="16">
        <f>AE191*C191*D191</f>
        <v>3978000</v>
      </c>
    </row>
    <row r="192" spans="1:34" ht="36.9" customHeight="1" x14ac:dyDescent="0.2">
      <c r="A192" s="127"/>
      <c r="B192" s="129" t="s">
        <v>40</v>
      </c>
      <c r="C192" s="130"/>
      <c r="D192" s="130"/>
      <c r="E192" s="130"/>
      <c r="F192" s="130"/>
      <c r="G192" s="130"/>
      <c r="H192" s="130"/>
      <c r="I192" s="130"/>
      <c r="J192" s="130"/>
      <c r="K192" s="130"/>
      <c r="L192" s="130"/>
      <c r="M192" s="130"/>
      <c r="N192" s="130"/>
      <c r="O192" s="130"/>
      <c r="P192" s="130"/>
      <c r="Q192" s="130"/>
      <c r="R192" s="130"/>
      <c r="S192" s="130"/>
      <c r="T192" s="130"/>
      <c r="U192" s="130"/>
      <c r="V192" s="130"/>
      <c r="W192" s="130"/>
      <c r="X192" s="130"/>
      <c r="Y192" s="130"/>
      <c r="Z192" s="130"/>
      <c r="AA192" s="130"/>
      <c r="AB192" s="130"/>
      <c r="AC192" s="130"/>
      <c r="AD192" s="130"/>
      <c r="AE192" s="130"/>
      <c r="AF192" s="130"/>
      <c r="AG192" s="130"/>
      <c r="AH192" s="131"/>
    </row>
    <row r="193" spans="1:34" ht="71.400000000000006" x14ac:dyDescent="0.2">
      <c r="A193" s="127"/>
      <c r="B193" s="20" t="s">
        <v>125</v>
      </c>
      <c r="C193" s="1">
        <v>1</v>
      </c>
      <c r="D193" s="1">
        <v>500</v>
      </c>
      <c r="E193" s="15">
        <v>26250</v>
      </c>
      <c r="F193" s="15">
        <f>E193*19%</f>
        <v>4987.5</v>
      </c>
      <c r="G193" s="15">
        <f>F193+E193</f>
        <v>31237.5</v>
      </c>
      <c r="H193" s="15">
        <f t="shared" ref="H193:H205" si="465">E193*D193*C193</f>
        <v>13125000</v>
      </c>
      <c r="I193" s="15">
        <f t="shared" si="419"/>
        <v>2493750</v>
      </c>
      <c r="J193" s="16">
        <f t="shared" ref="J193:J205" si="466">G193*D193*C193</f>
        <v>15618750</v>
      </c>
      <c r="K193" s="15">
        <v>23275</v>
      </c>
      <c r="L193" s="15">
        <f>K193*19%</f>
        <v>4422.25</v>
      </c>
      <c r="M193" s="15">
        <f t="shared" ref="M193:M194" si="467">L193+K193</f>
        <v>27697.25</v>
      </c>
      <c r="N193" s="15">
        <f>K193*C193*D193</f>
        <v>11637500</v>
      </c>
      <c r="O193" s="15">
        <f>N193*19%</f>
        <v>2211125</v>
      </c>
      <c r="P193" s="81">
        <f>M193*D193*C193</f>
        <v>13848625</v>
      </c>
      <c r="Q193" s="15">
        <v>25500</v>
      </c>
      <c r="R193" s="15">
        <f t="shared" ref="R193:R194" si="468">Q193*19%</f>
        <v>4845</v>
      </c>
      <c r="S193" s="15">
        <f t="shared" ref="S193:S194" si="469">R193+Q193</f>
        <v>30345</v>
      </c>
      <c r="T193" s="15">
        <f>Q193*C193*D193</f>
        <v>12750000</v>
      </c>
      <c r="U193" s="15">
        <f t="shared" ref="U193:U194" si="470">T193*19%</f>
        <v>2422500</v>
      </c>
      <c r="V193" s="16">
        <f>S193*C193*D193</f>
        <v>15172500</v>
      </c>
      <c r="W193" s="16">
        <f>AVERAGE(E193,K193,Q193)</f>
        <v>25008.333333333332</v>
      </c>
      <c r="X193" s="15">
        <f t="shared" ref="X193:X194" si="471">W193*19%</f>
        <v>4751.583333333333</v>
      </c>
      <c r="Y193" s="15">
        <f t="shared" ref="Y193:Y194" si="472">X193+W193</f>
        <v>29759.916666666664</v>
      </c>
      <c r="Z193" s="15">
        <f>W193*C193*D193</f>
        <v>12504166.666666666</v>
      </c>
      <c r="AA193" s="15">
        <f t="shared" ref="AA193:AA194" si="473">Z193*19%</f>
        <v>2375791.6666666665</v>
      </c>
      <c r="AB193" s="16">
        <f>Y193*C193*D193</f>
        <v>14879958.333333332</v>
      </c>
      <c r="AC193" s="16">
        <f>MEDIAN(E193,K193,Q193)</f>
        <v>25500</v>
      </c>
      <c r="AD193" s="15">
        <f t="shared" si="428"/>
        <v>4845</v>
      </c>
      <c r="AE193" s="15">
        <f t="shared" ref="AE193:AE194" si="474">AD193+AC193</f>
        <v>30345</v>
      </c>
      <c r="AF193" s="15">
        <f>AC193*C193*D193</f>
        <v>12750000</v>
      </c>
      <c r="AG193" s="15">
        <f t="shared" si="430"/>
        <v>2422500</v>
      </c>
      <c r="AH193" s="16">
        <f>AE193*C193*D193</f>
        <v>15172500</v>
      </c>
    </row>
    <row r="194" spans="1:34" ht="51" x14ac:dyDescent="0.2">
      <c r="A194" s="127"/>
      <c r="B194" s="20" t="s">
        <v>126</v>
      </c>
      <c r="C194" s="1">
        <v>1</v>
      </c>
      <c r="D194" s="1">
        <v>500</v>
      </c>
      <c r="E194" s="15">
        <v>3150</v>
      </c>
      <c r="F194" s="15">
        <f>E194*19%</f>
        <v>598.5</v>
      </c>
      <c r="G194" s="15">
        <f>F194+E194</f>
        <v>3748.5</v>
      </c>
      <c r="H194" s="15">
        <f t="shared" si="465"/>
        <v>1575000</v>
      </c>
      <c r="I194" s="15">
        <f t="shared" si="419"/>
        <v>299250</v>
      </c>
      <c r="J194" s="16">
        <f t="shared" si="466"/>
        <v>1874250</v>
      </c>
      <c r="K194" s="15">
        <v>2793</v>
      </c>
      <c r="L194" s="15">
        <f>K194*19%</f>
        <v>530.66999999999996</v>
      </c>
      <c r="M194" s="15">
        <f t="shared" si="467"/>
        <v>3323.67</v>
      </c>
      <c r="N194" s="15">
        <f>K194*C194*D194</f>
        <v>1396500</v>
      </c>
      <c r="O194" s="15">
        <f>N194*19%</f>
        <v>265335</v>
      </c>
      <c r="P194" s="81">
        <f>M194*D194*C194</f>
        <v>1661835</v>
      </c>
      <c r="Q194" s="15">
        <v>3060</v>
      </c>
      <c r="R194" s="15">
        <f t="shared" si="468"/>
        <v>581.4</v>
      </c>
      <c r="S194" s="15">
        <f t="shared" si="469"/>
        <v>3641.4</v>
      </c>
      <c r="T194" s="15">
        <f>Q194*C194*D194</f>
        <v>1530000</v>
      </c>
      <c r="U194" s="15">
        <f t="shared" si="470"/>
        <v>290700</v>
      </c>
      <c r="V194" s="16">
        <f>S194*C194*D194</f>
        <v>1820700</v>
      </c>
      <c r="W194" s="16">
        <f>AVERAGE(E194,K194,Q194)</f>
        <v>3001</v>
      </c>
      <c r="X194" s="15">
        <f t="shared" si="471"/>
        <v>570.19000000000005</v>
      </c>
      <c r="Y194" s="15">
        <f t="shared" si="472"/>
        <v>3571.19</v>
      </c>
      <c r="Z194" s="15">
        <f>W194*C194*D194</f>
        <v>1500500</v>
      </c>
      <c r="AA194" s="15">
        <f t="shared" si="473"/>
        <v>285095</v>
      </c>
      <c r="AB194" s="16">
        <f>Y194*C194*D194</f>
        <v>1785595</v>
      </c>
      <c r="AC194" s="16">
        <f>MEDIAN(E194,K194,Q194)</f>
        <v>3060</v>
      </c>
      <c r="AD194" s="15">
        <f t="shared" si="428"/>
        <v>581.4</v>
      </c>
      <c r="AE194" s="15">
        <f t="shared" si="474"/>
        <v>3641.4</v>
      </c>
      <c r="AF194" s="15">
        <f>AC194*C194*D194</f>
        <v>1530000</v>
      </c>
      <c r="AG194" s="15">
        <f t="shared" si="430"/>
        <v>290700</v>
      </c>
      <c r="AH194" s="16">
        <f>AE194*C194*D194</f>
        <v>1820700</v>
      </c>
    </row>
    <row r="195" spans="1:34" x14ac:dyDescent="0.2">
      <c r="A195" s="127"/>
      <c r="B195" s="129" t="s">
        <v>143</v>
      </c>
      <c r="C195" s="130"/>
      <c r="D195" s="130"/>
      <c r="E195" s="130"/>
      <c r="F195" s="130"/>
      <c r="G195" s="130"/>
      <c r="H195" s="130"/>
      <c r="I195" s="130"/>
      <c r="J195" s="130"/>
      <c r="K195" s="130"/>
      <c r="L195" s="130"/>
      <c r="M195" s="130"/>
      <c r="N195" s="130"/>
      <c r="O195" s="130"/>
      <c r="P195" s="130"/>
      <c r="Q195" s="130"/>
      <c r="R195" s="130"/>
      <c r="S195" s="130"/>
      <c r="T195" s="130"/>
      <c r="U195" s="130"/>
      <c r="V195" s="130"/>
      <c r="W195" s="130"/>
      <c r="X195" s="130"/>
      <c r="Y195" s="130"/>
      <c r="Z195" s="130"/>
      <c r="AA195" s="130"/>
      <c r="AB195" s="130"/>
      <c r="AC195" s="130"/>
      <c r="AD195" s="130"/>
      <c r="AE195" s="130"/>
      <c r="AF195" s="130"/>
      <c r="AG195" s="130"/>
      <c r="AH195" s="131"/>
    </row>
    <row r="196" spans="1:34" ht="81.900000000000006" customHeight="1" x14ac:dyDescent="0.2">
      <c r="A196" s="127"/>
      <c r="B196" s="20" t="s">
        <v>75</v>
      </c>
      <c r="C196" s="1">
        <v>1</v>
      </c>
      <c r="D196" s="1">
        <v>500</v>
      </c>
      <c r="E196" s="15">
        <v>4095</v>
      </c>
      <c r="F196" s="15">
        <f>E196*19%</f>
        <v>778.05</v>
      </c>
      <c r="G196" s="15">
        <f>F196+E196</f>
        <v>4873.05</v>
      </c>
      <c r="H196" s="15">
        <f t="shared" si="465"/>
        <v>2047500</v>
      </c>
      <c r="I196" s="15">
        <f t="shared" si="419"/>
        <v>389025</v>
      </c>
      <c r="J196" s="16">
        <f t="shared" si="466"/>
        <v>2436525</v>
      </c>
      <c r="K196" s="15">
        <v>3630.9</v>
      </c>
      <c r="L196" s="15">
        <f>K196*19%</f>
        <v>689.87099999999998</v>
      </c>
      <c r="M196" s="15">
        <f t="shared" ref="M196:M198" si="475">L196+K196</f>
        <v>4320.7709999999997</v>
      </c>
      <c r="N196" s="15">
        <f>K196*C196*D196</f>
        <v>1815450</v>
      </c>
      <c r="O196" s="15">
        <f>N196*19%</f>
        <v>344935.5</v>
      </c>
      <c r="P196" s="81">
        <f>M196*D196*C196</f>
        <v>2160385.5</v>
      </c>
      <c r="Q196" s="15">
        <v>3978</v>
      </c>
      <c r="R196" s="15">
        <f t="shared" ref="R196:R198" si="476">Q196*19%</f>
        <v>755.82</v>
      </c>
      <c r="S196" s="15">
        <f t="shared" ref="S196:S198" si="477">R196+Q196</f>
        <v>4733.82</v>
      </c>
      <c r="T196" s="15">
        <f>Q196*C196*D196</f>
        <v>1989000</v>
      </c>
      <c r="U196" s="15">
        <f t="shared" ref="U196:U198" si="478">T196*19%</f>
        <v>377910</v>
      </c>
      <c r="V196" s="16">
        <f>S196*C196*D196</f>
        <v>2366910</v>
      </c>
      <c r="W196" s="16">
        <f>AVERAGE(E196,K196,Q196)</f>
        <v>3901.2999999999997</v>
      </c>
      <c r="X196" s="15">
        <f t="shared" ref="X196:X198" si="479">W196*19%</f>
        <v>741.24699999999996</v>
      </c>
      <c r="Y196" s="15">
        <f t="shared" ref="Y196:Y198" si="480">X196+W196</f>
        <v>4642.5469999999996</v>
      </c>
      <c r="Z196" s="15">
        <f>W196*C196*D196</f>
        <v>1950649.9999999998</v>
      </c>
      <c r="AA196" s="15">
        <f t="shared" ref="AA196:AA198" si="481">Z196*19%</f>
        <v>370623.49999999994</v>
      </c>
      <c r="AB196" s="16">
        <f>Y196*C196*D196</f>
        <v>2321273.5</v>
      </c>
      <c r="AC196" s="16">
        <f>MEDIAN(E196,K196,Q196)</f>
        <v>3978</v>
      </c>
      <c r="AD196" s="15">
        <f t="shared" si="428"/>
        <v>755.82</v>
      </c>
      <c r="AE196" s="15">
        <f t="shared" ref="AE196:AE198" si="482">AD196+AC196</f>
        <v>4733.82</v>
      </c>
      <c r="AF196" s="15">
        <f>AC196*C196*D196</f>
        <v>1989000</v>
      </c>
      <c r="AG196" s="15">
        <f t="shared" si="430"/>
        <v>377910</v>
      </c>
      <c r="AH196" s="16">
        <f>AE196*C196*D196</f>
        <v>2366910</v>
      </c>
    </row>
    <row r="197" spans="1:34" ht="30.6" x14ac:dyDescent="0.2">
      <c r="A197" s="127"/>
      <c r="B197" s="20" t="s">
        <v>73</v>
      </c>
      <c r="C197" s="1">
        <v>1</v>
      </c>
      <c r="D197" s="1">
        <v>5</v>
      </c>
      <c r="E197" s="15">
        <v>29400</v>
      </c>
      <c r="F197" s="15">
        <f t="shared" ref="F197:F198" si="483">E197*19%</f>
        <v>5586</v>
      </c>
      <c r="G197" s="15">
        <f t="shared" ref="G197:G198" si="484">F197+E197</f>
        <v>34986</v>
      </c>
      <c r="H197" s="15">
        <f t="shared" ref="H197:H198" si="485">E197*D197*C197</f>
        <v>147000</v>
      </c>
      <c r="I197" s="15">
        <f t="shared" si="419"/>
        <v>27930</v>
      </c>
      <c r="J197" s="16">
        <f t="shared" ref="J197:J198" si="486">G197*D197*C197</f>
        <v>174930</v>
      </c>
      <c r="K197" s="15">
        <v>26068</v>
      </c>
      <c r="L197" s="15">
        <f>K197*19%</f>
        <v>4952.92</v>
      </c>
      <c r="M197" s="15">
        <f t="shared" si="475"/>
        <v>31020.92</v>
      </c>
      <c r="N197" s="15">
        <f>K197*C197*D197</f>
        <v>130340</v>
      </c>
      <c r="O197" s="15">
        <f>N197*19%</f>
        <v>24764.6</v>
      </c>
      <c r="P197" s="81">
        <f>M197*D197*C197</f>
        <v>155104.59999999998</v>
      </c>
      <c r="Q197" s="15">
        <v>28560</v>
      </c>
      <c r="R197" s="15">
        <f t="shared" si="476"/>
        <v>5426.4</v>
      </c>
      <c r="S197" s="15">
        <f t="shared" si="477"/>
        <v>33986.400000000001</v>
      </c>
      <c r="T197" s="15">
        <f>Q197*C197*D197</f>
        <v>142800</v>
      </c>
      <c r="U197" s="15">
        <f t="shared" si="478"/>
        <v>27132</v>
      </c>
      <c r="V197" s="16">
        <f>S197*C197*D197</f>
        <v>169932</v>
      </c>
      <c r="W197" s="16">
        <f>AVERAGE(E197,K197,Q197)</f>
        <v>28009.333333333332</v>
      </c>
      <c r="X197" s="15">
        <f t="shared" si="479"/>
        <v>5321.7733333333335</v>
      </c>
      <c r="Y197" s="15">
        <f t="shared" si="480"/>
        <v>33331.106666666667</v>
      </c>
      <c r="Z197" s="15">
        <f>W197*C197*D197</f>
        <v>140046.66666666666</v>
      </c>
      <c r="AA197" s="15">
        <f t="shared" si="481"/>
        <v>26608.866666666665</v>
      </c>
      <c r="AB197" s="16">
        <f>Y197*C197*D197</f>
        <v>166655.53333333333</v>
      </c>
      <c r="AC197" s="16">
        <f>MEDIAN(E197,K197,Q197)</f>
        <v>28560</v>
      </c>
      <c r="AD197" s="15">
        <f t="shared" si="428"/>
        <v>5426.4</v>
      </c>
      <c r="AE197" s="15">
        <f t="shared" si="482"/>
        <v>33986.400000000001</v>
      </c>
      <c r="AF197" s="15">
        <f>AC197*C197*D197</f>
        <v>142800</v>
      </c>
      <c r="AG197" s="15">
        <f t="shared" si="430"/>
        <v>27132</v>
      </c>
      <c r="AH197" s="16">
        <f>AE197*C197*D197</f>
        <v>169932</v>
      </c>
    </row>
    <row r="198" spans="1:34" ht="30.6" x14ac:dyDescent="0.2">
      <c r="A198" s="127"/>
      <c r="B198" s="20" t="s">
        <v>74</v>
      </c>
      <c r="C198" s="1">
        <v>1</v>
      </c>
      <c r="D198" s="1">
        <v>5</v>
      </c>
      <c r="E198" s="15">
        <v>36750</v>
      </c>
      <c r="F198" s="15">
        <f t="shared" si="483"/>
        <v>6982.5</v>
      </c>
      <c r="G198" s="15">
        <f t="shared" si="484"/>
        <v>43732.5</v>
      </c>
      <c r="H198" s="15">
        <f t="shared" si="485"/>
        <v>183750</v>
      </c>
      <c r="I198" s="15">
        <f t="shared" si="419"/>
        <v>34912.5</v>
      </c>
      <c r="J198" s="16">
        <f t="shared" si="486"/>
        <v>218662.5</v>
      </c>
      <c r="K198" s="15">
        <v>32585</v>
      </c>
      <c r="L198" s="15">
        <f>K198*19%</f>
        <v>6191.15</v>
      </c>
      <c r="M198" s="15">
        <f t="shared" si="475"/>
        <v>38776.15</v>
      </c>
      <c r="N198" s="15">
        <f>K198*C198*D198</f>
        <v>162925</v>
      </c>
      <c r="O198" s="15">
        <f>N198*19%</f>
        <v>30955.75</v>
      </c>
      <c r="P198" s="81">
        <f>M198*D198*C198</f>
        <v>193880.75</v>
      </c>
      <c r="Q198" s="15">
        <v>35700</v>
      </c>
      <c r="R198" s="15">
        <f t="shared" si="476"/>
        <v>6783</v>
      </c>
      <c r="S198" s="15">
        <f t="shared" si="477"/>
        <v>42483</v>
      </c>
      <c r="T198" s="15">
        <f>Q198*C198*D198</f>
        <v>178500</v>
      </c>
      <c r="U198" s="15">
        <f t="shared" si="478"/>
        <v>33915</v>
      </c>
      <c r="V198" s="16">
        <f>S198*C198*D198</f>
        <v>212415</v>
      </c>
      <c r="W198" s="16">
        <f>AVERAGE(E198,K198,Q198)</f>
        <v>35011.666666666664</v>
      </c>
      <c r="X198" s="15">
        <f t="shared" si="479"/>
        <v>6652.2166666666662</v>
      </c>
      <c r="Y198" s="15">
        <f t="shared" si="480"/>
        <v>41663.883333333331</v>
      </c>
      <c r="Z198" s="15">
        <f>W198*C198*D198</f>
        <v>175058.33333333331</v>
      </c>
      <c r="AA198" s="15">
        <f t="shared" si="481"/>
        <v>33261.083333333328</v>
      </c>
      <c r="AB198" s="16">
        <f>Y198*C198*D198</f>
        <v>208319.41666666666</v>
      </c>
      <c r="AC198" s="16">
        <f>MEDIAN(E198,K198,Q198)</f>
        <v>35700</v>
      </c>
      <c r="AD198" s="15">
        <f t="shared" si="428"/>
        <v>6783</v>
      </c>
      <c r="AE198" s="15">
        <f t="shared" si="482"/>
        <v>42483</v>
      </c>
      <c r="AF198" s="15">
        <f>AC198*C198*D198</f>
        <v>178500</v>
      </c>
      <c r="AG198" s="15">
        <f t="shared" si="430"/>
        <v>33915</v>
      </c>
      <c r="AH198" s="16">
        <f>AE198*C198*D198</f>
        <v>212415</v>
      </c>
    </row>
    <row r="199" spans="1:34" x14ac:dyDescent="0.2">
      <c r="A199" s="127"/>
      <c r="B199" s="129" t="s">
        <v>25</v>
      </c>
      <c r="C199" s="130"/>
      <c r="D199" s="130"/>
      <c r="E199" s="130"/>
      <c r="F199" s="130"/>
      <c r="G199" s="130"/>
      <c r="H199" s="130"/>
      <c r="I199" s="130"/>
      <c r="J199" s="130"/>
      <c r="K199" s="130"/>
      <c r="L199" s="130"/>
      <c r="M199" s="130"/>
      <c r="N199" s="130"/>
      <c r="O199" s="130"/>
      <c r="P199" s="130"/>
      <c r="Q199" s="130"/>
      <c r="R199" s="130"/>
      <c r="S199" s="130"/>
      <c r="T199" s="130"/>
      <c r="U199" s="130"/>
      <c r="V199" s="130"/>
      <c r="W199" s="130"/>
      <c r="X199" s="130"/>
      <c r="Y199" s="130"/>
      <c r="Z199" s="130"/>
      <c r="AA199" s="130"/>
      <c r="AB199" s="130"/>
      <c r="AC199" s="130"/>
      <c r="AD199" s="130"/>
      <c r="AE199" s="130"/>
      <c r="AF199" s="130"/>
      <c r="AG199" s="130"/>
      <c r="AH199" s="131"/>
    </row>
    <row r="200" spans="1:34" ht="71.400000000000006" x14ac:dyDescent="0.2">
      <c r="A200" s="127"/>
      <c r="B200" s="20" t="s">
        <v>127</v>
      </c>
      <c r="C200" s="1">
        <v>1</v>
      </c>
      <c r="D200" s="1">
        <v>1</v>
      </c>
      <c r="E200" s="15">
        <v>420000</v>
      </c>
      <c r="F200" s="15">
        <f t="shared" ref="F200:F205" si="487">E200*19%</f>
        <v>79800</v>
      </c>
      <c r="G200" s="15">
        <f t="shared" ref="G200:G205" si="488">F200+E200</f>
        <v>499800</v>
      </c>
      <c r="H200" s="15">
        <f t="shared" si="465"/>
        <v>420000</v>
      </c>
      <c r="I200" s="15">
        <f t="shared" si="419"/>
        <v>79800</v>
      </c>
      <c r="J200" s="16">
        <f t="shared" si="466"/>
        <v>499800</v>
      </c>
      <c r="K200" s="15">
        <v>372400</v>
      </c>
      <c r="L200" s="15">
        <f t="shared" ref="L200:L205" si="489">K200*19%</f>
        <v>70756</v>
      </c>
      <c r="M200" s="15">
        <f t="shared" ref="M200:M205" si="490">L200+K200</f>
        <v>443156</v>
      </c>
      <c r="N200" s="15">
        <f t="shared" ref="N200:N205" si="491">K200*C200*D200</f>
        <v>372400</v>
      </c>
      <c r="O200" s="15">
        <f t="shared" ref="O200:O205" si="492">N200*19%</f>
        <v>70756</v>
      </c>
      <c r="P200" s="81">
        <f t="shared" ref="P200:P205" si="493">M200*D200*C200</f>
        <v>443156</v>
      </c>
      <c r="Q200" s="15">
        <v>408000</v>
      </c>
      <c r="R200" s="15">
        <f t="shared" ref="R200:R205" si="494">Q200*19%</f>
        <v>77520</v>
      </c>
      <c r="S200" s="15">
        <f t="shared" ref="S200:S205" si="495">R200+Q200</f>
        <v>485520</v>
      </c>
      <c r="T200" s="15">
        <f t="shared" ref="T200:T205" si="496">Q200*C200*D200</f>
        <v>408000</v>
      </c>
      <c r="U200" s="15">
        <f t="shared" ref="U200:U205" si="497">T200*19%</f>
        <v>77520</v>
      </c>
      <c r="V200" s="16">
        <f t="shared" ref="V200:V205" si="498">S200*C200*D200</f>
        <v>485520</v>
      </c>
      <c r="W200" s="16">
        <f t="shared" ref="W200:W205" si="499">AVERAGE(E200,K200,Q200)</f>
        <v>400133.33333333331</v>
      </c>
      <c r="X200" s="15">
        <f t="shared" ref="X200:X205" si="500">W200*19%</f>
        <v>76025.333333333328</v>
      </c>
      <c r="Y200" s="15">
        <f t="shared" ref="Y200:Y205" si="501">X200+W200</f>
        <v>476158.66666666663</v>
      </c>
      <c r="Z200" s="15">
        <f t="shared" ref="Z200:Z205" si="502">W200*C200*D200</f>
        <v>400133.33333333331</v>
      </c>
      <c r="AA200" s="15">
        <f t="shared" ref="AA200:AA205" si="503">Z200*19%</f>
        <v>76025.333333333328</v>
      </c>
      <c r="AB200" s="16">
        <f t="shared" ref="AB200:AB205" si="504">Y200*C200*D200</f>
        <v>476158.66666666663</v>
      </c>
      <c r="AC200" s="16">
        <f t="shared" ref="AC200:AC205" si="505">MEDIAN(E200,K200,Q200)</f>
        <v>408000</v>
      </c>
      <c r="AD200" s="15">
        <f t="shared" si="428"/>
        <v>77520</v>
      </c>
      <c r="AE200" s="15">
        <f t="shared" ref="AE200:AE205" si="506">AD200+AC200</f>
        <v>485520</v>
      </c>
      <c r="AF200" s="15">
        <f t="shared" ref="AF200:AF205" si="507">AC200*C200*D200</f>
        <v>408000</v>
      </c>
      <c r="AG200" s="15">
        <f t="shared" si="430"/>
        <v>77520</v>
      </c>
      <c r="AH200" s="16">
        <f t="shared" ref="AH200:AH205" si="508">AE200*C200*D200</f>
        <v>485520</v>
      </c>
    </row>
    <row r="201" spans="1:34" ht="51" x14ac:dyDescent="0.2">
      <c r="A201" s="127"/>
      <c r="B201" s="20" t="s">
        <v>128</v>
      </c>
      <c r="C201" s="1">
        <v>1</v>
      </c>
      <c r="D201" s="1">
        <v>1</v>
      </c>
      <c r="E201" s="15">
        <v>420000</v>
      </c>
      <c r="F201" s="15">
        <f t="shared" si="487"/>
        <v>79800</v>
      </c>
      <c r="G201" s="15">
        <f t="shared" si="488"/>
        <v>499800</v>
      </c>
      <c r="H201" s="15">
        <f t="shared" si="465"/>
        <v>420000</v>
      </c>
      <c r="I201" s="15">
        <f t="shared" si="419"/>
        <v>79800</v>
      </c>
      <c r="J201" s="16">
        <f t="shared" si="466"/>
        <v>499800</v>
      </c>
      <c r="K201" s="15">
        <v>372400</v>
      </c>
      <c r="L201" s="15">
        <f t="shared" si="489"/>
        <v>70756</v>
      </c>
      <c r="M201" s="15">
        <f t="shared" si="490"/>
        <v>443156</v>
      </c>
      <c r="N201" s="15">
        <f t="shared" si="491"/>
        <v>372400</v>
      </c>
      <c r="O201" s="15">
        <f t="shared" si="492"/>
        <v>70756</v>
      </c>
      <c r="P201" s="81">
        <f t="shared" si="493"/>
        <v>443156</v>
      </c>
      <c r="Q201" s="15">
        <v>408000</v>
      </c>
      <c r="R201" s="15">
        <f t="shared" si="494"/>
        <v>77520</v>
      </c>
      <c r="S201" s="15">
        <f t="shared" si="495"/>
        <v>485520</v>
      </c>
      <c r="T201" s="15">
        <f t="shared" si="496"/>
        <v>408000</v>
      </c>
      <c r="U201" s="15">
        <f t="shared" si="497"/>
        <v>77520</v>
      </c>
      <c r="V201" s="16">
        <f t="shared" si="498"/>
        <v>485520</v>
      </c>
      <c r="W201" s="16">
        <f t="shared" si="499"/>
        <v>400133.33333333331</v>
      </c>
      <c r="X201" s="15">
        <f t="shared" si="500"/>
        <v>76025.333333333328</v>
      </c>
      <c r="Y201" s="15">
        <f t="shared" si="501"/>
        <v>476158.66666666663</v>
      </c>
      <c r="Z201" s="15">
        <f t="shared" si="502"/>
        <v>400133.33333333331</v>
      </c>
      <c r="AA201" s="15">
        <f t="shared" si="503"/>
        <v>76025.333333333328</v>
      </c>
      <c r="AB201" s="16">
        <f t="shared" si="504"/>
        <v>476158.66666666663</v>
      </c>
      <c r="AC201" s="16">
        <f t="shared" si="505"/>
        <v>408000</v>
      </c>
      <c r="AD201" s="15">
        <f t="shared" si="428"/>
        <v>77520</v>
      </c>
      <c r="AE201" s="15">
        <f t="shared" si="506"/>
        <v>485520</v>
      </c>
      <c r="AF201" s="15">
        <f t="shared" si="507"/>
        <v>408000</v>
      </c>
      <c r="AG201" s="15">
        <f t="shared" si="430"/>
        <v>77520</v>
      </c>
      <c r="AH201" s="16">
        <f t="shared" si="508"/>
        <v>485520</v>
      </c>
    </row>
    <row r="202" spans="1:34" ht="51" x14ac:dyDescent="0.2">
      <c r="A202" s="127"/>
      <c r="B202" s="20" t="s">
        <v>129</v>
      </c>
      <c r="C202" s="1">
        <v>1</v>
      </c>
      <c r="D202" s="1">
        <v>1</v>
      </c>
      <c r="E202" s="15">
        <v>420000</v>
      </c>
      <c r="F202" s="15">
        <f t="shared" si="487"/>
        <v>79800</v>
      </c>
      <c r="G202" s="15">
        <f t="shared" si="488"/>
        <v>499800</v>
      </c>
      <c r="H202" s="15">
        <f t="shared" si="465"/>
        <v>420000</v>
      </c>
      <c r="I202" s="15">
        <f t="shared" si="419"/>
        <v>79800</v>
      </c>
      <c r="J202" s="16">
        <f t="shared" si="466"/>
        <v>499800</v>
      </c>
      <c r="K202" s="15">
        <v>372400</v>
      </c>
      <c r="L202" s="15">
        <f t="shared" si="489"/>
        <v>70756</v>
      </c>
      <c r="M202" s="15">
        <f t="shared" si="490"/>
        <v>443156</v>
      </c>
      <c r="N202" s="15">
        <f t="shared" si="491"/>
        <v>372400</v>
      </c>
      <c r="O202" s="15">
        <f t="shared" si="492"/>
        <v>70756</v>
      </c>
      <c r="P202" s="81">
        <f t="shared" si="493"/>
        <v>443156</v>
      </c>
      <c r="Q202" s="15">
        <v>408000</v>
      </c>
      <c r="R202" s="15">
        <f t="shared" si="494"/>
        <v>77520</v>
      </c>
      <c r="S202" s="15">
        <f t="shared" si="495"/>
        <v>485520</v>
      </c>
      <c r="T202" s="15">
        <f t="shared" si="496"/>
        <v>408000</v>
      </c>
      <c r="U202" s="15">
        <f t="shared" si="497"/>
        <v>77520</v>
      </c>
      <c r="V202" s="16">
        <f t="shared" si="498"/>
        <v>485520</v>
      </c>
      <c r="W202" s="16">
        <f t="shared" si="499"/>
        <v>400133.33333333331</v>
      </c>
      <c r="X202" s="15">
        <f t="shared" si="500"/>
        <v>76025.333333333328</v>
      </c>
      <c r="Y202" s="15">
        <f t="shared" si="501"/>
        <v>476158.66666666663</v>
      </c>
      <c r="Z202" s="15">
        <f t="shared" si="502"/>
        <v>400133.33333333331</v>
      </c>
      <c r="AA202" s="15">
        <f t="shared" si="503"/>
        <v>76025.333333333328</v>
      </c>
      <c r="AB202" s="16">
        <f t="shared" si="504"/>
        <v>476158.66666666663</v>
      </c>
      <c r="AC202" s="16">
        <f t="shared" si="505"/>
        <v>408000</v>
      </c>
      <c r="AD202" s="15">
        <f t="shared" si="428"/>
        <v>77520</v>
      </c>
      <c r="AE202" s="15">
        <f t="shared" si="506"/>
        <v>485520</v>
      </c>
      <c r="AF202" s="15">
        <f t="shared" si="507"/>
        <v>408000</v>
      </c>
      <c r="AG202" s="15">
        <f t="shared" si="430"/>
        <v>77520</v>
      </c>
      <c r="AH202" s="16">
        <f t="shared" si="508"/>
        <v>485520</v>
      </c>
    </row>
    <row r="203" spans="1:34" ht="90" customHeight="1" x14ac:dyDescent="0.2">
      <c r="A203" s="127"/>
      <c r="B203" s="20" t="s">
        <v>130</v>
      </c>
      <c r="C203" s="1">
        <v>1</v>
      </c>
      <c r="D203" s="1">
        <v>2</v>
      </c>
      <c r="E203" s="15">
        <v>199500</v>
      </c>
      <c r="F203" s="15">
        <f t="shared" si="487"/>
        <v>37905</v>
      </c>
      <c r="G203" s="15">
        <f t="shared" si="488"/>
        <v>237405</v>
      </c>
      <c r="H203" s="15">
        <f t="shared" si="465"/>
        <v>399000</v>
      </c>
      <c r="I203" s="15">
        <f t="shared" si="419"/>
        <v>75810</v>
      </c>
      <c r="J203" s="16">
        <f t="shared" si="466"/>
        <v>474810</v>
      </c>
      <c r="K203" s="15">
        <v>176890</v>
      </c>
      <c r="L203" s="15">
        <f t="shared" si="489"/>
        <v>33609.1</v>
      </c>
      <c r="M203" s="15">
        <f t="shared" si="490"/>
        <v>210499.1</v>
      </c>
      <c r="N203" s="15">
        <f t="shared" si="491"/>
        <v>353780</v>
      </c>
      <c r="O203" s="15">
        <f t="shared" si="492"/>
        <v>67218.2</v>
      </c>
      <c r="P203" s="81">
        <f t="shared" si="493"/>
        <v>420998.2</v>
      </c>
      <c r="Q203" s="15">
        <v>193800</v>
      </c>
      <c r="R203" s="15">
        <f t="shared" si="494"/>
        <v>36822</v>
      </c>
      <c r="S203" s="15">
        <f t="shared" si="495"/>
        <v>230622</v>
      </c>
      <c r="T203" s="15">
        <f t="shared" si="496"/>
        <v>387600</v>
      </c>
      <c r="U203" s="15">
        <f t="shared" si="497"/>
        <v>73644</v>
      </c>
      <c r="V203" s="16">
        <f t="shared" si="498"/>
        <v>461244</v>
      </c>
      <c r="W203" s="16">
        <f t="shared" si="499"/>
        <v>190063.33333333334</v>
      </c>
      <c r="X203" s="15">
        <f t="shared" si="500"/>
        <v>36112.033333333333</v>
      </c>
      <c r="Y203" s="15">
        <f t="shared" si="501"/>
        <v>226175.36666666667</v>
      </c>
      <c r="Z203" s="15">
        <f t="shared" si="502"/>
        <v>380126.66666666669</v>
      </c>
      <c r="AA203" s="15">
        <f t="shared" si="503"/>
        <v>72224.066666666666</v>
      </c>
      <c r="AB203" s="16">
        <f t="shared" si="504"/>
        <v>452350.73333333334</v>
      </c>
      <c r="AC203" s="16">
        <f t="shared" si="505"/>
        <v>193800</v>
      </c>
      <c r="AD203" s="15">
        <f t="shared" si="428"/>
        <v>36822</v>
      </c>
      <c r="AE203" s="15">
        <f t="shared" si="506"/>
        <v>230622</v>
      </c>
      <c r="AF203" s="15">
        <f t="shared" si="507"/>
        <v>387600</v>
      </c>
      <c r="AG203" s="15">
        <f t="shared" si="430"/>
        <v>73644</v>
      </c>
      <c r="AH203" s="16">
        <f t="shared" si="508"/>
        <v>461244</v>
      </c>
    </row>
    <row r="204" spans="1:34" ht="71.400000000000006" x14ac:dyDescent="0.2">
      <c r="A204" s="127"/>
      <c r="B204" s="20" t="s">
        <v>131</v>
      </c>
      <c r="C204" s="1">
        <v>1</v>
      </c>
      <c r="D204" s="1">
        <v>6</v>
      </c>
      <c r="E204" s="15">
        <v>199500</v>
      </c>
      <c r="F204" s="15">
        <f t="shared" si="487"/>
        <v>37905</v>
      </c>
      <c r="G204" s="15">
        <f t="shared" si="488"/>
        <v>237405</v>
      </c>
      <c r="H204" s="15">
        <f t="shared" si="465"/>
        <v>1197000</v>
      </c>
      <c r="I204" s="15">
        <f t="shared" si="419"/>
        <v>227430</v>
      </c>
      <c r="J204" s="16">
        <f t="shared" si="466"/>
        <v>1424430</v>
      </c>
      <c r="K204" s="15">
        <v>176890</v>
      </c>
      <c r="L204" s="15">
        <f t="shared" si="489"/>
        <v>33609.1</v>
      </c>
      <c r="M204" s="15">
        <f t="shared" si="490"/>
        <v>210499.1</v>
      </c>
      <c r="N204" s="15">
        <f t="shared" si="491"/>
        <v>1061340</v>
      </c>
      <c r="O204" s="15">
        <f t="shared" si="492"/>
        <v>201654.6</v>
      </c>
      <c r="P204" s="81">
        <f t="shared" si="493"/>
        <v>1262994.6000000001</v>
      </c>
      <c r="Q204" s="15">
        <v>193800</v>
      </c>
      <c r="R204" s="15">
        <f t="shared" si="494"/>
        <v>36822</v>
      </c>
      <c r="S204" s="15">
        <f t="shared" si="495"/>
        <v>230622</v>
      </c>
      <c r="T204" s="15">
        <f t="shared" si="496"/>
        <v>1162800</v>
      </c>
      <c r="U204" s="15">
        <f t="shared" si="497"/>
        <v>220932</v>
      </c>
      <c r="V204" s="16">
        <f t="shared" si="498"/>
        <v>1383732</v>
      </c>
      <c r="W204" s="16">
        <f t="shared" si="499"/>
        <v>190063.33333333334</v>
      </c>
      <c r="X204" s="15">
        <f t="shared" si="500"/>
        <v>36112.033333333333</v>
      </c>
      <c r="Y204" s="15">
        <f t="shared" si="501"/>
        <v>226175.36666666667</v>
      </c>
      <c r="Z204" s="15">
        <f t="shared" si="502"/>
        <v>1140380</v>
      </c>
      <c r="AA204" s="15">
        <f t="shared" si="503"/>
        <v>216672.2</v>
      </c>
      <c r="AB204" s="16">
        <f t="shared" si="504"/>
        <v>1357052.2</v>
      </c>
      <c r="AC204" s="16">
        <f t="shared" si="505"/>
        <v>193800</v>
      </c>
      <c r="AD204" s="15">
        <f t="shared" si="428"/>
        <v>36822</v>
      </c>
      <c r="AE204" s="15">
        <f t="shared" si="506"/>
        <v>230622</v>
      </c>
      <c r="AF204" s="15">
        <f t="shared" si="507"/>
        <v>1162800</v>
      </c>
      <c r="AG204" s="15">
        <f t="shared" si="430"/>
        <v>220932</v>
      </c>
      <c r="AH204" s="16">
        <f t="shared" si="508"/>
        <v>1383732</v>
      </c>
    </row>
    <row r="205" spans="1:34" ht="51" x14ac:dyDescent="0.2">
      <c r="A205" s="128"/>
      <c r="B205" s="20" t="s">
        <v>80</v>
      </c>
      <c r="C205" s="1">
        <v>1</v>
      </c>
      <c r="D205" s="1">
        <v>2</v>
      </c>
      <c r="E205" s="15">
        <v>199500</v>
      </c>
      <c r="F205" s="15">
        <f t="shared" si="487"/>
        <v>37905</v>
      </c>
      <c r="G205" s="15">
        <f t="shared" si="488"/>
        <v>237405</v>
      </c>
      <c r="H205" s="15">
        <f t="shared" si="465"/>
        <v>399000</v>
      </c>
      <c r="I205" s="15">
        <f t="shared" si="419"/>
        <v>75810</v>
      </c>
      <c r="J205" s="16">
        <f t="shared" si="466"/>
        <v>474810</v>
      </c>
      <c r="K205" s="15">
        <v>176890</v>
      </c>
      <c r="L205" s="15">
        <f t="shared" si="489"/>
        <v>33609.1</v>
      </c>
      <c r="M205" s="15">
        <f t="shared" si="490"/>
        <v>210499.1</v>
      </c>
      <c r="N205" s="15">
        <f t="shared" si="491"/>
        <v>353780</v>
      </c>
      <c r="O205" s="15">
        <f t="shared" si="492"/>
        <v>67218.2</v>
      </c>
      <c r="P205" s="81">
        <f t="shared" si="493"/>
        <v>420998.2</v>
      </c>
      <c r="Q205" s="15">
        <v>193800</v>
      </c>
      <c r="R205" s="15">
        <f t="shared" si="494"/>
        <v>36822</v>
      </c>
      <c r="S205" s="15">
        <f t="shared" si="495"/>
        <v>230622</v>
      </c>
      <c r="T205" s="15">
        <f t="shared" si="496"/>
        <v>387600</v>
      </c>
      <c r="U205" s="15">
        <f t="shared" si="497"/>
        <v>73644</v>
      </c>
      <c r="V205" s="16">
        <f t="shared" si="498"/>
        <v>461244</v>
      </c>
      <c r="W205" s="16">
        <f t="shared" si="499"/>
        <v>190063.33333333334</v>
      </c>
      <c r="X205" s="15">
        <f t="shared" si="500"/>
        <v>36112.033333333333</v>
      </c>
      <c r="Y205" s="15">
        <f t="shared" si="501"/>
        <v>226175.36666666667</v>
      </c>
      <c r="Z205" s="15">
        <f t="shared" si="502"/>
        <v>380126.66666666669</v>
      </c>
      <c r="AA205" s="15">
        <f t="shared" si="503"/>
        <v>72224.066666666666</v>
      </c>
      <c r="AB205" s="16">
        <f t="shared" si="504"/>
        <v>452350.73333333334</v>
      </c>
      <c r="AC205" s="16">
        <f t="shared" si="505"/>
        <v>193800</v>
      </c>
      <c r="AD205" s="15">
        <f t="shared" si="428"/>
        <v>36822</v>
      </c>
      <c r="AE205" s="15">
        <f t="shared" si="506"/>
        <v>230622</v>
      </c>
      <c r="AF205" s="15">
        <f t="shared" si="507"/>
        <v>387600</v>
      </c>
      <c r="AG205" s="15">
        <f t="shared" si="430"/>
        <v>73644</v>
      </c>
      <c r="AH205" s="16">
        <f t="shared" si="508"/>
        <v>461244</v>
      </c>
    </row>
    <row r="206" spans="1:34" x14ac:dyDescent="0.2">
      <c r="A206" s="1"/>
      <c r="B206" s="67"/>
      <c r="C206" s="68"/>
      <c r="D206" s="69"/>
      <c r="E206" s="70"/>
      <c r="F206" s="70"/>
      <c r="G206" s="70"/>
      <c r="H206" s="70">
        <f>SUM(H179:H205)</f>
        <v>48893250</v>
      </c>
      <c r="I206" s="70">
        <f>SUM(I179:I205)</f>
        <v>8012917.5</v>
      </c>
      <c r="J206" s="71">
        <f>SUM(J179:J205)</f>
        <v>56906167.5</v>
      </c>
      <c r="K206" s="109"/>
      <c r="L206" s="109"/>
      <c r="M206" s="70"/>
      <c r="N206" s="70">
        <f>SUM(N179:N205)</f>
        <v>43352015</v>
      </c>
      <c r="O206" s="70">
        <f>SUM(O179:O205)</f>
        <v>7104786.8499999996</v>
      </c>
      <c r="P206" s="71">
        <f>SUM(P179:P205)</f>
        <v>50456801.850000009</v>
      </c>
      <c r="Q206" s="109"/>
      <c r="R206" s="109"/>
      <c r="S206" s="70"/>
      <c r="T206" s="70">
        <f>SUM(T179:T205)</f>
        <v>47496300</v>
      </c>
      <c r="U206" s="70">
        <f>SUM(U179:U205)</f>
        <v>7783977</v>
      </c>
      <c r="V206" s="71">
        <f>SUM(V179:V205)</f>
        <v>55280277</v>
      </c>
      <c r="W206" s="109"/>
      <c r="X206" s="109"/>
      <c r="Y206" s="70"/>
      <c r="Z206" s="70">
        <f>SUM(Z179:Z205)</f>
        <v>46580521.666666672</v>
      </c>
      <c r="AA206" s="70">
        <f>SUM(AA179:AA205)</f>
        <v>7633893.7833333313</v>
      </c>
      <c r="AB206" s="71">
        <f>SUM(AB179:AB205)</f>
        <v>54214415.449999988</v>
      </c>
      <c r="AC206" s="109"/>
      <c r="AD206" s="109"/>
      <c r="AE206" s="70"/>
      <c r="AF206" s="70">
        <f>SUM(AF179:AF205)</f>
        <v>47496300</v>
      </c>
      <c r="AG206" s="70">
        <f>SUM(AG179:AG205)</f>
        <v>7783977</v>
      </c>
      <c r="AH206" s="71">
        <f>SUM(AH179:AH205)</f>
        <v>55280277</v>
      </c>
    </row>
    <row r="207" spans="1:34" x14ac:dyDescent="0.2">
      <c r="A207" s="1"/>
      <c r="B207" s="20"/>
      <c r="C207" s="1"/>
      <c r="D207" s="1"/>
      <c r="E207" s="15"/>
      <c r="F207" s="15"/>
      <c r="G207" s="57"/>
      <c r="H207" s="59"/>
      <c r="I207" s="49"/>
      <c r="J207" s="16"/>
      <c r="K207" s="100"/>
      <c r="L207" s="100"/>
      <c r="M207" s="57"/>
      <c r="N207" s="59"/>
      <c r="O207" s="49"/>
      <c r="P207" s="16"/>
      <c r="Q207" s="100"/>
      <c r="R207" s="100"/>
      <c r="S207" s="57"/>
      <c r="T207" s="59"/>
      <c r="U207" s="49"/>
      <c r="V207" s="16"/>
      <c r="W207" s="100"/>
      <c r="X207" s="100"/>
      <c r="Y207" s="57"/>
      <c r="Z207" s="59"/>
      <c r="AA207" s="49"/>
      <c r="AB207" s="16"/>
      <c r="AC207" s="100"/>
      <c r="AD207" s="100"/>
      <c r="AE207" s="57"/>
      <c r="AF207" s="59"/>
      <c r="AG207" s="49"/>
      <c r="AH207" s="16"/>
    </row>
    <row r="208" spans="1:34" x14ac:dyDescent="0.2">
      <c r="A208" s="126"/>
      <c r="B208" s="23"/>
      <c r="C208" s="24"/>
      <c r="D208" s="25"/>
      <c r="E208" s="25"/>
      <c r="F208" s="25"/>
      <c r="G208" s="154" t="s">
        <v>65</v>
      </c>
      <c r="H208" s="155"/>
      <c r="I208" s="156"/>
      <c r="J208" s="53">
        <f>H206-H191</f>
        <v>44798250</v>
      </c>
      <c r="K208" s="102"/>
      <c r="L208" s="102"/>
      <c r="M208" s="135"/>
      <c r="N208" s="136"/>
      <c r="O208" s="137"/>
      <c r="P208" s="58"/>
      <c r="Q208" s="102"/>
      <c r="R208" s="102"/>
      <c r="S208" s="135"/>
      <c r="T208" s="136"/>
      <c r="U208" s="137"/>
      <c r="V208" s="58"/>
      <c r="W208" s="102"/>
      <c r="X208" s="102"/>
      <c r="Y208" s="135"/>
      <c r="Z208" s="136"/>
      <c r="AA208" s="137"/>
      <c r="AB208" s="58"/>
      <c r="AC208" s="102"/>
      <c r="AD208" s="102"/>
      <c r="AE208" s="135"/>
      <c r="AF208" s="136"/>
      <c r="AG208" s="137"/>
      <c r="AH208" s="58"/>
    </row>
    <row r="209" spans="1:34" x14ac:dyDescent="0.2">
      <c r="A209" s="127"/>
      <c r="B209" s="26"/>
      <c r="C209" s="24"/>
      <c r="D209" s="24"/>
      <c r="E209" s="24"/>
      <c r="F209" s="24"/>
      <c r="G209" s="154" t="s">
        <v>28</v>
      </c>
      <c r="H209" s="155"/>
      <c r="I209" s="156"/>
      <c r="J209" s="53">
        <f>J208*19%</f>
        <v>8511667.5</v>
      </c>
      <c r="K209" s="102"/>
      <c r="L209" s="102"/>
      <c r="M209" s="140" t="s">
        <v>164</v>
      </c>
      <c r="N209" s="141"/>
      <c r="O209" s="141"/>
      <c r="P209" s="119">
        <f>P206</f>
        <v>50456801.850000009</v>
      </c>
      <c r="Q209" s="102"/>
      <c r="R209" s="102"/>
      <c r="S209" s="140" t="s">
        <v>164</v>
      </c>
      <c r="T209" s="141"/>
      <c r="U209" s="141"/>
      <c r="V209" s="119">
        <f>V206</f>
        <v>55280277</v>
      </c>
      <c r="W209" s="102"/>
      <c r="X209" s="102"/>
      <c r="Y209" s="140" t="s">
        <v>164</v>
      </c>
      <c r="Z209" s="141"/>
      <c r="AA209" s="141"/>
      <c r="AB209" s="119">
        <f>AB206</f>
        <v>54214415.449999988</v>
      </c>
      <c r="AC209" s="102"/>
      <c r="AD209" s="102"/>
      <c r="AE209" s="140" t="s">
        <v>164</v>
      </c>
      <c r="AF209" s="141"/>
      <c r="AG209" s="141"/>
      <c r="AH209" s="119">
        <f>AH206</f>
        <v>55280277</v>
      </c>
    </row>
    <row r="210" spans="1:34" x14ac:dyDescent="0.2">
      <c r="A210" s="127"/>
      <c r="B210" s="26"/>
      <c r="C210" s="24"/>
      <c r="D210" s="24"/>
      <c r="E210" s="24"/>
      <c r="F210" s="24"/>
      <c r="G210" s="157" t="s">
        <v>140</v>
      </c>
      <c r="H210" s="158"/>
      <c r="I210" s="159"/>
      <c r="J210" s="56">
        <f>H191</f>
        <v>4095000</v>
      </c>
      <c r="K210" s="103"/>
      <c r="L210" s="103"/>
      <c r="M210" s="132"/>
      <c r="N210" s="133"/>
      <c r="O210" s="134"/>
      <c r="P210" s="60"/>
      <c r="Q210" s="103"/>
      <c r="R210" s="103"/>
      <c r="S210" s="132"/>
      <c r="T210" s="133"/>
      <c r="U210" s="134"/>
      <c r="V210" s="60"/>
      <c r="W210" s="103"/>
      <c r="X210" s="103"/>
      <c r="Y210" s="132"/>
      <c r="Z210" s="133"/>
      <c r="AA210" s="134"/>
      <c r="AB210" s="60"/>
      <c r="AC210" s="103"/>
      <c r="AD210" s="103"/>
      <c r="AE210" s="132"/>
      <c r="AF210" s="133"/>
      <c r="AG210" s="134"/>
      <c r="AH210" s="60"/>
    </row>
    <row r="211" spans="1:34" ht="11.1" customHeight="1" x14ac:dyDescent="0.2">
      <c r="A211" s="128"/>
      <c r="B211" s="27"/>
      <c r="C211" s="28"/>
      <c r="D211" s="28"/>
      <c r="E211" s="28"/>
      <c r="F211" s="28"/>
      <c r="G211" s="132" t="s">
        <v>64</v>
      </c>
      <c r="H211" s="133"/>
      <c r="I211" s="134"/>
      <c r="J211" s="60">
        <f>SUM(J208:J210)</f>
        <v>57404917.5</v>
      </c>
      <c r="K211" s="104"/>
      <c r="L211" s="104"/>
      <c r="M211" s="132" t="s">
        <v>64</v>
      </c>
      <c r="N211" s="133"/>
      <c r="O211" s="134"/>
      <c r="P211" s="60">
        <f>SUM(P208:P210)</f>
        <v>50456801.850000009</v>
      </c>
      <c r="Q211" s="104"/>
      <c r="R211" s="104"/>
      <c r="S211" s="132" t="s">
        <v>64</v>
      </c>
      <c r="T211" s="133"/>
      <c r="U211" s="134"/>
      <c r="V211" s="60">
        <f>SUM(V208:V210)</f>
        <v>55280277</v>
      </c>
      <c r="W211" s="104"/>
      <c r="X211" s="104"/>
      <c r="Y211" s="132" t="s">
        <v>64</v>
      </c>
      <c r="Z211" s="133"/>
      <c r="AA211" s="134"/>
      <c r="AB211" s="60">
        <f>SUM(AB208:AB210)</f>
        <v>54214415.449999988</v>
      </c>
      <c r="AC211" s="104"/>
      <c r="AD211" s="104"/>
      <c r="AE211" s="132" t="s">
        <v>64</v>
      </c>
      <c r="AF211" s="133"/>
      <c r="AG211" s="134"/>
      <c r="AH211" s="60">
        <f>SUM(AH208:AH210)</f>
        <v>55280277</v>
      </c>
    </row>
    <row r="212" spans="1:34" ht="11.1" customHeight="1" x14ac:dyDescent="0.2">
      <c r="A212" s="4"/>
      <c r="B212" s="5"/>
      <c r="C212" s="6"/>
      <c r="D212" s="4"/>
      <c r="E212" s="7"/>
      <c r="F212" s="7"/>
      <c r="G212" s="7"/>
      <c r="H212" s="7"/>
      <c r="I212" s="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row>
    <row r="213" spans="1:34" ht="62.25" customHeight="1" x14ac:dyDescent="0.2">
      <c r="A213" s="146" t="s">
        <v>159</v>
      </c>
      <c r="B213" s="147"/>
      <c r="C213" s="147"/>
      <c r="D213" s="147"/>
      <c r="E213" s="147"/>
      <c r="F213" s="147"/>
      <c r="G213" s="147"/>
      <c r="H213" s="147"/>
      <c r="I213" s="147"/>
      <c r="J213" s="98"/>
      <c r="K213" s="113"/>
      <c r="L213" s="113"/>
      <c r="M213" s="113"/>
      <c r="N213" s="113"/>
      <c r="O213" s="113"/>
      <c r="P213" s="113"/>
      <c r="Q213" s="113"/>
      <c r="R213" s="113"/>
      <c r="S213" s="113"/>
      <c r="T213" s="113"/>
      <c r="U213" s="113"/>
      <c r="V213" s="113"/>
      <c r="W213" s="113"/>
      <c r="X213" s="113"/>
      <c r="Y213" s="113"/>
      <c r="Z213" s="113"/>
      <c r="AA213" s="113"/>
      <c r="AB213" s="113"/>
      <c r="AC213" s="113"/>
      <c r="AD213" s="113"/>
      <c r="AE213" s="113"/>
      <c r="AF213" s="113"/>
      <c r="AG213" s="113"/>
      <c r="AH213" s="113"/>
    </row>
    <row r="214" spans="1:34" ht="36.9" customHeight="1" x14ac:dyDescent="0.2">
      <c r="A214" s="30"/>
      <c r="B214" s="10" t="s">
        <v>1</v>
      </c>
      <c r="C214" s="8" t="s">
        <v>2</v>
      </c>
      <c r="D214" s="8" t="s">
        <v>3</v>
      </c>
      <c r="E214" s="8" t="s">
        <v>4</v>
      </c>
      <c r="F214" s="8" t="s">
        <v>5</v>
      </c>
      <c r="G214" s="8" t="s">
        <v>6</v>
      </c>
      <c r="H214" s="8" t="s">
        <v>86</v>
      </c>
      <c r="I214" s="8" t="s">
        <v>85</v>
      </c>
      <c r="J214" s="8" t="s">
        <v>7</v>
      </c>
      <c r="K214" s="116" t="s">
        <v>4</v>
      </c>
      <c r="L214" s="116" t="s">
        <v>5</v>
      </c>
      <c r="M214" s="116" t="s">
        <v>6</v>
      </c>
      <c r="N214" s="116" t="s">
        <v>86</v>
      </c>
      <c r="O214" s="116" t="s">
        <v>85</v>
      </c>
      <c r="P214" s="116" t="s">
        <v>7</v>
      </c>
      <c r="Q214" s="122" t="s">
        <v>4</v>
      </c>
      <c r="R214" s="122" t="s">
        <v>5</v>
      </c>
      <c r="S214" s="122" t="s">
        <v>6</v>
      </c>
      <c r="T214" s="122" t="s">
        <v>86</v>
      </c>
      <c r="U214" s="122" t="s">
        <v>85</v>
      </c>
      <c r="V214" s="122" t="s">
        <v>7</v>
      </c>
      <c r="W214" s="125" t="s">
        <v>4</v>
      </c>
      <c r="X214" s="125" t="s">
        <v>5</v>
      </c>
      <c r="Y214" s="125" t="s">
        <v>6</v>
      </c>
      <c r="Z214" s="125" t="s">
        <v>86</v>
      </c>
      <c r="AA214" s="125" t="s">
        <v>85</v>
      </c>
      <c r="AB214" s="125" t="s">
        <v>7</v>
      </c>
      <c r="AC214" s="124" t="s">
        <v>4</v>
      </c>
      <c r="AD214" s="124" t="s">
        <v>5</v>
      </c>
      <c r="AE214" s="124" t="s">
        <v>6</v>
      </c>
      <c r="AF214" s="124" t="s">
        <v>86</v>
      </c>
      <c r="AG214" s="124" t="s">
        <v>85</v>
      </c>
      <c r="AH214" s="124" t="s">
        <v>7</v>
      </c>
    </row>
    <row r="215" spans="1:34" ht="36.9" customHeight="1" x14ac:dyDescent="0.2">
      <c r="A215" s="9"/>
      <c r="B215" s="129" t="s">
        <v>54</v>
      </c>
      <c r="C215" s="130"/>
      <c r="D215" s="130"/>
      <c r="E215" s="130"/>
      <c r="F215" s="130"/>
      <c r="G215" s="130"/>
      <c r="H215" s="130"/>
      <c r="I215" s="130"/>
      <c r="J215" s="130"/>
      <c r="K215" s="130"/>
      <c r="L215" s="130"/>
      <c r="M215" s="130"/>
      <c r="N215" s="130"/>
      <c r="O215" s="130"/>
      <c r="P215" s="130"/>
      <c r="Q215" s="130"/>
      <c r="R215" s="130"/>
      <c r="S215" s="130"/>
      <c r="T215" s="130"/>
      <c r="U215" s="130"/>
      <c r="V215" s="130"/>
      <c r="W215" s="130"/>
      <c r="X215" s="130"/>
      <c r="Y215" s="130"/>
      <c r="Z215" s="130"/>
      <c r="AA215" s="130"/>
      <c r="AB215" s="130"/>
      <c r="AC215" s="130"/>
      <c r="AD215" s="130"/>
      <c r="AE215" s="130"/>
      <c r="AF215" s="130"/>
      <c r="AG215" s="130"/>
      <c r="AH215" s="131"/>
    </row>
    <row r="216" spans="1:34" ht="36.9" customHeight="1" x14ac:dyDescent="0.2">
      <c r="A216" s="9"/>
      <c r="B216" s="17" t="s">
        <v>70</v>
      </c>
      <c r="C216" s="19">
        <v>1</v>
      </c>
      <c r="D216" s="1">
        <v>1</v>
      </c>
      <c r="E216" s="15">
        <v>892500</v>
      </c>
      <c r="F216" s="15">
        <f>E216*19%</f>
        <v>169575</v>
      </c>
      <c r="G216" s="15">
        <f>F216+E216</f>
        <v>1062075</v>
      </c>
      <c r="H216" s="15">
        <f t="shared" ref="H216" si="509">E216*D216*C216</f>
        <v>892500</v>
      </c>
      <c r="I216" s="15">
        <f t="shared" ref="I216:I238" si="510">H216*19%</f>
        <v>169575</v>
      </c>
      <c r="J216" s="16">
        <f t="shared" ref="J216" si="511">G216*D216*C216</f>
        <v>1062075</v>
      </c>
      <c r="K216" s="15">
        <v>791350</v>
      </c>
      <c r="L216" s="15">
        <f>K216*19%</f>
        <v>150356.5</v>
      </c>
      <c r="M216" s="15">
        <f t="shared" ref="M216:M217" si="512">L216+K216</f>
        <v>941706.5</v>
      </c>
      <c r="N216" s="15">
        <f>K216*C216*D216</f>
        <v>791350</v>
      </c>
      <c r="O216" s="15">
        <f>N216*19%</f>
        <v>150356.5</v>
      </c>
      <c r="P216" s="81">
        <f>M216*D216*C216</f>
        <v>941706.5</v>
      </c>
      <c r="Q216" s="15">
        <v>867000</v>
      </c>
      <c r="R216" s="15">
        <f t="shared" ref="R216:R217" si="513">Q216*19%</f>
        <v>164730</v>
      </c>
      <c r="S216" s="15">
        <f t="shared" ref="S216:S217" si="514">R216+Q216</f>
        <v>1031730</v>
      </c>
      <c r="T216" s="15">
        <f>Q216*C216*D216</f>
        <v>867000</v>
      </c>
      <c r="U216" s="15">
        <f t="shared" ref="U216:U217" si="515">T216*19%</f>
        <v>164730</v>
      </c>
      <c r="V216" s="16">
        <f>S216*C216*D216</f>
        <v>1031730</v>
      </c>
      <c r="W216" s="16">
        <f>AVERAGE(E216,K216,Q216)</f>
        <v>850283.33333333337</v>
      </c>
      <c r="X216" s="15">
        <f t="shared" ref="X216:X217" si="516">W216*19%</f>
        <v>161553.83333333334</v>
      </c>
      <c r="Y216" s="15">
        <f t="shared" ref="Y216:Y217" si="517">X216+W216</f>
        <v>1011837.1666666667</v>
      </c>
      <c r="Z216" s="15">
        <f>W216*C216*D216</f>
        <v>850283.33333333337</v>
      </c>
      <c r="AA216" s="15">
        <f t="shared" ref="AA216:AA217" si="518">Z216*19%</f>
        <v>161553.83333333334</v>
      </c>
      <c r="AB216" s="16">
        <f>Y216*C216*D216</f>
        <v>1011837.1666666667</v>
      </c>
      <c r="AC216" s="16">
        <f>MEDIAN(E216,K216,Q216)</f>
        <v>867000</v>
      </c>
      <c r="AD216" s="15">
        <f t="shared" ref="AD216:AD238" si="519">AC216*19%</f>
        <v>164730</v>
      </c>
      <c r="AE216" s="15">
        <f t="shared" ref="AE216:AE217" si="520">AD216+AC216</f>
        <v>1031730</v>
      </c>
      <c r="AF216" s="15">
        <f>AC216*C216*D216</f>
        <v>867000</v>
      </c>
      <c r="AG216" s="15">
        <f t="shared" ref="AG216:AG238" si="521">AF216*19%</f>
        <v>164730</v>
      </c>
      <c r="AH216" s="16">
        <f>AE216*C216*D216</f>
        <v>1031730</v>
      </c>
    </row>
    <row r="217" spans="1:34" ht="40.799999999999997" x14ac:dyDescent="0.2">
      <c r="A217" s="9"/>
      <c r="B217" s="17" t="s">
        <v>102</v>
      </c>
      <c r="C217" s="19">
        <v>1</v>
      </c>
      <c r="D217" s="1">
        <v>1</v>
      </c>
      <c r="E217" s="15">
        <v>1575000</v>
      </c>
      <c r="F217" s="15">
        <f>E217*19%</f>
        <v>299250</v>
      </c>
      <c r="G217" s="15">
        <f>F217+E217</f>
        <v>1874250</v>
      </c>
      <c r="H217" s="15">
        <f t="shared" ref="H217:H238" si="522">E217*D217*C217</f>
        <v>1575000</v>
      </c>
      <c r="I217" s="15">
        <f t="shared" si="510"/>
        <v>299250</v>
      </c>
      <c r="J217" s="16">
        <f t="shared" ref="J217:J238" si="523">G217*D217*C217</f>
        <v>1874250</v>
      </c>
      <c r="K217" s="15">
        <v>1396500</v>
      </c>
      <c r="L217" s="15">
        <f>K217*19%</f>
        <v>265335</v>
      </c>
      <c r="M217" s="15">
        <f t="shared" si="512"/>
        <v>1661835</v>
      </c>
      <c r="N217" s="15">
        <f>K217*C217*D217</f>
        <v>1396500</v>
      </c>
      <c r="O217" s="15">
        <f>N217*19%</f>
        <v>265335</v>
      </c>
      <c r="P217" s="81">
        <f>M217*D217*C217</f>
        <v>1661835</v>
      </c>
      <c r="Q217" s="15">
        <v>1530000</v>
      </c>
      <c r="R217" s="15">
        <f t="shared" si="513"/>
        <v>290700</v>
      </c>
      <c r="S217" s="15">
        <f t="shared" si="514"/>
        <v>1820700</v>
      </c>
      <c r="T217" s="15">
        <f>Q217*C217*D217</f>
        <v>1530000</v>
      </c>
      <c r="U217" s="15">
        <f t="shared" si="515"/>
        <v>290700</v>
      </c>
      <c r="V217" s="16">
        <f>S217*C217*D217</f>
        <v>1820700</v>
      </c>
      <c r="W217" s="16">
        <f>AVERAGE(E217,K217,Q217)</f>
        <v>1500500</v>
      </c>
      <c r="X217" s="15">
        <f t="shared" si="516"/>
        <v>285095</v>
      </c>
      <c r="Y217" s="15">
        <f t="shared" si="517"/>
        <v>1785595</v>
      </c>
      <c r="Z217" s="15">
        <f>W217*C217*D217</f>
        <v>1500500</v>
      </c>
      <c r="AA217" s="15">
        <f t="shared" si="518"/>
        <v>285095</v>
      </c>
      <c r="AB217" s="16">
        <f>Y217*C217*D217</f>
        <v>1785595</v>
      </c>
      <c r="AC217" s="16">
        <f>MEDIAN(E217,K217,Q217)</f>
        <v>1530000</v>
      </c>
      <c r="AD217" s="15">
        <f t="shared" si="519"/>
        <v>290700</v>
      </c>
      <c r="AE217" s="15">
        <f t="shared" si="520"/>
        <v>1820700</v>
      </c>
      <c r="AF217" s="15">
        <f>AC217*C217*D217</f>
        <v>1530000</v>
      </c>
      <c r="AG217" s="15">
        <f t="shared" si="521"/>
        <v>290700</v>
      </c>
      <c r="AH217" s="16">
        <f>AE217*C217*D217</f>
        <v>1820700</v>
      </c>
    </row>
    <row r="218" spans="1:34" x14ac:dyDescent="0.2">
      <c r="A218" s="9"/>
      <c r="B218" s="129" t="s">
        <v>13</v>
      </c>
      <c r="C218" s="130"/>
      <c r="D218" s="130"/>
      <c r="E218" s="130"/>
      <c r="F218" s="130"/>
      <c r="G218" s="130"/>
      <c r="H218" s="130"/>
      <c r="I218" s="130"/>
      <c r="J218" s="130"/>
      <c r="K218" s="130"/>
      <c r="L218" s="130"/>
      <c r="M218" s="130"/>
      <c r="N218" s="130"/>
      <c r="O218" s="130"/>
      <c r="P218" s="130"/>
      <c r="Q218" s="130"/>
      <c r="R218" s="130"/>
      <c r="S218" s="130"/>
      <c r="T218" s="130"/>
      <c r="U218" s="130"/>
      <c r="V218" s="130"/>
      <c r="W218" s="130"/>
      <c r="X218" s="130"/>
      <c r="Y218" s="130"/>
      <c r="Z218" s="130"/>
      <c r="AA218" s="130"/>
      <c r="AB218" s="130"/>
      <c r="AC218" s="130"/>
      <c r="AD218" s="130"/>
      <c r="AE218" s="130"/>
      <c r="AF218" s="130"/>
      <c r="AG218" s="130"/>
      <c r="AH218" s="131"/>
    </row>
    <row r="219" spans="1:34" ht="51" x14ac:dyDescent="0.2">
      <c r="A219" s="9"/>
      <c r="B219" s="51" t="s">
        <v>132</v>
      </c>
      <c r="C219" s="1">
        <v>1</v>
      </c>
      <c r="D219" s="1">
        <v>1</v>
      </c>
      <c r="E219" s="15">
        <v>2625000</v>
      </c>
      <c r="F219" s="15"/>
      <c r="G219" s="15">
        <f>F219+E219</f>
        <v>2625000</v>
      </c>
      <c r="H219" s="15">
        <f t="shared" si="522"/>
        <v>2625000</v>
      </c>
      <c r="I219" s="15"/>
      <c r="J219" s="16">
        <f t="shared" si="523"/>
        <v>2625000</v>
      </c>
      <c r="K219" s="15">
        <v>2327500</v>
      </c>
      <c r="L219" s="15"/>
      <c r="M219" s="15">
        <f t="shared" ref="M219" si="524">L219+K219</f>
        <v>2327500</v>
      </c>
      <c r="N219" s="15">
        <f>K219*C219*D219</f>
        <v>2327500</v>
      </c>
      <c r="O219" s="15"/>
      <c r="P219" s="81">
        <f>M219*D219*C219</f>
        <v>2327500</v>
      </c>
      <c r="Q219" s="15">
        <v>2550000</v>
      </c>
      <c r="R219" s="15"/>
      <c r="S219" s="15">
        <f t="shared" ref="S219" si="525">R219+Q219</f>
        <v>2550000</v>
      </c>
      <c r="T219" s="15">
        <f>Q219*C219*D219</f>
        <v>2550000</v>
      </c>
      <c r="U219" s="15"/>
      <c r="V219" s="16">
        <f>S219*C219*D219</f>
        <v>2550000</v>
      </c>
      <c r="W219" s="16">
        <f>AVERAGE(E219,K219,Q219)</f>
        <v>2500833.3333333335</v>
      </c>
      <c r="X219" s="15"/>
      <c r="Y219" s="15">
        <f t="shared" ref="Y219" si="526">X219+W219</f>
        <v>2500833.3333333335</v>
      </c>
      <c r="Z219" s="15">
        <f>W219*C219*D219</f>
        <v>2500833.3333333335</v>
      </c>
      <c r="AA219" s="15"/>
      <c r="AB219" s="16">
        <f>Y219*C219*D219</f>
        <v>2500833.3333333335</v>
      </c>
      <c r="AC219" s="16">
        <f>MEDIAN(E219,K219,Q219)</f>
        <v>2550000</v>
      </c>
      <c r="AD219" s="15"/>
      <c r="AE219" s="15">
        <f t="shared" ref="AE219" si="527">AD219+AC219</f>
        <v>2550000</v>
      </c>
      <c r="AF219" s="15">
        <f>AC219*C219*D219</f>
        <v>2550000</v>
      </c>
      <c r="AG219" s="15"/>
      <c r="AH219" s="16">
        <f>AE219*C219*D219</f>
        <v>2550000</v>
      </c>
    </row>
    <row r="220" spans="1:34" x14ac:dyDescent="0.2">
      <c r="A220" s="9"/>
      <c r="B220" s="129" t="s">
        <v>152</v>
      </c>
      <c r="C220" s="130"/>
      <c r="D220" s="130"/>
      <c r="E220" s="130"/>
      <c r="F220" s="130"/>
      <c r="G220" s="130"/>
      <c r="H220" s="130"/>
      <c r="I220" s="130"/>
      <c r="J220" s="130"/>
      <c r="K220" s="130"/>
      <c r="L220" s="130"/>
      <c r="M220" s="130"/>
      <c r="N220" s="130"/>
      <c r="O220" s="130"/>
      <c r="P220" s="130"/>
      <c r="Q220" s="130"/>
      <c r="R220" s="130"/>
      <c r="S220" s="130"/>
      <c r="T220" s="130"/>
      <c r="U220" s="130"/>
      <c r="V220" s="130"/>
      <c r="W220" s="130"/>
      <c r="X220" s="130"/>
      <c r="Y220" s="130"/>
      <c r="Z220" s="130"/>
      <c r="AA220" s="130"/>
      <c r="AB220" s="130"/>
      <c r="AC220" s="130"/>
      <c r="AD220" s="130"/>
      <c r="AE220" s="130"/>
      <c r="AF220" s="130"/>
      <c r="AG220" s="130"/>
      <c r="AH220" s="131"/>
    </row>
    <row r="221" spans="1:34" ht="66" customHeight="1" x14ac:dyDescent="0.2">
      <c r="A221" s="9"/>
      <c r="B221" s="20" t="s">
        <v>151</v>
      </c>
      <c r="C221" s="19">
        <v>1</v>
      </c>
      <c r="D221" s="1">
        <v>1300</v>
      </c>
      <c r="E221" s="15">
        <v>17325</v>
      </c>
      <c r="F221" s="15">
        <f>E221*19%</f>
        <v>3291.75</v>
      </c>
      <c r="G221" s="15">
        <f>F221+E221</f>
        <v>20616.75</v>
      </c>
      <c r="H221" s="15">
        <f t="shared" si="522"/>
        <v>22522500</v>
      </c>
      <c r="I221" s="15">
        <f t="shared" si="510"/>
        <v>4279275</v>
      </c>
      <c r="J221" s="16">
        <f t="shared" si="523"/>
        <v>26801775</v>
      </c>
      <c r="K221" s="15">
        <v>15361.5</v>
      </c>
      <c r="L221" s="15">
        <f>K221*19%</f>
        <v>2918.6849999999999</v>
      </c>
      <c r="M221" s="15">
        <f t="shared" ref="M221:M222" si="528">L221+K221</f>
        <v>18280.185000000001</v>
      </c>
      <c r="N221" s="15">
        <f>K221*C221*D221</f>
        <v>19969950</v>
      </c>
      <c r="O221" s="15">
        <f>N221*19%</f>
        <v>3794290.5</v>
      </c>
      <c r="P221" s="81">
        <f>M221*D221*C221</f>
        <v>23764240.5</v>
      </c>
      <c r="Q221" s="15">
        <v>16830</v>
      </c>
      <c r="R221" s="15">
        <f t="shared" ref="R221:R222" si="529">Q221*19%</f>
        <v>3197.7</v>
      </c>
      <c r="S221" s="15">
        <f t="shared" ref="S221:S222" si="530">R221+Q221</f>
        <v>20027.7</v>
      </c>
      <c r="T221" s="15">
        <f>Q221*C221*D221</f>
        <v>21879000</v>
      </c>
      <c r="U221" s="15">
        <f t="shared" ref="U221:U222" si="531">T221*19%</f>
        <v>4157010</v>
      </c>
      <c r="V221" s="16">
        <f>S221*C221*D221</f>
        <v>26036010</v>
      </c>
      <c r="W221" s="16">
        <f>AVERAGE(E221,K221,Q221)</f>
        <v>16505.5</v>
      </c>
      <c r="X221" s="15">
        <f t="shared" ref="X221:X222" si="532">W221*19%</f>
        <v>3136.0450000000001</v>
      </c>
      <c r="Y221" s="15">
        <f t="shared" ref="Y221:Y222" si="533">X221+W221</f>
        <v>19641.544999999998</v>
      </c>
      <c r="Z221" s="15">
        <f>W221*C221*D221</f>
        <v>21457150</v>
      </c>
      <c r="AA221" s="15">
        <f t="shared" ref="AA221:AA222" si="534">Z221*19%</f>
        <v>4076858.5</v>
      </c>
      <c r="AB221" s="16">
        <f>Y221*C221*D221</f>
        <v>25534008.499999996</v>
      </c>
      <c r="AC221" s="16">
        <f>MEDIAN(E221,K221,Q221)</f>
        <v>16830</v>
      </c>
      <c r="AD221" s="15">
        <f t="shared" si="519"/>
        <v>3197.7</v>
      </c>
      <c r="AE221" s="15">
        <f t="shared" ref="AE221:AE222" si="535">AD221+AC221</f>
        <v>20027.7</v>
      </c>
      <c r="AF221" s="15">
        <f>AC221*C221*D221</f>
        <v>21879000</v>
      </c>
      <c r="AG221" s="15">
        <f t="shared" si="521"/>
        <v>4157010</v>
      </c>
      <c r="AH221" s="16">
        <f>AE221*C221*D221</f>
        <v>26036010</v>
      </c>
    </row>
    <row r="222" spans="1:34" ht="75" customHeight="1" x14ac:dyDescent="0.2">
      <c r="A222" s="9"/>
      <c r="B222" s="20" t="s">
        <v>154</v>
      </c>
      <c r="C222" s="19">
        <v>1</v>
      </c>
      <c r="D222" s="1">
        <v>1</v>
      </c>
      <c r="E222" s="85">
        <v>2716350</v>
      </c>
      <c r="F222" s="15">
        <f>E222*19%</f>
        <v>516106.5</v>
      </c>
      <c r="G222" s="15">
        <f>F222+E222</f>
        <v>3232456.5</v>
      </c>
      <c r="H222" s="15">
        <f t="shared" ref="H222" si="536">E222*D222*C222</f>
        <v>2716350</v>
      </c>
      <c r="I222" s="15">
        <f t="shared" ref="I222" si="537">H222*19%</f>
        <v>516106.5</v>
      </c>
      <c r="J222" s="16">
        <f t="shared" ref="J222" si="538">G222*D222*C222</f>
        <v>3232456.5</v>
      </c>
      <c r="K222" s="85">
        <v>2408497</v>
      </c>
      <c r="L222" s="15">
        <f>K222*19%</f>
        <v>457614.43</v>
      </c>
      <c r="M222" s="15">
        <f t="shared" si="528"/>
        <v>2866111.43</v>
      </c>
      <c r="N222" s="15">
        <f>K222*C222*D222</f>
        <v>2408497</v>
      </c>
      <c r="O222" s="15">
        <f>N222*19%</f>
        <v>457614.43</v>
      </c>
      <c r="P222" s="81">
        <f>M222*D222*C222</f>
        <v>2866111.43</v>
      </c>
      <c r="Q222" s="85">
        <v>2638740</v>
      </c>
      <c r="R222" s="15">
        <f t="shared" si="529"/>
        <v>501360.60000000003</v>
      </c>
      <c r="S222" s="15">
        <f t="shared" si="530"/>
        <v>3140100.6</v>
      </c>
      <c r="T222" s="15">
        <f>Q222*C222*D222</f>
        <v>2638740</v>
      </c>
      <c r="U222" s="15">
        <f t="shared" si="531"/>
        <v>501360.60000000003</v>
      </c>
      <c r="V222" s="16">
        <f>S222*C222*D222</f>
        <v>3140100.6</v>
      </c>
      <c r="W222" s="16">
        <f>AVERAGE(E222,K222,Q222)</f>
        <v>2587862.3333333335</v>
      </c>
      <c r="X222" s="15">
        <f t="shared" si="532"/>
        <v>491693.84333333338</v>
      </c>
      <c r="Y222" s="15">
        <f t="shared" si="533"/>
        <v>3079556.1766666668</v>
      </c>
      <c r="Z222" s="15">
        <f>W222*C222*D222</f>
        <v>2587862.3333333335</v>
      </c>
      <c r="AA222" s="15">
        <f t="shared" si="534"/>
        <v>491693.84333333338</v>
      </c>
      <c r="AB222" s="16">
        <f>Y222*C222*D222</f>
        <v>3079556.1766666668</v>
      </c>
      <c r="AC222" s="16">
        <f>MEDIAN(E222,K222,Q222)</f>
        <v>2638740</v>
      </c>
      <c r="AD222" s="15">
        <f t="shared" si="519"/>
        <v>501360.60000000003</v>
      </c>
      <c r="AE222" s="15">
        <f t="shared" si="535"/>
        <v>3140100.6</v>
      </c>
      <c r="AF222" s="15">
        <f>AC222*C222*D222</f>
        <v>2638740</v>
      </c>
      <c r="AG222" s="15">
        <f t="shared" si="521"/>
        <v>501360.60000000003</v>
      </c>
      <c r="AH222" s="16">
        <f>AE222*C222*D222</f>
        <v>3140100.6</v>
      </c>
    </row>
    <row r="223" spans="1:34" ht="21.9" customHeight="1" x14ac:dyDescent="0.2">
      <c r="A223" s="9"/>
      <c r="B223" s="129" t="s">
        <v>55</v>
      </c>
      <c r="C223" s="130"/>
      <c r="D223" s="130"/>
      <c r="E223" s="130"/>
      <c r="F223" s="130"/>
      <c r="G223" s="130"/>
      <c r="H223" s="130"/>
      <c r="I223" s="130"/>
      <c r="J223" s="130"/>
      <c r="K223" s="130"/>
      <c r="L223" s="130"/>
      <c r="M223" s="130"/>
      <c r="N223" s="130"/>
      <c r="O223" s="130"/>
      <c r="P223" s="130"/>
      <c r="Q223" s="130"/>
      <c r="R223" s="130"/>
      <c r="S223" s="130"/>
      <c r="T223" s="130"/>
      <c r="U223" s="130"/>
      <c r="V223" s="130"/>
      <c r="W223" s="130"/>
      <c r="X223" s="130"/>
      <c r="Y223" s="130"/>
      <c r="Z223" s="130"/>
      <c r="AA223" s="130"/>
      <c r="AB223" s="130"/>
      <c r="AC223" s="130"/>
      <c r="AD223" s="130"/>
      <c r="AE223" s="130"/>
      <c r="AF223" s="130"/>
      <c r="AG223" s="130"/>
      <c r="AH223" s="131"/>
    </row>
    <row r="224" spans="1:34" ht="61.2" x14ac:dyDescent="0.2">
      <c r="A224" s="9"/>
      <c r="B224" s="51" t="s">
        <v>133</v>
      </c>
      <c r="C224" s="1">
        <v>1</v>
      </c>
      <c r="D224" s="1">
        <v>1</v>
      </c>
      <c r="E224" s="15">
        <v>3465000</v>
      </c>
      <c r="F224" s="15">
        <f>E224*19%</f>
        <v>658350</v>
      </c>
      <c r="G224" s="15">
        <f>F224+E224</f>
        <v>4123350</v>
      </c>
      <c r="H224" s="15">
        <f t="shared" si="522"/>
        <v>3465000</v>
      </c>
      <c r="I224" s="15">
        <f t="shared" si="510"/>
        <v>658350</v>
      </c>
      <c r="J224" s="16">
        <f t="shared" si="523"/>
        <v>4123350</v>
      </c>
      <c r="K224" s="15">
        <v>3072300</v>
      </c>
      <c r="L224" s="15">
        <f>K224*19%</f>
        <v>583737</v>
      </c>
      <c r="M224" s="15">
        <f t="shared" ref="M224" si="539">L224+K224</f>
        <v>3656037</v>
      </c>
      <c r="N224" s="15">
        <f>K224*C224*D224</f>
        <v>3072300</v>
      </c>
      <c r="O224" s="15">
        <f>N224*19%</f>
        <v>583737</v>
      </c>
      <c r="P224" s="81">
        <f>M224*D224*C224</f>
        <v>3656037</v>
      </c>
      <c r="Q224" s="15">
        <v>3366000</v>
      </c>
      <c r="R224" s="15">
        <f t="shared" ref="R224" si="540">Q224*19%</f>
        <v>639540</v>
      </c>
      <c r="S224" s="15">
        <f t="shared" ref="S224" si="541">R224+Q224</f>
        <v>4005540</v>
      </c>
      <c r="T224" s="15">
        <f>Q224*C224*D224</f>
        <v>3366000</v>
      </c>
      <c r="U224" s="15">
        <f t="shared" ref="U224" si="542">T224*19%</f>
        <v>639540</v>
      </c>
      <c r="V224" s="16">
        <f>S224*C224*D224</f>
        <v>4005540</v>
      </c>
      <c r="W224" s="16">
        <f>AVERAGE(E224,K224,Q224)</f>
        <v>3301100</v>
      </c>
      <c r="X224" s="15">
        <f t="shared" ref="X224" si="543">W224*19%</f>
        <v>627209</v>
      </c>
      <c r="Y224" s="15">
        <f t="shared" ref="Y224" si="544">X224+W224</f>
        <v>3928309</v>
      </c>
      <c r="Z224" s="15">
        <f>W224*C224*D224</f>
        <v>3301100</v>
      </c>
      <c r="AA224" s="15">
        <f t="shared" ref="AA224" si="545">Z224*19%</f>
        <v>627209</v>
      </c>
      <c r="AB224" s="16">
        <f>Y224*C224*D224</f>
        <v>3928309</v>
      </c>
      <c r="AC224" s="16">
        <f>MEDIAN(E224,K224,Q224)</f>
        <v>3366000</v>
      </c>
      <c r="AD224" s="15">
        <f t="shared" si="519"/>
        <v>639540</v>
      </c>
      <c r="AE224" s="15">
        <f t="shared" ref="AE224" si="546">AD224+AC224</f>
        <v>4005540</v>
      </c>
      <c r="AF224" s="15">
        <f>AC224*C224*D224</f>
        <v>3366000</v>
      </c>
      <c r="AG224" s="15">
        <f t="shared" si="521"/>
        <v>639540</v>
      </c>
      <c r="AH224" s="16">
        <f>AE224*C224*D224</f>
        <v>4005540</v>
      </c>
    </row>
    <row r="225" spans="1:34" x14ac:dyDescent="0.2">
      <c r="A225" s="9"/>
      <c r="B225" s="129" t="s">
        <v>56</v>
      </c>
      <c r="C225" s="130"/>
      <c r="D225" s="130"/>
      <c r="E225" s="130"/>
      <c r="F225" s="130"/>
      <c r="G225" s="130"/>
      <c r="H225" s="130"/>
      <c r="I225" s="130"/>
      <c r="J225" s="130"/>
      <c r="K225" s="130"/>
      <c r="L225" s="130"/>
      <c r="M225" s="130"/>
      <c r="N225" s="130"/>
      <c r="O225" s="130"/>
      <c r="P225" s="130"/>
      <c r="Q225" s="130"/>
      <c r="R225" s="130"/>
      <c r="S225" s="130"/>
      <c r="T225" s="130"/>
      <c r="U225" s="130"/>
      <c r="V225" s="130"/>
      <c r="W225" s="130"/>
      <c r="X225" s="130"/>
      <c r="Y225" s="130"/>
      <c r="Z225" s="130"/>
      <c r="AA225" s="130"/>
      <c r="AB225" s="130"/>
      <c r="AC225" s="130"/>
      <c r="AD225" s="130"/>
      <c r="AE225" s="130"/>
      <c r="AF225" s="130"/>
      <c r="AG225" s="130"/>
      <c r="AH225" s="131"/>
    </row>
    <row r="226" spans="1:34" ht="20.399999999999999" x14ac:dyDescent="0.2">
      <c r="A226" s="9"/>
      <c r="B226" s="20" t="s">
        <v>22</v>
      </c>
      <c r="C226" s="1">
        <v>1</v>
      </c>
      <c r="D226" s="1">
        <v>5</v>
      </c>
      <c r="E226" s="15">
        <v>160650</v>
      </c>
      <c r="F226" s="15">
        <f>E226*19%</f>
        <v>30523.5</v>
      </c>
      <c r="G226" s="15">
        <f t="shared" ref="G226:G231" si="547">F226+E226</f>
        <v>191173.5</v>
      </c>
      <c r="H226" s="15">
        <f>E226*D226*C226</f>
        <v>803250</v>
      </c>
      <c r="I226" s="15">
        <f>H226*19%</f>
        <v>152617.5</v>
      </c>
      <c r="J226" s="81">
        <f>G226*D226*C226</f>
        <v>955867.5</v>
      </c>
      <c r="K226" s="15">
        <v>142443</v>
      </c>
      <c r="L226" s="15">
        <f t="shared" ref="L226:L231" si="548">K226*19%</f>
        <v>27064.170000000002</v>
      </c>
      <c r="M226" s="15">
        <f t="shared" ref="M226:M231" si="549">L226+K226</f>
        <v>169507.17</v>
      </c>
      <c r="N226" s="15">
        <f t="shared" ref="N226:N231" si="550">K226*C226*D226</f>
        <v>712215</v>
      </c>
      <c r="O226" s="15">
        <f t="shared" ref="O226:O231" si="551">N226*19%</f>
        <v>135320.85</v>
      </c>
      <c r="P226" s="81">
        <f t="shared" ref="P226:P231" si="552">M226*D226*C226</f>
        <v>847535.85000000009</v>
      </c>
      <c r="Q226" s="15">
        <v>156060</v>
      </c>
      <c r="R226" s="15">
        <f t="shared" ref="R226:R231" si="553">Q226*19%</f>
        <v>29651.4</v>
      </c>
      <c r="S226" s="15">
        <f t="shared" ref="S226:S231" si="554">R226+Q226</f>
        <v>185711.4</v>
      </c>
      <c r="T226" s="15">
        <f t="shared" ref="T226:T231" si="555">Q226*C226*D226</f>
        <v>780300</v>
      </c>
      <c r="U226" s="15">
        <f t="shared" ref="U226:U231" si="556">T226*19%</f>
        <v>148257</v>
      </c>
      <c r="V226" s="16">
        <f t="shared" ref="V226:V231" si="557">S226*C226*D226</f>
        <v>928557</v>
      </c>
      <c r="W226" s="16">
        <f t="shared" ref="W226:W231" si="558">AVERAGE(E226,K226,Q226)</f>
        <v>153051</v>
      </c>
      <c r="X226" s="15">
        <f t="shared" ref="X226:X231" si="559">W226*19%</f>
        <v>29079.69</v>
      </c>
      <c r="Y226" s="15">
        <f t="shared" ref="Y226:Y231" si="560">X226+W226</f>
        <v>182130.69</v>
      </c>
      <c r="Z226" s="15">
        <f t="shared" ref="Z226:Z231" si="561">W226*C226*D226</f>
        <v>765255</v>
      </c>
      <c r="AA226" s="15">
        <f t="shared" ref="AA226:AA231" si="562">Z226*19%</f>
        <v>145398.45000000001</v>
      </c>
      <c r="AB226" s="16">
        <f t="shared" ref="AB226:AB231" si="563">Y226*C226*D226</f>
        <v>910653.45</v>
      </c>
      <c r="AC226" s="16">
        <f t="shared" ref="AC226:AC231" si="564">MEDIAN(E226,K226,Q226)</f>
        <v>156060</v>
      </c>
      <c r="AD226" s="15">
        <f t="shared" si="519"/>
        <v>29651.4</v>
      </c>
      <c r="AE226" s="15">
        <f t="shared" ref="AE226:AE231" si="565">AD226+AC226</f>
        <v>185711.4</v>
      </c>
      <c r="AF226" s="15">
        <f t="shared" ref="AF226:AF231" si="566">AC226*C226*D226</f>
        <v>780300</v>
      </c>
      <c r="AG226" s="15">
        <f t="shared" si="521"/>
        <v>148257</v>
      </c>
      <c r="AH226" s="16">
        <f t="shared" ref="AH226:AH231" si="567">AE226*C226*D226</f>
        <v>928557</v>
      </c>
    </row>
    <row r="227" spans="1:34" ht="20.399999999999999" x14ac:dyDescent="0.2">
      <c r="A227" s="9"/>
      <c r="B227" s="20" t="s">
        <v>23</v>
      </c>
      <c r="C227" s="1">
        <v>1</v>
      </c>
      <c r="D227" s="1">
        <v>5</v>
      </c>
      <c r="E227" s="15">
        <v>199500</v>
      </c>
      <c r="F227" s="15">
        <f>E227*19%</f>
        <v>37905</v>
      </c>
      <c r="G227" s="15">
        <f t="shared" si="547"/>
        <v>237405</v>
      </c>
      <c r="H227" s="15">
        <f t="shared" ref="H227:H228" si="568">E227*D227*C227</f>
        <v>997500</v>
      </c>
      <c r="I227" s="15">
        <f t="shared" ref="I227:I228" si="569">H227*19%</f>
        <v>189525</v>
      </c>
      <c r="J227" s="81">
        <f t="shared" ref="J227:J228" si="570">G227*D227*C227</f>
        <v>1187025</v>
      </c>
      <c r="K227" s="15">
        <v>176890</v>
      </c>
      <c r="L227" s="15">
        <f t="shared" si="548"/>
        <v>33609.1</v>
      </c>
      <c r="M227" s="15">
        <f t="shared" si="549"/>
        <v>210499.1</v>
      </c>
      <c r="N227" s="15">
        <f t="shared" si="550"/>
        <v>884450</v>
      </c>
      <c r="O227" s="15">
        <f t="shared" si="551"/>
        <v>168045.5</v>
      </c>
      <c r="P227" s="81">
        <f t="shared" si="552"/>
        <v>1052495.5</v>
      </c>
      <c r="Q227" s="15">
        <v>193800</v>
      </c>
      <c r="R227" s="15">
        <f t="shared" si="553"/>
        <v>36822</v>
      </c>
      <c r="S227" s="15">
        <f t="shared" si="554"/>
        <v>230622</v>
      </c>
      <c r="T227" s="15">
        <f t="shared" si="555"/>
        <v>969000</v>
      </c>
      <c r="U227" s="15">
        <f t="shared" si="556"/>
        <v>184110</v>
      </c>
      <c r="V227" s="16">
        <f t="shared" si="557"/>
        <v>1153110</v>
      </c>
      <c r="W227" s="16">
        <f t="shared" si="558"/>
        <v>190063.33333333334</v>
      </c>
      <c r="X227" s="15">
        <f t="shared" si="559"/>
        <v>36112.033333333333</v>
      </c>
      <c r="Y227" s="15">
        <f t="shared" si="560"/>
        <v>226175.36666666667</v>
      </c>
      <c r="Z227" s="15">
        <f t="shared" si="561"/>
        <v>950316.66666666674</v>
      </c>
      <c r="AA227" s="15">
        <f t="shared" si="562"/>
        <v>180560.16666666669</v>
      </c>
      <c r="AB227" s="16">
        <f t="shared" si="563"/>
        <v>1130876.8333333333</v>
      </c>
      <c r="AC227" s="16">
        <f t="shared" si="564"/>
        <v>193800</v>
      </c>
      <c r="AD227" s="15">
        <f t="shared" si="519"/>
        <v>36822</v>
      </c>
      <c r="AE227" s="15">
        <f t="shared" si="565"/>
        <v>230622</v>
      </c>
      <c r="AF227" s="15">
        <f t="shared" si="566"/>
        <v>969000</v>
      </c>
      <c r="AG227" s="15">
        <f t="shared" si="521"/>
        <v>184110</v>
      </c>
      <c r="AH227" s="16">
        <f t="shared" si="567"/>
        <v>1153110</v>
      </c>
    </row>
    <row r="228" spans="1:34" x14ac:dyDescent="0.2">
      <c r="A228" s="9"/>
      <c r="B228" s="20" t="s">
        <v>24</v>
      </c>
      <c r="C228" s="1">
        <v>1</v>
      </c>
      <c r="D228" s="1">
        <v>5</v>
      </c>
      <c r="E228" s="15">
        <v>283500</v>
      </c>
      <c r="F228" s="15">
        <f>E228*19%</f>
        <v>53865</v>
      </c>
      <c r="G228" s="15">
        <f t="shared" si="547"/>
        <v>337365</v>
      </c>
      <c r="H228" s="15">
        <f t="shared" si="568"/>
        <v>1417500</v>
      </c>
      <c r="I228" s="15">
        <f t="shared" si="569"/>
        <v>269325</v>
      </c>
      <c r="J228" s="81">
        <f t="shared" si="570"/>
        <v>1686825</v>
      </c>
      <c r="K228" s="15">
        <v>251370</v>
      </c>
      <c r="L228" s="15">
        <f t="shared" si="548"/>
        <v>47760.3</v>
      </c>
      <c r="M228" s="15">
        <f t="shared" si="549"/>
        <v>299130.3</v>
      </c>
      <c r="N228" s="15">
        <f t="shared" si="550"/>
        <v>1256850</v>
      </c>
      <c r="O228" s="15">
        <f t="shared" si="551"/>
        <v>238801.5</v>
      </c>
      <c r="P228" s="81">
        <f t="shared" si="552"/>
        <v>1495651.5</v>
      </c>
      <c r="Q228" s="15">
        <v>275400</v>
      </c>
      <c r="R228" s="15">
        <f t="shared" si="553"/>
        <v>52326</v>
      </c>
      <c r="S228" s="15">
        <f t="shared" si="554"/>
        <v>327726</v>
      </c>
      <c r="T228" s="15">
        <f t="shared" si="555"/>
        <v>1377000</v>
      </c>
      <c r="U228" s="15">
        <f t="shared" si="556"/>
        <v>261630</v>
      </c>
      <c r="V228" s="16">
        <f t="shared" si="557"/>
        <v>1638630</v>
      </c>
      <c r="W228" s="16">
        <f t="shared" si="558"/>
        <v>270090</v>
      </c>
      <c r="X228" s="15">
        <f t="shared" si="559"/>
        <v>51317.1</v>
      </c>
      <c r="Y228" s="15">
        <f t="shared" si="560"/>
        <v>321407.09999999998</v>
      </c>
      <c r="Z228" s="15">
        <f t="shared" si="561"/>
        <v>1350450</v>
      </c>
      <c r="AA228" s="15">
        <f t="shared" si="562"/>
        <v>256585.5</v>
      </c>
      <c r="AB228" s="16">
        <f t="shared" si="563"/>
        <v>1607035.5</v>
      </c>
      <c r="AC228" s="16">
        <f t="shared" si="564"/>
        <v>275400</v>
      </c>
      <c r="AD228" s="15">
        <f t="shared" si="519"/>
        <v>52326</v>
      </c>
      <c r="AE228" s="15">
        <f t="shared" si="565"/>
        <v>327726</v>
      </c>
      <c r="AF228" s="15">
        <f t="shared" si="566"/>
        <v>1377000</v>
      </c>
      <c r="AG228" s="15">
        <f t="shared" si="521"/>
        <v>261630</v>
      </c>
      <c r="AH228" s="16">
        <f t="shared" si="567"/>
        <v>1638630</v>
      </c>
    </row>
    <row r="229" spans="1:34" x14ac:dyDescent="0.2">
      <c r="A229" s="9"/>
      <c r="B229" s="20" t="s">
        <v>57</v>
      </c>
      <c r="C229" s="1">
        <v>1</v>
      </c>
      <c r="D229" s="1">
        <v>5</v>
      </c>
      <c r="E229" s="15">
        <v>160650</v>
      </c>
      <c r="F229" s="15">
        <f t="shared" ref="F229:F231" si="571">E229*19%</f>
        <v>30523.5</v>
      </c>
      <c r="G229" s="15">
        <f t="shared" si="547"/>
        <v>191173.5</v>
      </c>
      <c r="H229" s="15">
        <f t="shared" si="522"/>
        <v>803250</v>
      </c>
      <c r="I229" s="15">
        <f t="shared" si="510"/>
        <v>152617.5</v>
      </c>
      <c r="J229" s="16">
        <f t="shared" si="523"/>
        <v>955867.5</v>
      </c>
      <c r="K229" s="15">
        <v>142443</v>
      </c>
      <c r="L229" s="15">
        <f t="shared" si="548"/>
        <v>27064.170000000002</v>
      </c>
      <c r="M229" s="15">
        <f t="shared" si="549"/>
        <v>169507.17</v>
      </c>
      <c r="N229" s="15">
        <f t="shared" si="550"/>
        <v>712215</v>
      </c>
      <c r="O229" s="15">
        <f t="shared" si="551"/>
        <v>135320.85</v>
      </c>
      <c r="P229" s="81">
        <f t="shared" si="552"/>
        <v>847535.85000000009</v>
      </c>
      <c r="Q229" s="15">
        <v>156060</v>
      </c>
      <c r="R229" s="15">
        <f t="shared" si="553"/>
        <v>29651.4</v>
      </c>
      <c r="S229" s="15">
        <f t="shared" si="554"/>
        <v>185711.4</v>
      </c>
      <c r="T229" s="15">
        <f t="shared" si="555"/>
        <v>780300</v>
      </c>
      <c r="U229" s="15">
        <f t="shared" si="556"/>
        <v>148257</v>
      </c>
      <c r="V229" s="16">
        <f t="shared" si="557"/>
        <v>928557</v>
      </c>
      <c r="W229" s="16">
        <f t="shared" si="558"/>
        <v>153051</v>
      </c>
      <c r="X229" s="15">
        <f t="shared" si="559"/>
        <v>29079.69</v>
      </c>
      <c r="Y229" s="15">
        <f t="shared" si="560"/>
        <v>182130.69</v>
      </c>
      <c r="Z229" s="15">
        <f t="shared" si="561"/>
        <v>765255</v>
      </c>
      <c r="AA229" s="15">
        <f t="shared" si="562"/>
        <v>145398.45000000001</v>
      </c>
      <c r="AB229" s="16">
        <f t="shared" si="563"/>
        <v>910653.45</v>
      </c>
      <c r="AC229" s="16">
        <f t="shared" si="564"/>
        <v>156060</v>
      </c>
      <c r="AD229" s="15">
        <f t="shared" si="519"/>
        <v>29651.4</v>
      </c>
      <c r="AE229" s="15">
        <f t="shared" si="565"/>
        <v>185711.4</v>
      </c>
      <c r="AF229" s="15">
        <f t="shared" si="566"/>
        <v>780300</v>
      </c>
      <c r="AG229" s="15">
        <f t="shared" si="521"/>
        <v>148257</v>
      </c>
      <c r="AH229" s="16">
        <f t="shared" si="567"/>
        <v>928557</v>
      </c>
    </row>
    <row r="230" spans="1:34" x14ac:dyDescent="0.2">
      <c r="A230" s="9"/>
      <c r="B230" s="20" t="s">
        <v>58</v>
      </c>
      <c r="C230" s="1">
        <v>1</v>
      </c>
      <c r="D230" s="1">
        <v>5</v>
      </c>
      <c r="E230" s="15">
        <v>160650</v>
      </c>
      <c r="F230" s="15">
        <f t="shared" si="571"/>
        <v>30523.5</v>
      </c>
      <c r="G230" s="15">
        <f t="shared" si="547"/>
        <v>191173.5</v>
      </c>
      <c r="H230" s="15">
        <f t="shared" si="522"/>
        <v>803250</v>
      </c>
      <c r="I230" s="15">
        <f t="shared" si="510"/>
        <v>152617.5</v>
      </c>
      <c r="J230" s="16">
        <f t="shared" si="523"/>
        <v>955867.5</v>
      </c>
      <c r="K230" s="15">
        <v>142443</v>
      </c>
      <c r="L230" s="15">
        <f t="shared" si="548"/>
        <v>27064.170000000002</v>
      </c>
      <c r="M230" s="15">
        <f t="shared" si="549"/>
        <v>169507.17</v>
      </c>
      <c r="N230" s="15">
        <f t="shared" si="550"/>
        <v>712215</v>
      </c>
      <c r="O230" s="15">
        <f t="shared" si="551"/>
        <v>135320.85</v>
      </c>
      <c r="P230" s="81">
        <f t="shared" si="552"/>
        <v>847535.85000000009</v>
      </c>
      <c r="Q230" s="15">
        <v>156060</v>
      </c>
      <c r="R230" s="15">
        <f t="shared" si="553"/>
        <v>29651.4</v>
      </c>
      <c r="S230" s="15">
        <f t="shared" si="554"/>
        <v>185711.4</v>
      </c>
      <c r="T230" s="15">
        <f t="shared" si="555"/>
        <v>780300</v>
      </c>
      <c r="U230" s="15">
        <f t="shared" si="556"/>
        <v>148257</v>
      </c>
      <c r="V230" s="16">
        <f t="shared" si="557"/>
        <v>928557</v>
      </c>
      <c r="W230" s="16">
        <f t="shared" si="558"/>
        <v>153051</v>
      </c>
      <c r="X230" s="15">
        <f t="shared" si="559"/>
        <v>29079.69</v>
      </c>
      <c r="Y230" s="15">
        <f t="shared" si="560"/>
        <v>182130.69</v>
      </c>
      <c r="Z230" s="15">
        <f t="shared" si="561"/>
        <v>765255</v>
      </c>
      <c r="AA230" s="15">
        <f t="shared" si="562"/>
        <v>145398.45000000001</v>
      </c>
      <c r="AB230" s="16">
        <f t="shared" si="563"/>
        <v>910653.45</v>
      </c>
      <c r="AC230" s="16">
        <f t="shared" si="564"/>
        <v>156060</v>
      </c>
      <c r="AD230" s="15">
        <f t="shared" si="519"/>
        <v>29651.4</v>
      </c>
      <c r="AE230" s="15">
        <f t="shared" si="565"/>
        <v>185711.4</v>
      </c>
      <c r="AF230" s="15">
        <f t="shared" si="566"/>
        <v>780300</v>
      </c>
      <c r="AG230" s="15">
        <f t="shared" si="521"/>
        <v>148257</v>
      </c>
      <c r="AH230" s="16">
        <f t="shared" si="567"/>
        <v>928557</v>
      </c>
    </row>
    <row r="231" spans="1:34" ht="40.5" customHeight="1" x14ac:dyDescent="0.2">
      <c r="A231" s="9"/>
      <c r="B231" s="20" t="s">
        <v>59</v>
      </c>
      <c r="C231" s="1">
        <v>1</v>
      </c>
      <c r="D231" s="1">
        <v>5</v>
      </c>
      <c r="E231" s="15">
        <v>105000</v>
      </c>
      <c r="F231" s="15">
        <f t="shared" si="571"/>
        <v>19950</v>
      </c>
      <c r="G231" s="15">
        <f t="shared" si="547"/>
        <v>124950</v>
      </c>
      <c r="H231" s="15">
        <f t="shared" si="522"/>
        <v>525000</v>
      </c>
      <c r="I231" s="15">
        <f t="shared" si="510"/>
        <v>99750</v>
      </c>
      <c r="J231" s="16">
        <f t="shared" si="523"/>
        <v>624750</v>
      </c>
      <c r="K231" s="15">
        <v>93100</v>
      </c>
      <c r="L231" s="15">
        <f t="shared" si="548"/>
        <v>17689</v>
      </c>
      <c r="M231" s="15">
        <f t="shared" si="549"/>
        <v>110789</v>
      </c>
      <c r="N231" s="15">
        <f t="shared" si="550"/>
        <v>465500</v>
      </c>
      <c r="O231" s="15">
        <f t="shared" si="551"/>
        <v>88445</v>
      </c>
      <c r="P231" s="81">
        <f t="shared" si="552"/>
        <v>553945</v>
      </c>
      <c r="Q231" s="15">
        <v>102000</v>
      </c>
      <c r="R231" s="15">
        <f t="shared" si="553"/>
        <v>19380</v>
      </c>
      <c r="S231" s="15">
        <f t="shared" si="554"/>
        <v>121380</v>
      </c>
      <c r="T231" s="15">
        <f t="shared" si="555"/>
        <v>510000</v>
      </c>
      <c r="U231" s="15">
        <f t="shared" si="556"/>
        <v>96900</v>
      </c>
      <c r="V231" s="16">
        <f t="shared" si="557"/>
        <v>606900</v>
      </c>
      <c r="W231" s="16">
        <f t="shared" si="558"/>
        <v>100033.33333333333</v>
      </c>
      <c r="X231" s="15">
        <f t="shared" si="559"/>
        <v>19006.333333333332</v>
      </c>
      <c r="Y231" s="15">
        <f t="shared" si="560"/>
        <v>119039.66666666666</v>
      </c>
      <c r="Z231" s="15">
        <f t="shared" si="561"/>
        <v>500166.66666666663</v>
      </c>
      <c r="AA231" s="15">
        <f t="shared" si="562"/>
        <v>95031.666666666657</v>
      </c>
      <c r="AB231" s="16">
        <f t="shared" si="563"/>
        <v>595198.33333333326</v>
      </c>
      <c r="AC231" s="16">
        <f t="shared" si="564"/>
        <v>102000</v>
      </c>
      <c r="AD231" s="15">
        <f t="shared" si="519"/>
        <v>19380</v>
      </c>
      <c r="AE231" s="15">
        <f t="shared" si="565"/>
        <v>121380</v>
      </c>
      <c r="AF231" s="15">
        <f t="shared" si="566"/>
        <v>510000</v>
      </c>
      <c r="AG231" s="15">
        <f t="shared" si="521"/>
        <v>96900</v>
      </c>
      <c r="AH231" s="16">
        <f t="shared" si="567"/>
        <v>606900</v>
      </c>
    </row>
    <row r="232" spans="1:34" x14ac:dyDescent="0.2">
      <c r="A232" s="9"/>
      <c r="B232" s="129" t="s">
        <v>25</v>
      </c>
      <c r="C232" s="130"/>
      <c r="D232" s="130"/>
      <c r="E232" s="130"/>
      <c r="F232" s="130"/>
      <c r="G232" s="130"/>
      <c r="H232" s="130"/>
      <c r="I232" s="130"/>
      <c r="J232" s="130"/>
      <c r="K232" s="130"/>
      <c r="L232" s="130"/>
      <c r="M232" s="130"/>
      <c r="N232" s="130"/>
      <c r="O232" s="130"/>
      <c r="P232" s="130"/>
      <c r="Q232" s="130"/>
      <c r="R232" s="130"/>
      <c r="S232" s="130"/>
      <c r="T232" s="130"/>
      <c r="U232" s="130"/>
      <c r="V232" s="130"/>
      <c r="W232" s="130"/>
      <c r="X232" s="130"/>
      <c r="Y232" s="130"/>
      <c r="Z232" s="130"/>
      <c r="AA232" s="130"/>
      <c r="AB232" s="130"/>
      <c r="AC232" s="130"/>
      <c r="AD232" s="130"/>
      <c r="AE232" s="130"/>
      <c r="AF232" s="130"/>
      <c r="AG232" s="130"/>
      <c r="AH232" s="131"/>
    </row>
    <row r="233" spans="1:34" ht="71.400000000000006" x14ac:dyDescent="0.2">
      <c r="A233" s="9"/>
      <c r="B233" s="20" t="s">
        <v>134</v>
      </c>
      <c r="C233" s="1">
        <v>1</v>
      </c>
      <c r="D233" s="1">
        <v>1</v>
      </c>
      <c r="E233" s="15">
        <v>420000</v>
      </c>
      <c r="F233" s="15">
        <f t="shared" ref="F233:F238" si="572">E233*19%</f>
        <v>79800</v>
      </c>
      <c r="G233" s="15">
        <f t="shared" ref="G233:G238" si="573">F233+E233</f>
        <v>499800</v>
      </c>
      <c r="H233" s="15">
        <f t="shared" si="522"/>
        <v>420000</v>
      </c>
      <c r="I233" s="15">
        <f t="shared" si="510"/>
        <v>79800</v>
      </c>
      <c r="J233" s="16">
        <f t="shared" si="523"/>
        <v>499800</v>
      </c>
      <c r="K233" s="15">
        <v>372400</v>
      </c>
      <c r="L233" s="15">
        <f>K233*19%</f>
        <v>70756</v>
      </c>
      <c r="M233" s="15">
        <f t="shared" ref="M233:M236" si="574">L233+K233</f>
        <v>443156</v>
      </c>
      <c r="N233" s="15">
        <f>K233*C233*D233</f>
        <v>372400</v>
      </c>
      <c r="O233" s="15">
        <f>N233*19%</f>
        <v>70756</v>
      </c>
      <c r="P233" s="81">
        <f>M233*D233*C233</f>
        <v>443156</v>
      </c>
      <c r="Q233" s="15">
        <v>408000</v>
      </c>
      <c r="R233" s="15">
        <f t="shared" ref="R233:R236" si="575">Q233*19%</f>
        <v>77520</v>
      </c>
      <c r="S233" s="15">
        <f t="shared" ref="S233:S236" si="576">R233+Q233</f>
        <v>485520</v>
      </c>
      <c r="T233" s="15">
        <f>Q233*C233*D233</f>
        <v>408000</v>
      </c>
      <c r="U233" s="15">
        <f t="shared" ref="U233:U236" si="577">T233*19%</f>
        <v>77520</v>
      </c>
      <c r="V233" s="16">
        <f>S233*C233*D233</f>
        <v>485520</v>
      </c>
      <c r="W233" s="16">
        <f>AVERAGE(E233,K233,Q233)</f>
        <v>400133.33333333331</v>
      </c>
      <c r="X233" s="15">
        <f t="shared" ref="X233:X236" si="578">W233*19%</f>
        <v>76025.333333333328</v>
      </c>
      <c r="Y233" s="15">
        <f t="shared" ref="Y233:Y236" si="579">X233+W233</f>
        <v>476158.66666666663</v>
      </c>
      <c r="Z233" s="15">
        <f>W233*C233*D233</f>
        <v>400133.33333333331</v>
      </c>
      <c r="AA233" s="15">
        <f t="shared" ref="AA233:AA236" si="580">Z233*19%</f>
        <v>76025.333333333328</v>
      </c>
      <c r="AB233" s="16">
        <f>Y233*C233*D233</f>
        <v>476158.66666666663</v>
      </c>
      <c r="AC233" s="16">
        <f>MEDIAN(E233,K233,Q233)</f>
        <v>408000</v>
      </c>
      <c r="AD233" s="15">
        <f t="shared" si="519"/>
        <v>77520</v>
      </c>
      <c r="AE233" s="15">
        <f t="shared" ref="AE233:AE236" si="581">AD233+AC233</f>
        <v>485520</v>
      </c>
      <c r="AF233" s="15">
        <f>AC233*C233*D233</f>
        <v>408000</v>
      </c>
      <c r="AG233" s="15">
        <f t="shared" si="521"/>
        <v>77520</v>
      </c>
      <c r="AH233" s="16">
        <f>AE233*C233*D233</f>
        <v>485520</v>
      </c>
    </row>
    <row r="234" spans="1:34" ht="51" x14ac:dyDescent="0.2">
      <c r="A234" s="9"/>
      <c r="B234" s="20" t="s">
        <v>129</v>
      </c>
      <c r="C234" s="1">
        <v>1</v>
      </c>
      <c r="D234" s="1">
        <v>1</v>
      </c>
      <c r="E234" s="15">
        <v>420000</v>
      </c>
      <c r="F234" s="15">
        <f t="shared" si="572"/>
        <v>79800</v>
      </c>
      <c r="G234" s="15">
        <f t="shared" si="573"/>
        <v>499800</v>
      </c>
      <c r="H234" s="15">
        <f t="shared" si="522"/>
        <v>420000</v>
      </c>
      <c r="I234" s="15">
        <f t="shared" si="510"/>
        <v>79800</v>
      </c>
      <c r="J234" s="16">
        <f t="shared" si="523"/>
        <v>499800</v>
      </c>
      <c r="K234" s="15">
        <v>372400</v>
      </c>
      <c r="L234" s="15">
        <f>K234*19%</f>
        <v>70756</v>
      </c>
      <c r="M234" s="15">
        <f t="shared" si="574"/>
        <v>443156</v>
      </c>
      <c r="N234" s="15">
        <f>K234*C234*D234</f>
        <v>372400</v>
      </c>
      <c r="O234" s="15">
        <f>N234*19%</f>
        <v>70756</v>
      </c>
      <c r="P234" s="81">
        <f>M234*D234*C234</f>
        <v>443156</v>
      </c>
      <c r="Q234" s="15">
        <v>408000</v>
      </c>
      <c r="R234" s="15">
        <f t="shared" si="575"/>
        <v>77520</v>
      </c>
      <c r="S234" s="15">
        <f t="shared" si="576"/>
        <v>485520</v>
      </c>
      <c r="T234" s="15">
        <f>Q234*C234*D234</f>
        <v>408000</v>
      </c>
      <c r="U234" s="15">
        <f t="shared" si="577"/>
        <v>77520</v>
      </c>
      <c r="V234" s="16">
        <f>S234*C234*D234</f>
        <v>485520</v>
      </c>
      <c r="W234" s="16">
        <f>AVERAGE(E234,K234,Q234)</f>
        <v>400133.33333333331</v>
      </c>
      <c r="X234" s="15">
        <f t="shared" si="578"/>
        <v>76025.333333333328</v>
      </c>
      <c r="Y234" s="15">
        <f t="shared" si="579"/>
        <v>476158.66666666663</v>
      </c>
      <c r="Z234" s="15">
        <f>W234*C234*D234</f>
        <v>400133.33333333331</v>
      </c>
      <c r="AA234" s="15">
        <f t="shared" si="580"/>
        <v>76025.333333333328</v>
      </c>
      <c r="AB234" s="16">
        <f>Y234*C234*D234</f>
        <v>476158.66666666663</v>
      </c>
      <c r="AC234" s="16">
        <f>MEDIAN(E234,K234,Q234)</f>
        <v>408000</v>
      </c>
      <c r="AD234" s="15">
        <f t="shared" si="519"/>
        <v>77520</v>
      </c>
      <c r="AE234" s="15">
        <f t="shared" si="581"/>
        <v>485520</v>
      </c>
      <c r="AF234" s="15">
        <f>AC234*C234*D234</f>
        <v>408000</v>
      </c>
      <c r="AG234" s="15">
        <f t="shared" si="521"/>
        <v>77520</v>
      </c>
      <c r="AH234" s="16">
        <f>AE234*C234*D234</f>
        <v>485520</v>
      </c>
    </row>
    <row r="235" spans="1:34" ht="51" x14ac:dyDescent="0.2">
      <c r="A235" s="9"/>
      <c r="B235" s="20" t="s">
        <v>130</v>
      </c>
      <c r="C235" s="1">
        <v>1</v>
      </c>
      <c r="D235" s="1">
        <v>2</v>
      </c>
      <c r="E235" s="15">
        <v>199500</v>
      </c>
      <c r="F235" s="15">
        <f t="shared" si="572"/>
        <v>37905</v>
      </c>
      <c r="G235" s="15">
        <f t="shared" si="573"/>
        <v>237405</v>
      </c>
      <c r="H235" s="15">
        <f t="shared" si="522"/>
        <v>399000</v>
      </c>
      <c r="I235" s="15">
        <f t="shared" si="510"/>
        <v>75810</v>
      </c>
      <c r="J235" s="16">
        <f t="shared" si="523"/>
        <v>474810</v>
      </c>
      <c r="K235" s="15">
        <v>176890</v>
      </c>
      <c r="L235" s="15">
        <f>K235*19%</f>
        <v>33609.1</v>
      </c>
      <c r="M235" s="15">
        <f t="shared" si="574"/>
        <v>210499.1</v>
      </c>
      <c r="N235" s="15">
        <f>K235*C235*D235</f>
        <v>353780</v>
      </c>
      <c r="O235" s="15">
        <f>N235*19%</f>
        <v>67218.2</v>
      </c>
      <c r="P235" s="81">
        <f>M235*D235*C235</f>
        <v>420998.2</v>
      </c>
      <c r="Q235" s="15">
        <v>193800</v>
      </c>
      <c r="R235" s="15">
        <f t="shared" si="575"/>
        <v>36822</v>
      </c>
      <c r="S235" s="15">
        <f t="shared" si="576"/>
        <v>230622</v>
      </c>
      <c r="T235" s="15">
        <f>Q235*C235*D235</f>
        <v>387600</v>
      </c>
      <c r="U235" s="15">
        <f t="shared" si="577"/>
        <v>73644</v>
      </c>
      <c r="V235" s="16">
        <f>S235*C235*D235</f>
        <v>461244</v>
      </c>
      <c r="W235" s="16">
        <f>AVERAGE(E235,K235,Q235)</f>
        <v>190063.33333333334</v>
      </c>
      <c r="X235" s="15">
        <f t="shared" si="578"/>
        <v>36112.033333333333</v>
      </c>
      <c r="Y235" s="15">
        <f t="shared" si="579"/>
        <v>226175.36666666667</v>
      </c>
      <c r="Z235" s="15">
        <f>W235*C235*D235</f>
        <v>380126.66666666669</v>
      </c>
      <c r="AA235" s="15">
        <f t="shared" si="580"/>
        <v>72224.066666666666</v>
      </c>
      <c r="AB235" s="16">
        <f>Y235*C235*D235</f>
        <v>452350.73333333334</v>
      </c>
      <c r="AC235" s="16">
        <f>MEDIAN(E235,K235,Q235)</f>
        <v>193800</v>
      </c>
      <c r="AD235" s="15">
        <f t="shared" si="519"/>
        <v>36822</v>
      </c>
      <c r="AE235" s="15">
        <f t="shared" si="581"/>
        <v>230622</v>
      </c>
      <c r="AF235" s="15">
        <f>AC235*C235*D235</f>
        <v>387600</v>
      </c>
      <c r="AG235" s="15">
        <f t="shared" si="521"/>
        <v>73644</v>
      </c>
      <c r="AH235" s="16">
        <f>AE235*C235*D235</f>
        <v>461244</v>
      </c>
    </row>
    <row r="236" spans="1:34" ht="84" customHeight="1" x14ac:dyDescent="0.2">
      <c r="A236" s="9" t="s">
        <v>50</v>
      </c>
      <c r="B236" s="20" t="s">
        <v>131</v>
      </c>
      <c r="C236" s="1">
        <v>1</v>
      </c>
      <c r="D236" s="22">
        <v>10</v>
      </c>
      <c r="E236" s="15">
        <v>199500</v>
      </c>
      <c r="F236" s="15">
        <f t="shared" si="572"/>
        <v>37905</v>
      </c>
      <c r="G236" s="15">
        <f t="shared" si="573"/>
        <v>237405</v>
      </c>
      <c r="H236" s="15">
        <f t="shared" si="522"/>
        <v>1995000</v>
      </c>
      <c r="I236" s="15">
        <f t="shared" si="510"/>
        <v>379050</v>
      </c>
      <c r="J236" s="16">
        <f t="shared" si="523"/>
        <v>2374050</v>
      </c>
      <c r="K236" s="15">
        <v>176890</v>
      </c>
      <c r="L236" s="15">
        <f>K236*19%</f>
        <v>33609.1</v>
      </c>
      <c r="M236" s="15">
        <f t="shared" si="574"/>
        <v>210499.1</v>
      </c>
      <c r="N236" s="15">
        <f>K236*C236*D236</f>
        <v>1768900</v>
      </c>
      <c r="O236" s="15">
        <f>N236*19%</f>
        <v>336091</v>
      </c>
      <c r="P236" s="81">
        <f>M236*D236*C236</f>
        <v>2104991</v>
      </c>
      <c r="Q236" s="15">
        <v>193800</v>
      </c>
      <c r="R236" s="15">
        <f t="shared" si="575"/>
        <v>36822</v>
      </c>
      <c r="S236" s="15">
        <f t="shared" si="576"/>
        <v>230622</v>
      </c>
      <c r="T236" s="15">
        <f>Q236*C236*D236</f>
        <v>1938000</v>
      </c>
      <c r="U236" s="15">
        <f t="shared" si="577"/>
        <v>368220</v>
      </c>
      <c r="V236" s="16">
        <f>S236*C236*D236</f>
        <v>2306220</v>
      </c>
      <c r="W236" s="16">
        <f>AVERAGE(E236,K236,Q236)</f>
        <v>190063.33333333334</v>
      </c>
      <c r="X236" s="15">
        <f t="shared" si="578"/>
        <v>36112.033333333333</v>
      </c>
      <c r="Y236" s="15">
        <f t="shared" si="579"/>
        <v>226175.36666666667</v>
      </c>
      <c r="Z236" s="15">
        <f>W236*C236*D236</f>
        <v>1900633.3333333335</v>
      </c>
      <c r="AA236" s="15">
        <f t="shared" si="580"/>
        <v>361120.33333333337</v>
      </c>
      <c r="AB236" s="16">
        <f>Y236*C236*D236</f>
        <v>2261753.6666666665</v>
      </c>
      <c r="AC236" s="16">
        <f>MEDIAN(E236,K236,Q236)</f>
        <v>193800</v>
      </c>
      <c r="AD236" s="15">
        <f t="shared" si="519"/>
        <v>36822</v>
      </c>
      <c r="AE236" s="15">
        <f t="shared" si="581"/>
        <v>230622</v>
      </c>
      <c r="AF236" s="15">
        <f>AC236*C236*D236</f>
        <v>1938000</v>
      </c>
      <c r="AG236" s="15">
        <f t="shared" si="521"/>
        <v>368220</v>
      </c>
      <c r="AH236" s="16">
        <f>AE236*C236*D236</f>
        <v>2306220</v>
      </c>
    </row>
    <row r="237" spans="1:34" x14ac:dyDescent="0.2">
      <c r="A237" s="9"/>
      <c r="B237" s="129" t="s">
        <v>88</v>
      </c>
      <c r="C237" s="130"/>
      <c r="D237" s="130"/>
      <c r="E237" s="130"/>
      <c r="F237" s="130"/>
      <c r="G237" s="130"/>
      <c r="H237" s="130"/>
      <c r="I237" s="130"/>
      <c r="J237" s="130"/>
      <c r="K237" s="130"/>
      <c r="L237" s="130"/>
      <c r="M237" s="130"/>
      <c r="N237" s="130"/>
      <c r="O237" s="130"/>
      <c r="P237" s="130"/>
      <c r="Q237" s="130"/>
      <c r="R237" s="130"/>
      <c r="S237" s="130"/>
      <c r="T237" s="130"/>
      <c r="U237" s="130"/>
      <c r="V237" s="130"/>
      <c r="W237" s="130"/>
      <c r="X237" s="130"/>
      <c r="Y237" s="130"/>
      <c r="Z237" s="130"/>
      <c r="AA237" s="130"/>
      <c r="AB237" s="130"/>
      <c r="AC237" s="130"/>
      <c r="AD237" s="130"/>
      <c r="AE237" s="130"/>
      <c r="AF237" s="130"/>
      <c r="AG237" s="130"/>
      <c r="AH237" s="131"/>
    </row>
    <row r="238" spans="1:34" ht="61.2" x14ac:dyDescent="0.2">
      <c r="A238" s="9"/>
      <c r="B238" s="20" t="s">
        <v>158</v>
      </c>
      <c r="C238" s="1">
        <v>1</v>
      </c>
      <c r="D238" s="1">
        <v>1</v>
      </c>
      <c r="E238" s="15">
        <v>787500</v>
      </c>
      <c r="F238" s="15">
        <f t="shared" si="572"/>
        <v>149625</v>
      </c>
      <c r="G238" s="15">
        <f t="shared" si="573"/>
        <v>937125</v>
      </c>
      <c r="H238" s="15">
        <f t="shared" si="522"/>
        <v>787500</v>
      </c>
      <c r="I238" s="15">
        <f t="shared" si="510"/>
        <v>149625</v>
      </c>
      <c r="J238" s="16">
        <f t="shared" si="523"/>
        <v>937125</v>
      </c>
      <c r="K238" s="15">
        <v>698250</v>
      </c>
      <c r="L238" s="15">
        <f>K238*19%</f>
        <v>132667.5</v>
      </c>
      <c r="M238" s="15">
        <f t="shared" ref="M238" si="582">L238+K238</f>
        <v>830917.5</v>
      </c>
      <c r="N238" s="15">
        <f>K238*C238*D238</f>
        <v>698250</v>
      </c>
      <c r="O238" s="15">
        <f>N238*19%</f>
        <v>132667.5</v>
      </c>
      <c r="P238" s="81">
        <f>M238*D238*C238</f>
        <v>830917.5</v>
      </c>
      <c r="Q238" s="15">
        <v>765000</v>
      </c>
      <c r="R238" s="15">
        <f t="shared" ref="R238" si="583">Q238*19%</f>
        <v>145350</v>
      </c>
      <c r="S238" s="15">
        <f t="shared" ref="S238" si="584">R238+Q238</f>
        <v>910350</v>
      </c>
      <c r="T238" s="15">
        <f>Q238*C238*D238</f>
        <v>765000</v>
      </c>
      <c r="U238" s="15">
        <f t="shared" ref="U238" si="585">T238*19%</f>
        <v>145350</v>
      </c>
      <c r="V238" s="16">
        <f>S238*C238*D238</f>
        <v>910350</v>
      </c>
      <c r="W238" s="16">
        <f>AVERAGE(E238,K238,Q238)</f>
        <v>750250</v>
      </c>
      <c r="X238" s="15">
        <f t="shared" ref="X238" si="586">W238*19%</f>
        <v>142547.5</v>
      </c>
      <c r="Y238" s="15">
        <f t="shared" ref="Y238" si="587">X238+W238</f>
        <v>892797.5</v>
      </c>
      <c r="Z238" s="15">
        <f>W238*C238*D238</f>
        <v>750250</v>
      </c>
      <c r="AA238" s="15">
        <f t="shared" ref="AA238" si="588">Z238*19%</f>
        <v>142547.5</v>
      </c>
      <c r="AB238" s="16">
        <f>Y238*C238*D238</f>
        <v>892797.5</v>
      </c>
      <c r="AC238" s="16">
        <f>MEDIAN(E238,K238,Q238)</f>
        <v>765000</v>
      </c>
      <c r="AD238" s="15">
        <f t="shared" si="519"/>
        <v>145350</v>
      </c>
      <c r="AE238" s="15">
        <f t="shared" ref="AE238" si="589">AD238+AC238</f>
        <v>910350</v>
      </c>
      <c r="AF238" s="15">
        <f>AC238*C238*D238</f>
        <v>765000</v>
      </c>
      <c r="AG238" s="15">
        <f t="shared" si="521"/>
        <v>145350</v>
      </c>
      <c r="AH238" s="16">
        <f>AE238*C238*D238</f>
        <v>910350</v>
      </c>
    </row>
    <row r="239" spans="1:34" x14ac:dyDescent="0.2">
      <c r="A239" s="9"/>
      <c r="B239" s="67"/>
      <c r="C239" s="68"/>
      <c r="D239" s="69"/>
      <c r="E239" s="70"/>
      <c r="F239" s="70"/>
      <c r="G239" s="70"/>
      <c r="H239" s="70">
        <f>SUM(H214:H238)</f>
        <v>43167600</v>
      </c>
      <c r="I239" s="70">
        <f>SUM(I214:I238)</f>
        <v>7703094</v>
      </c>
      <c r="J239" s="71">
        <f>SUM(J214:J238)</f>
        <v>50870694</v>
      </c>
      <c r="K239" s="70"/>
      <c r="L239" s="70"/>
      <c r="M239" s="70"/>
      <c r="N239" s="70">
        <f>SUM(N214:N238)</f>
        <v>38275272</v>
      </c>
      <c r="O239" s="70">
        <f>SUM(O214:O238)</f>
        <v>6830076.6799999988</v>
      </c>
      <c r="P239" s="71">
        <f>SUM(P214:P238)</f>
        <v>45105348.680000007</v>
      </c>
      <c r="Q239" s="70"/>
      <c r="R239" s="70"/>
      <c r="S239" s="70"/>
      <c r="T239" s="70">
        <f>SUM(T214:T238)</f>
        <v>41934240</v>
      </c>
      <c r="U239" s="70">
        <f>SUM(U214:U238)</f>
        <v>7483005.5999999996</v>
      </c>
      <c r="V239" s="71">
        <f>SUM(V214:V238)</f>
        <v>49417245.600000001</v>
      </c>
      <c r="W239" s="70"/>
      <c r="X239" s="70"/>
      <c r="Y239" s="70"/>
      <c r="Z239" s="70">
        <f>SUM(Z214:Z238)</f>
        <v>41125704</v>
      </c>
      <c r="AA239" s="70">
        <f>SUM(AA214:AA238)</f>
        <v>7338725.4266666668</v>
      </c>
      <c r="AB239" s="71">
        <f>SUM(AB214:AB238)</f>
        <v>48464429.42666667</v>
      </c>
      <c r="AC239" s="70"/>
      <c r="AD239" s="70"/>
      <c r="AE239" s="70"/>
      <c r="AF239" s="70">
        <f>SUM(AF214:AF238)</f>
        <v>41934240</v>
      </c>
      <c r="AG239" s="70">
        <f>SUM(AG214:AG238)</f>
        <v>7483005.5999999996</v>
      </c>
      <c r="AH239" s="71">
        <f>SUM(AH214:AH238)</f>
        <v>49417245.600000001</v>
      </c>
    </row>
    <row r="240" spans="1:34" ht="18" customHeight="1" x14ac:dyDescent="0.2">
      <c r="A240" s="9"/>
      <c r="B240" s="72"/>
      <c r="C240" s="73"/>
      <c r="D240" s="74"/>
      <c r="E240" s="75"/>
      <c r="F240" s="75"/>
      <c r="G240" s="76"/>
      <c r="H240" s="77"/>
      <c r="I240" s="78"/>
      <c r="J240" s="79"/>
      <c r="K240" s="75"/>
      <c r="L240" s="75"/>
      <c r="M240" s="76"/>
      <c r="N240" s="77"/>
      <c r="O240" s="78"/>
      <c r="P240" s="79"/>
      <c r="Q240" s="75"/>
      <c r="R240" s="75"/>
      <c r="S240" s="76"/>
      <c r="T240" s="77"/>
      <c r="U240" s="78"/>
      <c r="V240" s="79"/>
      <c r="W240" s="75"/>
      <c r="X240" s="75"/>
      <c r="Y240" s="76"/>
      <c r="Z240" s="77"/>
      <c r="AA240" s="78"/>
      <c r="AB240" s="79"/>
      <c r="AC240" s="75"/>
      <c r="AD240" s="75"/>
      <c r="AE240" s="76"/>
      <c r="AF240" s="77"/>
      <c r="AG240" s="78"/>
      <c r="AH240" s="79"/>
    </row>
    <row r="241" spans="1:34" ht="21" customHeight="1" x14ac:dyDescent="0.2">
      <c r="A241" s="9"/>
      <c r="B241" s="23"/>
      <c r="C241" s="24"/>
      <c r="D241" s="25"/>
      <c r="E241" s="25"/>
      <c r="F241" s="25"/>
      <c r="G241" s="154" t="s">
        <v>65</v>
      </c>
      <c r="H241" s="155"/>
      <c r="I241" s="156"/>
      <c r="J241" s="53">
        <f>H239-H219</f>
        <v>40542600</v>
      </c>
      <c r="K241" s="25"/>
      <c r="L241" s="25"/>
      <c r="M241" s="135"/>
      <c r="N241" s="136"/>
      <c r="O241" s="137"/>
      <c r="P241" s="58"/>
      <c r="Q241" s="25"/>
      <c r="R241" s="25"/>
      <c r="S241" s="135"/>
      <c r="T241" s="136"/>
      <c r="U241" s="137"/>
      <c r="V241" s="58"/>
      <c r="W241" s="25"/>
      <c r="X241" s="25"/>
      <c r="Y241" s="135"/>
      <c r="Z241" s="136"/>
      <c r="AA241" s="137"/>
      <c r="AB241" s="58"/>
      <c r="AC241" s="25"/>
      <c r="AD241" s="25"/>
      <c r="AE241" s="135"/>
      <c r="AF241" s="136"/>
      <c r="AG241" s="137"/>
      <c r="AH241" s="58"/>
    </row>
    <row r="242" spans="1:34" x14ac:dyDescent="0.2">
      <c r="A242" s="9"/>
      <c r="B242" s="26"/>
      <c r="C242" s="24"/>
      <c r="D242" s="24"/>
      <c r="E242" s="24"/>
      <c r="F242" s="24"/>
      <c r="G242" s="154" t="s">
        <v>28</v>
      </c>
      <c r="H242" s="155"/>
      <c r="I242" s="156"/>
      <c r="J242" s="53">
        <f>J241*19%</f>
        <v>7703094</v>
      </c>
      <c r="K242" s="24"/>
      <c r="L242" s="24"/>
      <c r="M242" s="138"/>
      <c r="N242" s="139"/>
      <c r="O242" s="139"/>
      <c r="P242" s="121"/>
      <c r="Q242" s="24"/>
      <c r="R242" s="24"/>
      <c r="S242" s="138"/>
      <c r="T242" s="139"/>
      <c r="U242" s="139"/>
      <c r="V242" s="121"/>
      <c r="W242" s="24"/>
      <c r="X242" s="24"/>
      <c r="Y242" s="138"/>
      <c r="Z242" s="139"/>
      <c r="AA242" s="139"/>
      <c r="AB242" s="121"/>
      <c r="AC242" s="24"/>
      <c r="AD242" s="24"/>
      <c r="AE242" s="138"/>
      <c r="AF242" s="139"/>
      <c r="AG242" s="139"/>
      <c r="AH242" s="121"/>
    </row>
    <row r="243" spans="1:34" x14ac:dyDescent="0.2">
      <c r="A243" s="9"/>
      <c r="B243" s="26"/>
      <c r="C243" s="24"/>
      <c r="D243" s="24"/>
      <c r="E243" s="24"/>
      <c r="F243" s="24"/>
      <c r="G243" s="157" t="s">
        <v>140</v>
      </c>
      <c r="H243" s="158"/>
      <c r="I243" s="159"/>
      <c r="J243" s="56">
        <f>H220+H219+H212</f>
        <v>2625000</v>
      </c>
      <c r="K243" s="24"/>
      <c r="L243" s="24"/>
      <c r="M243" s="140" t="s">
        <v>164</v>
      </c>
      <c r="N243" s="141"/>
      <c r="O243" s="141"/>
      <c r="P243" s="119">
        <f>P239</f>
        <v>45105348.680000007</v>
      </c>
      <c r="Q243" s="24"/>
      <c r="R243" s="24"/>
      <c r="S243" s="140" t="s">
        <v>164</v>
      </c>
      <c r="T243" s="141"/>
      <c r="U243" s="141"/>
      <c r="V243" s="119">
        <f>V239</f>
        <v>49417245.600000001</v>
      </c>
      <c r="W243" s="24"/>
      <c r="X243" s="24"/>
      <c r="Y243" s="140" t="s">
        <v>164</v>
      </c>
      <c r="Z243" s="141"/>
      <c r="AA243" s="141"/>
      <c r="AB243" s="119">
        <f>AB239</f>
        <v>48464429.42666667</v>
      </c>
      <c r="AC243" s="24"/>
      <c r="AD243" s="24"/>
      <c r="AE243" s="140" t="s">
        <v>164</v>
      </c>
      <c r="AF243" s="141"/>
      <c r="AG243" s="141"/>
      <c r="AH243" s="119">
        <f>AH239</f>
        <v>49417245.600000001</v>
      </c>
    </row>
    <row r="244" spans="1:34" ht="11.1" customHeight="1" x14ac:dyDescent="0.2">
      <c r="A244" s="32"/>
      <c r="B244" s="27"/>
      <c r="C244" s="28"/>
      <c r="D244" s="28"/>
      <c r="E244" s="28"/>
      <c r="F244" s="28"/>
      <c r="G244" s="132" t="s">
        <v>64</v>
      </c>
      <c r="H244" s="133"/>
      <c r="I244" s="134"/>
      <c r="J244" s="60">
        <f>SUM(J241:J243)</f>
        <v>50870694</v>
      </c>
      <c r="K244" s="104"/>
      <c r="L244" s="104"/>
      <c r="M244" s="132" t="s">
        <v>64</v>
      </c>
      <c r="N244" s="133"/>
      <c r="O244" s="134"/>
      <c r="P244" s="60">
        <f>SUM(P241:P243)</f>
        <v>45105348.680000007</v>
      </c>
      <c r="Q244" s="104"/>
      <c r="R244" s="104"/>
      <c r="S244" s="132" t="s">
        <v>64</v>
      </c>
      <c r="T244" s="133"/>
      <c r="U244" s="134"/>
      <c r="V244" s="60">
        <f>SUM(V241:V243)</f>
        <v>49417245.600000001</v>
      </c>
      <c r="W244" s="104"/>
      <c r="X244" s="104"/>
      <c r="Y244" s="132" t="s">
        <v>64</v>
      </c>
      <c r="Z244" s="133"/>
      <c r="AA244" s="134"/>
      <c r="AB244" s="60">
        <f>SUM(AB241:AB243)</f>
        <v>48464429.42666667</v>
      </c>
      <c r="AC244" s="104"/>
      <c r="AD244" s="104"/>
      <c r="AE244" s="132" t="s">
        <v>64</v>
      </c>
      <c r="AF244" s="133"/>
      <c r="AG244" s="134"/>
      <c r="AH244" s="60">
        <f>SUM(AH241:AH243)</f>
        <v>49417245.600000001</v>
      </c>
    </row>
    <row r="245" spans="1:34" ht="11.1" customHeight="1" x14ac:dyDescent="0.2">
      <c r="A245" s="41"/>
      <c r="B245" s="42"/>
      <c r="C245" s="43"/>
      <c r="D245" s="43"/>
      <c r="E245" s="44"/>
      <c r="F245" s="44"/>
      <c r="G245" s="44"/>
      <c r="H245" s="44"/>
      <c r="I245" s="44"/>
      <c r="J245" s="44"/>
      <c r="K245" s="44"/>
      <c r="L245" s="44"/>
      <c r="M245" s="44"/>
      <c r="N245" s="44"/>
      <c r="O245" s="44"/>
      <c r="P245" s="44"/>
      <c r="Q245" s="44"/>
      <c r="R245" s="44"/>
      <c r="S245" s="44"/>
      <c r="T245" s="44"/>
      <c r="U245" s="44"/>
      <c r="V245" s="44"/>
      <c r="W245" s="44"/>
      <c r="X245" s="44"/>
      <c r="Y245" s="44"/>
      <c r="Z245" s="44"/>
      <c r="AA245" s="44"/>
      <c r="AB245" s="44"/>
      <c r="AC245" s="44"/>
      <c r="AD245" s="44"/>
      <c r="AE245" s="44"/>
      <c r="AF245" s="44"/>
      <c r="AG245" s="44"/>
      <c r="AH245" s="44"/>
    </row>
    <row r="246" spans="1:34" ht="38.1" customHeight="1" x14ac:dyDescent="0.2">
      <c r="A246" s="144" t="s">
        <v>160</v>
      </c>
      <c r="B246" s="145"/>
      <c r="C246" s="145"/>
      <c r="D246" s="145"/>
      <c r="E246" s="145"/>
      <c r="F246" s="145"/>
      <c r="G246" s="145"/>
      <c r="H246" s="145"/>
      <c r="I246" s="145"/>
      <c r="J246" s="99"/>
      <c r="K246" s="114"/>
      <c r="L246" s="114"/>
      <c r="M246" s="114"/>
      <c r="N246" s="114"/>
      <c r="O246" s="114"/>
      <c r="P246" s="114"/>
      <c r="Q246" s="114"/>
      <c r="R246" s="114"/>
      <c r="S246" s="114"/>
      <c r="T246" s="114"/>
      <c r="U246" s="114"/>
      <c r="V246" s="114"/>
      <c r="W246" s="114"/>
      <c r="X246" s="114"/>
      <c r="Y246" s="114"/>
      <c r="Z246" s="114"/>
      <c r="AA246" s="114"/>
      <c r="AB246" s="114"/>
      <c r="AC246" s="114"/>
      <c r="AD246" s="114"/>
      <c r="AE246" s="114"/>
      <c r="AF246" s="114"/>
      <c r="AG246" s="114"/>
      <c r="AH246" s="114"/>
    </row>
    <row r="247" spans="1:34" ht="30.9" customHeight="1" x14ac:dyDescent="0.2">
      <c r="A247" s="30"/>
      <c r="B247" s="10" t="s">
        <v>1</v>
      </c>
      <c r="C247" s="8" t="s">
        <v>2</v>
      </c>
      <c r="D247" s="8" t="s">
        <v>3</v>
      </c>
      <c r="E247" s="8" t="s">
        <v>4</v>
      </c>
      <c r="F247" s="8" t="s">
        <v>5</v>
      </c>
      <c r="G247" s="8" t="s">
        <v>6</v>
      </c>
      <c r="H247" s="8" t="s">
        <v>86</v>
      </c>
      <c r="I247" s="8" t="s">
        <v>85</v>
      </c>
      <c r="J247" s="8" t="s">
        <v>7</v>
      </c>
      <c r="K247" s="116" t="s">
        <v>4</v>
      </c>
      <c r="L247" s="116" t="s">
        <v>5</v>
      </c>
      <c r="M247" s="116" t="s">
        <v>6</v>
      </c>
      <c r="N247" s="116" t="s">
        <v>86</v>
      </c>
      <c r="O247" s="116" t="s">
        <v>85</v>
      </c>
      <c r="P247" s="116" t="s">
        <v>7</v>
      </c>
      <c r="Q247" s="122" t="s">
        <v>4</v>
      </c>
      <c r="R247" s="122" t="s">
        <v>5</v>
      </c>
      <c r="S247" s="122" t="s">
        <v>6</v>
      </c>
      <c r="T247" s="122" t="s">
        <v>86</v>
      </c>
      <c r="U247" s="122" t="s">
        <v>85</v>
      </c>
      <c r="V247" s="122" t="s">
        <v>7</v>
      </c>
      <c r="W247" s="125" t="s">
        <v>4</v>
      </c>
      <c r="X247" s="125" t="s">
        <v>5</v>
      </c>
      <c r="Y247" s="125" t="s">
        <v>6</v>
      </c>
      <c r="Z247" s="125" t="s">
        <v>86</v>
      </c>
      <c r="AA247" s="125" t="s">
        <v>85</v>
      </c>
      <c r="AB247" s="125" t="s">
        <v>7</v>
      </c>
      <c r="AC247" s="124" t="s">
        <v>4</v>
      </c>
      <c r="AD247" s="124" t="s">
        <v>5</v>
      </c>
      <c r="AE247" s="124" t="s">
        <v>6</v>
      </c>
      <c r="AF247" s="124" t="s">
        <v>86</v>
      </c>
      <c r="AG247" s="124" t="s">
        <v>85</v>
      </c>
      <c r="AH247" s="124" t="s">
        <v>7</v>
      </c>
    </row>
    <row r="248" spans="1:34" ht="30.9" customHeight="1" x14ac:dyDescent="0.2">
      <c r="A248" s="126">
        <v>3</v>
      </c>
      <c r="B248" s="129" t="s">
        <v>60</v>
      </c>
      <c r="C248" s="130"/>
      <c r="D248" s="130"/>
      <c r="E248" s="130"/>
      <c r="F248" s="130"/>
      <c r="G248" s="130"/>
      <c r="H248" s="130"/>
      <c r="I248" s="130"/>
      <c r="J248" s="130"/>
      <c r="K248" s="130"/>
      <c r="L248" s="130"/>
      <c r="M248" s="130"/>
      <c r="N248" s="130"/>
      <c r="O248" s="130"/>
      <c r="P248" s="130"/>
      <c r="Q248" s="130"/>
      <c r="R248" s="130"/>
      <c r="S248" s="130"/>
      <c r="T248" s="130"/>
      <c r="U248" s="130"/>
      <c r="V248" s="130"/>
      <c r="W248" s="130"/>
      <c r="X248" s="130"/>
      <c r="Y248" s="130"/>
      <c r="Z248" s="130"/>
      <c r="AA248" s="130"/>
      <c r="AB248" s="130"/>
      <c r="AC248" s="130"/>
      <c r="AD248" s="130"/>
      <c r="AE248" s="130"/>
      <c r="AF248" s="130"/>
      <c r="AG248" s="130"/>
      <c r="AH248" s="131"/>
    </row>
    <row r="249" spans="1:34" ht="41.1" customHeight="1" x14ac:dyDescent="0.2">
      <c r="A249" s="127"/>
      <c r="B249" s="17" t="s">
        <v>135</v>
      </c>
      <c r="C249" s="18">
        <v>1</v>
      </c>
      <c r="D249" s="22">
        <v>1</v>
      </c>
      <c r="E249" s="15">
        <v>6500000</v>
      </c>
      <c r="F249" s="15">
        <f>E249*19%</f>
        <v>1235000</v>
      </c>
      <c r="G249" s="15">
        <f>F249+E249</f>
        <v>7735000</v>
      </c>
      <c r="H249" s="15">
        <f t="shared" ref="H249" si="590">E249*D249*C249</f>
        <v>6500000</v>
      </c>
      <c r="I249" s="15">
        <f t="shared" ref="I249:I271" si="591">H249*19%</f>
        <v>1235000</v>
      </c>
      <c r="J249" s="16">
        <f t="shared" ref="J249" si="592">G249*D249*C249</f>
        <v>7735000</v>
      </c>
      <c r="K249" s="15">
        <v>5400000</v>
      </c>
      <c r="L249" s="15">
        <f>K249*19%</f>
        <v>1026000</v>
      </c>
      <c r="M249" s="15">
        <f t="shared" ref="M249:M253" si="593">L249+K249</f>
        <v>6426000</v>
      </c>
      <c r="N249" s="15">
        <f>K249*C249*D249</f>
        <v>5400000</v>
      </c>
      <c r="O249" s="15">
        <f>N249*19%</f>
        <v>1026000</v>
      </c>
      <c r="P249" s="81">
        <f>M249*D249*C249</f>
        <v>6426000</v>
      </c>
      <c r="Q249" s="15">
        <v>7350000</v>
      </c>
      <c r="R249" s="15">
        <f t="shared" ref="R249:R253" si="594">Q249*19%</f>
        <v>1396500</v>
      </c>
      <c r="S249" s="15">
        <f t="shared" ref="S249:S253" si="595">R249+Q249</f>
        <v>8746500</v>
      </c>
      <c r="T249" s="15">
        <f>Q249*C249*D249</f>
        <v>7350000</v>
      </c>
      <c r="U249" s="15">
        <f t="shared" ref="U249:U253" si="596">T249*19%</f>
        <v>1396500</v>
      </c>
      <c r="V249" s="16">
        <f>S249*C249*D249</f>
        <v>8746500</v>
      </c>
      <c r="W249" s="16">
        <f>AVERAGE(E249,K249,Q249)</f>
        <v>6416666.666666667</v>
      </c>
      <c r="X249" s="15">
        <f t="shared" ref="X249:X253" si="597">W249*19%</f>
        <v>1219166.6666666667</v>
      </c>
      <c r="Y249" s="15">
        <f t="shared" ref="Y249:Y253" si="598">X249+W249</f>
        <v>7635833.333333334</v>
      </c>
      <c r="Z249" s="15">
        <f>W249*C249*D249</f>
        <v>6416666.666666667</v>
      </c>
      <c r="AA249" s="15">
        <f t="shared" ref="AA249:AA253" si="599">Z249*19%</f>
        <v>1219166.6666666667</v>
      </c>
      <c r="AB249" s="16">
        <f>Y249*C249*D249</f>
        <v>7635833.333333334</v>
      </c>
      <c r="AC249" s="16">
        <f>MEDIAN(E249,K249,Q249)</f>
        <v>6500000</v>
      </c>
      <c r="AD249" s="15">
        <f t="shared" ref="AD249:AD271" si="600">AC249*19%</f>
        <v>1235000</v>
      </c>
      <c r="AE249" s="15">
        <f t="shared" ref="AE249:AE250" si="601">AD249+AC249</f>
        <v>7735000</v>
      </c>
      <c r="AF249" s="15">
        <f>AC249*C249*D249</f>
        <v>6500000</v>
      </c>
      <c r="AG249" s="15">
        <f t="shared" ref="AG249:AG271" si="602">AF249*19%</f>
        <v>1235000</v>
      </c>
      <c r="AH249" s="16">
        <f>AE249*C249*D249</f>
        <v>7735000</v>
      </c>
    </row>
    <row r="250" spans="1:34" ht="20.100000000000001" customHeight="1" x14ac:dyDescent="0.2">
      <c r="A250" s="127"/>
      <c r="B250" s="17" t="s">
        <v>150</v>
      </c>
      <c r="C250" s="18">
        <v>1</v>
      </c>
      <c r="D250" s="1">
        <v>1</v>
      </c>
      <c r="E250" s="15">
        <v>787500</v>
      </c>
      <c r="F250" s="15">
        <f>E250*19%</f>
        <v>149625</v>
      </c>
      <c r="G250" s="15">
        <f>F250+E250</f>
        <v>937125</v>
      </c>
      <c r="H250" s="15">
        <f t="shared" ref="H250:H253" si="603">E250*D250*C250</f>
        <v>787500</v>
      </c>
      <c r="I250" s="15">
        <f t="shared" si="591"/>
        <v>149625</v>
      </c>
      <c r="J250" s="16">
        <f t="shared" ref="J250:J253" si="604">G250*D250*C250</f>
        <v>937125</v>
      </c>
      <c r="K250" s="15">
        <v>690000</v>
      </c>
      <c r="L250" s="15">
        <f>K250*19%</f>
        <v>131100</v>
      </c>
      <c r="M250" s="15">
        <f t="shared" si="593"/>
        <v>821100</v>
      </c>
      <c r="N250" s="15">
        <f>K250*C250*D250</f>
        <v>690000</v>
      </c>
      <c r="O250" s="15">
        <f>N250*19%</f>
        <v>131100</v>
      </c>
      <c r="P250" s="81">
        <f>M250*D250*C250</f>
        <v>821100</v>
      </c>
      <c r="Q250" s="15">
        <v>850000</v>
      </c>
      <c r="R250" s="15">
        <f t="shared" si="594"/>
        <v>161500</v>
      </c>
      <c r="S250" s="15">
        <f t="shared" si="595"/>
        <v>1011500</v>
      </c>
      <c r="T250" s="15">
        <f>Q250*C250*D250</f>
        <v>850000</v>
      </c>
      <c r="U250" s="15">
        <f t="shared" si="596"/>
        <v>161500</v>
      </c>
      <c r="V250" s="16">
        <f>S250*C250*D250</f>
        <v>1011500</v>
      </c>
      <c r="W250" s="16">
        <f>AVERAGE(E250,K250,Q250)</f>
        <v>775833.33333333337</v>
      </c>
      <c r="X250" s="15">
        <f t="shared" si="597"/>
        <v>147408.33333333334</v>
      </c>
      <c r="Y250" s="15">
        <f t="shared" si="598"/>
        <v>923241.66666666674</v>
      </c>
      <c r="Z250" s="15">
        <f>W250*C250*D250</f>
        <v>775833.33333333337</v>
      </c>
      <c r="AA250" s="15">
        <f t="shared" si="599"/>
        <v>147408.33333333334</v>
      </c>
      <c r="AB250" s="16">
        <f>Y250*C250*D250</f>
        <v>923241.66666666674</v>
      </c>
      <c r="AC250" s="16">
        <f>MEDIAN(E250,K250,Q250)</f>
        <v>787500</v>
      </c>
      <c r="AD250" s="15">
        <f t="shared" si="600"/>
        <v>149625</v>
      </c>
      <c r="AE250" s="15">
        <f t="shared" si="601"/>
        <v>937125</v>
      </c>
      <c r="AF250" s="15">
        <f>AC250*C250*D250</f>
        <v>787500</v>
      </c>
      <c r="AG250" s="15">
        <f t="shared" si="602"/>
        <v>149625</v>
      </c>
      <c r="AH250" s="16">
        <f>AE250*C250*D250</f>
        <v>937125</v>
      </c>
    </row>
    <row r="251" spans="1:34" ht="30.6" x14ac:dyDescent="0.2">
      <c r="A251" s="127"/>
      <c r="B251" s="20" t="s">
        <v>73</v>
      </c>
      <c r="C251" s="18">
        <v>1</v>
      </c>
      <c r="D251" s="1">
        <v>8</v>
      </c>
      <c r="E251" s="15">
        <v>29400</v>
      </c>
      <c r="F251" s="15">
        <f>E251*19%</f>
        <v>5586</v>
      </c>
      <c r="G251" s="15">
        <f>F251+E251</f>
        <v>34986</v>
      </c>
      <c r="H251" s="15">
        <f t="shared" si="603"/>
        <v>235200</v>
      </c>
      <c r="I251" s="15">
        <f t="shared" si="591"/>
        <v>44688</v>
      </c>
      <c r="J251" s="16">
        <f t="shared" si="604"/>
        <v>279888</v>
      </c>
      <c r="K251" s="15">
        <v>28000</v>
      </c>
      <c r="L251" s="15">
        <f>K251*19%</f>
        <v>5320</v>
      </c>
      <c r="M251" s="15">
        <f t="shared" si="593"/>
        <v>33320</v>
      </c>
      <c r="N251" s="15">
        <f>K251*C251*D251</f>
        <v>224000</v>
      </c>
      <c r="O251" s="15">
        <f>N251*19%</f>
        <v>42560</v>
      </c>
      <c r="P251" s="81">
        <f>M251*D251*C251</f>
        <v>266560</v>
      </c>
      <c r="Q251" s="15">
        <v>28560</v>
      </c>
      <c r="R251" s="15">
        <f t="shared" si="594"/>
        <v>5426.4</v>
      </c>
      <c r="S251" s="15">
        <f t="shared" si="595"/>
        <v>33986.400000000001</v>
      </c>
      <c r="T251" s="15">
        <f>Q251*C251*D251</f>
        <v>228480</v>
      </c>
      <c r="U251" s="15">
        <f t="shared" si="596"/>
        <v>43411.199999999997</v>
      </c>
      <c r="V251" s="16">
        <f>S251*C251*D251</f>
        <v>271891.20000000001</v>
      </c>
      <c r="W251" s="16">
        <f>AVERAGE(E251,K251,Q251)</f>
        <v>28653.333333333332</v>
      </c>
      <c r="X251" s="15">
        <f t="shared" si="597"/>
        <v>5444.1333333333332</v>
      </c>
      <c r="Y251" s="15">
        <f t="shared" si="598"/>
        <v>34097.466666666667</v>
      </c>
      <c r="Z251" s="15">
        <f>W251*C251*D251</f>
        <v>229226.66666666666</v>
      </c>
      <c r="AA251" s="15">
        <f t="shared" si="599"/>
        <v>43553.066666666666</v>
      </c>
      <c r="AB251" s="16">
        <f>Y251*C251*D251</f>
        <v>272779.73333333334</v>
      </c>
      <c r="AC251" s="16">
        <f>MEDIAN(E251,K251,Q251)</f>
        <v>28560</v>
      </c>
      <c r="AD251" s="15">
        <f t="shared" si="600"/>
        <v>5426.4</v>
      </c>
      <c r="AE251" s="15">
        <f t="shared" ref="AE251:AE253" si="605">AD251+AC251</f>
        <v>33986.400000000001</v>
      </c>
      <c r="AF251" s="15">
        <f>AC251*C251*D251</f>
        <v>228480</v>
      </c>
      <c r="AG251" s="15">
        <f t="shared" si="602"/>
        <v>43411.199999999997</v>
      </c>
      <c r="AH251" s="16">
        <f>AE251*C251*D251</f>
        <v>271891.20000000001</v>
      </c>
    </row>
    <row r="252" spans="1:34" ht="62.1" customHeight="1" x14ac:dyDescent="0.2">
      <c r="A252" s="127"/>
      <c r="B252" s="20" t="s">
        <v>74</v>
      </c>
      <c r="C252" s="18">
        <v>1</v>
      </c>
      <c r="D252" s="1">
        <v>8</v>
      </c>
      <c r="E252" s="15">
        <v>36750</v>
      </c>
      <c r="F252" s="15">
        <f>E252*19%</f>
        <v>6982.5</v>
      </c>
      <c r="G252" s="15">
        <f>F252+E252</f>
        <v>43732.5</v>
      </c>
      <c r="H252" s="15">
        <f t="shared" si="603"/>
        <v>294000</v>
      </c>
      <c r="I252" s="15">
        <f t="shared" si="591"/>
        <v>55860</v>
      </c>
      <c r="J252" s="16">
        <f t="shared" si="604"/>
        <v>349860</v>
      </c>
      <c r="K252" s="15">
        <v>33500</v>
      </c>
      <c r="L252" s="15">
        <f>K252*19%</f>
        <v>6365</v>
      </c>
      <c r="M252" s="15">
        <f t="shared" si="593"/>
        <v>39865</v>
      </c>
      <c r="N252" s="15">
        <f>K252*C252*D252</f>
        <v>268000</v>
      </c>
      <c r="O252" s="15">
        <f>N252*19%</f>
        <v>50920</v>
      </c>
      <c r="P252" s="81">
        <f>M252*D252*C252</f>
        <v>318920</v>
      </c>
      <c r="Q252" s="15">
        <v>35700</v>
      </c>
      <c r="R252" s="15">
        <f t="shared" si="594"/>
        <v>6783</v>
      </c>
      <c r="S252" s="15">
        <f t="shared" si="595"/>
        <v>42483</v>
      </c>
      <c r="T252" s="15">
        <f>Q252*C252*D252</f>
        <v>285600</v>
      </c>
      <c r="U252" s="15">
        <f t="shared" si="596"/>
        <v>54264</v>
      </c>
      <c r="V252" s="16">
        <f>S252*C252*D252</f>
        <v>339864</v>
      </c>
      <c r="W252" s="16">
        <f>AVERAGE(E252,K252,Q252)</f>
        <v>35316.666666666664</v>
      </c>
      <c r="X252" s="15">
        <f t="shared" si="597"/>
        <v>6710.1666666666661</v>
      </c>
      <c r="Y252" s="15">
        <f t="shared" si="598"/>
        <v>42026.833333333328</v>
      </c>
      <c r="Z252" s="15">
        <f>W252*C252*D252</f>
        <v>282533.33333333331</v>
      </c>
      <c r="AA252" s="15">
        <f t="shared" si="599"/>
        <v>53681.333333333328</v>
      </c>
      <c r="AB252" s="16">
        <f>Y252*C252*D252</f>
        <v>336214.66666666663</v>
      </c>
      <c r="AC252" s="16">
        <f>MEDIAN(E252,K252,Q252)</f>
        <v>35700</v>
      </c>
      <c r="AD252" s="15">
        <f t="shared" si="600"/>
        <v>6783</v>
      </c>
      <c r="AE252" s="15">
        <f t="shared" si="605"/>
        <v>42483</v>
      </c>
      <c r="AF252" s="15">
        <f>AC252*C252*D252</f>
        <v>285600</v>
      </c>
      <c r="AG252" s="15">
        <f t="shared" si="602"/>
        <v>54264</v>
      </c>
      <c r="AH252" s="16">
        <f>AE252*C252*D252</f>
        <v>339864</v>
      </c>
    </row>
    <row r="253" spans="1:34" x14ac:dyDescent="0.2">
      <c r="A253" s="127"/>
      <c r="B253" s="20" t="s">
        <v>75</v>
      </c>
      <c r="C253" s="18">
        <v>1</v>
      </c>
      <c r="D253" s="1">
        <v>400</v>
      </c>
      <c r="E253" s="15">
        <v>4095</v>
      </c>
      <c r="F253" s="15">
        <f>E253*19%</f>
        <v>778.05</v>
      </c>
      <c r="G253" s="15">
        <f>F253+E253</f>
        <v>4873.05</v>
      </c>
      <c r="H253" s="15">
        <f t="shared" si="603"/>
        <v>1638000</v>
      </c>
      <c r="I253" s="15">
        <f t="shared" si="591"/>
        <v>311220</v>
      </c>
      <c r="J253" s="16">
        <f t="shared" si="604"/>
        <v>1949220</v>
      </c>
      <c r="K253" s="15">
        <v>3630.9</v>
      </c>
      <c r="L253" s="15">
        <f>K253*19%</f>
        <v>689.87099999999998</v>
      </c>
      <c r="M253" s="15">
        <f t="shared" si="593"/>
        <v>4320.7709999999997</v>
      </c>
      <c r="N253" s="15">
        <f>K253*C253*D253</f>
        <v>1452360</v>
      </c>
      <c r="O253" s="15">
        <f>N253*19%</f>
        <v>275948.40000000002</v>
      </c>
      <c r="P253" s="81">
        <f>M253*D253*C253</f>
        <v>1728308.4</v>
      </c>
      <c r="Q253" s="15">
        <v>3978</v>
      </c>
      <c r="R253" s="15">
        <f t="shared" si="594"/>
        <v>755.82</v>
      </c>
      <c r="S253" s="15">
        <f t="shared" si="595"/>
        <v>4733.82</v>
      </c>
      <c r="T253" s="15">
        <f>Q253*C253*D253</f>
        <v>1591200</v>
      </c>
      <c r="U253" s="15">
        <f t="shared" si="596"/>
        <v>302328</v>
      </c>
      <c r="V253" s="16">
        <f>S253*C253*D253</f>
        <v>1893528</v>
      </c>
      <c r="W253" s="16">
        <f>AVERAGE(E253,K253,Q253)</f>
        <v>3901.2999999999997</v>
      </c>
      <c r="X253" s="15">
        <f t="shared" si="597"/>
        <v>741.24699999999996</v>
      </c>
      <c r="Y253" s="15">
        <f t="shared" si="598"/>
        <v>4642.5469999999996</v>
      </c>
      <c r="Z253" s="15">
        <f>W253*C253*D253</f>
        <v>1560520</v>
      </c>
      <c r="AA253" s="15">
        <f t="shared" si="599"/>
        <v>296498.8</v>
      </c>
      <c r="AB253" s="16">
        <f>Y253*C253*D253</f>
        <v>1857018.7999999998</v>
      </c>
      <c r="AC253" s="16">
        <f>MEDIAN(E253,K253,Q253)</f>
        <v>3978</v>
      </c>
      <c r="AD253" s="15">
        <f t="shared" si="600"/>
        <v>755.82</v>
      </c>
      <c r="AE253" s="15">
        <f t="shared" si="605"/>
        <v>4733.82</v>
      </c>
      <c r="AF253" s="15">
        <f>AC253*C253*D253</f>
        <v>1591200</v>
      </c>
      <c r="AG253" s="15">
        <f t="shared" si="602"/>
        <v>302328</v>
      </c>
      <c r="AH253" s="16">
        <f>AE253*C253*D253</f>
        <v>1893528</v>
      </c>
    </row>
    <row r="254" spans="1:34" x14ac:dyDescent="0.2">
      <c r="A254" s="127"/>
      <c r="B254" s="129" t="s">
        <v>14</v>
      </c>
      <c r="C254" s="130"/>
      <c r="D254" s="130"/>
      <c r="E254" s="130"/>
      <c r="F254" s="130"/>
      <c r="G254" s="130"/>
      <c r="H254" s="130"/>
      <c r="I254" s="130"/>
      <c r="J254" s="130"/>
      <c r="K254" s="130"/>
      <c r="L254" s="130"/>
      <c r="M254" s="130"/>
      <c r="N254" s="130"/>
      <c r="O254" s="130"/>
      <c r="P254" s="130"/>
      <c r="Q254" s="130"/>
      <c r="R254" s="130"/>
      <c r="S254" s="130"/>
      <c r="T254" s="130"/>
      <c r="U254" s="130"/>
      <c r="V254" s="130"/>
      <c r="W254" s="130"/>
      <c r="X254" s="130"/>
      <c r="Y254" s="130"/>
      <c r="Z254" s="130"/>
      <c r="AA254" s="130"/>
      <c r="AB254" s="130"/>
      <c r="AC254" s="130"/>
      <c r="AD254" s="130"/>
      <c r="AE254" s="130"/>
      <c r="AF254" s="130"/>
      <c r="AG254" s="130"/>
      <c r="AH254" s="131"/>
    </row>
    <row r="255" spans="1:34" ht="102" x14ac:dyDescent="0.2">
      <c r="A255" s="127"/>
      <c r="B255" s="20" t="s">
        <v>99</v>
      </c>
      <c r="C255" s="19">
        <v>1</v>
      </c>
      <c r="D255" s="1">
        <v>400</v>
      </c>
      <c r="E255" s="50">
        <v>16800</v>
      </c>
      <c r="F255" s="15">
        <f>E255*19%</f>
        <v>3192</v>
      </c>
      <c r="G255" s="15">
        <f>F255+E255</f>
        <v>19992</v>
      </c>
      <c r="H255" s="15">
        <f t="shared" ref="H255:H271" si="606">E255*D255*C255</f>
        <v>6720000</v>
      </c>
      <c r="I255" s="15">
        <f t="shared" si="591"/>
        <v>1276800</v>
      </c>
      <c r="J255" s="16">
        <f t="shared" ref="J255:J271" si="607">G255*D255*C255</f>
        <v>7996800</v>
      </c>
      <c r="K255" s="50">
        <v>15500</v>
      </c>
      <c r="L255" s="15">
        <f>K255*19%</f>
        <v>2945</v>
      </c>
      <c r="M255" s="15">
        <f t="shared" ref="M255" si="608">L255+K255</f>
        <v>18445</v>
      </c>
      <c r="N255" s="15">
        <f>K255*C255*D255</f>
        <v>6200000</v>
      </c>
      <c r="O255" s="15">
        <f>N255*19%</f>
        <v>1178000</v>
      </c>
      <c r="P255" s="81">
        <f>M255*D255*C255</f>
        <v>7378000</v>
      </c>
      <c r="Q255" s="50">
        <v>16320</v>
      </c>
      <c r="R255" s="15">
        <f t="shared" ref="R255" si="609">Q255*19%</f>
        <v>3100.8</v>
      </c>
      <c r="S255" s="15">
        <f t="shared" ref="S255" si="610">R255+Q255</f>
        <v>19420.8</v>
      </c>
      <c r="T255" s="15">
        <f>Q255*C255*D255</f>
        <v>6528000</v>
      </c>
      <c r="U255" s="15">
        <f t="shared" ref="U255" si="611">T255*19%</f>
        <v>1240320</v>
      </c>
      <c r="V255" s="16">
        <f>S255*C255*D255</f>
        <v>7768320</v>
      </c>
      <c r="W255" s="16">
        <f>AVERAGE(E255,K255,Q255)</f>
        <v>16206.666666666666</v>
      </c>
      <c r="X255" s="15">
        <f t="shared" ref="X255" si="612">W255*19%</f>
        <v>3079.2666666666664</v>
      </c>
      <c r="Y255" s="15">
        <f t="shared" ref="Y255" si="613">X255+W255</f>
        <v>19285.933333333334</v>
      </c>
      <c r="Z255" s="15">
        <f>W255*C255*D255</f>
        <v>6482666.666666666</v>
      </c>
      <c r="AA255" s="15">
        <f t="shared" ref="AA255" si="614">Z255*19%</f>
        <v>1231706.6666666665</v>
      </c>
      <c r="AB255" s="16">
        <f>Y255*C255*D255</f>
        <v>7714373.333333334</v>
      </c>
      <c r="AC255" s="16">
        <f>MEDIAN(E255,K255,Q255)</f>
        <v>16320</v>
      </c>
      <c r="AD255" s="15">
        <f t="shared" si="600"/>
        <v>3100.8</v>
      </c>
      <c r="AE255" s="15">
        <f t="shared" ref="AE255" si="615">AD255+AC255</f>
        <v>19420.8</v>
      </c>
      <c r="AF255" s="15">
        <f>AC255*C255*D255</f>
        <v>6528000</v>
      </c>
      <c r="AG255" s="15">
        <f t="shared" si="602"/>
        <v>1240320</v>
      </c>
      <c r="AH255" s="16">
        <f>AE255*C255*D255</f>
        <v>7768320</v>
      </c>
    </row>
    <row r="256" spans="1:34" ht="24" customHeight="1" x14ac:dyDescent="0.2">
      <c r="A256" s="127"/>
      <c r="B256" s="129" t="s">
        <v>136</v>
      </c>
      <c r="C256" s="130"/>
      <c r="D256" s="130"/>
      <c r="E256" s="130"/>
      <c r="F256" s="130"/>
      <c r="G256" s="130"/>
      <c r="H256" s="130"/>
      <c r="I256" s="130"/>
      <c r="J256" s="130"/>
      <c r="K256" s="130"/>
      <c r="L256" s="130"/>
      <c r="M256" s="130"/>
      <c r="N256" s="130"/>
      <c r="O256" s="130"/>
      <c r="P256" s="130"/>
      <c r="Q256" s="130"/>
      <c r="R256" s="130"/>
      <c r="S256" s="130"/>
      <c r="T256" s="130"/>
      <c r="U256" s="130"/>
      <c r="V256" s="130"/>
      <c r="W256" s="130"/>
      <c r="X256" s="130"/>
      <c r="Y256" s="130"/>
      <c r="Z256" s="130"/>
      <c r="AA256" s="130"/>
      <c r="AB256" s="130"/>
      <c r="AC256" s="130"/>
      <c r="AD256" s="130"/>
      <c r="AE256" s="130"/>
      <c r="AF256" s="130"/>
      <c r="AG256" s="130"/>
      <c r="AH256" s="131"/>
    </row>
    <row r="257" spans="1:34" ht="81.599999999999994" x14ac:dyDescent="0.2">
      <c r="A257" s="127"/>
      <c r="B257" s="20" t="s">
        <v>155</v>
      </c>
      <c r="C257" s="19">
        <v>1</v>
      </c>
      <c r="D257" s="1">
        <v>400</v>
      </c>
      <c r="E257" s="50">
        <v>94000</v>
      </c>
      <c r="F257" s="15">
        <f>E257*19%</f>
        <v>17860</v>
      </c>
      <c r="G257" s="15">
        <f>F257+E257</f>
        <v>111860</v>
      </c>
      <c r="H257" s="15">
        <f t="shared" si="606"/>
        <v>37600000</v>
      </c>
      <c r="I257" s="15">
        <f t="shared" si="591"/>
        <v>7144000</v>
      </c>
      <c r="J257" s="16">
        <f t="shared" si="607"/>
        <v>44744000</v>
      </c>
      <c r="K257" s="50">
        <v>95000</v>
      </c>
      <c r="L257" s="15">
        <f>K257*19%</f>
        <v>18050</v>
      </c>
      <c r="M257" s="15">
        <f t="shared" ref="M257" si="616">L257+K257</f>
        <v>113050</v>
      </c>
      <c r="N257" s="15">
        <f>K257*C257*D257</f>
        <v>38000000</v>
      </c>
      <c r="O257" s="15">
        <f>N257*19%</f>
        <v>7220000</v>
      </c>
      <c r="P257" s="81">
        <f>M257*D257*C257</f>
        <v>45220000</v>
      </c>
      <c r="Q257" s="50">
        <v>86700</v>
      </c>
      <c r="R257" s="15">
        <f t="shared" ref="R257" si="617">Q257*19%</f>
        <v>16473</v>
      </c>
      <c r="S257" s="15">
        <f t="shared" ref="S257" si="618">R257+Q257</f>
        <v>103173</v>
      </c>
      <c r="T257" s="15">
        <f>Q257*C257*D257</f>
        <v>34680000</v>
      </c>
      <c r="U257" s="15">
        <f t="shared" ref="U257" si="619">T257*19%</f>
        <v>6589200</v>
      </c>
      <c r="V257" s="16">
        <f>S257*C257*D257</f>
        <v>41269200</v>
      </c>
      <c r="W257" s="16">
        <f>AVERAGE(E257,K257,Q257)</f>
        <v>91900</v>
      </c>
      <c r="X257" s="15">
        <f t="shared" ref="X257" si="620">W257*19%</f>
        <v>17461</v>
      </c>
      <c r="Y257" s="15">
        <f t="shared" ref="Y257" si="621">X257+W257</f>
        <v>109361</v>
      </c>
      <c r="Z257" s="15">
        <f>W257*C257*D257</f>
        <v>36760000</v>
      </c>
      <c r="AA257" s="15">
        <f t="shared" ref="AA257" si="622">Z257*19%</f>
        <v>6984400</v>
      </c>
      <c r="AB257" s="16">
        <f>Y257*C257*D257</f>
        <v>43744400</v>
      </c>
      <c r="AC257" s="16">
        <f>MEDIAN(E257,K257,Q257)</f>
        <v>94000</v>
      </c>
      <c r="AD257" s="15">
        <f t="shared" si="600"/>
        <v>17860</v>
      </c>
      <c r="AE257" s="15">
        <f t="shared" ref="AE257" si="623">AD257+AC257</f>
        <v>111860</v>
      </c>
      <c r="AF257" s="15">
        <f>AC257*C257*D257</f>
        <v>37600000</v>
      </c>
      <c r="AG257" s="15">
        <f t="shared" si="602"/>
        <v>7144000</v>
      </c>
      <c r="AH257" s="16">
        <f>AE257*C257*D257</f>
        <v>44744000</v>
      </c>
    </row>
    <row r="258" spans="1:34" x14ac:dyDescent="0.2">
      <c r="A258" s="127"/>
      <c r="B258" s="129" t="s">
        <v>61</v>
      </c>
      <c r="C258" s="130"/>
      <c r="D258" s="130"/>
      <c r="E258" s="130"/>
      <c r="F258" s="130"/>
      <c r="G258" s="130"/>
      <c r="H258" s="130"/>
      <c r="I258" s="130"/>
      <c r="J258" s="130"/>
      <c r="K258" s="130"/>
      <c r="L258" s="130"/>
      <c r="M258" s="130"/>
      <c r="N258" s="130"/>
      <c r="O258" s="130"/>
      <c r="P258" s="130"/>
      <c r="Q258" s="130"/>
      <c r="R258" s="130"/>
      <c r="S258" s="130"/>
      <c r="T258" s="130"/>
      <c r="U258" s="130"/>
      <c r="V258" s="130"/>
      <c r="W258" s="130"/>
      <c r="X258" s="130"/>
      <c r="Y258" s="130"/>
      <c r="Z258" s="130"/>
      <c r="AA258" s="130"/>
      <c r="AB258" s="130"/>
      <c r="AC258" s="130"/>
      <c r="AD258" s="130"/>
      <c r="AE258" s="130"/>
      <c r="AF258" s="130"/>
      <c r="AG258" s="130"/>
      <c r="AH258" s="131"/>
    </row>
    <row r="259" spans="1:34" ht="40.799999999999997" x14ac:dyDescent="0.2">
      <c r="A259" s="127"/>
      <c r="B259" s="20" t="s">
        <v>139</v>
      </c>
      <c r="C259" s="19">
        <v>1</v>
      </c>
      <c r="D259" s="1">
        <v>2</v>
      </c>
      <c r="E259" s="50">
        <v>402050</v>
      </c>
      <c r="F259" s="15">
        <f>E259*19%</f>
        <v>76389.5</v>
      </c>
      <c r="G259" s="15">
        <f>F259+E259</f>
        <v>478439.5</v>
      </c>
      <c r="H259" s="15">
        <f t="shared" si="606"/>
        <v>804100</v>
      </c>
      <c r="I259" s="15">
        <f t="shared" si="591"/>
        <v>152779</v>
      </c>
      <c r="J259" s="16">
        <f t="shared" si="607"/>
        <v>956879</v>
      </c>
      <c r="K259" s="50">
        <v>356573</v>
      </c>
      <c r="L259" s="15">
        <f>K259*19%</f>
        <v>67748.87</v>
      </c>
      <c r="M259" s="15">
        <f t="shared" ref="M259:M260" si="624">L259+K259</f>
        <v>424321.87</v>
      </c>
      <c r="N259" s="15">
        <f>K259*C259*D259</f>
        <v>713146</v>
      </c>
      <c r="O259" s="15">
        <f>N259*19%</f>
        <v>135497.74</v>
      </c>
      <c r="P259" s="81">
        <f>M259*D259*C259</f>
        <v>848643.74</v>
      </c>
      <c r="Q259" s="50">
        <v>380660</v>
      </c>
      <c r="R259" s="15">
        <f t="shared" ref="R259:R260" si="625">Q259*19%</f>
        <v>72325.399999999994</v>
      </c>
      <c r="S259" s="15">
        <f t="shared" ref="S259:S260" si="626">R259+Q259</f>
        <v>452985.4</v>
      </c>
      <c r="T259" s="15">
        <f>Q259*C259*D259</f>
        <v>761320</v>
      </c>
      <c r="U259" s="15">
        <f t="shared" ref="U259:U260" si="627">T259*19%</f>
        <v>144650.79999999999</v>
      </c>
      <c r="V259" s="16">
        <f>S259*C259*D259</f>
        <v>905970.8</v>
      </c>
      <c r="W259" s="16">
        <f>AVERAGE(E259,K259,Q259)</f>
        <v>379761</v>
      </c>
      <c r="X259" s="15">
        <f t="shared" ref="X259:X260" si="628">W259*19%</f>
        <v>72154.59</v>
      </c>
      <c r="Y259" s="15">
        <f t="shared" ref="Y259:Y260" si="629">X259+W259</f>
        <v>451915.58999999997</v>
      </c>
      <c r="Z259" s="15">
        <f>W259*C259*D259</f>
        <v>759522</v>
      </c>
      <c r="AA259" s="15">
        <f t="shared" ref="AA259:AA260" si="630">Z259*19%</f>
        <v>144309.18</v>
      </c>
      <c r="AB259" s="16">
        <f>Y259*C259*D259</f>
        <v>903831.17999999993</v>
      </c>
      <c r="AC259" s="16">
        <f>MEDIAN(E259,K259,Q259)</f>
        <v>380660</v>
      </c>
      <c r="AD259" s="15">
        <f t="shared" si="600"/>
        <v>72325.399999999994</v>
      </c>
      <c r="AE259" s="15">
        <f t="shared" ref="AE259:AE260" si="631">AD259+AC259</f>
        <v>452985.4</v>
      </c>
      <c r="AF259" s="15">
        <f>AC259*C259*D259</f>
        <v>761320</v>
      </c>
      <c r="AG259" s="15">
        <f t="shared" si="602"/>
        <v>144650.79999999999</v>
      </c>
      <c r="AH259" s="16">
        <f>AE259*C259*D259</f>
        <v>905970.8</v>
      </c>
    </row>
    <row r="260" spans="1:34" ht="40.799999999999997" x14ac:dyDescent="0.2">
      <c r="A260" s="127"/>
      <c r="B260" s="20" t="s">
        <v>141</v>
      </c>
      <c r="C260" s="1">
        <v>1</v>
      </c>
      <c r="D260" s="1">
        <v>80</v>
      </c>
      <c r="E260" s="50">
        <v>24150</v>
      </c>
      <c r="F260" s="15">
        <f>E260*19%</f>
        <v>4588.5</v>
      </c>
      <c r="G260" s="15">
        <f>F260+E260</f>
        <v>28738.5</v>
      </c>
      <c r="H260" s="15">
        <f t="shared" si="606"/>
        <v>1932000</v>
      </c>
      <c r="I260" s="15">
        <f t="shared" si="591"/>
        <v>367080</v>
      </c>
      <c r="J260" s="16">
        <f t="shared" si="607"/>
        <v>2299080</v>
      </c>
      <c r="K260" s="50">
        <v>21413</v>
      </c>
      <c r="L260" s="15">
        <f>K260*19%</f>
        <v>4068.4700000000003</v>
      </c>
      <c r="M260" s="15">
        <f t="shared" si="624"/>
        <v>25481.47</v>
      </c>
      <c r="N260" s="15">
        <f>K260*C260*D260</f>
        <v>1713040</v>
      </c>
      <c r="O260" s="15">
        <f>N260*19%</f>
        <v>325477.59999999998</v>
      </c>
      <c r="P260" s="81">
        <f>M260*D260*C260</f>
        <v>2038517.6</v>
      </c>
      <c r="Q260" s="50">
        <v>23400</v>
      </c>
      <c r="R260" s="15">
        <f t="shared" si="625"/>
        <v>4446</v>
      </c>
      <c r="S260" s="15">
        <f t="shared" si="626"/>
        <v>27846</v>
      </c>
      <c r="T260" s="15">
        <f>Q260*C260*D260</f>
        <v>1872000</v>
      </c>
      <c r="U260" s="15">
        <f t="shared" si="627"/>
        <v>355680</v>
      </c>
      <c r="V260" s="16">
        <f>S260*C260*D260</f>
        <v>2227680</v>
      </c>
      <c r="W260" s="16">
        <f>AVERAGE(E260,K260,Q260)</f>
        <v>22987.666666666668</v>
      </c>
      <c r="X260" s="15">
        <f t="shared" si="628"/>
        <v>4367.6566666666668</v>
      </c>
      <c r="Y260" s="15">
        <f t="shared" si="629"/>
        <v>27355.323333333334</v>
      </c>
      <c r="Z260" s="15">
        <f>W260*C260*D260</f>
        <v>1839013.3333333335</v>
      </c>
      <c r="AA260" s="15">
        <f t="shared" si="630"/>
        <v>349412.53333333338</v>
      </c>
      <c r="AB260" s="16">
        <f>Y260*C260*D260</f>
        <v>2188425.8666666667</v>
      </c>
      <c r="AC260" s="16">
        <f>MEDIAN(E260,K260,Q260)</f>
        <v>23400</v>
      </c>
      <c r="AD260" s="15">
        <f t="shared" si="600"/>
        <v>4446</v>
      </c>
      <c r="AE260" s="15">
        <f t="shared" si="631"/>
        <v>27846</v>
      </c>
      <c r="AF260" s="15">
        <f>AC260*C260*D260</f>
        <v>1872000</v>
      </c>
      <c r="AG260" s="15">
        <f t="shared" si="602"/>
        <v>355680</v>
      </c>
      <c r="AH260" s="16">
        <f>AE260*C260*D260</f>
        <v>2227680</v>
      </c>
    </row>
    <row r="261" spans="1:34" x14ac:dyDescent="0.2">
      <c r="A261" s="127"/>
      <c r="B261" s="129" t="s">
        <v>62</v>
      </c>
      <c r="C261" s="130"/>
      <c r="D261" s="130"/>
      <c r="E261" s="130"/>
      <c r="F261" s="130"/>
      <c r="G261" s="130"/>
      <c r="H261" s="130"/>
      <c r="I261" s="130"/>
      <c r="J261" s="130"/>
      <c r="K261" s="130"/>
      <c r="L261" s="130"/>
      <c r="M261" s="130"/>
      <c r="N261" s="130"/>
      <c r="O261" s="130"/>
      <c r="P261" s="130"/>
      <c r="Q261" s="130"/>
      <c r="R261" s="130"/>
      <c r="S261" s="130"/>
      <c r="T261" s="130"/>
      <c r="U261" s="130"/>
      <c r="V261" s="130"/>
      <c r="W261" s="130"/>
      <c r="X261" s="130"/>
      <c r="Y261" s="130"/>
      <c r="Z261" s="130"/>
      <c r="AA261" s="130"/>
      <c r="AB261" s="130"/>
      <c r="AC261" s="130"/>
      <c r="AD261" s="130"/>
      <c r="AE261" s="130"/>
      <c r="AF261" s="130"/>
      <c r="AG261" s="130"/>
      <c r="AH261" s="131"/>
    </row>
    <row r="262" spans="1:34" ht="30.6" x14ac:dyDescent="0.2">
      <c r="A262" s="127"/>
      <c r="B262" s="17" t="s">
        <v>70</v>
      </c>
      <c r="C262" s="19">
        <v>1</v>
      </c>
      <c r="D262" s="1">
        <v>1</v>
      </c>
      <c r="E262" s="50">
        <v>892500</v>
      </c>
      <c r="F262" s="15">
        <f>E262*19%</f>
        <v>169575</v>
      </c>
      <c r="G262" s="15">
        <f>F262+E262</f>
        <v>1062075</v>
      </c>
      <c r="H262" s="15">
        <f t="shared" si="606"/>
        <v>892500</v>
      </c>
      <c r="I262" s="15">
        <f t="shared" si="591"/>
        <v>169575</v>
      </c>
      <c r="J262" s="16">
        <f t="shared" si="607"/>
        <v>1062075</v>
      </c>
      <c r="K262" s="50">
        <v>791350</v>
      </c>
      <c r="L262" s="15">
        <f t="shared" ref="L262:L263" si="632">K262*19%</f>
        <v>150356.5</v>
      </c>
      <c r="M262" s="15">
        <f t="shared" ref="M262:M263" si="633">L262+K262</f>
        <v>941706.5</v>
      </c>
      <c r="N262" s="15">
        <f t="shared" ref="N262:N263" si="634">K262*C262*D262</f>
        <v>791350</v>
      </c>
      <c r="O262" s="15">
        <f t="shared" ref="O262:O263" si="635">N262*19%</f>
        <v>150356.5</v>
      </c>
      <c r="P262" s="81">
        <f t="shared" ref="P262:P263" si="636">M262*D262*C262</f>
        <v>941706.5</v>
      </c>
      <c r="Q262" s="50">
        <v>800000</v>
      </c>
      <c r="R262" s="15">
        <f t="shared" ref="R262:R263" si="637">Q262*19%</f>
        <v>152000</v>
      </c>
      <c r="S262" s="15">
        <f t="shared" ref="S262:S263" si="638">R262+Q262</f>
        <v>952000</v>
      </c>
      <c r="T262" s="15">
        <f>Q262*C262*D262</f>
        <v>800000</v>
      </c>
      <c r="U262" s="15">
        <f t="shared" ref="U262:U263" si="639">T262*19%</f>
        <v>152000</v>
      </c>
      <c r="V262" s="16">
        <f>S262*C262*D262</f>
        <v>952000</v>
      </c>
      <c r="W262" s="16">
        <f>AVERAGE(E262,K262,Q262)</f>
        <v>827950</v>
      </c>
      <c r="X262" s="15">
        <f t="shared" ref="X262:X263" si="640">W262*19%</f>
        <v>157310.5</v>
      </c>
      <c r="Y262" s="15">
        <f t="shared" ref="Y262:Y263" si="641">X262+W262</f>
        <v>985260.5</v>
      </c>
      <c r="Z262" s="15">
        <f>W262*C262*D262</f>
        <v>827950</v>
      </c>
      <c r="AA262" s="15">
        <f t="shared" ref="AA262:AA263" si="642">Z262*19%</f>
        <v>157310.5</v>
      </c>
      <c r="AB262" s="16">
        <f>Y262*C262*D262</f>
        <v>985260.5</v>
      </c>
      <c r="AC262" s="16">
        <f>MEDIAN(E262,K262,Q262)</f>
        <v>800000</v>
      </c>
      <c r="AD262" s="15">
        <f t="shared" si="600"/>
        <v>152000</v>
      </c>
      <c r="AE262" s="15">
        <f t="shared" ref="AE262:AE263" si="643">AD262+AC262</f>
        <v>952000</v>
      </c>
      <c r="AF262" s="15">
        <f>AC262*C262*D262</f>
        <v>800000</v>
      </c>
      <c r="AG262" s="15">
        <f t="shared" si="602"/>
        <v>152000</v>
      </c>
      <c r="AH262" s="16">
        <f>AE262*C262*D262</f>
        <v>952000</v>
      </c>
    </row>
    <row r="263" spans="1:34" ht="40.799999999999997" x14ac:dyDescent="0.2">
      <c r="A263" s="127"/>
      <c r="B263" s="17" t="s">
        <v>102</v>
      </c>
      <c r="C263" s="18">
        <v>1</v>
      </c>
      <c r="D263" s="19">
        <v>1</v>
      </c>
      <c r="E263" s="15">
        <v>1575000</v>
      </c>
      <c r="F263" s="15">
        <f>E263*19%</f>
        <v>299250</v>
      </c>
      <c r="G263" s="15">
        <f>F263+E263</f>
        <v>1874250</v>
      </c>
      <c r="H263" s="15">
        <f t="shared" si="606"/>
        <v>1575000</v>
      </c>
      <c r="I263" s="15">
        <f t="shared" si="591"/>
        <v>299250</v>
      </c>
      <c r="J263" s="16">
        <f t="shared" si="607"/>
        <v>1874250</v>
      </c>
      <c r="K263" s="15">
        <v>1396500</v>
      </c>
      <c r="L263" s="15">
        <f t="shared" si="632"/>
        <v>265335</v>
      </c>
      <c r="M263" s="15">
        <f t="shared" si="633"/>
        <v>1661835</v>
      </c>
      <c r="N263" s="15">
        <f t="shared" si="634"/>
        <v>1396500</v>
      </c>
      <c r="O263" s="15">
        <f t="shared" si="635"/>
        <v>265335</v>
      </c>
      <c r="P263" s="81">
        <f t="shared" si="636"/>
        <v>1661835</v>
      </c>
      <c r="Q263" s="15">
        <v>1500000</v>
      </c>
      <c r="R263" s="15">
        <f t="shared" si="637"/>
        <v>285000</v>
      </c>
      <c r="S263" s="15">
        <f t="shared" si="638"/>
        <v>1785000</v>
      </c>
      <c r="T263" s="15">
        <f>Q263*C263*D263</f>
        <v>1500000</v>
      </c>
      <c r="U263" s="15">
        <f t="shared" si="639"/>
        <v>285000</v>
      </c>
      <c r="V263" s="16">
        <f>S263*C263*D263</f>
        <v>1785000</v>
      </c>
      <c r="W263" s="16">
        <f>AVERAGE(E263,K263,Q263)</f>
        <v>1490500</v>
      </c>
      <c r="X263" s="15">
        <f t="shared" si="640"/>
        <v>283195</v>
      </c>
      <c r="Y263" s="15">
        <f t="shared" si="641"/>
        <v>1773695</v>
      </c>
      <c r="Z263" s="15">
        <f>W263*C263*D263</f>
        <v>1490500</v>
      </c>
      <c r="AA263" s="15">
        <f t="shared" si="642"/>
        <v>283195</v>
      </c>
      <c r="AB263" s="16">
        <f>Y263*C263*D263</f>
        <v>1773695</v>
      </c>
      <c r="AC263" s="16">
        <f>MEDIAN(E263,K263,Q263)</f>
        <v>1500000</v>
      </c>
      <c r="AD263" s="15">
        <f t="shared" si="600"/>
        <v>285000</v>
      </c>
      <c r="AE263" s="15">
        <f t="shared" si="643"/>
        <v>1785000</v>
      </c>
      <c r="AF263" s="15">
        <f>AC263*C263*D263</f>
        <v>1500000</v>
      </c>
      <c r="AG263" s="15">
        <f t="shared" si="602"/>
        <v>285000</v>
      </c>
      <c r="AH263" s="16">
        <f>AE263*C263*D263</f>
        <v>1785000</v>
      </c>
    </row>
    <row r="264" spans="1:34" x14ac:dyDescent="0.2">
      <c r="A264" s="127"/>
      <c r="B264" s="129" t="s">
        <v>25</v>
      </c>
      <c r="C264" s="130"/>
      <c r="D264" s="130"/>
      <c r="E264" s="130"/>
      <c r="F264" s="130"/>
      <c r="G264" s="130"/>
      <c r="H264" s="130"/>
      <c r="I264" s="130"/>
      <c r="J264" s="130"/>
      <c r="K264" s="130"/>
      <c r="L264" s="130"/>
      <c r="M264" s="130"/>
      <c r="N264" s="130"/>
      <c r="O264" s="130"/>
      <c r="P264" s="130"/>
      <c r="Q264" s="130"/>
      <c r="R264" s="130"/>
      <c r="S264" s="130"/>
      <c r="T264" s="130"/>
      <c r="U264" s="130"/>
      <c r="V264" s="130"/>
      <c r="W264" s="130"/>
      <c r="X264" s="130"/>
      <c r="Y264" s="130"/>
      <c r="Z264" s="130"/>
      <c r="AA264" s="130"/>
      <c r="AB264" s="130"/>
      <c r="AC264" s="130"/>
      <c r="AD264" s="130"/>
      <c r="AE264" s="130"/>
      <c r="AF264" s="130"/>
      <c r="AG264" s="130"/>
      <c r="AH264" s="131"/>
    </row>
    <row r="265" spans="1:34" ht="81.599999999999994" x14ac:dyDescent="0.2">
      <c r="A265" s="127"/>
      <c r="B265" s="20" t="s">
        <v>138</v>
      </c>
      <c r="C265" s="1">
        <v>2</v>
      </c>
      <c r="D265" s="1">
        <v>1</v>
      </c>
      <c r="E265" s="15">
        <v>415000</v>
      </c>
      <c r="F265" s="15">
        <f t="shared" ref="F265:F271" si="644">E265*19%</f>
        <v>78850</v>
      </c>
      <c r="G265" s="15">
        <f>F265+E265</f>
        <v>493850</v>
      </c>
      <c r="H265" s="15">
        <f t="shared" si="606"/>
        <v>830000</v>
      </c>
      <c r="I265" s="15">
        <f t="shared" si="591"/>
        <v>157700</v>
      </c>
      <c r="J265" s="16">
        <f t="shared" si="607"/>
        <v>987700</v>
      </c>
      <c r="K265" s="15">
        <v>390000</v>
      </c>
      <c r="L265" s="15">
        <f t="shared" ref="L265:L269" si="645">K265*19%</f>
        <v>74100</v>
      </c>
      <c r="M265" s="15">
        <f t="shared" ref="M265:M269" si="646">L265+K265</f>
        <v>464100</v>
      </c>
      <c r="N265" s="15">
        <f t="shared" ref="N265:N269" si="647">K265*C265*D265</f>
        <v>780000</v>
      </c>
      <c r="O265" s="15">
        <f t="shared" ref="O265:O269" si="648">N265*19%</f>
        <v>148200</v>
      </c>
      <c r="P265" s="81">
        <f t="shared" ref="P265:P269" si="649">M265*D265*C265</f>
        <v>928200</v>
      </c>
      <c r="Q265" s="15">
        <v>408000</v>
      </c>
      <c r="R265" s="15">
        <f t="shared" ref="R265:R269" si="650">Q265*19%</f>
        <v>77520</v>
      </c>
      <c r="S265" s="15">
        <f t="shared" ref="S265:S269" si="651">R265+Q265</f>
        <v>485520</v>
      </c>
      <c r="T265" s="15">
        <f>Q265*C265*D265</f>
        <v>816000</v>
      </c>
      <c r="U265" s="15">
        <f t="shared" ref="U265:U269" si="652">T265*19%</f>
        <v>155040</v>
      </c>
      <c r="V265" s="16">
        <f>S265*C265*D265</f>
        <v>971040</v>
      </c>
      <c r="W265" s="16">
        <f>AVERAGE(E265,K265,Q265)</f>
        <v>404333.33333333331</v>
      </c>
      <c r="X265" s="15">
        <f t="shared" ref="X265:X269" si="653">W265*19%</f>
        <v>76823.333333333328</v>
      </c>
      <c r="Y265" s="15">
        <f t="shared" ref="Y265:Y269" si="654">X265+W265</f>
        <v>481156.66666666663</v>
      </c>
      <c r="Z265" s="15">
        <f>W265*C265*D265</f>
        <v>808666.66666666663</v>
      </c>
      <c r="AA265" s="15">
        <f t="shared" ref="AA265:AA269" si="655">Z265*19%</f>
        <v>153646.66666666666</v>
      </c>
      <c r="AB265" s="16">
        <f>Y265*C265*D265</f>
        <v>962313.33333333326</v>
      </c>
      <c r="AC265" s="16">
        <f>MEDIAN(E265,K265,Q265)</f>
        <v>408000</v>
      </c>
      <c r="AD265" s="15">
        <f t="shared" si="600"/>
        <v>77520</v>
      </c>
      <c r="AE265" s="15">
        <f t="shared" ref="AE265:AE269" si="656">AD265+AC265</f>
        <v>485520</v>
      </c>
      <c r="AF265" s="15">
        <f>AC265*C265*D265</f>
        <v>816000</v>
      </c>
      <c r="AG265" s="15">
        <f t="shared" si="602"/>
        <v>155040</v>
      </c>
      <c r="AH265" s="16">
        <f>AE265*C265*D265</f>
        <v>971040</v>
      </c>
    </row>
    <row r="266" spans="1:34" ht="51" x14ac:dyDescent="0.2">
      <c r="A266" s="127"/>
      <c r="B266" s="20" t="s">
        <v>129</v>
      </c>
      <c r="C266" s="1">
        <v>1</v>
      </c>
      <c r="D266" s="1">
        <v>1</v>
      </c>
      <c r="E266" s="15">
        <v>410000</v>
      </c>
      <c r="F266" s="15">
        <f t="shared" si="644"/>
        <v>77900</v>
      </c>
      <c r="G266" s="15">
        <f>F266+E266</f>
        <v>487900</v>
      </c>
      <c r="H266" s="15">
        <f t="shared" si="606"/>
        <v>410000</v>
      </c>
      <c r="I266" s="15">
        <f t="shared" si="591"/>
        <v>77900</v>
      </c>
      <c r="J266" s="16">
        <f t="shared" si="607"/>
        <v>487900</v>
      </c>
      <c r="K266" s="15">
        <v>372400</v>
      </c>
      <c r="L266" s="15">
        <f t="shared" si="645"/>
        <v>70756</v>
      </c>
      <c r="M266" s="15">
        <f t="shared" si="646"/>
        <v>443156</v>
      </c>
      <c r="N266" s="15">
        <f t="shared" si="647"/>
        <v>372400</v>
      </c>
      <c r="O266" s="15">
        <f t="shared" si="648"/>
        <v>70756</v>
      </c>
      <c r="P266" s="81">
        <f t="shared" si="649"/>
        <v>443156</v>
      </c>
      <c r="Q266" s="15">
        <v>390000</v>
      </c>
      <c r="R266" s="15">
        <f t="shared" si="650"/>
        <v>74100</v>
      </c>
      <c r="S266" s="15">
        <f t="shared" si="651"/>
        <v>464100</v>
      </c>
      <c r="T266" s="15">
        <f>Q266*C266*D266</f>
        <v>390000</v>
      </c>
      <c r="U266" s="15">
        <f t="shared" si="652"/>
        <v>74100</v>
      </c>
      <c r="V266" s="16">
        <f>S266*C266*D266</f>
        <v>464100</v>
      </c>
      <c r="W266" s="16">
        <f>AVERAGE(E266,K266,Q266)</f>
        <v>390800</v>
      </c>
      <c r="X266" s="15">
        <f t="shared" si="653"/>
        <v>74252</v>
      </c>
      <c r="Y266" s="15">
        <f t="shared" si="654"/>
        <v>465052</v>
      </c>
      <c r="Z266" s="15">
        <f>W266*C266*D266</f>
        <v>390800</v>
      </c>
      <c r="AA266" s="15">
        <f t="shared" si="655"/>
        <v>74252</v>
      </c>
      <c r="AB266" s="16">
        <f>Y266*C266*D266</f>
        <v>465052</v>
      </c>
      <c r="AC266" s="16">
        <f>MEDIAN(E266,K266,Q266)</f>
        <v>390000</v>
      </c>
      <c r="AD266" s="15">
        <f t="shared" si="600"/>
        <v>74100</v>
      </c>
      <c r="AE266" s="15">
        <f t="shared" si="656"/>
        <v>464100</v>
      </c>
      <c r="AF266" s="15">
        <f>AC266*C266*D266</f>
        <v>390000</v>
      </c>
      <c r="AG266" s="15">
        <f t="shared" si="602"/>
        <v>74100</v>
      </c>
      <c r="AH266" s="16">
        <f>AE266*C266*D266</f>
        <v>464100</v>
      </c>
    </row>
    <row r="267" spans="1:34" ht="61.2" x14ac:dyDescent="0.2">
      <c r="A267" s="127"/>
      <c r="B267" s="20" t="s">
        <v>137</v>
      </c>
      <c r="C267" s="1">
        <v>2</v>
      </c>
      <c r="D267" s="1">
        <v>3</v>
      </c>
      <c r="E267" s="15">
        <v>199500</v>
      </c>
      <c r="F267" s="15">
        <f t="shared" si="644"/>
        <v>37905</v>
      </c>
      <c r="G267" s="15">
        <f>F267+E267</f>
        <v>237405</v>
      </c>
      <c r="H267" s="15">
        <f t="shared" si="606"/>
        <v>1197000</v>
      </c>
      <c r="I267" s="15">
        <f t="shared" si="591"/>
        <v>227430</v>
      </c>
      <c r="J267" s="16">
        <f>G267*D267*C267</f>
        <v>1424430</v>
      </c>
      <c r="K267" s="15">
        <v>176890</v>
      </c>
      <c r="L267" s="15">
        <f t="shared" si="645"/>
        <v>33609.1</v>
      </c>
      <c r="M267" s="15">
        <f t="shared" si="646"/>
        <v>210499.1</v>
      </c>
      <c r="N267" s="15">
        <f t="shared" si="647"/>
        <v>1061340</v>
      </c>
      <c r="O267" s="15">
        <f t="shared" si="648"/>
        <v>201654.6</v>
      </c>
      <c r="P267" s="81">
        <f t="shared" si="649"/>
        <v>1262994.6000000001</v>
      </c>
      <c r="Q267" s="15">
        <v>193800</v>
      </c>
      <c r="R267" s="15">
        <f t="shared" si="650"/>
        <v>36822</v>
      </c>
      <c r="S267" s="15">
        <f t="shared" si="651"/>
        <v>230622</v>
      </c>
      <c r="T267" s="15">
        <f>Q267*C267*D267</f>
        <v>1162800</v>
      </c>
      <c r="U267" s="15">
        <f t="shared" si="652"/>
        <v>220932</v>
      </c>
      <c r="V267" s="16">
        <f>S267*C267*D267</f>
        <v>1383732</v>
      </c>
      <c r="W267" s="16">
        <f>AVERAGE(E267,K267,Q267)</f>
        <v>190063.33333333334</v>
      </c>
      <c r="X267" s="15">
        <f t="shared" si="653"/>
        <v>36112.033333333333</v>
      </c>
      <c r="Y267" s="15">
        <f t="shared" si="654"/>
        <v>226175.36666666667</v>
      </c>
      <c r="Z267" s="15">
        <f>W267*C267*D267</f>
        <v>1140380</v>
      </c>
      <c r="AA267" s="15">
        <f t="shared" si="655"/>
        <v>216672.2</v>
      </c>
      <c r="AB267" s="16">
        <f>Y267*C267*D267</f>
        <v>1357052.2</v>
      </c>
      <c r="AC267" s="16">
        <f>MEDIAN(E267,K267,Q267)</f>
        <v>193800</v>
      </c>
      <c r="AD267" s="15">
        <f t="shared" si="600"/>
        <v>36822</v>
      </c>
      <c r="AE267" s="15">
        <f t="shared" si="656"/>
        <v>230622</v>
      </c>
      <c r="AF267" s="15">
        <f>AC267*C267*D267</f>
        <v>1162800</v>
      </c>
      <c r="AG267" s="15">
        <f t="shared" si="602"/>
        <v>220932</v>
      </c>
      <c r="AH267" s="16">
        <f>AE267*C267*D267</f>
        <v>1383732</v>
      </c>
    </row>
    <row r="268" spans="1:34" ht="108.9" customHeight="1" x14ac:dyDescent="0.2">
      <c r="A268" s="127"/>
      <c r="B268" s="20" t="s">
        <v>131</v>
      </c>
      <c r="C268" s="1">
        <v>1</v>
      </c>
      <c r="D268" s="1">
        <v>3</v>
      </c>
      <c r="E268" s="15">
        <v>199500</v>
      </c>
      <c r="F268" s="15">
        <f t="shared" si="644"/>
        <v>37905</v>
      </c>
      <c r="G268" s="15">
        <f>F268+E268</f>
        <v>237405</v>
      </c>
      <c r="H268" s="15">
        <f t="shared" si="606"/>
        <v>598500</v>
      </c>
      <c r="I268" s="15">
        <f t="shared" si="591"/>
        <v>113715</v>
      </c>
      <c r="J268" s="16">
        <f t="shared" si="607"/>
        <v>712215</v>
      </c>
      <c r="K268" s="15">
        <v>176890</v>
      </c>
      <c r="L268" s="15">
        <f t="shared" si="645"/>
        <v>33609.1</v>
      </c>
      <c r="M268" s="15">
        <f t="shared" si="646"/>
        <v>210499.1</v>
      </c>
      <c r="N268" s="15">
        <f t="shared" si="647"/>
        <v>530670</v>
      </c>
      <c r="O268" s="15">
        <f t="shared" si="648"/>
        <v>100827.3</v>
      </c>
      <c r="P268" s="81">
        <f t="shared" si="649"/>
        <v>631497.30000000005</v>
      </c>
      <c r="Q268" s="15">
        <v>193800</v>
      </c>
      <c r="R268" s="15">
        <f t="shared" si="650"/>
        <v>36822</v>
      </c>
      <c r="S268" s="15">
        <f t="shared" si="651"/>
        <v>230622</v>
      </c>
      <c r="T268" s="15">
        <f>Q268*C268*D268</f>
        <v>581400</v>
      </c>
      <c r="U268" s="15">
        <f t="shared" si="652"/>
        <v>110466</v>
      </c>
      <c r="V268" s="16">
        <f>S268*C268*D268</f>
        <v>691866</v>
      </c>
      <c r="W268" s="16">
        <f>AVERAGE(E268,K268,Q268)</f>
        <v>190063.33333333334</v>
      </c>
      <c r="X268" s="15">
        <f t="shared" si="653"/>
        <v>36112.033333333333</v>
      </c>
      <c r="Y268" s="15">
        <f t="shared" si="654"/>
        <v>226175.36666666667</v>
      </c>
      <c r="Z268" s="15">
        <f>W268*C268*D268</f>
        <v>570190</v>
      </c>
      <c r="AA268" s="15">
        <f t="shared" si="655"/>
        <v>108336.1</v>
      </c>
      <c r="AB268" s="16">
        <f>Y268*C268*D268</f>
        <v>678526.1</v>
      </c>
      <c r="AC268" s="16">
        <f>MEDIAN(E268,K268,Q268)</f>
        <v>193800</v>
      </c>
      <c r="AD268" s="15">
        <f t="shared" si="600"/>
        <v>36822</v>
      </c>
      <c r="AE268" s="15">
        <f t="shared" si="656"/>
        <v>230622</v>
      </c>
      <c r="AF268" s="15">
        <f>AC268*C268*D268</f>
        <v>581400</v>
      </c>
      <c r="AG268" s="15">
        <f t="shared" si="602"/>
        <v>110466</v>
      </c>
      <c r="AH268" s="16">
        <f>AE268*C268*D268</f>
        <v>691866</v>
      </c>
    </row>
    <row r="269" spans="1:34" ht="68.099999999999994" customHeight="1" x14ac:dyDescent="0.2">
      <c r="A269" s="127"/>
      <c r="B269" s="20" t="s">
        <v>80</v>
      </c>
      <c r="C269" s="1">
        <v>1</v>
      </c>
      <c r="D269" s="1">
        <v>2</v>
      </c>
      <c r="E269" s="15">
        <v>199500</v>
      </c>
      <c r="F269" s="15">
        <f t="shared" si="644"/>
        <v>37905</v>
      </c>
      <c r="G269" s="15">
        <f>F269+E269</f>
        <v>237405</v>
      </c>
      <c r="H269" s="15">
        <f t="shared" si="606"/>
        <v>399000</v>
      </c>
      <c r="I269" s="15">
        <f t="shared" si="591"/>
        <v>75810</v>
      </c>
      <c r="J269" s="16">
        <f t="shared" si="607"/>
        <v>474810</v>
      </c>
      <c r="K269" s="15">
        <v>170890</v>
      </c>
      <c r="L269" s="15">
        <f t="shared" si="645"/>
        <v>32469.100000000002</v>
      </c>
      <c r="M269" s="15">
        <f t="shared" si="646"/>
        <v>203359.1</v>
      </c>
      <c r="N269" s="15">
        <f t="shared" si="647"/>
        <v>341780</v>
      </c>
      <c r="O269" s="15">
        <f t="shared" si="648"/>
        <v>64938.200000000004</v>
      </c>
      <c r="P269" s="81">
        <f t="shared" si="649"/>
        <v>406718.2</v>
      </c>
      <c r="Q269" s="15">
        <v>191800</v>
      </c>
      <c r="R269" s="15">
        <f t="shared" si="650"/>
        <v>36442</v>
      </c>
      <c r="S269" s="15">
        <f t="shared" si="651"/>
        <v>228242</v>
      </c>
      <c r="T269" s="15">
        <f>Q269*C269*D269</f>
        <v>383600</v>
      </c>
      <c r="U269" s="15">
        <f t="shared" si="652"/>
        <v>72884</v>
      </c>
      <c r="V269" s="16">
        <f>S269*C269*D269</f>
        <v>456484</v>
      </c>
      <c r="W269" s="16">
        <f>AVERAGE(E269,K269,Q269)</f>
        <v>187396.66666666666</v>
      </c>
      <c r="X269" s="15">
        <f t="shared" si="653"/>
        <v>35605.366666666669</v>
      </c>
      <c r="Y269" s="15">
        <f t="shared" si="654"/>
        <v>223002.03333333333</v>
      </c>
      <c r="Z269" s="15">
        <f>W269*C269*D269</f>
        <v>374793.33333333331</v>
      </c>
      <c r="AA269" s="15">
        <f t="shared" si="655"/>
        <v>71210.733333333337</v>
      </c>
      <c r="AB269" s="16">
        <f>Y269*C269*D269</f>
        <v>446004.06666666665</v>
      </c>
      <c r="AC269" s="16">
        <f>MEDIAN(E269,K269,Q269)</f>
        <v>191800</v>
      </c>
      <c r="AD269" s="15">
        <f t="shared" si="600"/>
        <v>36442</v>
      </c>
      <c r="AE269" s="15">
        <f t="shared" si="656"/>
        <v>228242</v>
      </c>
      <c r="AF269" s="15">
        <f>AC269*C269*D269</f>
        <v>383600</v>
      </c>
      <c r="AG269" s="15">
        <f t="shared" si="602"/>
        <v>72884</v>
      </c>
      <c r="AH269" s="16">
        <f>AE269*C269*D269</f>
        <v>456484</v>
      </c>
    </row>
    <row r="270" spans="1:34" x14ac:dyDescent="0.2">
      <c r="A270" s="9"/>
      <c r="B270" s="129" t="s">
        <v>26</v>
      </c>
      <c r="C270" s="130"/>
      <c r="D270" s="130"/>
      <c r="E270" s="130"/>
      <c r="F270" s="130"/>
      <c r="G270" s="130"/>
      <c r="H270" s="130"/>
      <c r="I270" s="130"/>
      <c r="J270" s="130"/>
      <c r="K270" s="130"/>
      <c r="L270" s="130"/>
      <c r="M270" s="130"/>
      <c r="N270" s="130"/>
      <c r="O270" s="130"/>
      <c r="P270" s="130"/>
      <c r="Q270" s="130"/>
      <c r="R270" s="130"/>
      <c r="S270" s="130"/>
      <c r="T270" s="130"/>
      <c r="U270" s="130"/>
      <c r="V270" s="130"/>
      <c r="W270" s="130"/>
      <c r="X270" s="130"/>
      <c r="Y270" s="130"/>
      <c r="Z270" s="130"/>
      <c r="AA270" s="130"/>
      <c r="AB270" s="130"/>
      <c r="AC270" s="130"/>
      <c r="AD270" s="130"/>
      <c r="AE270" s="130"/>
      <c r="AF270" s="130"/>
      <c r="AG270" s="130"/>
      <c r="AH270" s="131"/>
    </row>
    <row r="271" spans="1:34" ht="102.9" customHeight="1" x14ac:dyDescent="0.2">
      <c r="A271" s="39"/>
      <c r="B271" s="20" t="s">
        <v>158</v>
      </c>
      <c r="C271" s="1">
        <v>1</v>
      </c>
      <c r="D271" s="1">
        <v>2</v>
      </c>
      <c r="E271" s="15">
        <v>780000</v>
      </c>
      <c r="F271" s="15">
        <f t="shared" si="644"/>
        <v>148200</v>
      </c>
      <c r="G271" s="15">
        <f>F271+E271</f>
        <v>928200</v>
      </c>
      <c r="H271" s="15">
        <f t="shared" si="606"/>
        <v>1560000</v>
      </c>
      <c r="I271" s="15">
        <f t="shared" si="591"/>
        <v>296400</v>
      </c>
      <c r="J271" s="16">
        <f t="shared" si="607"/>
        <v>1856400</v>
      </c>
      <c r="K271" s="15">
        <v>500000</v>
      </c>
      <c r="L271" s="15">
        <f>K271*19%</f>
        <v>95000</v>
      </c>
      <c r="M271" s="15">
        <f t="shared" ref="M271" si="657">L271+K271</f>
        <v>595000</v>
      </c>
      <c r="N271" s="15">
        <f>K271*C271*D271</f>
        <v>1000000</v>
      </c>
      <c r="O271" s="15">
        <f>N271*19%</f>
        <v>190000</v>
      </c>
      <c r="P271" s="81">
        <f>M271*D271*C271</f>
        <v>1190000</v>
      </c>
      <c r="Q271" s="15">
        <v>765000</v>
      </c>
      <c r="R271" s="15">
        <f t="shared" ref="R271" si="658">Q271*19%</f>
        <v>145350</v>
      </c>
      <c r="S271" s="15">
        <f t="shared" ref="S271" si="659">R271+Q271</f>
        <v>910350</v>
      </c>
      <c r="T271" s="15">
        <f>Q271*C271*D271</f>
        <v>1530000</v>
      </c>
      <c r="U271" s="15">
        <f t="shared" ref="U271" si="660">T271*19%</f>
        <v>290700</v>
      </c>
      <c r="V271" s="16">
        <f>S271*C271*D271</f>
        <v>1820700</v>
      </c>
      <c r="W271" s="16">
        <f>AVERAGE(E271,K271,Q271)</f>
        <v>681666.66666666663</v>
      </c>
      <c r="X271" s="15">
        <f t="shared" ref="X271" si="661">W271*19%</f>
        <v>129516.66666666666</v>
      </c>
      <c r="Y271" s="15">
        <f t="shared" ref="Y271" si="662">X271+W271</f>
        <v>811183.33333333326</v>
      </c>
      <c r="Z271" s="15">
        <f>W271*C271*D271</f>
        <v>1363333.3333333333</v>
      </c>
      <c r="AA271" s="15">
        <f t="shared" ref="AA271" si="663">Z271*19%</f>
        <v>259033.33333333331</v>
      </c>
      <c r="AB271" s="16">
        <f>Y271*C271*D271</f>
        <v>1622366.6666666665</v>
      </c>
      <c r="AC271" s="16">
        <f>MEDIAN(E271,K271,Q271)</f>
        <v>765000</v>
      </c>
      <c r="AD271" s="15">
        <f t="shared" si="600"/>
        <v>145350</v>
      </c>
      <c r="AE271" s="15">
        <f t="shared" ref="AE271" si="664">AD271+AC271</f>
        <v>910350</v>
      </c>
      <c r="AF271" s="15">
        <f>AC271*C271*D271</f>
        <v>1530000</v>
      </c>
      <c r="AG271" s="15">
        <f t="shared" si="602"/>
        <v>290700</v>
      </c>
      <c r="AH271" s="16">
        <f>AE271*C271*D271</f>
        <v>1820700</v>
      </c>
    </row>
    <row r="272" spans="1:34" ht="21" customHeight="1" x14ac:dyDescent="0.2">
      <c r="A272" s="39"/>
      <c r="B272" s="67"/>
      <c r="C272" s="68"/>
      <c r="D272" s="69"/>
      <c r="E272" s="70"/>
      <c r="F272" s="70"/>
      <c r="G272" s="70"/>
      <c r="H272" s="70">
        <f>SUM(H249:H271)</f>
        <v>63972800</v>
      </c>
      <c r="I272" s="70">
        <f>SUM(I249:I271)</f>
        <v>12154832</v>
      </c>
      <c r="J272" s="71">
        <f>SUM(J249:J271)</f>
        <v>76127632</v>
      </c>
      <c r="K272" s="109"/>
      <c r="L272" s="109"/>
      <c r="M272" s="70"/>
      <c r="N272" s="70">
        <f>SUM(N249:N271)</f>
        <v>60934586</v>
      </c>
      <c r="O272" s="70">
        <f>SUM(O249:O271)</f>
        <v>11577571.34</v>
      </c>
      <c r="P272" s="71">
        <f>SUM(P249:P271)</f>
        <v>72512157.340000004</v>
      </c>
      <c r="Q272" s="109"/>
      <c r="R272" s="109"/>
      <c r="S272" s="70"/>
      <c r="T272" s="70">
        <f>SUM(T249:T271)</f>
        <v>61310400</v>
      </c>
      <c r="U272" s="70">
        <f>SUM(U249:U271)</f>
        <v>11648976</v>
      </c>
      <c r="V272" s="71">
        <f>SUM(V249:V271)</f>
        <v>72959376</v>
      </c>
      <c r="W272" s="109"/>
      <c r="X272" s="109"/>
      <c r="Y272" s="70"/>
      <c r="Z272" s="70">
        <f>SUM(Z249:Z271)</f>
        <v>62072595.333333336</v>
      </c>
      <c r="AA272" s="70">
        <f>SUM(AA249:AA271)</f>
        <v>11793793.113333331</v>
      </c>
      <c r="AB272" s="71">
        <f>SUM(AB249:AB271)</f>
        <v>73866388.446666658</v>
      </c>
      <c r="AC272" s="109"/>
      <c r="AD272" s="109"/>
      <c r="AE272" s="70"/>
      <c r="AF272" s="70">
        <f>SUM(AF249:AF271)</f>
        <v>63317900</v>
      </c>
      <c r="AG272" s="70">
        <f>SUM(AG249:AG271)</f>
        <v>12030401</v>
      </c>
      <c r="AH272" s="71">
        <f>SUM(AH249:AH271)</f>
        <v>75348301</v>
      </c>
    </row>
    <row r="273" spans="1:34" x14ac:dyDescent="0.2">
      <c r="A273" s="39"/>
      <c r="B273" s="20"/>
      <c r="C273" s="19"/>
      <c r="D273" s="1"/>
      <c r="E273" s="15"/>
      <c r="F273" s="15"/>
      <c r="G273" s="57"/>
      <c r="H273" s="59"/>
      <c r="I273" s="49"/>
      <c r="J273" s="16"/>
      <c r="K273" s="100"/>
      <c r="L273" s="100"/>
      <c r="M273" s="57"/>
      <c r="N273" s="59"/>
      <c r="O273" s="49"/>
      <c r="P273" s="16"/>
      <c r="Q273" s="100"/>
      <c r="R273" s="100"/>
      <c r="S273" s="57"/>
      <c r="T273" s="59"/>
      <c r="U273" s="49"/>
      <c r="V273" s="16"/>
      <c r="W273" s="100"/>
      <c r="X273" s="100"/>
      <c r="Y273" s="57"/>
      <c r="Z273" s="59"/>
      <c r="AA273" s="49"/>
      <c r="AB273" s="16"/>
      <c r="AC273" s="100"/>
      <c r="AD273" s="100"/>
      <c r="AE273" s="57"/>
      <c r="AF273" s="59"/>
      <c r="AG273" s="49"/>
      <c r="AH273" s="16"/>
    </row>
    <row r="274" spans="1:34" ht="23.1" customHeight="1" x14ac:dyDescent="0.2">
      <c r="A274" s="126"/>
      <c r="B274" s="26" t="s">
        <v>27</v>
      </c>
      <c r="C274" s="24"/>
      <c r="D274" s="24"/>
      <c r="E274" s="24"/>
      <c r="F274" s="24"/>
      <c r="G274" s="135" t="s">
        <v>65</v>
      </c>
      <c r="H274" s="136"/>
      <c r="I274" s="137"/>
      <c r="J274" s="58">
        <f>H272</f>
        <v>63972800</v>
      </c>
      <c r="K274" s="101"/>
      <c r="L274" s="101"/>
      <c r="M274" s="135" t="s">
        <v>65</v>
      </c>
      <c r="N274" s="136"/>
      <c r="O274" s="137"/>
      <c r="P274" s="58">
        <f>N272</f>
        <v>60934586</v>
      </c>
      <c r="Q274" s="101"/>
      <c r="R274" s="101"/>
      <c r="S274" s="135" t="s">
        <v>65</v>
      </c>
      <c r="T274" s="136"/>
      <c r="U274" s="137"/>
      <c r="V274" s="58">
        <f>T272</f>
        <v>61310400</v>
      </c>
      <c r="W274" s="101"/>
      <c r="X274" s="101"/>
      <c r="Y274" s="135" t="s">
        <v>65</v>
      </c>
      <c r="Z274" s="136"/>
      <c r="AA274" s="137"/>
      <c r="AB274" s="58">
        <f>Z272</f>
        <v>62072595.333333336</v>
      </c>
      <c r="AC274" s="101"/>
      <c r="AD274" s="101"/>
      <c r="AE274" s="135" t="s">
        <v>65</v>
      </c>
      <c r="AF274" s="136"/>
      <c r="AG274" s="137"/>
      <c r="AH274" s="58">
        <f>AF272</f>
        <v>63317900</v>
      </c>
    </row>
    <row r="275" spans="1:34" x14ac:dyDescent="0.2">
      <c r="A275" s="127"/>
      <c r="B275" s="27" t="s">
        <v>28</v>
      </c>
      <c r="C275" s="28"/>
      <c r="D275" s="28"/>
      <c r="E275" s="28"/>
      <c r="F275" s="28"/>
      <c r="G275" s="138" t="s">
        <v>28</v>
      </c>
      <c r="H275" s="139"/>
      <c r="I275" s="139"/>
      <c r="J275" s="61">
        <f>J274*19%</f>
        <v>12154832</v>
      </c>
      <c r="K275" s="110"/>
      <c r="L275" s="110"/>
      <c r="M275" s="138" t="s">
        <v>28</v>
      </c>
      <c r="N275" s="139"/>
      <c r="O275" s="139"/>
      <c r="P275" s="61">
        <f>P274*19%</f>
        <v>11577571.34</v>
      </c>
      <c r="Q275" s="110"/>
      <c r="R275" s="110"/>
      <c r="S275" s="138" t="s">
        <v>28</v>
      </c>
      <c r="T275" s="139"/>
      <c r="U275" s="139"/>
      <c r="V275" s="61">
        <f>V274*19%</f>
        <v>11648976</v>
      </c>
      <c r="W275" s="110"/>
      <c r="X275" s="110"/>
      <c r="Y275" s="138" t="s">
        <v>28</v>
      </c>
      <c r="Z275" s="139"/>
      <c r="AA275" s="139"/>
      <c r="AB275" s="61">
        <f>AB274*19%</f>
        <v>11793793.113333333</v>
      </c>
      <c r="AC275" s="110"/>
      <c r="AD275" s="110"/>
      <c r="AE275" s="138" t="s">
        <v>28</v>
      </c>
      <c r="AF275" s="139"/>
      <c r="AG275" s="139"/>
      <c r="AH275" s="61">
        <f>AH274*19%</f>
        <v>12030401</v>
      </c>
    </row>
    <row r="276" spans="1:34" ht="11.25" customHeight="1" x14ac:dyDescent="0.2">
      <c r="A276" s="128"/>
      <c r="B276" s="33" t="s">
        <v>29</v>
      </c>
      <c r="C276" s="34"/>
      <c r="D276" s="34"/>
      <c r="E276" s="34"/>
      <c r="F276" s="34"/>
      <c r="G276" s="140" t="s">
        <v>64</v>
      </c>
      <c r="H276" s="141"/>
      <c r="I276" s="141"/>
      <c r="J276" s="62">
        <f>J275+J274</f>
        <v>76127632</v>
      </c>
      <c r="K276" s="111"/>
      <c r="L276" s="111"/>
      <c r="M276" s="140" t="s">
        <v>64</v>
      </c>
      <c r="N276" s="141"/>
      <c r="O276" s="141"/>
      <c r="P276" s="62">
        <f>P275+P274</f>
        <v>72512157.340000004</v>
      </c>
      <c r="Q276" s="111"/>
      <c r="R276" s="111"/>
      <c r="S276" s="140" t="s">
        <v>64</v>
      </c>
      <c r="T276" s="141"/>
      <c r="U276" s="141"/>
      <c r="V276" s="62">
        <f>V275+V274</f>
        <v>72959376</v>
      </c>
      <c r="W276" s="111"/>
      <c r="X276" s="111"/>
      <c r="Y276" s="140" t="s">
        <v>64</v>
      </c>
      <c r="Z276" s="141"/>
      <c r="AA276" s="141"/>
      <c r="AB276" s="62">
        <f>AB275+AB274</f>
        <v>73866388.446666673</v>
      </c>
      <c r="AC276" s="111"/>
      <c r="AD276" s="111"/>
      <c r="AE276" s="140" t="s">
        <v>64</v>
      </c>
      <c r="AF276" s="141"/>
      <c r="AG276" s="141"/>
      <c r="AH276" s="62">
        <f>AH275+AH274</f>
        <v>75348301</v>
      </c>
    </row>
    <row r="277" spans="1:34" ht="15.9" customHeight="1" x14ac:dyDescent="0.2">
      <c r="A277" s="41"/>
      <c r="B277" s="42"/>
      <c r="C277" s="43"/>
      <c r="D277" s="43"/>
      <c r="E277" s="44"/>
      <c r="F277" s="44"/>
      <c r="G277" s="44"/>
      <c r="H277" s="44"/>
      <c r="I277" s="44"/>
      <c r="J277" s="44"/>
      <c r="K277" s="44"/>
      <c r="L277" s="44"/>
      <c r="M277" s="44"/>
      <c r="N277" s="44"/>
      <c r="O277" s="44"/>
      <c r="P277" s="44"/>
      <c r="Q277" s="44"/>
      <c r="R277" s="44"/>
      <c r="S277" s="44"/>
      <c r="T277" s="44"/>
      <c r="U277" s="44"/>
      <c r="V277" s="44"/>
      <c r="W277" s="44"/>
      <c r="X277" s="44"/>
      <c r="Y277" s="44"/>
      <c r="Z277" s="44"/>
      <c r="AA277" s="44"/>
      <c r="AB277" s="44"/>
      <c r="AC277" s="44"/>
      <c r="AD277" s="44"/>
      <c r="AE277" s="44"/>
      <c r="AF277" s="44"/>
      <c r="AG277" s="44"/>
      <c r="AH277" s="44"/>
    </row>
    <row r="278" spans="1:34" ht="15.9" customHeight="1" x14ac:dyDescent="0.2">
      <c r="A278" s="4"/>
      <c r="B278" s="5"/>
      <c r="C278" s="6"/>
      <c r="D278" s="4"/>
      <c r="E278" s="7"/>
      <c r="F278" s="7"/>
    </row>
    <row r="279" spans="1:34" ht="15.9" customHeight="1" x14ac:dyDescent="0.2">
      <c r="A279" s="4"/>
      <c r="B279" s="5"/>
      <c r="C279" s="6"/>
      <c r="D279" s="4"/>
      <c r="E279" s="7"/>
      <c r="F279" s="7"/>
    </row>
    <row r="280" spans="1:34" ht="14.4" x14ac:dyDescent="0.3">
      <c r="A280" s="4"/>
      <c r="B280" s="5"/>
      <c r="C280" s="6"/>
      <c r="D280" s="4"/>
      <c r="E280" s="7"/>
      <c r="F280" s="163" t="s">
        <v>87</v>
      </c>
      <c r="G280" s="163"/>
      <c r="H280" s="163"/>
      <c r="I280" s="163"/>
      <c r="J280" s="80">
        <f>J276+J244+J211+J174+J144+J118+J88+J47</f>
        <v>734614174</v>
      </c>
      <c r="K280" s="115"/>
      <c r="L280" s="115"/>
      <c r="M280" s="115"/>
      <c r="N280" s="115"/>
      <c r="O280" s="115"/>
      <c r="P280" s="80">
        <f>P276+P244+P211+P174+P144+P118+P88+P47</f>
        <v>668128995.5</v>
      </c>
      <c r="Q280" s="115"/>
      <c r="R280" s="115"/>
      <c r="S280" s="115"/>
      <c r="T280" s="115"/>
      <c r="U280" s="115"/>
      <c r="V280" s="80">
        <f>V276+V244+V211+V174+V144+V118+V88+V47</f>
        <v>716118086.79999995</v>
      </c>
      <c r="W280" s="115"/>
      <c r="X280" s="115"/>
      <c r="Y280" s="115"/>
      <c r="Z280" s="115"/>
      <c r="AA280" s="115" t="s">
        <v>166</v>
      </c>
      <c r="AB280" s="80">
        <f>AB276+AB244+AB211+AB174+AB144+AB118+AB88+AB47</f>
        <v>706120835.43333328</v>
      </c>
      <c r="AC280" s="115"/>
      <c r="AD280" s="115"/>
      <c r="AE280" s="115"/>
      <c r="AF280" s="115"/>
      <c r="AG280" s="115" t="s">
        <v>167</v>
      </c>
      <c r="AH280" s="80">
        <f>AH276+AH244+AH211+AH174+AH144+AH118+AH88+AH47</f>
        <v>718290027.20000005</v>
      </c>
    </row>
    <row r="281" spans="1:34" x14ac:dyDescent="0.2">
      <c r="A281" s="4"/>
      <c r="B281" s="4"/>
      <c r="C281" s="4"/>
      <c r="D281" s="4"/>
      <c r="E281" s="7"/>
      <c r="F281" s="7"/>
      <c r="G281" s="7"/>
      <c r="H281" s="7"/>
      <c r="I281" s="7"/>
      <c r="J281" s="4"/>
      <c r="K281" s="4"/>
      <c r="L281" s="4"/>
      <c r="M281" s="4"/>
      <c r="N281" s="4"/>
      <c r="O281" s="4"/>
      <c r="P281" s="4"/>
    </row>
    <row r="282" spans="1:34" x14ac:dyDescent="0.2">
      <c r="A282" s="4"/>
      <c r="B282" s="4"/>
      <c r="C282" s="6"/>
      <c r="D282" s="4"/>
      <c r="E282" s="7"/>
      <c r="F282" s="7"/>
      <c r="G282" s="7"/>
      <c r="H282" s="7"/>
      <c r="I282" s="7"/>
      <c r="J282" s="4"/>
      <c r="K282" s="4"/>
      <c r="L282" s="4"/>
      <c r="M282" s="4"/>
      <c r="N282" s="4"/>
      <c r="O282" s="4"/>
      <c r="P282" s="4"/>
    </row>
    <row r="283" spans="1:34" x14ac:dyDescent="0.2">
      <c r="A283" s="4"/>
      <c r="B283" s="4"/>
      <c r="C283" s="6"/>
      <c r="D283" s="4"/>
      <c r="E283" s="7"/>
      <c r="F283" s="7"/>
      <c r="G283" s="7"/>
      <c r="H283" s="7"/>
      <c r="I283" s="7"/>
      <c r="J283" s="4"/>
      <c r="K283" s="4"/>
      <c r="L283" s="4"/>
      <c r="M283" s="4"/>
      <c r="N283" s="4"/>
      <c r="O283" s="4"/>
      <c r="P283" s="4"/>
    </row>
    <row r="284" spans="1:34" x14ac:dyDescent="0.2">
      <c r="A284" s="4"/>
      <c r="B284" s="4"/>
      <c r="C284" s="6"/>
      <c r="D284" s="4"/>
      <c r="E284" s="7"/>
      <c r="F284" s="7"/>
      <c r="G284" s="7"/>
      <c r="H284" s="7"/>
      <c r="I284" s="7"/>
      <c r="J284" s="4"/>
      <c r="K284" s="4"/>
      <c r="L284" s="4"/>
      <c r="M284" s="4"/>
      <c r="N284" s="4"/>
      <c r="O284" s="4"/>
      <c r="P284" s="4"/>
    </row>
    <row r="285" spans="1:34" x14ac:dyDescent="0.2">
      <c r="A285" s="4"/>
      <c r="B285" s="4"/>
      <c r="C285" s="6"/>
      <c r="D285" s="4"/>
      <c r="E285" s="7"/>
      <c r="F285" s="7"/>
      <c r="G285" s="7"/>
      <c r="H285" s="7"/>
      <c r="I285" s="7"/>
      <c r="J285" s="4"/>
      <c r="K285" s="4"/>
      <c r="L285" s="4"/>
      <c r="M285" s="4"/>
      <c r="N285" s="4"/>
      <c r="O285" s="4"/>
      <c r="P285" s="4"/>
    </row>
    <row r="286" spans="1:34" x14ac:dyDescent="0.2">
      <c r="A286" s="4"/>
      <c r="B286" s="4"/>
      <c r="C286" s="6"/>
      <c r="D286" s="4"/>
      <c r="E286" s="7"/>
      <c r="F286" s="7"/>
      <c r="G286" s="7"/>
      <c r="H286" s="7"/>
      <c r="I286" s="7"/>
      <c r="J286" s="4"/>
      <c r="K286" s="4"/>
      <c r="L286" s="4"/>
      <c r="M286" s="4"/>
      <c r="N286" s="4"/>
      <c r="O286" s="4"/>
      <c r="P286" s="4"/>
    </row>
    <row r="287" spans="1:34" x14ac:dyDescent="0.2">
      <c r="A287" s="4"/>
      <c r="B287" s="4"/>
      <c r="C287" s="6"/>
      <c r="D287" s="4"/>
      <c r="E287" s="7"/>
      <c r="F287" s="7"/>
      <c r="G287" s="7"/>
      <c r="H287" s="7"/>
      <c r="I287" s="7"/>
      <c r="J287" s="4"/>
      <c r="K287" s="4"/>
      <c r="L287" s="4"/>
      <c r="M287" s="4"/>
      <c r="N287" s="4"/>
      <c r="O287" s="4"/>
      <c r="P287" s="4"/>
    </row>
    <row r="288" spans="1:34" x14ac:dyDescent="0.2">
      <c r="A288" s="4"/>
      <c r="B288" s="4"/>
      <c r="C288" s="6"/>
      <c r="D288" s="4"/>
      <c r="E288" s="7"/>
      <c r="F288" s="7"/>
      <c r="G288" s="7"/>
      <c r="H288" s="7"/>
      <c r="I288" s="7"/>
      <c r="J288" s="4"/>
      <c r="K288" s="4"/>
      <c r="L288" s="4"/>
      <c r="M288" s="4"/>
      <c r="N288" s="4"/>
      <c r="O288" s="4"/>
      <c r="P288" s="4"/>
    </row>
    <row r="289" spans="1:16" x14ac:dyDescent="0.2">
      <c r="A289" s="4"/>
      <c r="B289" s="4"/>
      <c r="C289" s="6"/>
      <c r="D289" s="4"/>
      <c r="E289" s="7"/>
      <c r="F289" s="7"/>
      <c r="G289" s="7"/>
      <c r="H289" s="7"/>
      <c r="I289" s="7"/>
      <c r="J289" s="4"/>
      <c r="K289" s="4"/>
      <c r="L289" s="4"/>
      <c r="M289" s="4"/>
      <c r="N289" s="4"/>
      <c r="O289" s="4"/>
      <c r="P289" s="4"/>
    </row>
    <row r="290" spans="1:16" x14ac:dyDescent="0.2">
      <c r="A290" s="4"/>
      <c r="B290" s="4"/>
      <c r="C290" s="6"/>
      <c r="D290" s="4"/>
      <c r="E290" s="7"/>
      <c r="F290" s="7"/>
      <c r="G290" s="7"/>
      <c r="H290" s="7"/>
      <c r="I290" s="7"/>
      <c r="J290" s="4"/>
      <c r="K290" s="4"/>
      <c r="L290" s="4"/>
      <c r="M290" s="4"/>
      <c r="N290" s="4"/>
      <c r="O290" s="4"/>
      <c r="P290" s="4"/>
    </row>
    <row r="291" spans="1:16" x14ac:dyDescent="0.2">
      <c r="A291" s="4"/>
      <c r="B291" s="4"/>
      <c r="C291" s="6"/>
      <c r="D291" s="4"/>
      <c r="E291" s="7"/>
      <c r="F291" s="7"/>
      <c r="G291" s="7"/>
      <c r="H291" s="7"/>
      <c r="I291" s="7"/>
      <c r="J291" s="4"/>
      <c r="K291" s="4"/>
      <c r="L291" s="4"/>
      <c r="M291" s="4"/>
      <c r="N291" s="4"/>
      <c r="O291" s="4"/>
      <c r="P291" s="4"/>
    </row>
    <row r="292" spans="1:16" x14ac:dyDescent="0.2">
      <c r="A292" s="4"/>
      <c r="B292" s="4"/>
      <c r="C292" s="6"/>
      <c r="D292" s="4"/>
      <c r="E292" s="7"/>
      <c r="F292" s="7"/>
      <c r="G292" s="7"/>
      <c r="H292" s="7"/>
      <c r="I292" s="7"/>
      <c r="J292" s="4"/>
      <c r="K292" s="4"/>
      <c r="L292" s="4"/>
      <c r="M292" s="4"/>
      <c r="N292" s="4"/>
      <c r="O292" s="4"/>
      <c r="P292" s="4"/>
    </row>
    <row r="293" spans="1:16" x14ac:dyDescent="0.2">
      <c r="A293" s="4"/>
      <c r="B293" s="4"/>
      <c r="C293" s="6"/>
      <c r="D293" s="4"/>
      <c r="E293" s="7"/>
      <c r="F293" s="7"/>
      <c r="G293" s="7"/>
      <c r="H293" s="7"/>
      <c r="I293" s="7"/>
      <c r="J293" s="4"/>
      <c r="K293" s="4"/>
      <c r="L293" s="4"/>
      <c r="M293" s="4"/>
      <c r="N293" s="4"/>
      <c r="O293" s="4"/>
      <c r="P293" s="4"/>
    </row>
    <row r="294" spans="1:16" x14ac:dyDescent="0.2">
      <c r="A294" s="4"/>
      <c r="B294" s="4"/>
      <c r="C294" s="6"/>
      <c r="D294" s="4"/>
      <c r="E294" s="7"/>
      <c r="F294" s="7"/>
      <c r="G294" s="7"/>
      <c r="H294" s="7"/>
      <c r="I294" s="7"/>
      <c r="J294" s="4"/>
      <c r="K294" s="4"/>
      <c r="L294" s="4"/>
      <c r="M294" s="4"/>
      <c r="N294" s="4"/>
      <c r="O294" s="4"/>
      <c r="P294" s="4"/>
    </row>
    <row r="295" spans="1:16" x14ac:dyDescent="0.2">
      <c r="A295" s="4"/>
      <c r="B295" s="4"/>
      <c r="C295" s="6"/>
      <c r="D295" s="4"/>
      <c r="E295" s="7"/>
      <c r="F295" s="7"/>
      <c r="G295" s="7"/>
      <c r="H295" s="7"/>
      <c r="I295" s="7"/>
      <c r="J295" s="4"/>
      <c r="K295" s="4"/>
      <c r="L295" s="4"/>
      <c r="M295" s="4"/>
      <c r="N295" s="4"/>
      <c r="O295" s="4"/>
      <c r="P295" s="4"/>
    </row>
    <row r="296" spans="1:16" x14ac:dyDescent="0.2">
      <c r="A296" s="4"/>
      <c r="B296" s="4"/>
      <c r="C296" s="6"/>
      <c r="D296" s="4"/>
      <c r="E296" s="7"/>
      <c r="F296" s="7"/>
      <c r="G296" s="7"/>
      <c r="H296" s="7"/>
      <c r="I296" s="7"/>
      <c r="J296" s="4"/>
      <c r="K296" s="4"/>
      <c r="L296" s="4"/>
      <c r="M296" s="4"/>
      <c r="N296" s="4"/>
      <c r="O296" s="4"/>
      <c r="P296" s="4"/>
    </row>
    <row r="297" spans="1:16" x14ac:dyDescent="0.2">
      <c r="A297" s="4"/>
      <c r="B297" s="4"/>
      <c r="C297" s="6"/>
      <c r="D297" s="4"/>
      <c r="E297" s="7"/>
      <c r="F297" s="7"/>
      <c r="G297" s="7"/>
      <c r="H297" s="7"/>
      <c r="I297" s="7"/>
      <c r="J297" s="4"/>
      <c r="K297" s="4"/>
      <c r="L297" s="4"/>
      <c r="M297" s="4"/>
      <c r="N297" s="4"/>
      <c r="O297" s="4"/>
      <c r="P297" s="4"/>
    </row>
    <row r="298" spans="1:16" x14ac:dyDescent="0.2">
      <c r="A298" s="4"/>
      <c r="B298" s="4"/>
      <c r="C298" s="6"/>
      <c r="D298" s="4"/>
      <c r="E298" s="7"/>
      <c r="F298" s="7"/>
      <c r="G298" s="7"/>
      <c r="H298" s="7"/>
      <c r="I298" s="7"/>
      <c r="J298" s="4"/>
      <c r="K298" s="4"/>
      <c r="L298" s="4"/>
      <c r="M298" s="4"/>
      <c r="N298" s="4"/>
      <c r="O298" s="4"/>
      <c r="P298" s="4"/>
    </row>
    <row r="299" spans="1:16" x14ac:dyDescent="0.2">
      <c r="A299" s="4"/>
      <c r="B299" s="4"/>
      <c r="C299" s="6"/>
      <c r="D299" s="4"/>
      <c r="E299" s="7"/>
      <c r="F299" s="7"/>
      <c r="G299" s="7"/>
      <c r="H299" s="7"/>
      <c r="I299" s="7"/>
      <c r="J299" s="4"/>
      <c r="K299" s="4"/>
      <c r="L299" s="4"/>
      <c r="M299" s="4"/>
      <c r="N299" s="4"/>
      <c r="O299" s="4"/>
      <c r="P299" s="4"/>
    </row>
    <row r="300" spans="1:16" x14ac:dyDescent="0.2">
      <c r="A300" s="4"/>
      <c r="B300" s="4"/>
      <c r="C300" s="6"/>
      <c r="D300" s="4"/>
      <c r="E300" s="7"/>
      <c r="F300" s="7"/>
      <c r="G300" s="7"/>
      <c r="H300" s="7"/>
      <c r="I300" s="7"/>
      <c r="J300" s="4"/>
      <c r="K300" s="4"/>
      <c r="L300" s="4"/>
      <c r="M300" s="4"/>
      <c r="N300" s="4"/>
      <c r="O300" s="4"/>
      <c r="P300" s="4"/>
    </row>
    <row r="301" spans="1:16" x14ac:dyDescent="0.2">
      <c r="A301" s="4"/>
      <c r="B301" s="4"/>
      <c r="C301" s="6"/>
      <c r="D301" s="4"/>
      <c r="E301" s="7"/>
      <c r="F301" s="7"/>
      <c r="G301" s="7"/>
      <c r="H301" s="7"/>
      <c r="I301" s="7"/>
      <c r="J301" s="4"/>
      <c r="K301" s="4"/>
      <c r="L301" s="4"/>
      <c r="M301" s="4"/>
      <c r="N301" s="4"/>
      <c r="O301" s="4"/>
      <c r="P301" s="4"/>
    </row>
    <row r="302" spans="1:16" x14ac:dyDescent="0.2">
      <c r="A302" s="4"/>
      <c r="B302" s="4"/>
      <c r="C302" s="6"/>
      <c r="D302" s="4"/>
      <c r="E302" s="7"/>
      <c r="F302" s="7"/>
      <c r="G302" s="7"/>
      <c r="H302" s="7"/>
      <c r="I302" s="7"/>
      <c r="J302" s="4"/>
      <c r="K302" s="4"/>
      <c r="L302" s="4"/>
      <c r="M302" s="4"/>
      <c r="N302" s="4"/>
      <c r="O302" s="4"/>
      <c r="P302" s="4"/>
    </row>
    <row r="303" spans="1:16" x14ac:dyDescent="0.2">
      <c r="A303" s="4"/>
      <c r="B303" s="4"/>
      <c r="C303" s="6"/>
      <c r="D303" s="4"/>
      <c r="E303" s="7"/>
      <c r="F303" s="7"/>
      <c r="G303" s="7"/>
      <c r="H303" s="7"/>
      <c r="I303" s="7"/>
      <c r="J303" s="4"/>
      <c r="K303" s="4"/>
      <c r="L303" s="4"/>
      <c r="M303" s="4"/>
      <c r="N303" s="4"/>
      <c r="O303" s="4"/>
      <c r="P303" s="4"/>
    </row>
    <row r="304" spans="1:16" x14ac:dyDescent="0.2">
      <c r="A304" s="4"/>
      <c r="B304" s="4"/>
      <c r="C304" s="6"/>
      <c r="D304" s="4"/>
      <c r="E304" s="7"/>
      <c r="F304" s="7"/>
      <c r="G304" s="7"/>
      <c r="H304" s="7"/>
      <c r="I304" s="7"/>
      <c r="J304" s="4"/>
      <c r="K304" s="4"/>
      <c r="L304" s="4"/>
      <c r="M304" s="4"/>
      <c r="N304" s="4"/>
      <c r="O304" s="4"/>
      <c r="P304" s="4"/>
    </row>
    <row r="305" spans="1:16" x14ac:dyDescent="0.2">
      <c r="A305" s="4"/>
      <c r="B305" s="4"/>
      <c r="C305" s="6"/>
      <c r="D305" s="4"/>
      <c r="E305" s="7"/>
      <c r="F305" s="7"/>
      <c r="G305" s="7"/>
      <c r="H305" s="7"/>
      <c r="I305" s="7"/>
      <c r="J305" s="4"/>
      <c r="K305" s="4"/>
      <c r="L305" s="4"/>
      <c r="M305" s="4"/>
      <c r="N305" s="4"/>
      <c r="O305" s="4"/>
      <c r="P305" s="4"/>
    </row>
    <row r="306" spans="1:16" x14ac:dyDescent="0.2">
      <c r="A306" s="4"/>
      <c r="B306" s="4"/>
      <c r="C306" s="6"/>
      <c r="D306" s="4"/>
      <c r="E306" s="7"/>
      <c r="F306" s="7"/>
      <c r="G306" s="7"/>
      <c r="H306" s="7"/>
      <c r="I306" s="7"/>
      <c r="J306" s="4"/>
      <c r="K306" s="4"/>
      <c r="L306" s="4"/>
      <c r="M306" s="4"/>
      <c r="N306" s="4"/>
      <c r="O306" s="4"/>
      <c r="P306" s="4"/>
    </row>
    <row r="307" spans="1:16" x14ac:dyDescent="0.2">
      <c r="A307" s="4"/>
      <c r="B307" s="4"/>
      <c r="C307" s="6"/>
      <c r="D307" s="4"/>
      <c r="E307" s="7"/>
      <c r="F307" s="7"/>
      <c r="G307" s="7"/>
      <c r="H307" s="7"/>
      <c r="I307" s="7"/>
      <c r="J307" s="4"/>
      <c r="K307" s="4"/>
      <c r="L307" s="4"/>
      <c r="M307" s="4"/>
      <c r="N307" s="4"/>
      <c r="O307" s="4"/>
      <c r="P307" s="4"/>
    </row>
    <row r="308" spans="1:16" x14ac:dyDescent="0.2">
      <c r="A308" s="4"/>
      <c r="B308" s="4"/>
      <c r="C308" s="6"/>
      <c r="D308" s="4"/>
      <c r="E308" s="7"/>
      <c r="F308" s="7"/>
      <c r="G308" s="7"/>
      <c r="H308" s="7"/>
      <c r="I308" s="7"/>
      <c r="J308" s="4"/>
      <c r="K308" s="4"/>
      <c r="L308" s="4"/>
      <c r="M308" s="4"/>
      <c r="N308" s="4"/>
      <c r="O308" s="4"/>
      <c r="P308" s="4"/>
    </row>
    <row r="309" spans="1:16" x14ac:dyDescent="0.2">
      <c r="A309" s="4"/>
      <c r="B309" s="4"/>
      <c r="C309" s="6"/>
      <c r="D309" s="4"/>
      <c r="E309" s="7"/>
      <c r="F309" s="7"/>
      <c r="G309" s="7"/>
      <c r="H309" s="7"/>
      <c r="I309" s="7"/>
      <c r="J309" s="4"/>
      <c r="K309" s="4"/>
      <c r="L309" s="4"/>
      <c r="M309" s="4"/>
      <c r="N309" s="4"/>
      <c r="O309" s="4"/>
      <c r="P309" s="4"/>
    </row>
    <row r="310" spans="1:16" x14ac:dyDescent="0.2">
      <c r="A310" s="4"/>
      <c r="B310" s="4"/>
      <c r="C310" s="6"/>
      <c r="D310" s="4"/>
      <c r="E310" s="7"/>
      <c r="F310" s="7"/>
      <c r="G310" s="7"/>
      <c r="H310" s="7"/>
      <c r="I310" s="7"/>
      <c r="J310" s="4"/>
      <c r="K310" s="4"/>
      <c r="L310" s="4"/>
      <c r="M310" s="4"/>
      <c r="N310" s="4"/>
      <c r="O310" s="4"/>
      <c r="P310" s="4"/>
    </row>
    <row r="311" spans="1:16" x14ac:dyDescent="0.2">
      <c r="A311" s="4"/>
      <c r="B311" s="4"/>
      <c r="C311" s="6"/>
      <c r="D311" s="4"/>
      <c r="E311" s="7"/>
      <c r="F311" s="7"/>
      <c r="G311" s="7"/>
      <c r="H311" s="7"/>
      <c r="I311" s="7"/>
      <c r="J311" s="4"/>
      <c r="K311" s="4"/>
      <c r="L311" s="4"/>
      <c r="M311" s="4"/>
      <c r="N311" s="4"/>
      <c r="O311" s="4"/>
      <c r="P311" s="4"/>
    </row>
    <row r="312" spans="1:16" x14ac:dyDescent="0.2">
      <c r="A312" s="4"/>
      <c r="B312" s="4"/>
      <c r="C312" s="6"/>
      <c r="D312" s="4"/>
      <c r="E312" s="7"/>
      <c r="F312" s="7"/>
      <c r="G312" s="7"/>
      <c r="H312" s="7"/>
      <c r="I312" s="7"/>
      <c r="J312" s="4"/>
      <c r="K312" s="4"/>
      <c r="L312" s="4"/>
      <c r="M312" s="4"/>
      <c r="N312" s="4"/>
      <c r="O312" s="4"/>
      <c r="P312" s="4"/>
    </row>
    <row r="313" spans="1:16" x14ac:dyDescent="0.2">
      <c r="A313" s="4"/>
      <c r="B313" s="4"/>
      <c r="C313" s="6"/>
      <c r="D313" s="4"/>
      <c r="E313" s="7"/>
      <c r="F313" s="7"/>
      <c r="G313" s="7"/>
      <c r="H313" s="7"/>
      <c r="I313" s="7"/>
      <c r="J313" s="4"/>
      <c r="K313" s="4"/>
      <c r="L313" s="4"/>
      <c r="M313" s="4"/>
      <c r="N313" s="4"/>
      <c r="O313" s="4"/>
      <c r="P313" s="4"/>
    </row>
    <row r="314" spans="1:16" x14ac:dyDescent="0.2">
      <c r="A314" s="4"/>
      <c r="B314" s="4"/>
      <c r="C314" s="6"/>
      <c r="D314" s="4"/>
      <c r="E314" s="7"/>
      <c r="F314" s="7"/>
      <c r="G314" s="7"/>
      <c r="H314" s="7"/>
      <c r="I314" s="7"/>
      <c r="J314" s="4"/>
      <c r="K314" s="4"/>
      <c r="L314" s="4"/>
      <c r="M314" s="4"/>
      <c r="N314" s="4"/>
      <c r="O314" s="4"/>
      <c r="P314" s="4"/>
    </row>
    <row r="315" spans="1:16" x14ac:dyDescent="0.2">
      <c r="A315" s="4"/>
      <c r="B315" s="4"/>
      <c r="C315" s="6"/>
      <c r="D315" s="4"/>
      <c r="E315" s="7"/>
      <c r="F315" s="7"/>
      <c r="G315" s="7"/>
      <c r="H315" s="7"/>
      <c r="I315" s="7"/>
      <c r="J315" s="4"/>
      <c r="K315" s="4"/>
      <c r="L315" s="4"/>
      <c r="M315" s="4"/>
      <c r="N315" s="4"/>
      <c r="O315" s="4"/>
      <c r="P315" s="4"/>
    </row>
    <row r="316" spans="1:16" x14ac:dyDescent="0.2">
      <c r="A316" s="4"/>
      <c r="B316" s="4"/>
      <c r="C316" s="6"/>
      <c r="D316" s="4"/>
      <c r="E316" s="7"/>
      <c r="F316" s="7"/>
      <c r="G316" s="7"/>
      <c r="H316" s="7"/>
      <c r="I316" s="7"/>
      <c r="J316" s="4"/>
      <c r="K316" s="4"/>
      <c r="L316" s="4"/>
      <c r="M316" s="4"/>
      <c r="N316" s="4"/>
      <c r="O316" s="4"/>
      <c r="P316" s="4"/>
    </row>
    <row r="317" spans="1:16" x14ac:dyDescent="0.2">
      <c r="A317" s="4"/>
      <c r="B317" s="4"/>
      <c r="C317" s="6"/>
      <c r="D317" s="4"/>
      <c r="E317" s="7"/>
      <c r="F317" s="7"/>
      <c r="G317" s="7"/>
      <c r="H317" s="7"/>
      <c r="I317" s="7"/>
      <c r="J317" s="4"/>
      <c r="K317" s="4"/>
      <c r="L317" s="4"/>
      <c r="M317" s="4"/>
      <c r="N317" s="4"/>
      <c r="O317" s="4"/>
      <c r="P317" s="4"/>
    </row>
    <row r="318" spans="1:16" x14ac:dyDescent="0.2">
      <c r="A318" s="4"/>
      <c r="B318" s="4"/>
      <c r="C318" s="6"/>
      <c r="D318" s="4"/>
      <c r="E318" s="7"/>
      <c r="F318" s="7"/>
      <c r="G318" s="7"/>
      <c r="H318" s="7"/>
      <c r="I318" s="7"/>
      <c r="J318" s="4"/>
      <c r="K318" s="4"/>
      <c r="L318" s="4"/>
      <c r="M318" s="4"/>
      <c r="N318" s="4"/>
      <c r="O318" s="4"/>
      <c r="P318" s="4"/>
    </row>
    <row r="319" spans="1:16" x14ac:dyDescent="0.2">
      <c r="A319" s="4"/>
      <c r="B319" s="4"/>
      <c r="C319" s="6"/>
      <c r="D319" s="4"/>
      <c r="E319" s="7"/>
      <c r="F319" s="7"/>
      <c r="G319" s="7"/>
      <c r="H319" s="7"/>
      <c r="I319" s="7"/>
      <c r="J319" s="4"/>
      <c r="K319" s="4"/>
      <c r="L319" s="4"/>
      <c r="M319" s="4"/>
      <c r="N319" s="4"/>
      <c r="O319" s="4"/>
      <c r="P319" s="4"/>
    </row>
    <row r="320" spans="1:16" x14ac:dyDescent="0.2">
      <c r="A320" s="4"/>
      <c r="B320" s="4"/>
      <c r="C320" s="6"/>
      <c r="D320" s="4"/>
      <c r="E320" s="7"/>
      <c r="F320" s="7"/>
      <c r="G320" s="7"/>
      <c r="H320" s="7"/>
      <c r="I320" s="7"/>
      <c r="J320" s="4"/>
      <c r="K320" s="4"/>
      <c r="L320" s="4"/>
      <c r="M320" s="4"/>
      <c r="N320" s="4"/>
      <c r="O320" s="4"/>
      <c r="P320" s="4"/>
    </row>
    <row r="321" spans="1:16" x14ac:dyDescent="0.2">
      <c r="A321" s="4"/>
      <c r="B321" s="4"/>
      <c r="C321" s="6"/>
      <c r="D321" s="4"/>
      <c r="E321" s="7"/>
      <c r="F321" s="7"/>
      <c r="G321" s="7"/>
      <c r="H321" s="7"/>
      <c r="I321" s="7"/>
      <c r="J321" s="4"/>
      <c r="K321" s="4"/>
      <c r="L321" s="4"/>
      <c r="M321" s="4"/>
      <c r="N321" s="4"/>
      <c r="O321" s="4"/>
      <c r="P321" s="4"/>
    </row>
    <row r="322" spans="1:16" x14ac:dyDescent="0.2">
      <c r="A322" s="4"/>
      <c r="B322" s="4"/>
      <c r="C322" s="6"/>
      <c r="D322" s="4"/>
      <c r="E322" s="7"/>
      <c r="F322" s="7"/>
      <c r="G322" s="7"/>
      <c r="H322" s="7"/>
      <c r="I322" s="7"/>
      <c r="J322" s="4"/>
      <c r="K322" s="4"/>
      <c r="L322" s="4"/>
      <c r="M322" s="4"/>
      <c r="N322" s="4"/>
      <c r="O322" s="4"/>
      <c r="P322" s="4"/>
    </row>
    <row r="323" spans="1:16" x14ac:dyDescent="0.2">
      <c r="A323" s="4"/>
      <c r="B323" s="4"/>
      <c r="C323" s="6"/>
      <c r="D323" s="4"/>
      <c r="E323" s="7"/>
      <c r="F323" s="7"/>
      <c r="G323" s="7"/>
      <c r="H323" s="7"/>
      <c r="I323" s="7"/>
      <c r="J323" s="4"/>
      <c r="K323" s="4"/>
      <c r="L323" s="4"/>
      <c r="M323" s="4"/>
      <c r="N323" s="4"/>
      <c r="O323" s="4"/>
      <c r="P323" s="4"/>
    </row>
    <row r="324" spans="1:16" x14ac:dyDescent="0.2">
      <c r="A324" s="4"/>
      <c r="B324" s="4"/>
      <c r="C324" s="6"/>
      <c r="D324" s="4"/>
      <c r="E324" s="7"/>
      <c r="F324" s="7"/>
      <c r="G324" s="7"/>
      <c r="H324" s="7"/>
      <c r="I324" s="7"/>
      <c r="J324" s="4"/>
      <c r="K324" s="4"/>
      <c r="L324" s="4"/>
      <c r="M324" s="4"/>
      <c r="N324" s="4"/>
      <c r="O324" s="4"/>
      <c r="P324" s="4"/>
    </row>
    <row r="325" spans="1:16" x14ac:dyDescent="0.2">
      <c r="A325" s="4"/>
      <c r="B325" s="4"/>
      <c r="C325" s="6"/>
      <c r="D325" s="4"/>
      <c r="E325" s="7"/>
      <c r="F325" s="7"/>
      <c r="G325" s="7"/>
      <c r="H325" s="7"/>
      <c r="I325" s="7"/>
      <c r="J325" s="4"/>
      <c r="K325" s="4"/>
      <c r="L325" s="4"/>
      <c r="M325" s="4"/>
      <c r="N325" s="4"/>
      <c r="O325" s="4"/>
      <c r="P325" s="4"/>
    </row>
    <row r="326" spans="1:16" x14ac:dyDescent="0.2">
      <c r="A326" s="4"/>
      <c r="B326" s="4"/>
      <c r="C326" s="6"/>
      <c r="D326" s="4"/>
      <c r="E326" s="7"/>
      <c r="F326" s="7"/>
      <c r="G326" s="7"/>
      <c r="H326" s="7"/>
      <c r="I326" s="7"/>
      <c r="J326" s="4"/>
      <c r="K326" s="4"/>
      <c r="L326" s="4"/>
      <c r="M326" s="4"/>
      <c r="N326" s="4"/>
      <c r="O326" s="4"/>
      <c r="P326" s="4"/>
    </row>
    <row r="327" spans="1:16" x14ac:dyDescent="0.2">
      <c r="A327" s="4"/>
      <c r="B327" s="4"/>
      <c r="C327" s="6"/>
      <c r="D327" s="4"/>
      <c r="E327" s="7"/>
      <c r="F327" s="7"/>
      <c r="G327" s="7"/>
      <c r="H327" s="7"/>
      <c r="I327" s="7"/>
      <c r="J327" s="4"/>
      <c r="K327" s="4"/>
      <c r="L327" s="4"/>
      <c r="M327" s="4"/>
      <c r="N327" s="4"/>
      <c r="O327" s="4"/>
      <c r="P327" s="4"/>
    </row>
    <row r="328" spans="1:16" x14ac:dyDescent="0.2">
      <c r="A328" s="4"/>
      <c r="B328" s="4"/>
      <c r="C328" s="6"/>
      <c r="D328" s="4"/>
      <c r="E328" s="7"/>
      <c r="F328" s="7"/>
      <c r="G328" s="7"/>
      <c r="H328" s="7"/>
      <c r="I328" s="7"/>
      <c r="J328" s="4"/>
      <c r="K328" s="4"/>
      <c r="L328" s="4"/>
      <c r="M328" s="4"/>
      <c r="N328" s="4"/>
      <c r="O328" s="4"/>
      <c r="P328" s="4"/>
    </row>
    <row r="329" spans="1:16" x14ac:dyDescent="0.2">
      <c r="A329" s="4"/>
      <c r="B329" s="4"/>
      <c r="C329" s="6"/>
      <c r="D329" s="4"/>
      <c r="E329" s="7"/>
      <c r="F329" s="7"/>
      <c r="G329" s="7"/>
      <c r="H329" s="7"/>
      <c r="I329" s="7"/>
      <c r="J329" s="4"/>
      <c r="K329" s="4"/>
      <c r="L329" s="4"/>
      <c r="M329" s="4"/>
      <c r="N329" s="4"/>
      <c r="O329" s="4"/>
      <c r="P329" s="4"/>
    </row>
    <row r="330" spans="1:16" x14ac:dyDescent="0.2">
      <c r="A330" s="4"/>
      <c r="B330" s="4"/>
      <c r="C330" s="6"/>
      <c r="D330" s="4"/>
      <c r="E330" s="7"/>
      <c r="F330" s="7"/>
      <c r="G330" s="7"/>
      <c r="H330" s="7"/>
      <c r="I330" s="7"/>
      <c r="J330" s="4"/>
      <c r="K330" s="4"/>
      <c r="L330" s="4"/>
      <c r="M330" s="4"/>
      <c r="N330" s="4"/>
      <c r="O330" s="4"/>
      <c r="P330" s="4"/>
    </row>
    <row r="331" spans="1:16" x14ac:dyDescent="0.2">
      <c r="A331" s="4"/>
      <c r="B331" s="4"/>
      <c r="C331" s="6"/>
      <c r="D331" s="4"/>
      <c r="E331" s="7"/>
      <c r="F331" s="7"/>
      <c r="G331" s="7"/>
      <c r="H331" s="7"/>
      <c r="I331" s="7"/>
      <c r="J331" s="4"/>
      <c r="K331" s="4"/>
      <c r="L331" s="4"/>
      <c r="M331" s="4"/>
      <c r="N331" s="4"/>
      <c r="O331" s="4"/>
      <c r="P331" s="4"/>
    </row>
    <row r="332" spans="1:16" x14ac:dyDescent="0.2">
      <c r="A332" s="4"/>
      <c r="B332" s="4"/>
      <c r="C332" s="6"/>
      <c r="D332" s="4"/>
      <c r="E332" s="7"/>
      <c r="F332" s="7"/>
      <c r="G332" s="7"/>
      <c r="H332" s="7"/>
      <c r="I332" s="7"/>
      <c r="J332" s="4"/>
      <c r="K332" s="4"/>
      <c r="L332" s="4"/>
      <c r="M332" s="4"/>
      <c r="N332" s="4"/>
      <c r="O332" s="4"/>
      <c r="P332" s="4"/>
    </row>
    <row r="333" spans="1:16" x14ac:dyDescent="0.2">
      <c r="A333" s="4"/>
      <c r="B333" s="4"/>
      <c r="C333" s="6"/>
      <c r="D333" s="4"/>
      <c r="E333" s="7"/>
      <c r="F333" s="7"/>
      <c r="G333" s="7"/>
      <c r="H333" s="7"/>
      <c r="I333" s="7"/>
      <c r="J333" s="4"/>
      <c r="K333" s="4"/>
      <c r="L333" s="4"/>
      <c r="M333" s="4"/>
      <c r="N333" s="4"/>
      <c r="O333" s="4"/>
      <c r="P333" s="4"/>
    </row>
    <row r="334" spans="1:16" x14ac:dyDescent="0.2">
      <c r="A334" s="4"/>
      <c r="B334" s="4"/>
      <c r="C334" s="6"/>
      <c r="D334" s="4"/>
      <c r="E334" s="7"/>
      <c r="F334" s="7"/>
      <c r="G334" s="7"/>
      <c r="H334" s="7"/>
      <c r="I334" s="7"/>
      <c r="J334" s="4"/>
      <c r="K334" s="4"/>
      <c r="L334" s="4"/>
      <c r="M334" s="4"/>
      <c r="N334" s="4"/>
      <c r="O334" s="4"/>
      <c r="P334" s="4"/>
    </row>
    <row r="335" spans="1:16" x14ac:dyDescent="0.2">
      <c r="A335" s="4"/>
      <c r="B335" s="4"/>
      <c r="C335" s="6"/>
      <c r="D335" s="4"/>
      <c r="E335" s="7"/>
      <c r="F335" s="7"/>
      <c r="G335" s="7"/>
      <c r="H335" s="7"/>
      <c r="I335" s="7"/>
      <c r="J335" s="4"/>
      <c r="K335" s="4"/>
      <c r="L335" s="4"/>
      <c r="M335" s="4"/>
      <c r="N335" s="4"/>
      <c r="O335" s="4"/>
      <c r="P335" s="4"/>
    </row>
    <row r="336" spans="1:16" x14ac:dyDescent="0.2">
      <c r="A336" s="4"/>
      <c r="B336" s="4"/>
      <c r="C336" s="6"/>
      <c r="D336" s="4"/>
      <c r="E336" s="7"/>
      <c r="F336" s="7"/>
      <c r="G336" s="7"/>
      <c r="H336" s="7"/>
      <c r="I336" s="7"/>
      <c r="J336" s="4"/>
      <c r="K336" s="4"/>
      <c r="L336" s="4"/>
      <c r="M336" s="4"/>
      <c r="N336" s="4"/>
      <c r="O336" s="4"/>
      <c r="P336" s="4"/>
    </row>
    <row r="337" spans="1:16" x14ac:dyDescent="0.2">
      <c r="A337" s="4"/>
      <c r="B337" s="4"/>
      <c r="C337" s="6"/>
      <c r="D337" s="4"/>
      <c r="E337" s="7"/>
      <c r="F337" s="7"/>
      <c r="G337" s="7"/>
      <c r="H337" s="7"/>
      <c r="I337" s="7"/>
      <c r="J337" s="4"/>
      <c r="K337" s="4"/>
      <c r="L337" s="4"/>
      <c r="M337" s="4"/>
      <c r="N337" s="4"/>
      <c r="O337" s="4"/>
      <c r="P337" s="4"/>
    </row>
    <row r="338" spans="1:16" x14ac:dyDescent="0.2">
      <c r="A338" s="4"/>
      <c r="B338" s="4"/>
      <c r="C338" s="6"/>
      <c r="D338" s="4"/>
      <c r="E338" s="7"/>
      <c r="F338" s="7"/>
      <c r="G338" s="7"/>
      <c r="H338" s="7"/>
      <c r="I338" s="7"/>
      <c r="J338" s="4"/>
      <c r="K338" s="4"/>
      <c r="L338" s="4"/>
      <c r="M338" s="4"/>
      <c r="N338" s="4"/>
      <c r="O338" s="4"/>
      <c r="P338" s="4"/>
    </row>
    <row r="339" spans="1:16" x14ac:dyDescent="0.2">
      <c r="A339" s="4"/>
      <c r="B339" s="4"/>
      <c r="C339" s="6"/>
      <c r="D339" s="4"/>
      <c r="E339" s="7"/>
      <c r="F339" s="7"/>
      <c r="G339" s="7"/>
      <c r="H339" s="7"/>
      <c r="I339" s="7"/>
      <c r="J339" s="4"/>
      <c r="K339" s="4"/>
      <c r="L339" s="4"/>
      <c r="M339" s="4"/>
      <c r="N339" s="4"/>
      <c r="O339" s="4"/>
      <c r="P339" s="4"/>
    </row>
    <row r="340" spans="1:16" x14ac:dyDescent="0.2">
      <c r="A340" s="4"/>
      <c r="B340" s="4"/>
      <c r="C340" s="6"/>
      <c r="D340" s="4"/>
      <c r="E340" s="7"/>
      <c r="F340" s="7"/>
      <c r="G340" s="7"/>
      <c r="H340" s="7"/>
      <c r="I340" s="7"/>
      <c r="J340" s="4"/>
      <c r="K340" s="4"/>
      <c r="L340" s="4"/>
      <c r="M340" s="4"/>
      <c r="N340" s="4"/>
      <c r="O340" s="4"/>
      <c r="P340" s="4"/>
    </row>
    <row r="341" spans="1:16" x14ac:dyDescent="0.2">
      <c r="A341" s="4"/>
      <c r="B341" s="4"/>
      <c r="C341" s="6"/>
      <c r="D341" s="4"/>
      <c r="E341" s="7"/>
      <c r="F341" s="7"/>
      <c r="G341" s="7"/>
      <c r="H341" s="7"/>
      <c r="I341" s="7"/>
      <c r="J341" s="4"/>
      <c r="K341" s="4"/>
      <c r="L341" s="4"/>
      <c r="M341" s="4"/>
      <c r="N341" s="4"/>
      <c r="O341" s="4"/>
      <c r="P341" s="4"/>
    </row>
    <row r="342" spans="1:16" x14ac:dyDescent="0.2">
      <c r="A342" s="4"/>
      <c r="B342" s="4"/>
      <c r="C342" s="6"/>
      <c r="D342" s="4"/>
      <c r="E342" s="7"/>
      <c r="F342" s="7"/>
      <c r="G342" s="7"/>
      <c r="H342" s="7"/>
      <c r="I342" s="7"/>
      <c r="J342" s="4"/>
      <c r="K342" s="4"/>
      <c r="L342" s="4"/>
      <c r="M342" s="4"/>
      <c r="N342" s="4"/>
      <c r="O342" s="4"/>
      <c r="P342" s="4"/>
    </row>
    <row r="343" spans="1:16" x14ac:dyDescent="0.2">
      <c r="A343" s="4"/>
      <c r="B343" s="4"/>
      <c r="C343" s="6"/>
      <c r="D343" s="4"/>
      <c r="E343" s="7"/>
      <c r="F343" s="7"/>
      <c r="G343" s="7"/>
      <c r="H343" s="7"/>
      <c r="I343" s="7"/>
      <c r="J343" s="4"/>
      <c r="K343" s="4"/>
      <c r="L343" s="4"/>
      <c r="M343" s="4"/>
      <c r="N343" s="4"/>
      <c r="O343" s="4"/>
      <c r="P343" s="4"/>
    </row>
    <row r="344" spans="1:16" x14ac:dyDescent="0.2">
      <c r="A344" s="4"/>
      <c r="B344" s="4"/>
      <c r="C344" s="6"/>
      <c r="D344" s="4"/>
      <c r="E344" s="7"/>
      <c r="F344" s="7"/>
      <c r="G344" s="7"/>
      <c r="H344" s="7"/>
      <c r="I344" s="7"/>
      <c r="J344" s="4"/>
      <c r="K344" s="4"/>
      <c r="L344" s="4"/>
      <c r="M344" s="4"/>
      <c r="N344" s="4"/>
      <c r="O344" s="4"/>
      <c r="P344" s="4"/>
    </row>
    <row r="345" spans="1:16" x14ac:dyDescent="0.2">
      <c r="A345" s="4"/>
      <c r="B345" s="4"/>
      <c r="C345" s="6"/>
      <c r="D345" s="4"/>
      <c r="E345" s="7"/>
      <c r="F345" s="7"/>
      <c r="G345" s="7"/>
      <c r="H345" s="7"/>
      <c r="I345" s="7"/>
      <c r="J345" s="4"/>
      <c r="K345" s="4"/>
      <c r="L345" s="4"/>
      <c r="M345" s="4"/>
      <c r="N345" s="4"/>
      <c r="O345" s="4"/>
      <c r="P345" s="4"/>
    </row>
    <row r="346" spans="1:16" x14ac:dyDescent="0.2">
      <c r="A346" s="4"/>
      <c r="B346" s="4"/>
      <c r="C346" s="6"/>
      <c r="D346" s="4"/>
      <c r="E346" s="7"/>
      <c r="F346" s="7"/>
      <c r="G346" s="7"/>
      <c r="H346" s="7"/>
      <c r="I346" s="7"/>
      <c r="J346" s="4"/>
      <c r="K346" s="4"/>
      <c r="L346" s="4"/>
      <c r="M346" s="4"/>
      <c r="N346" s="4"/>
      <c r="O346" s="4"/>
      <c r="P346" s="4"/>
    </row>
    <row r="347" spans="1:16" x14ac:dyDescent="0.2">
      <c r="A347" s="4"/>
      <c r="B347" s="4"/>
      <c r="C347" s="6"/>
      <c r="D347" s="4"/>
      <c r="E347" s="7"/>
      <c r="F347" s="7"/>
      <c r="G347" s="7"/>
      <c r="H347" s="7"/>
      <c r="I347" s="7"/>
      <c r="J347" s="4"/>
      <c r="K347" s="4"/>
      <c r="L347" s="4"/>
      <c r="M347" s="4"/>
      <c r="N347" s="4"/>
      <c r="O347" s="4"/>
      <c r="P347" s="4"/>
    </row>
    <row r="348" spans="1:16" x14ac:dyDescent="0.2">
      <c r="A348" s="4"/>
      <c r="B348" s="4"/>
      <c r="C348" s="6"/>
      <c r="D348" s="4"/>
      <c r="E348" s="7"/>
      <c r="F348" s="7"/>
      <c r="G348" s="7"/>
      <c r="H348" s="7"/>
      <c r="I348" s="7"/>
      <c r="J348" s="4"/>
      <c r="K348" s="4"/>
      <c r="L348" s="4"/>
      <c r="M348" s="4"/>
      <c r="N348" s="4"/>
      <c r="O348" s="4"/>
      <c r="P348" s="4"/>
    </row>
    <row r="349" spans="1:16" x14ac:dyDescent="0.2">
      <c r="A349" s="4"/>
      <c r="B349" s="4"/>
      <c r="C349" s="6"/>
      <c r="D349" s="4"/>
      <c r="E349" s="7"/>
      <c r="F349" s="7"/>
      <c r="G349" s="7"/>
      <c r="H349" s="7"/>
      <c r="I349" s="7"/>
      <c r="J349" s="4"/>
      <c r="K349" s="4"/>
      <c r="L349" s="4"/>
      <c r="M349" s="4"/>
      <c r="N349" s="4"/>
      <c r="O349" s="4"/>
      <c r="P349" s="4"/>
    </row>
    <row r="350" spans="1:16" x14ac:dyDescent="0.2">
      <c r="A350" s="4"/>
      <c r="B350" s="4"/>
      <c r="C350" s="6"/>
      <c r="D350" s="4"/>
      <c r="E350" s="7"/>
      <c r="F350" s="7"/>
      <c r="G350" s="7"/>
      <c r="H350" s="7"/>
      <c r="I350" s="7"/>
      <c r="J350" s="4"/>
      <c r="K350" s="4"/>
      <c r="L350" s="4"/>
      <c r="M350" s="4"/>
      <c r="N350" s="4"/>
      <c r="O350" s="4"/>
      <c r="P350" s="4"/>
    </row>
    <row r="351" spans="1:16" x14ac:dyDescent="0.2">
      <c r="A351" s="4"/>
      <c r="B351" s="4"/>
      <c r="C351" s="6"/>
      <c r="D351" s="4"/>
      <c r="E351" s="7"/>
      <c r="F351" s="7"/>
      <c r="G351" s="7"/>
      <c r="H351" s="7"/>
      <c r="I351" s="7"/>
      <c r="J351" s="4"/>
      <c r="K351" s="4"/>
      <c r="L351" s="4"/>
      <c r="M351" s="4"/>
      <c r="N351" s="4"/>
      <c r="O351" s="4"/>
      <c r="P351" s="4"/>
    </row>
    <row r="352" spans="1:16" x14ac:dyDescent="0.2">
      <c r="A352" s="4"/>
      <c r="B352" s="4"/>
      <c r="C352" s="6"/>
      <c r="D352" s="4"/>
      <c r="E352" s="7"/>
      <c r="F352" s="7"/>
      <c r="G352" s="7"/>
      <c r="H352" s="7"/>
      <c r="I352" s="7"/>
      <c r="J352" s="4"/>
      <c r="K352" s="4"/>
      <c r="L352" s="4"/>
      <c r="M352" s="4"/>
      <c r="N352" s="4"/>
      <c r="O352" s="4"/>
      <c r="P352" s="4"/>
    </row>
    <row r="353" spans="1:16" x14ac:dyDescent="0.2">
      <c r="A353" s="4"/>
      <c r="B353" s="4"/>
      <c r="C353" s="6"/>
      <c r="D353" s="4"/>
      <c r="E353" s="7"/>
      <c r="F353" s="7"/>
      <c r="G353" s="7"/>
      <c r="H353" s="7"/>
      <c r="I353" s="7"/>
      <c r="J353" s="4"/>
      <c r="K353" s="4"/>
      <c r="L353" s="4"/>
      <c r="M353" s="4"/>
      <c r="N353" s="4"/>
      <c r="O353" s="4"/>
      <c r="P353" s="4"/>
    </row>
    <row r="354" spans="1:16" x14ac:dyDescent="0.2">
      <c r="A354" s="4"/>
      <c r="B354" s="4"/>
      <c r="C354" s="6"/>
      <c r="D354" s="4"/>
      <c r="E354" s="7"/>
      <c r="F354" s="7"/>
      <c r="G354" s="7"/>
      <c r="H354" s="7"/>
      <c r="I354" s="7"/>
      <c r="J354" s="4"/>
      <c r="K354" s="4"/>
      <c r="L354" s="4"/>
      <c r="M354" s="4"/>
      <c r="N354" s="4"/>
      <c r="O354" s="4"/>
      <c r="P354" s="4"/>
    </row>
    <row r="355" spans="1:16" x14ac:dyDescent="0.2">
      <c r="A355" s="4"/>
      <c r="B355" s="4"/>
      <c r="C355" s="6"/>
      <c r="D355" s="4"/>
      <c r="E355" s="7"/>
      <c r="F355" s="7"/>
      <c r="G355" s="7"/>
      <c r="H355" s="7"/>
      <c r="I355" s="7"/>
      <c r="J355" s="4"/>
      <c r="K355" s="4"/>
      <c r="L355" s="4"/>
      <c r="M355" s="4"/>
      <c r="N355" s="4"/>
      <c r="O355" s="4"/>
      <c r="P355" s="4"/>
    </row>
    <row r="356" spans="1:16" x14ac:dyDescent="0.2">
      <c r="A356" s="4"/>
      <c r="B356" s="4"/>
      <c r="C356" s="6"/>
      <c r="D356" s="4"/>
      <c r="E356" s="7"/>
      <c r="F356" s="7"/>
      <c r="G356" s="7"/>
      <c r="H356" s="7"/>
      <c r="I356" s="7"/>
      <c r="J356" s="4"/>
      <c r="K356" s="4"/>
      <c r="L356" s="4"/>
      <c r="M356" s="4"/>
      <c r="N356" s="4"/>
      <c r="O356" s="4"/>
      <c r="P356" s="4"/>
    </row>
    <row r="357" spans="1:16" x14ac:dyDescent="0.2">
      <c r="A357" s="4"/>
      <c r="B357" s="4"/>
      <c r="C357" s="6"/>
      <c r="D357" s="4"/>
      <c r="E357" s="7"/>
      <c r="F357" s="7"/>
      <c r="G357" s="7"/>
      <c r="H357" s="7"/>
      <c r="I357" s="7"/>
      <c r="J357" s="4"/>
      <c r="K357" s="4"/>
      <c r="L357" s="4"/>
      <c r="M357" s="4"/>
      <c r="N357" s="4"/>
      <c r="O357" s="4"/>
      <c r="P357" s="4"/>
    </row>
    <row r="358" spans="1:16" x14ac:dyDescent="0.2">
      <c r="A358" s="4"/>
      <c r="B358" s="4"/>
      <c r="C358" s="6"/>
      <c r="D358" s="4"/>
      <c r="E358" s="7"/>
      <c r="F358" s="7"/>
      <c r="G358" s="7"/>
      <c r="H358" s="7"/>
      <c r="I358" s="7"/>
      <c r="J358" s="4"/>
      <c r="K358" s="4"/>
      <c r="L358" s="4"/>
      <c r="M358" s="4"/>
      <c r="N358" s="4"/>
      <c r="O358" s="4"/>
      <c r="P358" s="4"/>
    </row>
    <row r="359" spans="1:16" x14ac:dyDescent="0.2">
      <c r="A359" s="4"/>
      <c r="B359" s="4"/>
      <c r="C359" s="6"/>
      <c r="D359" s="4"/>
      <c r="E359" s="7"/>
      <c r="F359" s="7"/>
      <c r="G359" s="7"/>
      <c r="H359" s="7"/>
      <c r="I359" s="7"/>
      <c r="J359" s="4"/>
      <c r="K359" s="4"/>
      <c r="L359" s="4"/>
      <c r="M359" s="4"/>
      <c r="N359" s="4"/>
      <c r="O359" s="4"/>
      <c r="P359" s="4"/>
    </row>
    <row r="360" spans="1:16" x14ac:dyDescent="0.2">
      <c r="A360" s="4"/>
      <c r="B360" s="4"/>
      <c r="C360" s="6"/>
      <c r="D360" s="4"/>
      <c r="E360" s="7"/>
      <c r="F360" s="7"/>
      <c r="G360" s="7"/>
      <c r="H360" s="7"/>
      <c r="I360" s="7"/>
      <c r="J360" s="4"/>
      <c r="K360" s="4"/>
      <c r="L360" s="4"/>
      <c r="M360" s="4"/>
      <c r="N360" s="4"/>
      <c r="O360" s="4"/>
      <c r="P360" s="4"/>
    </row>
    <row r="361" spans="1:16" x14ac:dyDescent="0.2">
      <c r="A361" s="4"/>
      <c r="B361" s="4"/>
      <c r="C361" s="6"/>
      <c r="D361" s="4"/>
      <c r="E361" s="7"/>
      <c r="F361" s="7"/>
      <c r="G361" s="7"/>
      <c r="H361" s="7"/>
      <c r="I361" s="7"/>
      <c r="J361" s="4"/>
      <c r="K361" s="4"/>
      <c r="L361" s="4"/>
      <c r="M361" s="4"/>
      <c r="N361" s="4"/>
      <c r="O361" s="4"/>
      <c r="P361" s="4"/>
    </row>
    <row r="362" spans="1:16" x14ac:dyDescent="0.2">
      <c r="A362" s="4"/>
      <c r="B362" s="4"/>
      <c r="C362" s="6"/>
      <c r="D362" s="4"/>
      <c r="E362" s="7"/>
      <c r="F362" s="7"/>
      <c r="G362" s="7"/>
      <c r="H362" s="7"/>
      <c r="I362" s="7"/>
      <c r="J362" s="4"/>
      <c r="K362" s="4"/>
      <c r="L362" s="4"/>
      <c r="M362" s="4"/>
      <c r="N362" s="4"/>
      <c r="O362" s="4"/>
      <c r="P362" s="4"/>
    </row>
    <row r="363" spans="1:16" x14ac:dyDescent="0.2">
      <c r="A363" s="4"/>
      <c r="B363" s="4"/>
      <c r="C363" s="6"/>
      <c r="D363" s="4"/>
      <c r="E363" s="7"/>
      <c r="F363" s="7"/>
      <c r="G363" s="7"/>
      <c r="H363" s="7"/>
      <c r="I363" s="7"/>
      <c r="J363" s="4"/>
      <c r="K363" s="4"/>
      <c r="L363" s="4"/>
      <c r="M363" s="4"/>
      <c r="N363" s="4"/>
      <c r="O363" s="4"/>
      <c r="P363" s="4"/>
    </row>
    <row r="364" spans="1:16" x14ac:dyDescent="0.2">
      <c r="A364" s="4"/>
      <c r="B364" s="4"/>
      <c r="C364" s="6"/>
      <c r="D364" s="4"/>
      <c r="E364" s="7"/>
      <c r="F364" s="7"/>
      <c r="G364" s="7"/>
      <c r="H364" s="7"/>
      <c r="I364" s="7"/>
      <c r="J364" s="4"/>
      <c r="K364" s="4"/>
      <c r="L364" s="4"/>
      <c r="M364" s="4"/>
      <c r="N364" s="4"/>
      <c r="O364" s="4"/>
      <c r="P364" s="4"/>
    </row>
    <row r="365" spans="1:16" x14ac:dyDescent="0.2">
      <c r="A365" s="4"/>
      <c r="B365" s="4"/>
      <c r="C365" s="6"/>
      <c r="D365" s="4"/>
      <c r="E365" s="7"/>
      <c r="F365" s="7"/>
      <c r="G365" s="7"/>
      <c r="H365" s="7"/>
      <c r="I365" s="7"/>
      <c r="J365" s="4"/>
      <c r="K365" s="4"/>
      <c r="L365" s="4"/>
      <c r="M365" s="4"/>
      <c r="N365" s="4"/>
      <c r="O365" s="4"/>
      <c r="P365" s="4"/>
    </row>
    <row r="366" spans="1:16" x14ac:dyDescent="0.2">
      <c r="A366" s="4"/>
      <c r="B366" s="4"/>
      <c r="C366" s="6"/>
      <c r="D366" s="4"/>
      <c r="E366" s="7"/>
      <c r="F366" s="7"/>
      <c r="G366" s="7"/>
      <c r="H366" s="7"/>
      <c r="I366" s="7"/>
      <c r="J366" s="4"/>
      <c r="K366" s="4"/>
      <c r="L366" s="4"/>
      <c r="M366" s="4"/>
      <c r="N366" s="4"/>
      <c r="O366" s="4"/>
      <c r="P366" s="4"/>
    </row>
    <row r="367" spans="1:16" x14ac:dyDescent="0.2">
      <c r="A367" s="4"/>
      <c r="B367" s="4"/>
      <c r="C367" s="6"/>
      <c r="D367" s="4"/>
      <c r="E367" s="7"/>
      <c r="F367" s="7"/>
      <c r="G367" s="7"/>
      <c r="H367" s="7"/>
      <c r="I367" s="7"/>
      <c r="J367" s="4"/>
      <c r="K367" s="4"/>
      <c r="L367" s="4"/>
      <c r="M367" s="4"/>
      <c r="N367" s="4"/>
      <c r="O367" s="4"/>
      <c r="P367" s="4"/>
    </row>
    <row r="368" spans="1:16" x14ac:dyDescent="0.2">
      <c r="A368" s="4"/>
      <c r="B368" s="4"/>
      <c r="C368" s="6"/>
      <c r="D368" s="4"/>
      <c r="E368" s="7"/>
      <c r="F368" s="7"/>
      <c r="G368" s="7"/>
      <c r="H368" s="7"/>
      <c r="I368" s="7"/>
      <c r="J368" s="4"/>
      <c r="K368" s="4"/>
      <c r="L368" s="4"/>
      <c r="M368" s="4"/>
      <c r="N368" s="4"/>
      <c r="O368" s="4"/>
      <c r="P368" s="4"/>
    </row>
    <row r="369" spans="1:16" x14ac:dyDescent="0.2">
      <c r="A369" s="4"/>
      <c r="B369" s="4"/>
      <c r="C369" s="6"/>
      <c r="D369" s="4"/>
      <c r="E369" s="7"/>
      <c r="F369" s="7"/>
      <c r="G369" s="7"/>
      <c r="H369" s="7"/>
      <c r="I369" s="7"/>
      <c r="J369" s="4"/>
      <c r="K369" s="4"/>
      <c r="L369" s="4"/>
      <c r="M369" s="4"/>
      <c r="N369" s="4"/>
      <c r="O369" s="4"/>
      <c r="P369" s="4"/>
    </row>
    <row r="370" spans="1:16" x14ac:dyDescent="0.2">
      <c r="A370" s="4"/>
      <c r="B370" s="4"/>
      <c r="C370" s="6"/>
      <c r="D370" s="4"/>
      <c r="E370" s="7"/>
      <c r="F370" s="7"/>
      <c r="G370" s="7"/>
      <c r="H370" s="7"/>
      <c r="I370" s="7"/>
      <c r="J370" s="4"/>
      <c r="K370" s="4"/>
      <c r="L370" s="4"/>
      <c r="M370" s="4"/>
      <c r="N370" s="4"/>
      <c r="O370" s="4"/>
      <c r="P370" s="4"/>
    </row>
    <row r="371" spans="1:16" x14ac:dyDescent="0.2">
      <c r="A371" s="4"/>
      <c r="B371" s="4"/>
      <c r="C371" s="6"/>
      <c r="D371" s="4"/>
      <c r="E371" s="7"/>
      <c r="F371" s="7"/>
      <c r="G371" s="7"/>
      <c r="H371" s="7"/>
      <c r="I371" s="7"/>
      <c r="J371" s="4"/>
      <c r="K371" s="4"/>
      <c r="L371" s="4"/>
      <c r="M371" s="4"/>
      <c r="N371" s="4"/>
      <c r="O371" s="4"/>
      <c r="P371" s="4"/>
    </row>
    <row r="372" spans="1:16" x14ac:dyDescent="0.2">
      <c r="A372" s="4"/>
      <c r="B372" s="4"/>
      <c r="C372" s="6"/>
      <c r="D372" s="4"/>
      <c r="E372" s="7"/>
      <c r="F372" s="7"/>
      <c r="G372" s="7"/>
      <c r="H372" s="7"/>
      <c r="I372" s="7"/>
      <c r="J372" s="4"/>
      <c r="K372" s="4"/>
      <c r="L372" s="4"/>
      <c r="M372" s="4"/>
      <c r="N372" s="4"/>
      <c r="O372" s="4"/>
      <c r="P372" s="4"/>
    </row>
    <row r="373" spans="1:16" x14ac:dyDescent="0.2">
      <c r="A373" s="4"/>
      <c r="B373" s="4"/>
      <c r="C373" s="6"/>
      <c r="D373" s="4"/>
      <c r="E373" s="7"/>
      <c r="F373" s="7"/>
      <c r="G373" s="7"/>
      <c r="H373" s="7"/>
      <c r="I373" s="7"/>
      <c r="J373" s="4"/>
      <c r="K373" s="4"/>
      <c r="L373" s="4"/>
      <c r="M373" s="4"/>
      <c r="N373" s="4"/>
      <c r="O373" s="4"/>
      <c r="P373" s="4"/>
    </row>
    <row r="374" spans="1:16" x14ac:dyDescent="0.2">
      <c r="A374" s="4"/>
      <c r="B374" s="4"/>
      <c r="C374" s="6"/>
      <c r="D374" s="4"/>
      <c r="E374" s="7"/>
      <c r="F374" s="7"/>
      <c r="G374" s="7"/>
      <c r="H374" s="7"/>
      <c r="I374" s="7"/>
      <c r="J374" s="4"/>
      <c r="K374" s="4"/>
      <c r="L374" s="4"/>
      <c r="M374" s="4"/>
      <c r="N374" s="4"/>
      <c r="O374" s="4"/>
      <c r="P374" s="4"/>
    </row>
    <row r="375" spans="1:16" x14ac:dyDescent="0.2">
      <c r="A375" s="4"/>
      <c r="B375" s="4"/>
      <c r="C375" s="6"/>
      <c r="D375" s="4"/>
      <c r="E375" s="7"/>
      <c r="F375" s="7"/>
      <c r="G375" s="7"/>
      <c r="H375" s="7"/>
      <c r="I375" s="7"/>
      <c r="J375" s="4"/>
      <c r="K375" s="4"/>
      <c r="L375" s="4"/>
      <c r="M375" s="4"/>
      <c r="N375" s="4"/>
      <c r="O375" s="4"/>
      <c r="P375" s="4"/>
    </row>
    <row r="376" spans="1:16" x14ac:dyDescent="0.2">
      <c r="A376" s="4"/>
      <c r="B376" s="4"/>
      <c r="C376" s="6"/>
      <c r="D376" s="4"/>
      <c r="E376" s="7"/>
      <c r="F376" s="7"/>
      <c r="G376" s="7"/>
      <c r="H376" s="7"/>
      <c r="I376" s="7"/>
      <c r="J376" s="4"/>
      <c r="K376" s="4"/>
      <c r="L376" s="4"/>
      <c r="M376" s="4"/>
      <c r="N376" s="4"/>
      <c r="O376" s="4"/>
      <c r="P376" s="4"/>
    </row>
    <row r="377" spans="1:16" x14ac:dyDescent="0.2">
      <c r="A377" s="4"/>
      <c r="B377" s="4"/>
      <c r="C377" s="6"/>
      <c r="D377" s="4"/>
      <c r="E377" s="7"/>
      <c r="F377" s="7"/>
      <c r="G377" s="7"/>
      <c r="H377" s="7"/>
      <c r="I377" s="7"/>
      <c r="J377" s="4"/>
      <c r="K377" s="4"/>
      <c r="L377" s="4"/>
      <c r="M377" s="4"/>
      <c r="N377" s="4"/>
      <c r="O377" s="4"/>
      <c r="P377" s="4"/>
    </row>
    <row r="378" spans="1:16" x14ac:dyDescent="0.2">
      <c r="A378" s="4"/>
      <c r="B378" s="4"/>
      <c r="C378" s="6"/>
      <c r="D378" s="4"/>
      <c r="E378" s="7"/>
      <c r="F378" s="7"/>
      <c r="G378" s="7"/>
      <c r="H378" s="7"/>
      <c r="I378" s="7"/>
      <c r="J378" s="4"/>
      <c r="K378" s="4"/>
      <c r="L378" s="4"/>
      <c r="M378" s="4"/>
      <c r="N378" s="4"/>
      <c r="O378" s="4"/>
      <c r="P378" s="4"/>
    </row>
    <row r="379" spans="1:16" x14ac:dyDescent="0.2">
      <c r="A379" s="4"/>
      <c r="B379" s="4"/>
      <c r="C379" s="6"/>
      <c r="D379" s="4"/>
      <c r="E379" s="7"/>
      <c r="F379" s="7"/>
      <c r="G379" s="7"/>
      <c r="H379" s="7"/>
      <c r="I379" s="7"/>
      <c r="J379" s="4"/>
      <c r="K379" s="4"/>
      <c r="L379" s="4"/>
      <c r="M379" s="4"/>
      <c r="N379" s="4"/>
      <c r="O379" s="4"/>
      <c r="P379" s="4"/>
    </row>
    <row r="380" spans="1:16" x14ac:dyDescent="0.2">
      <c r="A380" s="4"/>
      <c r="B380" s="4"/>
      <c r="C380" s="6"/>
      <c r="D380" s="4"/>
      <c r="E380" s="7"/>
      <c r="F380" s="7"/>
      <c r="G380" s="7"/>
      <c r="H380" s="7"/>
      <c r="I380" s="7"/>
      <c r="J380" s="4"/>
      <c r="K380" s="4"/>
      <c r="L380" s="4"/>
      <c r="M380" s="4"/>
      <c r="N380" s="4"/>
      <c r="O380" s="4"/>
      <c r="P380" s="4"/>
    </row>
    <row r="381" spans="1:16" x14ac:dyDescent="0.2">
      <c r="A381" s="4"/>
      <c r="B381" s="4"/>
      <c r="C381" s="6"/>
      <c r="D381" s="4"/>
      <c r="E381" s="7"/>
      <c r="F381" s="7"/>
      <c r="G381" s="7"/>
      <c r="H381" s="7"/>
      <c r="I381" s="7"/>
      <c r="J381" s="4"/>
      <c r="K381" s="4"/>
      <c r="L381" s="4"/>
      <c r="M381" s="4"/>
      <c r="N381" s="4"/>
      <c r="O381" s="4"/>
      <c r="P381" s="4"/>
    </row>
    <row r="382" spans="1:16" x14ac:dyDescent="0.2">
      <c r="A382" s="4"/>
      <c r="B382" s="4"/>
      <c r="C382" s="6"/>
      <c r="D382" s="4"/>
      <c r="E382" s="7"/>
      <c r="F382" s="7"/>
      <c r="G382" s="7"/>
      <c r="H382" s="7"/>
      <c r="I382" s="7"/>
      <c r="J382" s="4"/>
      <c r="K382" s="4"/>
      <c r="L382" s="4"/>
      <c r="M382" s="4"/>
      <c r="N382" s="4"/>
      <c r="O382" s="4"/>
      <c r="P382" s="4"/>
    </row>
    <row r="383" spans="1:16" x14ac:dyDescent="0.2">
      <c r="A383" s="4"/>
      <c r="B383" s="4"/>
      <c r="C383" s="6"/>
      <c r="D383" s="4"/>
      <c r="E383" s="7"/>
      <c r="F383" s="7"/>
      <c r="G383" s="7"/>
      <c r="H383" s="7"/>
      <c r="I383" s="7"/>
      <c r="J383" s="4"/>
      <c r="K383" s="4"/>
      <c r="L383" s="4"/>
      <c r="M383" s="4"/>
      <c r="N383" s="4"/>
      <c r="O383" s="4"/>
      <c r="P383" s="4"/>
    </row>
    <row r="384" spans="1:16" x14ac:dyDescent="0.2">
      <c r="A384" s="4"/>
      <c r="B384" s="4"/>
      <c r="C384" s="6"/>
      <c r="D384" s="4"/>
      <c r="E384" s="7"/>
      <c r="F384" s="7"/>
      <c r="G384" s="7"/>
      <c r="H384" s="7"/>
      <c r="I384" s="7"/>
      <c r="J384" s="4"/>
      <c r="K384" s="4"/>
      <c r="L384" s="4"/>
      <c r="M384" s="4"/>
      <c r="N384" s="4"/>
      <c r="O384" s="4"/>
      <c r="P384" s="4"/>
    </row>
    <row r="385" spans="1:16" x14ac:dyDescent="0.2">
      <c r="A385" s="4"/>
      <c r="B385" s="4"/>
      <c r="C385" s="6"/>
      <c r="D385" s="4"/>
      <c r="E385" s="7"/>
      <c r="F385" s="7"/>
      <c r="G385" s="7"/>
      <c r="H385" s="7"/>
      <c r="I385" s="7"/>
      <c r="J385" s="4"/>
      <c r="K385" s="4"/>
      <c r="L385" s="4"/>
      <c r="M385" s="4"/>
      <c r="N385" s="4"/>
      <c r="O385" s="4"/>
      <c r="P385" s="4"/>
    </row>
    <row r="386" spans="1:16" x14ac:dyDescent="0.2">
      <c r="A386" s="4"/>
      <c r="B386" s="4"/>
      <c r="C386" s="6"/>
      <c r="D386" s="4"/>
      <c r="E386" s="7"/>
      <c r="F386" s="7"/>
      <c r="G386" s="7"/>
      <c r="H386" s="7"/>
      <c r="I386" s="7"/>
      <c r="J386" s="4"/>
      <c r="K386" s="4"/>
      <c r="L386" s="4"/>
      <c r="M386" s="4"/>
      <c r="N386" s="4"/>
      <c r="O386" s="4"/>
      <c r="P386" s="4"/>
    </row>
    <row r="387" spans="1:16" x14ac:dyDescent="0.2">
      <c r="A387" s="4"/>
      <c r="B387" s="4"/>
      <c r="C387" s="6"/>
      <c r="D387" s="4"/>
      <c r="E387" s="7"/>
      <c r="F387" s="7"/>
      <c r="G387" s="7"/>
      <c r="H387" s="7"/>
      <c r="I387" s="7"/>
      <c r="J387" s="4"/>
      <c r="K387" s="4"/>
      <c r="L387" s="4"/>
      <c r="M387" s="4"/>
      <c r="N387" s="4"/>
      <c r="O387" s="4"/>
      <c r="P387" s="4"/>
    </row>
    <row r="388" spans="1:16" x14ac:dyDescent="0.2">
      <c r="A388" s="4"/>
      <c r="B388" s="4"/>
      <c r="C388" s="6"/>
      <c r="D388" s="4"/>
      <c r="E388" s="7"/>
      <c r="F388" s="7"/>
      <c r="G388" s="7"/>
      <c r="H388" s="7"/>
      <c r="I388" s="7"/>
      <c r="J388" s="4"/>
      <c r="K388" s="4"/>
      <c r="L388" s="4"/>
      <c r="M388" s="4"/>
      <c r="N388" s="4"/>
      <c r="O388" s="4"/>
      <c r="P388" s="4"/>
    </row>
    <row r="389" spans="1:16" x14ac:dyDescent="0.2">
      <c r="A389" s="4"/>
      <c r="B389" s="4"/>
      <c r="C389" s="6"/>
      <c r="D389" s="4"/>
      <c r="E389" s="7"/>
      <c r="F389" s="7"/>
      <c r="G389" s="7"/>
      <c r="H389" s="7"/>
      <c r="I389" s="7"/>
      <c r="J389" s="4"/>
      <c r="K389" s="4"/>
      <c r="L389" s="4"/>
      <c r="M389" s="4"/>
      <c r="N389" s="4"/>
      <c r="O389" s="4"/>
      <c r="P389" s="4"/>
    </row>
    <row r="390" spans="1:16" x14ac:dyDescent="0.2">
      <c r="A390" s="4"/>
      <c r="B390" s="4"/>
      <c r="C390" s="6"/>
      <c r="D390" s="4"/>
      <c r="E390" s="7"/>
      <c r="F390" s="7"/>
      <c r="G390" s="7"/>
      <c r="H390" s="7"/>
      <c r="I390" s="7"/>
      <c r="J390" s="4"/>
      <c r="K390" s="4"/>
      <c r="L390" s="4"/>
      <c r="M390" s="4"/>
      <c r="N390" s="4"/>
      <c r="O390" s="4"/>
      <c r="P390" s="4"/>
    </row>
    <row r="391" spans="1:16" x14ac:dyDescent="0.2">
      <c r="A391" s="4"/>
      <c r="B391" s="4"/>
      <c r="C391" s="6"/>
      <c r="D391" s="4"/>
      <c r="E391" s="7"/>
      <c r="F391" s="7"/>
      <c r="G391" s="7"/>
      <c r="H391" s="7"/>
      <c r="I391" s="7"/>
      <c r="J391" s="4"/>
      <c r="K391" s="4"/>
      <c r="L391" s="4"/>
      <c r="M391" s="4"/>
      <c r="N391" s="4"/>
      <c r="O391" s="4"/>
      <c r="P391" s="4"/>
    </row>
    <row r="392" spans="1:16" x14ac:dyDescent="0.2">
      <c r="A392" s="4"/>
      <c r="B392" s="4"/>
      <c r="C392" s="6"/>
      <c r="D392" s="4"/>
      <c r="E392" s="7"/>
      <c r="F392" s="7"/>
      <c r="G392" s="7"/>
      <c r="H392" s="7"/>
      <c r="I392" s="7"/>
      <c r="J392" s="4"/>
      <c r="K392" s="4"/>
      <c r="L392" s="4"/>
      <c r="M392" s="4"/>
      <c r="N392" s="4"/>
      <c r="O392" s="4"/>
      <c r="P392" s="4"/>
    </row>
    <row r="393" spans="1:16" x14ac:dyDescent="0.2">
      <c r="A393" s="4"/>
      <c r="B393" s="4"/>
      <c r="C393" s="6"/>
      <c r="D393" s="4"/>
      <c r="E393" s="7"/>
      <c r="F393" s="7"/>
      <c r="G393" s="7"/>
      <c r="H393" s="7"/>
      <c r="I393" s="7"/>
      <c r="J393" s="4"/>
      <c r="K393" s="4"/>
      <c r="L393" s="4"/>
      <c r="M393" s="4"/>
      <c r="N393" s="4"/>
      <c r="O393" s="4"/>
      <c r="P393" s="4"/>
    </row>
    <row r="394" spans="1:16" x14ac:dyDescent="0.2">
      <c r="A394" s="4"/>
      <c r="B394" s="4"/>
      <c r="C394" s="6"/>
      <c r="D394" s="4"/>
      <c r="E394" s="7"/>
      <c r="F394" s="7"/>
      <c r="G394" s="7"/>
      <c r="H394" s="7"/>
      <c r="I394" s="7"/>
      <c r="J394" s="4"/>
      <c r="K394" s="4"/>
      <c r="L394" s="4"/>
      <c r="M394" s="4"/>
      <c r="N394" s="4"/>
      <c r="O394" s="4"/>
      <c r="P394" s="4"/>
    </row>
    <row r="395" spans="1:16" x14ac:dyDescent="0.2">
      <c r="A395" s="4"/>
      <c r="B395" s="4"/>
      <c r="C395" s="6"/>
      <c r="D395" s="4"/>
      <c r="E395" s="7"/>
      <c r="F395" s="7"/>
      <c r="G395" s="7"/>
      <c r="H395" s="7"/>
      <c r="I395" s="7"/>
      <c r="J395" s="4"/>
      <c r="K395" s="4"/>
      <c r="L395" s="4"/>
      <c r="M395" s="4"/>
      <c r="N395" s="4"/>
      <c r="O395" s="4"/>
      <c r="P395" s="4"/>
    </row>
    <row r="396" spans="1:16" x14ac:dyDescent="0.2">
      <c r="A396" s="4"/>
      <c r="B396" s="4"/>
      <c r="C396" s="6"/>
      <c r="D396" s="4"/>
      <c r="E396" s="7"/>
      <c r="F396" s="7"/>
      <c r="G396" s="7"/>
      <c r="H396" s="7"/>
      <c r="I396" s="7"/>
      <c r="J396" s="4"/>
      <c r="K396" s="4"/>
      <c r="L396" s="4"/>
      <c r="M396" s="4"/>
      <c r="N396" s="4"/>
      <c r="O396" s="4"/>
      <c r="P396" s="4"/>
    </row>
    <row r="397" spans="1:16" x14ac:dyDescent="0.2">
      <c r="A397" s="4"/>
      <c r="B397" s="4"/>
      <c r="C397" s="6"/>
      <c r="D397" s="4"/>
      <c r="E397" s="7"/>
      <c r="F397" s="7"/>
      <c r="G397" s="7"/>
      <c r="H397" s="7"/>
      <c r="I397" s="7"/>
      <c r="J397" s="4"/>
      <c r="K397" s="4"/>
      <c r="L397" s="4"/>
      <c r="M397" s="4"/>
      <c r="N397" s="4"/>
      <c r="O397" s="4"/>
      <c r="P397" s="4"/>
    </row>
    <row r="398" spans="1:16" x14ac:dyDescent="0.2">
      <c r="A398" s="4"/>
      <c r="B398" s="4"/>
      <c r="C398" s="6"/>
      <c r="D398" s="4"/>
      <c r="E398" s="7"/>
      <c r="F398" s="7"/>
      <c r="G398" s="7"/>
      <c r="H398" s="7"/>
      <c r="I398" s="7"/>
      <c r="J398" s="4"/>
      <c r="K398" s="4"/>
      <c r="L398" s="4"/>
      <c r="M398" s="4"/>
      <c r="N398" s="4"/>
      <c r="O398" s="4"/>
      <c r="P398" s="4"/>
    </row>
    <row r="399" spans="1:16" x14ac:dyDescent="0.2">
      <c r="A399" s="4"/>
      <c r="B399" s="4"/>
      <c r="C399" s="6"/>
      <c r="D399" s="4"/>
      <c r="E399" s="7"/>
      <c r="F399" s="7"/>
      <c r="G399" s="7"/>
      <c r="H399" s="7"/>
      <c r="I399" s="7"/>
      <c r="J399" s="4"/>
      <c r="K399" s="4"/>
      <c r="L399" s="4"/>
      <c r="M399" s="4"/>
      <c r="N399" s="4"/>
      <c r="O399" s="4"/>
      <c r="P399" s="4"/>
    </row>
    <row r="400" spans="1:16" x14ac:dyDescent="0.2">
      <c r="A400" s="4"/>
      <c r="B400" s="4"/>
      <c r="C400" s="6"/>
      <c r="D400" s="4"/>
      <c r="E400" s="7"/>
      <c r="F400" s="7"/>
      <c r="G400" s="7"/>
      <c r="H400" s="7"/>
      <c r="I400" s="7"/>
      <c r="J400" s="4"/>
      <c r="K400" s="4"/>
      <c r="L400" s="4"/>
      <c r="M400" s="4"/>
      <c r="N400" s="4"/>
      <c r="O400" s="4"/>
      <c r="P400" s="4"/>
    </row>
    <row r="401" spans="1:16" x14ac:dyDescent="0.2">
      <c r="A401" s="4"/>
      <c r="B401" s="4"/>
      <c r="C401" s="6"/>
      <c r="D401" s="4"/>
      <c r="E401" s="7"/>
      <c r="F401" s="7"/>
      <c r="G401" s="7"/>
      <c r="H401" s="7"/>
      <c r="I401" s="7"/>
      <c r="J401" s="4"/>
      <c r="K401" s="4"/>
      <c r="L401" s="4"/>
      <c r="M401" s="4"/>
      <c r="N401" s="4"/>
      <c r="O401" s="4"/>
      <c r="P401" s="4"/>
    </row>
    <row r="402" spans="1:16" x14ac:dyDescent="0.2">
      <c r="A402" s="4"/>
      <c r="B402" s="4"/>
      <c r="C402" s="6"/>
      <c r="D402" s="4"/>
      <c r="E402" s="7"/>
      <c r="F402" s="7"/>
      <c r="G402" s="7"/>
      <c r="H402" s="7"/>
      <c r="I402" s="7"/>
      <c r="J402" s="4"/>
      <c r="K402" s="4"/>
      <c r="L402" s="4"/>
      <c r="M402" s="4"/>
      <c r="N402" s="4"/>
      <c r="O402" s="4"/>
      <c r="P402" s="4"/>
    </row>
    <row r="403" spans="1:16" x14ac:dyDescent="0.2">
      <c r="A403" s="4"/>
      <c r="B403" s="4"/>
      <c r="C403" s="6"/>
      <c r="D403" s="4"/>
      <c r="E403" s="7"/>
      <c r="F403" s="7"/>
      <c r="G403" s="7"/>
      <c r="H403" s="7"/>
      <c r="I403" s="7"/>
      <c r="J403" s="4"/>
      <c r="K403" s="4"/>
      <c r="L403" s="4"/>
      <c r="M403" s="4"/>
      <c r="N403" s="4"/>
      <c r="O403" s="4"/>
      <c r="P403" s="4"/>
    </row>
    <row r="404" spans="1:16" x14ac:dyDescent="0.2">
      <c r="A404" s="4"/>
      <c r="B404" s="4"/>
      <c r="C404" s="6"/>
      <c r="D404" s="4"/>
      <c r="E404" s="7"/>
      <c r="F404" s="7"/>
      <c r="G404" s="7"/>
      <c r="H404" s="7"/>
      <c r="I404" s="7"/>
      <c r="J404" s="4"/>
      <c r="K404" s="4"/>
      <c r="L404" s="4"/>
      <c r="M404" s="4"/>
      <c r="N404" s="4"/>
      <c r="O404" s="4"/>
      <c r="P404" s="4"/>
    </row>
    <row r="405" spans="1:16" x14ac:dyDescent="0.2">
      <c r="A405" s="4"/>
      <c r="B405" s="4"/>
      <c r="C405" s="6"/>
      <c r="D405" s="4"/>
      <c r="E405" s="7"/>
      <c r="F405" s="7"/>
      <c r="G405" s="7"/>
      <c r="H405" s="7"/>
      <c r="I405" s="7"/>
      <c r="J405" s="4"/>
      <c r="K405" s="4"/>
      <c r="L405" s="4"/>
      <c r="M405" s="4"/>
      <c r="N405" s="4"/>
      <c r="O405" s="4"/>
      <c r="P405" s="4"/>
    </row>
    <row r="406" spans="1:16" x14ac:dyDescent="0.2">
      <c r="A406" s="4"/>
      <c r="B406" s="4"/>
      <c r="C406" s="6"/>
      <c r="D406" s="4"/>
      <c r="E406" s="7"/>
      <c r="F406" s="7"/>
      <c r="G406" s="7"/>
      <c r="H406" s="7"/>
      <c r="I406" s="7"/>
      <c r="J406" s="4"/>
      <c r="K406" s="4"/>
      <c r="L406" s="4"/>
      <c r="M406" s="4"/>
      <c r="N406" s="4"/>
      <c r="O406" s="4"/>
      <c r="P406" s="4"/>
    </row>
    <row r="407" spans="1:16" x14ac:dyDescent="0.2">
      <c r="A407" s="4"/>
      <c r="B407" s="4"/>
      <c r="C407" s="6"/>
      <c r="D407" s="4"/>
      <c r="E407" s="7"/>
      <c r="F407" s="7"/>
      <c r="G407" s="7"/>
      <c r="H407" s="7"/>
      <c r="I407" s="7"/>
      <c r="J407" s="4"/>
      <c r="K407" s="4"/>
      <c r="L407" s="4"/>
      <c r="M407" s="4"/>
      <c r="N407" s="4"/>
      <c r="O407" s="4"/>
      <c r="P407" s="4"/>
    </row>
    <row r="408" spans="1:16" x14ac:dyDescent="0.2">
      <c r="A408" s="4"/>
      <c r="B408" s="4"/>
      <c r="C408" s="6"/>
      <c r="D408" s="4"/>
      <c r="E408" s="7"/>
      <c r="F408" s="7"/>
      <c r="G408" s="7"/>
      <c r="H408" s="7"/>
      <c r="I408" s="7"/>
      <c r="J408" s="4"/>
      <c r="K408" s="4"/>
      <c r="L408" s="4"/>
      <c r="M408" s="4"/>
      <c r="N408" s="4"/>
      <c r="O408" s="4"/>
      <c r="P408" s="4"/>
    </row>
    <row r="409" spans="1:16" x14ac:dyDescent="0.2">
      <c r="A409" s="4"/>
      <c r="B409" s="4"/>
      <c r="C409" s="6"/>
      <c r="D409" s="4"/>
      <c r="E409" s="7"/>
      <c r="F409" s="7"/>
      <c r="G409" s="7"/>
      <c r="H409" s="7"/>
      <c r="I409" s="7"/>
      <c r="J409" s="4"/>
      <c r="K409" s="4"/>
      <c r="L409" s="4"/>
      <c r="M409" s="4"/>
      <c r="N409" s="4"/>
      <c r="O409" s="4"/>
      <c r="P409" s="4"/>
    </row>
    <row r="410" spans="1:16" x14ac:dyDescent="0.2">
      <c r="A410" s="4"/>
      <c r="B410" s="4"/>
      <c r="C410" s="6"/>
      <c r="D410" s="4"/>
      <c r="E410" s="7"/>
      <c r="F410" s="7"/>
      <c r="G410" s="7"/>
      <c r="H410" s="7"/>
      <c r="I410" s="7"/>
      <c r="J410" s="4"/>
      <c r="K410" s="4"/>
      <c r="L410" s="4"/>
      <c r="M410" s="4"/>
      <c r="N410" s="4"/>
      <c r="O410" s="4"/>
      <c r="P410" s="4"/>
    </row>
    <row r="411" spans="1:16" x14ac:dyDescent="0.2">
      <c r="A411" s="4"/>
      <c r="B411" s="4"/>
      <c r="C411" s="6"/>
      <c r="D411" s="4"/>
      <c r="E411" s="7"/>
      <c r="F411" s="7"/>
      <c r="G411" s="7"/>
      <c r="H411" s="7"/>
      <c r="I411" s="7"/>
      <c r="J411" s="4"/>
      <c r="K411" s="4"/>
      <c r="L411" s="4"/>
      <c r="M411" s="4"/>
      <c r="N411" s="4"/>
      <c r="O411" s="4"/>
      <c r="P411" s="4"/>
    </row>
    <row r="412" spans="1:16" x14ac:dyDescent="0.2">
      <c r="A412" s="4"/>
      <c r="B412" s="4"/>
      <c r="C412" s="6"/>
      <c r="D412" s="4"/>
      <c r="E412" s="7"/>
      <c r="F412" s="7"/>
      <c r="G412" s="7"/>
      <c r="H412" s="7"/>
      <c r="I412" s="7"/>
      <c r="J412" s="4"/>
      <c r="K412" s="4"/>
      <c r="L412" s="4"/>
      <c r="M412" s="4"/>
      <c r="N412" s="4"/>
      <c r="O412" s="4"/>
      <c r="P412" s="4"/>
    </row>
    <row r="413" spans="1:16" x14ac:dyDescent="0.2">
      <c r="A413" s="4"/>
      <c r="B413" s="4"/>
      <c r="C413" s="6"/>
      <c r="D413" s="4"/>
      <c r="E413" s="7"/>
      <c r="F413" s="7"/>
      <c r="G413" s="7"/>
      <c r="H413" s="7"/>
      <c r="I413" s="7"/>
      <c r="J413" s="4"/>
      <c r="K413" s="4"/>
      <c r="L413" s="4"/>
      <c r="M413" s="4"/>
      <c r="N413" s="4"/>
      <c r="O413" s="4"/>
      <c r="P413" s="4"/>
    </row>
    <row r="414" spans="1:16" x14ac:dyDescent="0.2">
      <c r="A414" s="4"/>
      <c r="B414" s="4"/>
      <c r="C414" s="6"/>
      <c r="D414" s="4"/>
      <c r="E414" s="7"/>
      <c r="F414" s="7"/>
      <c r="G414" s="7"/>
      <c r="H414" s="7"/>
      <c r="I414" s="7"/>
      <c r="J414" s="4"/>
      <c r="K414" s="4"/>
      <c r="L414" s="4"/>
      <c r="M414" s="4"/>
      <c r="N414" s="4"/>
      <c r="O414" s="4"/>
      <c r="P414" s="4"/>
    </row>
    <row r="415" spans="1:16" x14ac:dyDescent="0.2">
      <c r="A415" s="4"/>
      <c r="B415" s="4"/>
      <c r="C415" s="6"/>
      <c r="D415" s="4"/>
      <c r="E415" s="7"/>
      <c r="F415" s="7"/>
      <c r="G415" s="7"/>
      <c r="H415" s="7"/>
      <c r="I415" s="7"/>
      <c r="J415" s="4"/>
      <c r="K415" s="4"/>
      <c r="L415" s="4"/>
      <c r="M415" s="4"/>
      <c r="N415" s="4"/>
      <c r="O415" s="4"/>
      <c r="P415" s="4"/>
    </row>
    <row r="416" spans="1:16" x14ac:dyDescent="0.2">
      <c r="A416" s="4"/>
      <c r="B416" s="4"/>
      <c r="C416" s="6"/>
      <c r="D416" s="4"/>
      <c r="E416" s="7"/>
      <c r="F416" s="7"/>
      <c r="G416" s="7"/>
      <c r="H416" s="7"/>
      <c r="I416" s="7"/>
      <c r="J416" s="4"/>
      <c r="K416" s="4"/>
      <c r="L416" s="4"/>
      <c r="M416" s="4"/>
      <c r="N416" s="4"/>
      <c r="O416" s="4"/>
      <c r="P416" s="4"/>
    </row>
    <row r="417" spans="1:16" x14ac:dyDescent="0.2">
      <c r="A417" s="4"/>
      <c r="B417" s="4"/>
      <c r="C417" s="6"/>
      <c r="D417" s="4"/>
      <c r="E417" s="7"/>
      <c r="F417" s="7"/>
      <c r="G417" s="7"/>
      <c r="H417" s="7"/>
      <c r="I417" s="7"/>
      <c r="J417" s="4"/>
      <c r="K417" s="4"/>
      <c r="L417" s="4"/>
      <c r="M417" s="4"/>
      <c r="N417" s="4"/>
      <c r="O417" s="4"/>
      <c r="P417" s="4"/>
    </row>
    <row r="418" spans="1:16" x14ac:dyDescent="0.2">
      <c r="A418" s="4"/>
      <c r="B418" s="4"/>
      <c r="C418" s="6"/>
      <c r="D418" s="4"/>
      <c r="E418" s="7"/>
      <c r="F418" s="7"/>
      <c r="G418" s="7"/>
      <c r="H418" s="7"/>
      <c r="I418" s="7"/>
      <c r="J418" s="4"/>
      <c r="K418" s="4"/>
      <c r="L418" s="4"/>
      <c r="M418" s="4"/>
      <c r="N418" s="4"/>
      <c r="O418" s="4"/>
      <c r="P418" s="4"/>
    </row>
    <row r="419" spans="1:16" x14ac:dyDescent="0.2">
      <c r="A419" s="4"/>
      <c r="B419" s="4"/>
      <c r="C419" s="6"/>
      <c r="D419" s="4"/>
      <c r="E419" s="7"/>
      <c r="F419" s="7"/>
      <c r="G419" s="7"/>
      <c r="H419" s="7"/>
      <c r="I419" s="7"/>
      <c r="J419" s="4"/>
      <c r="K419" s="4"/>
      <c r="L419" s="4"/>
      <c r="M419" s="4"/>
      <c r="N419" s="4"/>
      <c r="O419" s="4"/>
      <c r="P419" s="4"/>
    </row>
    <row r="420" spans="1:16" x14ac:dyDescent="0.2">
      <c r="A420" s="4"/>
      <c r="B420" s="4"/>
      <c r="C420" s="6"/>
      <c r="D420" s="4"/>
      <c r="E420" s="7"/>
      <c r="F420" s="7"/>
      <c r="G420" s="7"/>
      <c r="H420" s="7"/>
      <c r="I420" s="7"/>
      <c r="J420" s="4"/>
      <c r="K420" s="4"/>
      <c r="L420" s="4"/>
      <c r="M420" s="4"/>
      <c r="N420" s="4"/>
      <c r="O420" s="4"/>
      <c r="P420" s="4"/>
    </row>
    <row r="421" spans="1:16" x14ac:dyDescent="0.2">
      <c r="A421" s="4"/>
      <c r="B421" s="4"/>
      <c r="C421" s="6"/>
      <c r="D421" s="4"/>
      <c r="E421" s="7"/>
      <c r="F421" s="7"/>
      <c r="G421" s="7"/>
      <c r="H421" s="7"/>
      <c r="I421" s="7"/>
      <c r="J421" s="4"/>
      <c r="K421" s="4"/>
      <c r="L421" s="4"/>
      <c r="M421" s="4"/>
      <c r="N421" s="4"/>
      <c r="O421" s="4"/>
      <c r="P421" s="4"/>
    </row>
    <row r="422" spans="1:16" x14ac:dyDescent="0.2">
      <c r="A422" s="4"/>
      <c r="B422" s="4"/>
      <c r="C422" s="6"/>
      <c r="D422" s="4"/>
      <c r="E422" s="7"/>
      <c r="F422" s="7"/>
      <c r="G422" s="7"/>
      <c r="H422" s="7"/>
      <c r="I422" s="7"/>
      <c r="J422" s="4"/>
      <c r="K422" s="4"/>
      <c r="L422" s="4"/>
      <c r="M422" s="4"/>
      <c r="N422" s="4"/>
      <c r="O422" s="4"/>
      <c r="P422" s="4"/>
    </row>
    <row r="423" spans="1:16" x14ac:dyDescent="0.2">
      <c r="A423" s="4"/>
      <c r="B423" s="4"/>
      <c r="C423" s="6"/>
      <c r="D423" s="4"/>
      <c r="E423" s="7"/>
      <c r="F423" s="7"/>
      <c r="G423" s="7"/>
      <c r="H423" s="7"/>
      <c r="I423" s="7"/>
      <c r="J423" s="4"/>
      <c r="K423" s="4"/>
      <c r="L423" s="4"/>
      <c r="M423" s="4"/>
      <c r="N423" s="4"/>
      <c r="O423" s="4"/>
      <c r="P423" s="4"/>
    </row>
    <row r="424" spans="1:16" x14ac:dyDescent="0.2">
      <c r="A424" s="4"/>
      <c r="B424" s="4"/>
      <c r="C424" s="6"/>
      <c r="D424" s="4"/>
      <c r="E424" s="7"/>
      <c r="F424" s="7"/>
      <c r="G424" s="7"/>
      <c r="H424" s="7"/>
      <c r="I424" s="7"/>
      <c r="J424" s="4"/>
      <c r="K424" s="4"/>
      <c r="L424" s="4"/>
      <c r="M424" s="4"/>
      <c r="N424" s="4"/>
      <c r="O424" s="4"/>
      <c r="P424" s="4"/>
    </row>
    <row r="425" spans="1:16" x14ac:dyDescent="0.2">
      <c r="A425" s="4"/>
      <c r="B425" s="4"/>
      <c r="C425" s="6"/>
      <c r="D425" s="4"/>
      <c r="E425" s="7"/>
      <c r="F425" s="7"/>
      <c r="G425" s="7"/>
      <c r="H425" s="7"/>
      <c r="I425" s="7"/>
      <c r="J425" s="4"/>
      <c r="K425" s="4"/>
      <c r="L425" s="4"/>
      <c r="M425" s="4"/>
      <c r="N425" s="4"/>
      <c r="O425" s="4"/>
      <c r="P425" s="4"/>
    </row>
    <row r="426" spans="1:16" x14ac:dyDescent="0.2">
      <c r="A426" s="4"/>
      <c r="B426" s="4"/>
      <c r="C426" s="6"/>
      <c r="D426" s="4"/>
      <c r="E426" s="7"/>
      <c r="F426" s="7"/>
      <c r="G426" s="7"/>
      <c r="H426" s="7"/>
      <c r="I426" s="7"/>
      <c r="J426" s="4"/>
      <c r="K426" s="4"/>
      <c r="L426" s="4"/>
      <c r="M426" s="4"/>
      <c r="N426" s="4"/>
      <c r="O426" s="4"/>
      <c r="P426" s="4"/>
    </row>
    <row r="427" spans="1:16" x14ac:dyDescent="0.2">
      <c r="A427" s="4"/>
      <c r="B427" s="4"/>
      <c r="C427" s="6"/>
      <c r="D427" s="4"/>
      <c r="E427" s="7"/>
      <c r="F427" s="7"/>
      <c r="G427" s="7"/>
      <c r="H427" s="7"/>
      <c r="I427" s="7"/>
      <c r="J427" s="4"/>
      <c r="K427" s="4"/>
      <c r="L427" s="4"/>
      <c r="M427" s="4"/>
      <c r="N427" s="4"/>
      <c r="O427" s="4"/>
      <c r="P427" s="4"/>
    </row>
    <row r="428" spans="1:16" x14ac:dyDescent="0.2">
      <c r="A428" s="4"/>
      <c r="B428" s="4"/>
      <c r="C428" s="6"/>
      <c r="D428" s="4"/>
      <c r="E428" s="7"/>
      <c r="F428" s="7"/>
      <c r="G428" s="7"/>
      <c r="H428" s="7"/>
      <c r="I428" s="7"/>
      <c r="J428" s="4"/>
      <c r="K428" s="4"/>
      <c r="L428" s="4"/>
      <c r="M428" s="4"/>
      <c r="N428" s="4"/>
      <c r="O428" s="4"/>
      <c r="P428" s="4"/>
    </row>
    <row r="429" spans="1:16" x14ac:dyDescent="0.2">
      <c r="A429" s="4"/>
      <c r="B429" s="4"/>
      <c r="C429" s="6"/>
      <c r="D429" s="4"/>
      <c r="E429" s="7"/>
      <c r="F429" s="7"/>
      <c r="G429" s="7"/>
      <c r="H429" s="7"/>
      <c r="I429" s="7"/>
      <c r="J429" s="4"/>
      <c r="K429" s="4"/>
      <c r="L429" s="4"/>
      <c r="M429" s="4"/>
      <c r="N429" s="4"/>
      <c r="O429" s="4"/>
      <c r="P429" s="4"/>
    </row>
    <row r="430" spans="1:16" x14ac:dyDescent="0.2">
      <c r="A430" s="4"/>
      <c r="B430" s="4"/>
      <c r="C430" s="6"/>
      <c r="D430" s="4"/>
      <c r="E430" s="7"/>
      <c r="F430" s="7"/>
      <c r="G430" s="7"/>
      <c r="H430" s="7"/>
      <c r="I430" s="7"/>
      <c r="J430" s="4"/>
      <c r="K430" s="4"/>
      <c r="L430" s="4"/>
      <c r="M430" s="4"/>
      <c r="N430" s="4"/>
      <c r="O430" s="4"/>
      <c r="P430" s="4"/>
    </row>
    <row r="431" spans="1:16" x14ac:dyDescent="0.2">
      <c r="A431" s="4"/>
      <c r="B431" s="4"/>
      <c r="C431" s="6"/>
      <c r="D431" s="4"/>
      <c r="E431" s="7"/>
      <c r="F431" s="7"/>
      <c r="G431" s="7"/>
      <c r="H431" s="7"/>
      <c r="I431" s="7"/>
      <c r="J431" s="4"/>
      <c r="K431" s="4"/>
      <c r="L431" s="4"/>
      <c r="M431" s="4"/>
      <c r="N431" s="4"/>
      <c r="O431" s="4"/>
      <c r="P431" s="4"/>
    </row>
    <row r="432" spans="1:16" x14ac:dyDescent="0.2">
      <c r="A432" s="4"/>
      <c r="B432" s="4"/>
      <c r="C432" s="6"/>
      <c r="D432" s="4"/>
      <c r="E432" s="7"/>
      <c r="F432" s="7"/>
      <c r="G432" s="7"/>
      <c r="H432" s="7"/>
      <c r="I432" s="7"/>
      <c r="J432" s="4"/>
      <c r="K432" s="4"/>
      <c r="L432" s="4"/>
      <c r="M432" s="4"/>
      <c r="N432" s="4"/>
      <c r="O432" s="4"/>
      <c r="P432" s="4"/>
    </row>
    <row r="433" spans="1:16" x14ac:dyDescent="0.2">
      <c r="A433" s="4"/>
      <c r="B433" s="4"/>
      <c r="C433" s="6"/>
      <c r="D433" s="4"/>
      <c r="E433" s="7"/>
      <c r="F433" s="7"/>
      <c r="G433" s="7"/>
      <c r="H433" s="7"/>
      <c r="I433" s="7"/>
      <c r="J433" s="4"/>
      <c r="K433" s="4"/>
      <c r="L433" s="4"/>
      <c r="M433" s="4"/>
      <c r="N433" s="4"/>
      <c r="O433" s="4"/>
      <c r="P433" s="4"/>
    </row>
    <row r="434" spans="1:16" x14ac:dyDescent="0.2">
      <c r="A434" s="4"/>
      <c r="B434" s="4"/>
      <c r="C434" s="6"/>
      <c r="D434" s="4"/>
      <c r="E434" s="7"/>
      <c r="F434" s="7"/>
      <c r="G434" s="7"/>
      <c r="H434" s="7"/>
      <c r="I434" s="7"/>
      <c r="J434" s="4"/>
      <c r="K434" s="4"/>
      <c r="L434" s="4"/>
      <c r="M434" s="4"/>
      <c r="N434" s="4"/>
      <c r="O434" s="4"/>
      <c r="P434" s="4"/>
    </row>
    <row r="435" spans="1:16" x14ac:dyDescent="0.2">
      <c r="A435" s="4"/>
      <c r="B435" s="4"/>
      <c r="C435" s="6"/>
      <c r="D435" s="4"/>
      <c r="E435" s="7"/>
      <c r="F435" s="7"/>
      <c r="G435" s="7"/>
      <c r="H435" s="7"/>
      <c r="I435" s="7"/>
      <c r="J435" s="4"/>
      <c r="K435" s="4"/>
      <c r="L435" s="4"/>
      <c r="M435" s="4"/>
      <c r="N435" s="4"/>
      <c r="O435" s="4"/>
      <c r="P435" s="4"/>
    </row>
    <row r="436" spans="1:16" x14ac:dyDescent="0.2">
      <c r="A436" s="4"/>
      <c r="B436" s="4"/>
      <c r="C436" s="6"/>
      <c r="D436" s="4"/>
      <c r="E436" s="7"/>
      <c r="F436" s="7"/>
      <c r="G436" s="7"/>
      <c r="H436" s="7"/>
      <c r="I436" s="7"/>
      <c r="J436" s="4"/>
      <c r="K436" s="4"/>
      <c r="L436" s="4"/>
      <c r="M436" s="4"/>
      <c r="N436" s="4"/>
      <c r="O436" s="4"/>
      <c r="P436" s="4"/>
    </row>
    <row r="437" spans="1:16" x14ac:dyDescent="0.2">
      <c r="A437" s="4"/>
      <c r="B437" s="4"/>
      <c r="C437" s="6"/>
      <c r="D437" s="4"/>
      <c r="E437" s="7"/>
      <c r="F437" s="7"/>
      <c r="G437" s="7"/>
      <c r="H437" s="7"/>
      <c r="I437" s="7"/>
      <c r="J437" s="4"/>
      <c r="K437" s="4"/>
      <c r="L437" s="4"/>
      <c r="M437" s="4"/>
      <c r="N437" s="4"/>
      <c r="O437" s="4"/>
      <c r="P437" s="4"/>
    </row>
    <row r="438" spans="1:16" x14ac:dyDescent="0.2">
      <c r="A438" s="4"/>
      <c r="B438" s="4"/>
      <c r="C438" s="6"/>
      <c r="D438" s="4"/>
      <c r="E438" s="7"/>
      <c r="F438" s="7"/>
      <c r="G438" s="7"/>
      <c r="H438" s="7"/>
      <c r="I438" s="7"/>
      <c r="J438" s="4"/>
      <c r="K438" s="4"/>
      <c r="L438" s="4"/>
      <c r="M438" s="4"/>
      <c r="N438" s="4"/>
      <c r="O438" s="4"/>
      <c r="P438" s="4"/>
    </row>
    <row r="439" spans="1:16" x14ac:dyDescent="0.2">
      <c r="A439" s="4"/>
      <c r="B439" s="4"/>
      <c r="C439" s="6"/>
      <c r="D439" s="4"/>
      <c r="E439" s="7"/>
      <c r="F439" s="7"/>
      <c r="G439" s="7"/>
      <c r="H439" s="7"/>
      <c r="I439" s="7"/>
      <c r="J439" s="4"/>
      <c r="K439" s="4"/>
      <c r="L439" s="4"/>
      <c r="M439" s="4"/>
      <c r="N439" s="4"/>
      <c r="O439" s="4"/>
      <c r="P439" s="4"/>
    </row>
    <row r="440" spans="1:16" x14ac:dyDescent="0.2">
      <c r="A440" s="4"/>
      <c r="B440" s="4"/>
      <c r="C440" s="6"/>
      <c r="D440" s="4"/>
      <c r="E440" s="7"/>
      <c r="F440" s="7"/>
      <c r="G440" s="7"/>
      <c r="H440" s="7"/>
      <c r="I440" s="7"/>
      <c r="J440" s="4"/>
      <c r="K440" s="4"/>
      <c r="L440" s="4"/>
      <c r="M440" s="4"/>
      <c r="N440" s="4"/>
      <c r="O440" s="4"/>
      <c r="P440" s="4"/>
    </row>
    <row r="441" spans="1:16" x14ac:dyDescent="0.2">
      <c r="A441" s="4"/>
      <c r="B441" s="4"/>
      <c r="C441" s="6"/>
      <c r="D441" s="4"/>
      <c r="E441" s="7"/>
      <c r="F441" s="7"/>
      <c r="G441" s="7"/>
      <c r="H441" s="7"/>
      <c r="I441" s="7"/>
      <c r="J441" s="4"/>
      <c r="K441" s="4"/>
      <c r="L441" s="4"/>
      <c r="M441" s="4"/>
      <c r="N441" s="4"/>
      <c r="O441" s="4"/>
      <c r="P441" s="4"/>
    </row>
    <row r="442" spans="1:16" x14ac:dyDescent="0.2">
      <c r="A442" s="4"/>
      <c r="B442" s="4"/>
      <c r="C442" s="6"/>
      <c r="D442" s="4"/>
      <c r="E442" s="7"/>
      <c r="F442" s="7"/>
      <c r="G442" s="7"/>
      <c r="H442" s="7"/>
      <c r="I442" s="7"/>
      <c r="J442" s="4"/>
      <c r="K442" s="4"/>
      <c r="L442" s="4"/>
      <c r="M442" s="4"/>
      <c r="N442" s="4"/>
      <c r="O442" s="4"/>
      <c r="P442" s="4"/>
    </row>
    <row r="443" spans="1:16" x14ac:dyDescent="0.2">
      <c r="A443" s="4"/>
      <c r="B443" s="4"/>
      <c r="C443" s="6"/>
      <c r="D443" s="4"/>
      <c r="E443" s="7"/>
      <c r="F443" s="7"/>
      <c r="G443" s="7"/>
      <c r="H443" s="7"/>
      <c r="I443" s="7"/>
      <c r="J443" s="4"/>
      <c r="K443" s="4"/>
      <c r="L443" s="4"/>
      <c r="M443" s="4"/>
      <c r="N443" s="4"/>
      <c r="O443" s="4"/>
      <c r="P443" s="4"/>
    </row>
    <row r="444" spans="1:16" x14ac:dyDescent="0.2">
      <c r="A444" s="4"/>
      <c r="B444" s="4"/>
      <c r="C444" s="6"/>
      <c r="D444" s="4"/>
      <c r="E444" s="7"/>
      <c r="F444" s="7"/>
      <c r="G444" s="7"/>
      <c r="H444" s="7"/>
      <c r="I444" s="7"/>
      <c r="J444" s="4"/>
      <c r="K444" s="4"/>
      <c r="L444" s="4"/>
      <c r="M444" s="4"/>
      <c r="N444" s="4"/>
      <c r="O444" s="4"/>
      <c r="P444" s="4"/>
    </row>
    <row r="445" spans="1:16" x14ac:dyDescent="0.2">
      <c r="A445" s="4"/>
      <c r="B445" s="4"/>
      <c r="C445" s="6"/>
      <c r="D445" s="4"/>
      <c r="E445" s="7"/>
      <c r="F445" s="7"/>
      <c r="G445" s="7"/>
      <c r="H445" s="7"/>
      <c r="I445" s="7"/>
      <c r="J445" s="4"/>
      <c r="K445" s="4"/>
      <c r="L445" s="4"/>
      <c r="M445" s="4"/>
      <c r="N445" s="4"/>
      <c r="O445" s="4"/>
      <c r="P445" s="4"/>
    </row>
    <row r="446" spans="1:16" x14ac:dyDescent="0.2">
      <c r="A446" s="4"/>
      <c r="B446" s="4"/>
      <c r="C446" s="6"/>
      <c r="D446" s="4"/>
      <c r="E446" s="7"/>
      <c r="F446" s="7"/>
      <c r="G446" s="7"/>
      <c r="H446" s="7"/>
      <c r="I446" s="7"/>
      <c r="J446" s="4"/>
      <c r="K446" s="4"/>
      <c r="L446" s="4"/>
      <c r="M446" s="4"/>
      <c r="N446" s="4"/>
      <c r="O446" s="4"/>
      <c r="P446" s="4"/>
    </row>
    <row r="447" spans="1:16" x14ac:dyDescent="0.2">
      <c r="A447" s="4"/>
      <c r="B447" s="4"/>
      <c r="C447" s="6"/>
      <c r="D447" s="4"/>
      <c r="E447" s="7"/>
      <c r="F447" s="7"/>
      <c r="G447" s="7"/>
      <c r="H447" s="7"/>
      <c r="I447" s="7"/>
      <c r="J447" s="4"/>
      <c r="K447" s="4"/>
      <c r="L447" s="4"/>
      <c r="M447" s="4"/>
      <c r="N447" s="4"/>
      <c r="O447" s="4"/>
      <c r="P447" s="4"/>
    </row>
    <row r="448" spans="1:16" x14ac:dyDescent="0.2">
      <c r="A448" s="4"/>
      <c r="B448" s="4"/>
      <c r="C448" s="6"/>
      <c r="D448" s="4"/>
      <c r="E448" s="7"/>
      <c r="F448" s="7"/>
      <c r="G448" s="7"/>
      <c r="H448" s="7"/>
      <c r="I448" s="7"/>
      <c r="J448" s="4"/>
      <c r="K448" s="4"/>
      <c r="L448" s="4"/>
      <c r="M448" s="4"/>
      <c r="N448" s="4"/>
      <c r="O448" s="4"/>
      <c r="P448" s="4"/>
    </row>
    <row r="449" spans="1:16" x14ac:dyDescent="0.2">
      <c r="A449" s="4"/>
      <c r="B449" s="4"/>
      <c r="C449" s="6"/>
      <c r="D449" s="4"/>
      <c r="E449" s="7"/>
      <c r="F449" s="7"/>
      <c r="G449" s="7"/>
      <c r="H449" s="7"/>
      <c r="I449" s="7"/>
      <c r="J449" s="4"/>
      <c r="K449" s="4"/>
      <c r="L449" s="4"/>
      <c r="M449" s="4"/>
      <c r="N449" s="4"/>
      <c r="O449" s="4"/>
      <c r="P449" s="4"/>
    </row>
    <row r="450" spans="1:16" x14ac:dyDescent="0.2">
      <c r="A450" s="4"/>
      <c r="B450" s="4"/>
      <c r="C450" s="6"/>
      <c r="D450" s="4"/>
      <c r="E450" s="7"/>
      <c r="F450" s="7"/>
      <c r="G450" s="7"/>
      <c r="H450" s="7"/>
      <c r="I450" s="7"/>
      <c r="J450" s="4"/>
      <c r="K450" s="4"/>
      <c r="L450" s="4"/>
      <c r="M450" s="4"/>
      <c r="N450" s="4"/>
      <c r="O450" s="4"/>
      <c r="P450" s="4"/>
    </row>
    <row r="451" spans="1:16" x14ac:dyDescent="0.2">
      <c r="A451" s="4"/>
      <c r="B451" s="4"/>
      <c r="C451" s="6"/>
      <c r="D451" s="4"/>
      <c r="E451" s="7"/>
      <c r="F451" s="7"/>
      <c r="G451" s="7"/>
      <c r="H451" s="7"/>
      <c r="I451" s="7"/>
      <c r="J451" s="4"/>
      <c r="K451" s="4"/>
      <c r="L451" s="4"/>
      <c r="M451" s="4"/>
      <c r="N451" s="4"/>
      <c r="O451" s="4"/>
      <c r="P451" s="4"/>
    </row>
    <row r="452" spans="1:16" x14ac:dyDescent="0.2">
      <c r="A452" s="4"/>
      <c r="B452" s="4"/>
      <c r="C452" s="6"/>
      <c r="D452" s="4"/>
      <c r="E452" s="7"/>
      <c r="F452" s="7"/>
      <c r="G452" s="7"/>
      <c r="H452" s="7"/>
      <c r="I452" s="7"/>
      <c r="J452" s="4"/>
      <c r="K452" s="4"/>
      <c r="L452" s="4"/>
      <c r="M452" s="4"/>
      <c r="N452" s="4"/>
      <c r="O452" s="4"/>
      <c r="P452" s="4"/>
    </row>
    <row r="453" spans="1:16" x14ac:dyDescent="0.2">
      <c r="A453" s="4"/>
      <c r="B453" s="4"/>
      <c r="C453" s="6"/>
      <c r="D453" s="4"/>
      <c r="E453" s="7"/>
      <c r="F453" s="7"/>
      <c r="G453" s="7"/>
      <c r="H453" s="7"/>
      <c r="I453" s="7"/>
      <c r="J453" s="4"/>
      <c r="K453" s="4"/>
      <c r="L453" s="4"/>
      <c r="M453" s="4"/>
      <c r="N453" s="4"/>
      <c r="O453" s="4"/>
      <c r="P453" s="4"/>
    </row>
    <row r="454" spans="1:16" x14ac:dyDescent="0.2">
      <c r="A454" s="4"/>
      <c r="B454" s="4"/>
      <c r="C454" s="6"/>
      <c r="D454" s="4"/>
      <c r="E454" s="7"/>
      <c r="F454" s="7"/>
      <c r="G454" s="7"/>
      <c r="H454" s="7"/>
      <c r="I454" s="7"/>
      <c r="J454" s="4"/>
      <c r="K454" s="4"/>
      <c r="L454" s="4"/>
      <c r="M454" s="4"/>
      <c r="N454" s="4"/>
      <c r="O454" s="4"/>
      <c r="P454" s="4"/>
    </row>
    <row r="455" spans="1:16" x14ac:dyDescent="0.2">
      <c r="A455" s="4"/>
      <c r="B455" s="4"/>
      <c r="C455" s="6"/>
      <c r="D455" s="4"/>
      <c r="E455" s="7"/>
      <c r="F455" s="7"/>
      <c r="G455" s="7"/>
      <c r="H455" s="7"/>
      <c r="I455" s="7"/>
      <c r="J455" s="4"/>
      <c r="K455" s="4"/>
      <c r="L455" s="4"/>
      <c r="M455" s="4"/>
      <c r="N455" s="4"/>
      <c r="O455" s="4"/>
      <c r="P455" s="4"/>
    </row>
    <row r="456" spans="1:16" x14ac:dyDescent="0.2">
      <c r="A456" s="4"/>
      <c r="B456" s="4"/>
      <c r="C456" s="6"/>
      <c r="D456" s="4"/>
      <c r="E456" s="7"/>
      <c r="F456" s="7"/>
      <c r="G456" s="7"/>
      <c r="H456" s="7"/>
      <c r="I456" s="7"/>
      <c r="J456" s="4"/>
      <c r="K456" s="4"/>
      <c r="L456" s="4"/>
      <c r="M456" s="4"/>
      <c r="N456" s="4"/>
      <c r="O456" s="4"/>
      <c r="P456" s="4"/>
    </row>
    <row r="457" spans="1:16" x14ac:dyDescent="0.2">
      <c r="A457" s="4"/>
      <c r="B457" s="4"/>
      <c r="C457" s="6"/>
      <c r="D457" s="4"/>
      <c r="E457" s="7"/>
      <c r="F457" s="7"/>
      <c r="G457" s="7"/>
      <c r="H457" s="7"/>
      <c r="I457" s="7"/>
      <c r="J457" s="4"/>
      <c r="K457" s="4"/>
      <c r="L457" s="4"/>
      <c r="M457" s="4"/>
      <c r="N457" s="4"/>
      <c r="O457" s="4"/>
      <c r="P457" s="4"/>
    </row>
    <row r="458" spans="1:16" x14ac:dyDescent="0.2">
      <c r="A458" s="4"/>
      <c r="B458" s="4"/>
      <c r="C458" s="6"/>
      <c r="D458" s="4"/>
      <c r="E458" s="7"/>
      <c r="F458" s="7"/>
      <c r="G458" s="7"/>
      <c r="H458" s="7"/>
      <c r="I458" s="7"/>
      <c r="J458" s="4"/>
      <c r="K458" s="4"/>
      <c r="L458" s="4"/>
      <c r="M458" s="4"/>
      <c r="N458" s="4"/>
      <c r="O458" s="4"/>
      <c r="P458" s="4"/>
    </row>
    <row r="459" spans="1:16" x14ac:dyDescent="0.2">
      <c r="A459" s="4"/>
      <c r="B459" s="4"/>
      <c r="C459" s="6"/>
      <c r="D459" s="4"/>
      <c r="E459" s="7"/>
      <c r="F459" s="7"/>
      <c r="G459" s="7"/>
      <c r="H459" s="7"/>
      <c r="I459" s="7"/>
      <c r="J459" s="4"/>
      <c r="K459" s="4"/>
      <c r="L459" s="4"/>
      <c r="M459" s="4"/>
      <c r="N459" s="4"/>
      <c r="O459" s="4"/>
      <c r="P459" s="4"/>
    </row>
    <row r="460" spans="1:16" x14ac:dyDescent="0.2">
      <c r="A460" s="4"/>
      <c r="B460" s="4"/>
      <c r="C460" s="6"/>
      <c r="D460" s="4"/>
      <c r="E460" s="7"/>
      <c r="F460" s="7"/>
      <c r="G460" s="7"/>
      <c r="H460" s="7"/>
      <c r="I460" s="7"/>
      <c r="J460" s="4"/>
      <c r="K460" s="4"/>
      <c r="L460" s="4"/>
      <c r="M460" s="4"/>
      <c r="N460" s="4"/>
      <c r="O460" s="4"/>
      <c r="P460" s="4"/>
    </row>
    <row r="461" spans="1:16" x14ac:dyDescent="0.2">
      <c r="A461" s="4"/>
      <c r="B461" s="4"/>
      <c r="C461" s="6"/>
      <c r="D461" s="4"/>
      <c r="E461" s="7"/>
      <c r="F461" s="7"/>
      <c r="G461" s="7"/>
      <c r="H461" s="7"/>
      <c r="I461" s="7"/>
      <c r="J461" s="4"/>
      <c r="K461" s="4"/>
      <c r="L461" s="4"/>
      <c r="M461" s="4"/>
      <c r="N461" s="4"/>
      <c r="O461" s="4"/>
      <c r="P461" s="4"/>
    </row>
    <row r="462" spans="1:16" x14ac:dyDescent="0.2">
      <c r="A462" s="4"/>
      <c r="B462" s="4"/>
      <c r="C462" s="6"/>
      <c r="D462" s="4"/>
      <c r="E462" s="7"/>
      <c r="F462" s="7"/>
      <c r="G462" s="7"/>
      <c r="H462" s="7"/>
      <c r="I462" s="7"/>
      <c r="J462" s="4"/>
      <c r="K462" s="4"/>
      <c r="L462" s="4"/>
      <c r="M462" s="4"/>
      <c r="N462" s="4"/>
      <c r="O462" s="4"/>
      <c r="P462" s="4"/>
    </row>
    <row r="463" spans="1:16" x14ac:dyDescent="0.2">
      <c r="A463" s="4"/>
      <c r="B463" s="4"/>
      <c r="C463" s="6"/>
      <c r="D463" s="4"/>
      <c r="E463" s="7"/>
      <c r="F463" s="7"/>
      <c r="G463" s="7"/>
      <c r="H463" s="7"/>
      <c r="I463" s="7"/>
      <c r="J463" s="4"/>
      <c r="K463" s="4"/>
      <c r="L463" s="4"/>
      <c r="M463" s="4"/>
      <c r="N463" s="4"/>
      <c r="O463" s="4"/>
      <c r="P463" s="4"/>
    </row>
    <row r="464" spans="1:16" x14ac:dyDescent="0.2">
      <c r="A464" s="4"/>
      <c r="B464" s="4"/>
      <c r="C464" s="6"/>
      <c r="D464" s="4"/>
      <c r="E464" s="7"/>
      <c r="F464" s="7"/>
      <c r="G464" s="7"/>
      <c r="H464" s="7"/>
      <c r="I464" s="7"/>
      <c r="J464" s="4"/>
      <c r="K464" s="4"/>
      <c r="L464" s="4"/>
      <c r="M464" s="4"/>
      <c r="N464" s="4"/>
      <c r="O464" s="4"/>
      <c r="P464" s="4"/>
    </row>
    <row r="465" spans="1:16" x14ac:dyDescent="0.2">
      <c r="A465" s="4"/>
      <c r="B465" s="4"/>
      <c r="C465" s="6"/>
      <c r="D465" s="4"/>
      <c r="E465" s="7"/>
      <c r="F465" s="7"/>
      <c r="G465" s="7"/>
      <c r="H465" s="7"/>
      <c r="I465" s="7"/>
      <c r="J465" s="4"/>
      <c r="K465" s="4"/>
      <c r="L465" s="4"/>
      <c r="M465" s="4"/>
      <c r="N465" s="4"/>
      <c r="O465" s="4"/>
      <c r="P465" s="4"/>
    </row>
    <row r="466" spans="1:16" x14ac:dyDescent="0.2">
      <c r="A466" s="4"/>
      <c r="B466" s="4"/>
      <c r="C466" s="6"/>
      <c r="D466" s="4"/>
      <c r="E466" s="7"/>
      <c r="F466" s="7"/>
      <c r="G466" s="7"/>
      <c r="H466" s="7"/>
      <c r="I466" s="7"/>
      <c r="J466" s="4"/>
      <c r="K466" s="4"/>
      <c r="L466" s="4"/>
      <c r="M466" s="4"/>
      <c r="N466" s="4"/>
      <c r="O466" s="4"/>
      <c r="P466" s="4"/>
    </row>
    <row r="467" spans="1:16" x14ac:dyDescent="0.2">
      <c r="A467" s="4"/>
      <c r="B467" s="4"/>
      <c r="C467" s="6"/>
      <c r="D467" s="4"/>
      <c r="E467" s="7"/>
      <c r="F467" s="7"/>
      <c r="G467" s="7"/>
      <c r="H467" s="7"/>
      <c r="I467" s="7"/>
      <c r="J467" s="4"/>
      <c r="K467" s="4"/>
      <c r="L467" s="4"/>
      <c r="M467" s="4"/>
      <c r="N467" s="4"/>
      <c r="O467" s="4"/>
      <c r="P467" s="4"/>
    </row>
    <row r="468" spans="1:16" x14ac:dyDescent="0.2">
      <c r="A468" s="4"/>
      <c r="B468" s="4"/>
      <c r="C468" s="6"/>
      <c r="D468" s="4"/>
      <c r="E468" s="7"/>
      <c r="F468" s="7"/>
      <c r="G468" s="7"/>
      <c r="H468" s="7"/>
      <c r="I468" s="7"/>
      <c r="J468" s="4"/>
      <c r="K468" s="4"/>
      <c r="L468" s="4"/>
      <c r="M468" s="4"/>
      <c r="N468" s="4"/>
      <c r="O468" s="4"/>
      <c r="P468" s="4"/>
    </row>
    <row r="469" spans="1:16" x14ac:dyDescent="0.2">
      <c r="A469" s="4"/>
      <c r="B469" s="4"/>
      <c r="C469" s="6"/>
      <c r="D469" s="4"/>
      <c r="E469" s="7"/>
      <c r="F469" s="7"/>
      <c r="G469" s="7"/>
      <c r="H469" s="7"/>
      <c r="I469" s="7"/>
      <c r="J469" s="4"/>
      <c r="K469" s="4"/>
      <c r="L469" s="4"/>
      <c r="M469" s="4"/>
      <c r="N469" s="4"/>
      <c r="O469" s="4"/>
      <c r="P469" s="4"/>
    </row>
    <row r="470" spans="1:16" x14ac:dyDescent="0.2">
      <c r="A470" s="4"/>
      <c r="B470" s="4"/>
      <c r="C470" s="6"/>
      <c r="D470" s="4"/>
      <c r="E470" s="7"/>
      <c r="F470" s="7"/>
      <c r="G470" s="7"/>
      <c r="H470" s="7"/>
      <c r="I470" s="7"/>
      <c r="J470" s="4"/>
      <c r="K470" s="4"/>
      <c r="L470" s="4"/>
      <c r="M470" s="4"/>
      <c r="N470" s="4"/>
      <c r="O470" s="4"/>
      <c r="P470" s="4"/>
    </row>
    <row r="471" spans="1:16" x14ac:dyDescent="0.2">
      <c r="A471" s="4"/>
      <c r="B471" s="4"/>
      <c r="C471" s="6"/>
      <c r="D471" s="4"/>
      <c r="E471" s="7"/>
      <c r="F471" s="7"/>
      <c r="G471" s="7"/>
      <c r="H471" s="7"/>
      <c r="I471" s="7"/>
      <c r="J471" s="4"/>
      <c r="K471" s="4"/>
      <c r="L471" s="4"/>
      <c r="M471" s="4"/>
      <c r="N471" s="4"/>
      <c r="O471" s="4"/>
      <c r="P471" s="4"/>
    </row>
    <row r="472" spans="1:16" x14ac:dyDescent="0.2">
      <c r="A472" s="4"/>
      <c r="B472" s="4"/>
      <c r="C472" s="6"/>
      <c r="D472" s="4"/>
      <c r="E472" s="7"/>
      <c r="F472" s="7"/>
      <c r="G472" s="7"/>
      <c r="H472" s="7"/>
      <c r="I472" s="7"/>
      <c r="J472" s="4"/>
      <c r="K472" s="4"/>
      <c r="L472" s="4"/>
      <c r="M472" s="4"/>
      <c r="N472" s="4"/>
      <c r="O472" s="4"/>
      <c r="P472" s="4"/>
    </row>
    <row r="473" spans="1:16" x14ac:dyDescent="0.2">
      <c r="A473" s="4"/>
      <c r="B473" s="4"/>
      <c r="C473" s="6"/>
      <c r="D473" s="4"/>
      <c r="E473" s="7"/>
      <c r="F473" s="7"/>
      <c r="G473" s="7"/>
      <c r="H473" s="7"/>
      <c r="I473" s="7"/>
      <c r="J473" s="4"/>
      <c r="K473" s="4"/>
      <c r="L473" s="4"/>
      <c r="M473" s="4"/>
      <c r="N473" s="4"/>
      <c r="O473" s="4"/>
      <c r="P473" s="4"/>
    </row>
    <row r="474" spans="1:16" x14ac:dyDescent="0.2">
      <c r="A474" s="4"/>
      <c r="B474" s="4"/>
      <c r="C474" s="6"/>
      <c r="D474" s="4"/>
      <c r="E474" s="7"/>
      <c r="F474" s="7"/>
      <c r="G474" s="7"/>
      <c r="H474" s="7"/>
      <c r="I474" s="7"/>
      <c r="J474" s="4"/>
      <c r="K474" s="4"/>
      <c r="L474" s="4"/>
      <c r="M474" s="4"/>
      <c r="N474" s="4"/>
      <c r="O474" s="4"/>
      <c r="P474" s="4"/>
    </row>
    <row r="475" spans="1:16" x14ac:dyDescent="0.2">
      <c r="A475" s="4"/>
      <c r="B475" s="4"/>
      <c r="C475" s="6"/>
      <c r="D475" s="4"/>
      <c r="E475" s="7"/>
      <c r="F475" s="7"/>
      <c r="G475" s="7"/>
      <c r="H475" s="7"/>
      <c r="I475" s="7"/>
      <c r="J475" s="4"/>
      <c r="K475" s="4"/>
      <c r="L475" s="4"/>
      <c r="M475" s="4"/>
      <c r="N475" s="4"/>
      <c r="O475" s="4"/>
      <c r="P475" s="4"/>
    </row>
    <row r="476" spans="1:16" x14ac:dyDescent="0.2">
      <c r="A476" s="4"/>
      <c r="B476" s="4"/>
      <c r="C476" s="6"/>
      <c r="D476" s="4"/>
      <c r="E476" s="7"/>
      <c r="F476" s="7"/>
      <c r="G476" s="7"/>
      <c r="H476" s="7"/>
      <c r="I476" s="7"/>
      <c r="J476" s="4"/>
      <c r="K476" s="4"/>
      <c r="L476" s="4"/>
      <c r="M476" s="4"/>
      <c r="N476" s="4"/>
      <c r="O476" s="4"/>
      <c r="P476" s="4"/>
    </row>
    <row r="477" spans="1:16" x14ac:dyDescent="0.2">
      <c r="A477" s="4"/>
      <c r="B477" s="4"/>
      <c r="C477" s="6"/>
      <c r="D477" s="4"/>
      <c r="E477" s="7"/>
      <c r="F477" s="7"/>
      <c r="G477" s="7"/>
      <c r="H477" s="7"/>
      <c r="I477" s="7"/>
      <c r="J477" s="4"/>
      <c r="K477" s="4"/>
      <c r="L477" s="4"/>
      <c r="M477" s="4"/>
      <c r="N477" s="4"/>
      <c r="O477" s="4"/>
      <c r="P477" s="4"/>
    </row>
    <row r="478" spans="1:16" x14ac:dyDescent="0.2">
      <c r="A478" s="4"/>
      <c r="B478" s="4"/>
      <c r="C478" s="6"/>
      <c r="D478" s="4"/>
      <c r="E478" s="7"/>
      <c r="F478" s="7"/>
      <c r="G478" s="7"/>
      <c r="H478" s="7"/>
      <c r="I478" s="7"/>
      <c r="J478" s="4"/>
      <c r="K478" s="4"/>
      <c r="L478" s="4"/>
      <c r="M478" s="4"/>
      <c r="N478" s="4"/>
      <c r="O478" s="4"/>
      <c r="P478" s="4"/>
    </row>
    <row r="479" spans="1:16" x14ac:dyDescent="0.2">
      <c r="A479" s="4"/>
      <c r="B479" s="4"/>
      <c r="C479" s="6"/>
      <c r="D479" s="4"/>
      <c r="E479" s="7"/>
      <c r="F479" s="7"/>
      <c r="G479" s="7"/>
      <c r="H479" s="7"/>
      <c r="I479" s="7"/>
      <c r="J479" s="4"/>
      <c r="K479" s="4"/>
      <c r="L479" s="4"/>
      <c r="M479" s="4"/>
      <c r="N479" s="4"/>
      <c r="O479" s="4"/>
      <c r="P479" s="4"/>
    </row>
    <row r="480" spans="1:16" x14ac:dyDescent="0.2">
      <c r="A480" s="4"/>
      <c r="B480" s="4"/>
      <c r="C480" s="6"/>
      <c r="D480" s="4"/>
      <c r="E480" s="7"/>
      <c r="F480" s="7"/>
      <c r="G480" s="7"/>
      <c r="H480" s="7"/>
      <c r="I480" s="7"/>
      <c r="J480" s="4"/>
      <c r="K480" s="4"/>
      <c r="L480" s="4"/>
      <c r="M480" s="4"/>
      <c r="N480" s="4"/>
      <c r="O480" s="4"/>
      <c r="P480" s="4"/>
    </row>
    <row r="481" spans="1:16" x14ac:dyDescent="0.2">
      <c r="A481" s="4"/>
      <c r="B481" s="4"/>
      <c r="C481" s="6"/>
      <c r="D481" s="4"/>
      <c r="E481" s="7"/>
      <c r="F481" s="7"/>
      <c r="G481" s="7"/>
      <c r="H481" s="7"/>
      <c r="I481" s="7"/>
      <c r="J481" s="4"/>
      <c r="K481" s="4"/>
      <c r="L481" s="4"/>
      <c r="M481" s="4"/>
      <c r="N481" s="4"/>
      <c r="O481" s="4"/>
      <c r="P481" s="4"/>
    </row>
    <row r="482" spans="1:16" x14ac:dyDescent="0.2">
      <c r="A482" s="4"/>
      <c r="B482" s="4"/>
      <c r="C482" s="6"/>
      <c r="D482" s="4"/>
      <c r="E482" s="7"/>
      <c r="F482" s="7"/>
      <c r="G482" s="7"/>
      <c r="H482" s="7"/>
      <c r="I482" s="7"/>
      <c r="J482" s="4"/>
      <c r="K482" s="4"/>
      <c r="L482" s="4"/>
      <c r="M482" s="4"/>
      <c r="N482" s="4"/>
      <c r="O482" s="4"/>
      <c r="P482" s="4"/>
    </row>
    <row r="483" spans="1:16" x14ac:dyDescent="0.2">
      <c r="A483" s="4"/>
      <c r="B483" s="4"/>
      <c r="C483" s="6"/>
      <c r="D483" s="4"/>
      <c r="E483" s="7"/>
      <c r="F483" s="7"/>
      <c r="G483" s="7"/>
      <c r="H483" s="7"/>
      <c r="I483" s="7"/>
      <c r="J483" s="4"/>
      <c r="K483" s="4"/>
      <c r="L483" s="4"/>
      <c r="M483" s="4"/>
      <c r="N483" s="4"/>
      <c r="O483" s="4"/>
      <c r="P483" s="4"/>
    </row>
    <row r="484" spans="1:16" x14ac:dyDescent="0.2">
      <c r="A484" s="4"/>
      <c r="B484" s="4"/>
      <c r="C484" s="6"/>
      <c r="D484" s="4"/>
      <c r="E484" s="7"/>
      <c r="F484" s="7"/>
      <c r="G484" s="7"/>
      <c r="H484" s="7"/>
      <c r="I484" s="7"/>
      <c r="J484" s="4"/>
      <c r="K484" s="4"/>
      <c r="L484" s="4"/>
      <c r="M484" s="4"/>
      <c r="N484" s="4"/>
      <c r="O484" s="4"/>
      <c r="P484" s="4"/>
    </row>
    <row r="485" spans="1:16" x14ac:dyDescent="0.2">
      <c r="A485" s="4"/>
      <c r="B485" s="4"/>
      <c r="C485" s="6"/>
      <c r="D485" s="4"/>
      <c r="E485" s="7"/>
      <c r="F485" s="7"/>
      <c r="G485" s="7"/>
      <c r="H485" s="7"/>
      <c r="I485" s="7"/>
      <c r="J485" s="4"/>
      <c r="K485" s="4"/>
      <c r="L485" s="4"/>
      <c r="M485" s="4"/>
      <c r="N485" s="4"/>
      <c r="O485" s="4"/>
      <c r="P485" s="4"/>
    </row>
    <row r="486" spans="1:16" x14ac:dyDescent="0.2">
      <c r="A486" s="4"/>
      <c r="B486" s="4"/>
      <c r="C486" s="6"/>
      <c r="D486" s="4"/>
      <c r="E486" s="7"/>
      <c r="F486" s="7"/>
      <c r="G486" s="7"/>
      <c r="H486" s="7"/>
      <c r="I486" s="7"/>
      <c r="J486" s="4"/>
      <c r="K486" s="4"/>
      <c r="L486" s="4"/>
      <c r="M486" s="4"/>
      <c r="N486" s="4"/>
      <c r="O486" s="4"/>
      <c r="P486" s="4"/>
    </row>
    <row r="487" spans="1:16" x14ac:dyDescent="0.2">
      <c r="A487" s="4"/>
      <c r="B487" s="4"/>
      <c r="C487" s="6"/>
      <c r="D487" s="4"/>
      <c r="E487" s="7"/>
      <c r="F487" s="7"/>
      <c r="G487" s="7"/>
      <c r="H487" s="7"/>
      <c r="I487" s="7"/>
      <c r="J487" s="4"/>
      <c r="K487" s="4"/>
      <c r="L487" s="4"/>
      <c r="M487" s="4"/>
      <c r="N487" s="4"/>
      <c r="O487" s="4"/>
      <c r="P487" s="4"/>
    </row>
    <row r="488" spans="1:16" x14ac:dyDescent="0.2">
      <c r="A488" s="4"/>
      <c r="B488" s="4"/>
      <c r="C488" s="6"/>
      <c r="D488" s="4"/>
      <c r="E488" s="7"/>
      <c r="F488" s="7"/>
      <c r="G488" s="7"/>
      <c r="H488" s="7"/>
      <c r="I488" s="7"/>
      <c r="J488" s="4"/>
      <c r="K488" s="4"/>
      <c r="L488" s="4"/>
      <c r="M488" s="4"/>
      <c r="N488" s="4"/>
      <c r="O488" s="4"/>
      <c r="P488" s="4"/>
    </row>
    <row r="489" spans="1:16" x14ac:dyDescent="0.2">
      <c r="A489" s="4"/>
      <c r="B489" s="4"/>
      <c r="C489" s="6"/>
      <c r="D489" s="4"/>
      <c r="E489" s="7"/>
      <c r="F489" s="7"/>
      <c r="G489" s="7"/>
      <c r="H489" s="7"/>
      <c r="I489" s="7"/>
      <c r="J489" s="4"/>
      <c r="K489" s="4"/>
      <c r="L489" s="4"/>
      <c r="M489" s="4"/>
      <c r="N489" s="4"/>
      <c r="O489" s="4"/>
      <c r="P489" s="4"/>
    </row>
    <row r="490" spans="1:16" x14ac:dyDescent="0.2">
      <c r="A490" s="4"/>
      <c r="B490" s="4"/>
      <c r="C490" s="6"/>
      <c r="D490" s="4"/>
      <c r="E490" s="7"/>
      <c r="F490" s="7"/>
      <c r="G490" s="7"/>
      <c r="H490" s="7"/>
      <c r="I490" s="7"/>
      <c r="J490" s="4"/>
      <c r="K490" s="4"/>
      <c r="L490" s="4"/>
      <c r="M490" s="4"/>
      <c r="N490" s="4"/>
      <c r="O490" s="4"/>
      <c r="P490" s="4"/>
    </row>
    <row r="491" spans="1:16" x14ac:dyDescent="0.2">
      <c r="A491" s="4"/>
      <c r="B491" s="4"/>
      <c r="C491" s="6"/>
      <c r="D491" s="4"/>
      <c r="E491" s="7"/>
      <c r="F491" s="7"/>
      <c r="G491" s="7"/>
      <c r="H491" s="7"/>
      <c r="I491" s="7"/>
      <c r="J491" s="4"/>
      <c r="K491" s="4"/>
      <c r="L491" s="4"/>
      <c r="M491" s="4"/>
      <c r="N491" s="4"/>
      <c r="O491" s="4"/>
      <c r="P491" s="4"/>
    </row>
    <row r="492" spans="1:16" x14ac:dyDescent="0.2">
      <c r="A492" s="4"/>
      <c r="B492" s="4"/>
      <c r="C492" s="6"/>
      <c r="D492" s="4"/>
      <c r="E492" s="7"/>
      <c r="F492" s="7"/>
      <c r="G492" s="7"/>
      <c r="H492" s="7"/>
      <c r="I492" s="7"/>
      <c r="J492" s="4"/>
      <c r="K492" s="4"/>
      <c r="L492" s="4"/>
      <c r="M492" s="4"/>
      <c r="N492" s="4"/>
      <c r="O492" s="4"/>
      <c r="P492" s="4"/>
    </row>
    <row r="493" spans="1:16" x14ac:dyDescent="0.2">
      <c r="A493" s="4"/>
      <c r="B493" s="4"/>
      <c r="C493" s="6"/>
      <c r="D493" s="4"/>
      <c r="E493" s="7"/>
      <c r="F493" s="7"/>
      <c r="G493" s="7"/>
      <c r="H493" s="7"/>
      <c r="I493" s="7"/>
      <c r="J493" s="4"/>
      <c r="K493" s="4"/>
      <c r="L493" s="4"/>
      <c r="M493" s="4"/>
      <c r="N493" s="4"/>
      <c r="O493" s="4"/>
      <c r="P493" s="4"/>
    </row>
    <row r="494" spans="1:16" x14ac:dyDescent="0.2">
      <c r="A494" s="4"/>
      <c r="B494" s="4"/>
      <c r="C494" s="6"/>
      <c r="D494" s="4"/>
      <c r="E494" s="7"/>
      <c r="F494" s="7"/>
      <c r="G494" s="7"/>
      <c r="H494" s="7"/>
      <c r="I494" s="7"/>
      <c r="J494" s="4"/>
      <c r="K494" s="4"/>
      <c r="L494" s="4"/>
      <c r="M494" s="4"/>
      <c r="N494" s="4"/>
      <c r="O494" s="4"/>
      <c r="P494" s="4"/>
    </row>
    <row r="495" spans="1:16" x14ac:dyDescent="0.2">
      <c r="A495" s="4"/>
      <c r="B495" s="4"/>
      <c r="C495" s="6"/>
      <c r="D495" s="4"/>
      <c r="E495" s="7"/>
      <c r="F495" s="7"/>
      <c r="G495" s="7"/>
      <c r="H495" s="7"/>
      <c r="I495" s="7"/>
      <c r="J495" s="4"/>
      <c r="K495" s="4"/>
      <c r="L495" s="4"/>
      <c r="M495" s="4"/>
      <c r="N495" s="4"/>
      <c r="O495" s="4"/>
      <c r="P495" s="4"/>
    </row>
    <row r="496" spans="1:16" x14ac:dyDescent="0.2">
      <c r="A496" s="4"/>
      <c r="B496" s="4"/>
      <c r="C496" s="6"/>
      <c r="D496" s="4"/>
      <c r="E496" s="7"/>
      <c r="F496" s="7"/>
      <c r="G496" s="7"/>
      <c r="H496" s="7"/>
      <c r="I496" s="7"/>
      <c r="J496" s="4"/>
      <c r="K496" s="4"/>
      <c r="L496" s="4"/>
      <c r="M496" s="4"/>
      <c r="N496" s="4"/>
      <c r="O496" s="4"/>
      <c r="P496" s="4"/>
    </row>
    <row r="497" spans="1:16" x14ac:dyDescent="0.2">
      <c r="A497" s="4"/>
      <c r="B497" s="4"/>
      <c r="C497" s="6"/>
      <c r="D497" s="4"/>
      <c r="E497" s="7"/>
      <c r="F497" s="7"/>
      <c r="G497" s="7"/>
      <c r="H497" s="7"/>
      <c r="I497" s="7"/>
      <c r="J497" s="4"/>
      <c r="K497" s="4"/>
      <c r="L497" s="4"/>
      <c r="M497" s="4"/>
      <c r="N497" s="4"/>
      <c r="O497" s="4"/>
      <c r="P497" s="4"/>
    </row>
    <row r="498" spans="1:16" x14ac:dyDescent="0.2">
      <c r="A498" s="4"/>
      <c r="B498" s="4"/>
      <c r="C498" s="6"/>
      <c r="D498" s="4"/>
      <c r="E498" s="7"/>
      <c r="F498" s="7"/>
      <c r="G498" s="7"/>
      <c r="H498" s="7"/>
      <c r="I498" s="7"/>
      <c r="J498" s="4"/>
      <c r="K498" s="4"/>
      <c r="L498" s="4"/>
      <c r="M498" s="4"/>
      <c r="N498" s="4"/>
      <c r="O498" s="4"/>
      <c r="P498" s="4"/>
    </row>
    <row r="499" spans="1:16" x14ac:dyDescent="0.2">
      <c r="A499" s="4"/>
      <c r="B499" s="4"/>
      <c r="C499" s="6"/>
      <c r="D499" s="4"/>
      <c r="E499" s="7"/>
      <c r="F499" s="7"/>
      <c r="G499" s="7"/>
      <c r="H499" s="7"/>
      <c r="I499" s="7"/>
      <c r="J499" s="4"/>
      <c r="K499" s="4"/>
      <c r="L499" s="4"/>
      <c r="M499" s="4"/>
      <c r="N499" s="4"/>
      <c r="O499" s="4"/>
      <c r="P499" s="4"/>
    </row>
    <row r="500" spans="1:16" x14ac:dyDescent="0.2">
      <c r="A500" s="4"/>
      <c r="B500" s="4"/>
      <c r="C500" s="6"/>
      <c r="D500" s="4"/>
      <c r="E500" s="7"/>
      <c r="F500" s="7"/>
      <c r="G500" s="7"/>
      <c r="H500" s="7"/>
      <c r="I500" s="7"/>
      <c r="J500" s="4"/>
      <c r="K500" s="4"/>
      <c r="L500" s="4"/>
      <c r="M500" s="4"/>
      <c r="N500" s="4"/>
      <c r="O500" s="4"/>
      <c r="P500" s="4"/>
    </row>
    <row r="501" spans="1:16" x14ac:dyDescent="0.2">
      <c r="A501" s="4"/>
      <c r="B501" s="4"/>
      <c r="C501" s="6"/>
      <c r="D501" s="4"/>
      <c r="E501" s="7"/>
      <c r="F501" s="7"/>
      <c r="G501" s="7"/>
      <c r="H501" s="7"/>
      <c r="I501" s="7"/>
      <c r="J501" s="4"/>
      <c r="K501" s="4"/>
      <c r="L501" s="4"/>
      <c r="M501" s="4"/>
      <c r="N501" s="4"/>
      <c r="O501" s="4"/>
      <c r="P501" s="4"/>
    </row>
    <row r="502" spans="1:16" x14ac:dyDescent="0.2">
      <c r="A502" s="4"/>
      <c r="B502" s="4"/>
      <c r="C502" s="6"/>
      <c r="D502" s="4"/>
      <c r="E502" s="7"/>
      <c r="F502" s="7"/>
      <c r="G502" s="7"/>
      <c r="H502" s="7"/>
      <c r="I502" s="7"/>
      <c r="J502" s="4"/>
      <c r="K502" s="4"/>
      <c r="L502" s="4"/>
      <c r="M502" s="4"/>
      <c r="N502" s="4"/>
      <c r="O502" s="4"/>
      <c r="P502" s="4"/>
    </row>
    <row r="503" spans="1:16" x14ac:dyDescent="0.2">
      <c r="A503" s="4"/>
      <c r="B503" s="4"/>
      <c r="C503" s="6"/>
      <c r="D503" s="4"/>
      <c r="E503" s="7"/>
      <c r="F503" s="7"/>
      <c r="G503" s="7"/>
      <c r="H503" s="7"/>
      <c r="I503" s="7"/>
      <c r="J503" s="4"/>
      <c r="K503" s="4"/>
      <c r="L503" s="4"/>
      <c r="M503" s="4"/>
      <c r="N503" s="4"/>
      <c r="O503" s="4"/>
      <c r="P503" s="4"/>
    </row>
    <row r="504" spans="1:16" x14ac:dyDescent="0.2">
      <c r="A504" s="4"/>
      <c r="B504" s="4"/>
      <c r="C504" s="6"/>
      <c r="D504" s="4"/>
      <c r="E504" s="7"/>
      <c r="F504" s="7"/>
      <c r="G504" s="7"/>
      <c r="H504" s="7"/>
      <c r="I504" s="7"/>
      <c r="J504" s="4"/>
      <c r="K504" s="4"/>
      <c r="L504" s="4"/>
      <c r="M504" s="4"/>
      <c r="N504" s="4"/>
      <c r="O504" s="4"/>
      <c r="P504" s="4"/>
    </row>
    <row r="505" spans="1:16" x14ac:dyDescent="0.2">
      <c r="A505" s="4"/>
      <c r="B505" s="4"/>
      <c r="C505" s="6"/>
      <c r="D505" s="4"/>
      <c r="E505" s="7"/>
      <c r="F505" s="7"/>
      <c r="G505" s="7"/>
      <c r="H505" s="7"/>
      <c r="I505" s="7"/>
      <c r="J505" s="4"/>
      <c r="K505" s="4"/>
      <c r="L505" s="4"/>
      <c r="M505" s="4"/>
      <c r="N505" s="4"/>
      <c r="O505" s="4"/>
      <c r="P505" s="4"/>
    </row>
    <row r="506" spans="1:16" x14ac:dyDescent="0.2">
      <c r="A506" s="4"/>
      <c r="B506" s="4"/>
      <c r="C506" s="6"/>
      <c r="D506" s="4"/>
      <c r="E506" s="7"/>
      <c r="F506" s="7"/>
      <c r="G506" s="7"/>
      <c r="H506" s="7"/>
      <c r="I506" s="7"/>
      <c r="J506" s="4"/>
      <c r="K506" s="4"/>
      <c r="L506" s="4"/>
      <c r="M506" s="4"/>
      <c r="N506" s="4"/>
      <c r="O506" s="4"/>
      <c r="P506" s="4"/>
    </row>
    <row r="507" spans="1:16" x14ac:dyDescent="0.2">
      <c r="A507" s="4"/>
      <c r="B507" s="4"/>
      <c r="C507" s="6"/>
      <c r="D507" s="4"/>
      <c r="E507" s="7"/>
      <c r="F507" s="7"/>
      <c r="G507" s="7"/>
      <c r="H507" s="7"/>
      <c r="I507" s="7"/>
      <c r="J507" s="4"/>
      <c r="K507" s="4"/>
      <c r="L507" s="4"/>
      <c r="M507" s="4"/>
      <c r="N507" s="4"/>
      <c r="O507" s="4"/>
      <c r="P507" s="4"/>
    </row>
    <row r="508" spans="1:16" x14ac:dyDescent="0.2">
      <c r="A508" s="4"/>
      <c r="B508" s="4"/>
      <c r="C508" s="6"/>
      <c r="D508" s="4"/>
      <c r="E508" s="7"/>
      <c r="F508" s="7"/>
      <c r="G508" s="7"/>
      <c r="H508" s="7"/>
      <c r="I508" s="7"/>
      <c r="J508" s="4"/>
      <c r="K508" s="4"/>
      <c r="L508" s="4"/>
      <c r="M508" s="4"/>
      <c r="N508" s="4"/>
      <c r="O508" s="4"/>
      <c r="P508" s="4"/>
    </row>
    <row r="509" spans="1:16" x14ac:dyDescent="0.2">
      <c r="A509" s="4"/>
      <c r="B509" s="4"/>
      <c r="C509" s="6"/>
      <c r="D509" s="4"/>
      <c r="E509" s="7"/>
      <c r="F509" s="7"/>
      <c r="G509" s="7"/>
      <c r="H509" s="7"/>
      <c r="I509" s="7"/>
      <c r="J509" s="4"/>
      <c r="K509" s="4"/>
      <c r="L509" s="4"/>
      <c r="M509" s="4"/>
      <c r="N509" s="4"/>
      <c r="O509" s="4"/>
      <c r="P509" s="4"/>
    </row>
    <row r="510" spans="1:16" x14ac:dyDescent="0.2">
      <c r="A510" s="4"/>
      <c r="B510" s="4"/>
      <c r="C510" s="6"/>
      <c r="D510" s="4"/>
      <c r="E510" s="7"/>
      <c r="F510" s="7"/>
      <c r="G510" s="7"/>
      <c r="H510" s="7"/>
      <c r="I510" s="7"/>
      <c r="J510" s="4"/>
      <c r="K510" s="4"/>
      <c r="L510" s="4"/>
      <c r="M510" s="4"/>
      <c r="N510" s="4"/>
      <c r="O510" s="4"/>
      <c r="P510" s="4"/>
    </row>
    <row r="511" spans="1:16" x14ac:dyDescent="0.2">
      <c r="A511" s="4"/>
      <c r="B511" s="4"/>
      <c r="C511" s="6"/>
      <c r="D511" s="4"/>
      <c r="E511" s="7"/>
      <c r="F511" s="7"/>
      <c r="G511" s="7"/>
      <c r="H511" s="7"/>
      <c r="I511" s="7"/>
      <c r="J511" s="4"/>
      <c r="K511" s="4"/>
      <c r="L511" s="4"/>
      <c r="M511" s="4"/>
      <c r="N511" s="4"/>
      <c r="O511" s="4"/>
      <c r="P511" s="4"/>
    </row>
    <row r="512" spans="1:16" x14ac:dyDescent="0.2">
      <c r="A512" s="4"/>
      <c r="B512" s="4"/>
      <c r="C512" s="6"/>
      <c r="D512" s="4"/>
      <c r="E512" s="7"/>
      <c r="F512" s="7"/>
      <c r="G512" s="7"/>
      <c r="H512" s="7"/>
      <c r="I512" s="7"/>
      <c r="J512" s="4"/>
      <c r="K512" s="4"/>
      <c r="L512" s="4"/>
      <c r="M512" s="4"/>
      <c r="N512" s="4"/>
      <c r="O512" s="4"/>
      <c r="P512" s="4"/>
    </row>
    <row r="513" spans="1:16" x14ac:dyDescent="0.2">
      <c r="A513" s="4"/>
      <c r="B513" s="4"/>
      <c r="C513" s="6"/>
      <c r="D513" s="4"/>
      <c r="E513" s="7"/>
      <c r="F513" s="7"/>
      <c r="G513" s="7"/>
      <c r="H513" s="7"/>
      <c r="I513" s="7"/>
      <c r="J513" s="4"/>
      <c r="K513" s="4"/>
      <c r="L513" s="4"/>
      <c r="M513" s="4"/>
      <c r="N513" s="4"/>
      <c r="O513" s="4"/>
      <c r="P513" s="4"/>
    </row>
    <row r="514" spans="1:16" x14ac:dyDescent="0.2">
      <c r="A514" s="4"/>
      <c r="B514" s="4"/>
      <c r="C514" s="6"/>
      <c r="D514" s="4"/>
      <c r="E514" s="7"/>
      <c r="F514" s="7"/>
      <c r="G514" s="7"/>
      <c r="H514" s="7"/>
      <c r="I514" s="7"/>
      <c r="J514" s="4"/>
      <c r="K514" s="4"/>
      <c r="L514" s="4"/>
      <c r="M514" s="4"/>
      <c r="N514" s="4"/>
      <c r="O514" s="4"/>
      <c r="P514" s="4"/>
    </row>
    <row r="515" spans="1:16" x14ac:dyDescent="0.2">
      <c r="A515" s="4"/>
      <c r="B515" s="4"/>
      <c r="C515" s="6"/>
      <c r="D515" s="4"/>
      <c r="E515" s="7"/>
      <c r="F515" s="7"/>
      <c r="G515" s="7"/>
      <c r="H515" s="7"/>
      <c r="I515" s="7"/>
      <c r="J515" s="4"/>
      <c r="K515" s="4"/>
      <c r="L515" s="4"/>
      <c r="M515" s="4"/>
      <c r="N515" s="4"/>
      <c r="O515" s="4"/>
      <c r="P515" s="4"/>
    </row>
    <row r="516" spans="1:16" x14ac:dyDescent="0.2">
      <c r="A516" s="4"/>
      <c r="B516" s="4"/>
      <c r="C516" s="6"/>
      <c r="D516" s="4"/>
      <c r="E516" s="7"/>
      <c r="F516" s="7"/>
      <c r="G516" s="7"/>
      <c r="H516" s="7"/>
      <c r="I516" s="7"/>
      <c r="J516" s="4"/>
      <c r="K516" s="4"/>
      <c r="L516" s="4"/>
      <c r="M516" s="4"/>
      <c r="N516" s="4"/>
      <c r="O516" s="4"/>
      <c r="P516" s="4"/>
    </row>
    <row r="517" spans="1:16" x14ac:dyDescent="0.2">
      <c r="A517" s="4"/>
      <c r="B517" s="4"/>
      <c r="C517" s="6"/>
      <c r="D517" s="4"/>
      <c r="E517" s="7"/>
      <c r="F517" s="7"/>
      <c r="G517" s="7"/>
      <c r="H517" s="7"/>
      <c r="I517" s="7"/>
      <c r="J517" s="4"/>
      <c r="K517" s="4"/>
      <c r="L517" s="4"/>
      <c r="M517" s="4"/>
      <c r="N517" s="4"/>
      <c r="O517" s="4"/>
      <c r="P517" s="4"/>
    </row>
    <row r="518" spans="1:16" x14ac:dyDescent="0.2">
      <c r="A518" s="4"/>
      <c r="B518" s="4"/>
      <c r="C518" s="6"/>
      <c r="D518" s="4"/>
      <c r="E518" s="7"/>
      <c r="F518" s="7"/>
      <c r="G518" s="7"/>
      <c r="H518" s="7"/>
      <c r="I518" s="7"/>
      <c r="J518" s="4"/>
      <c r="K518" s="4"/>
      <c r="L518" s="4"/>
      <c r="M518" s="4"/>
      <c r="N518" s="4"/>
      <c r="O518" s="4"/>
      <c r="P518" s="4"/>
    </row>
    <row r="519" spans="1:16" x14ac:dyDescent="0.2">
      <c r="A519" s="4"/>
      <c r="B519" s="4"/>
      <c r="C519" s="6"/>
      <c r="D519" s="4"/>
      <c r="E519" s="7"/>
      <c r="F519" s="7"/>
      <c r="G519" s="7"/>
      <c r="H519" s="7"/>
      <c r="I519" s="7"/>
      <c r="J519" s="4"/>
      <c r="K519" s="4"/>
      <c r="L519" s="4"/>
      <c r="M519" s="4"/>
      <c r="N519" s="4"/>
      <c r="O519" s="4"/>
      <c r="P519" s="4"/>
    </row>
    <row r="520" spans="1:16" x14ac:dyDescent="0.2">
      <c r="A520" s="4"/>
      <c r="B520" s="4"/>
      <c r="C520" s="6"/>
      <c r="D520" s="4"/>
      <c r="E520" s="7"/>
      <c r="F520" s="7"/>
      <c r="G520" s="7"/>
      <c r="H520" s="7"/>
      <c r="I520" s="7"/>
      <c r="J520" s="4"/>
      <c r="K520" s="4"/>
      <c r="L520" s="4"/>
      <c r="M520" s="4"/>
      <c r="N520" s="4"/>
      <c r="O520" s="4"/>
      <c r="P520" s="4"/>
    </row>
    <row r="521" spans="1:16" x14ac:dyDescent="0.2">
      <c r="A521" s="4"/>
      <c r="B521" s="4"/>
      <c r="C521" s="6"/>
      <c r="D521" s="4"/>
      <c r="E521" s="7"/>
      <c r="F521" s="7"/>
      <c r="G521" s="7"/>
      <c r="H521" s="7"/>
      <c r="I521" s="7"/>
      <c r="J521" s="4"/>
      <c r="K521" s="4"/>
      <c r="L521" s="4"/>
      <c r="M521" s="4"/>
      <c r="N521" s="4"/>
      <c r="O521" s="4"/>
      <c r="P521" s="4"/>
    </row>
    <row r="522" spans="1:16" x14ac:dyDescent="0.2">
      <c r="A522" s="4"/>
      <c r="B522" s="4"/>
      <c r="C522" s="6"/>
      <c r="D522" s="4"/>
      <c r="E522" s="7"/>
      <c r="F522" s="7"/>
      <c r="G522" s="7"/>
      <c r="H522" s="7"/>
      <c r="I522" s="7"/>
      <c r="J522" s="4"/>
      <c r="K522" s="4"/>
      <c r="L522" s="4"/>
      <c r="M522" s="4"/>
      <c r="N522" s="4"/>
      <c r="O522" s="4"/>
      <c r="P522" s="4"/>
    </row>
    <row r="523" spans="1:16" x14ac:dyDescent="0.2">
      <c r="A523" s="4"/>
      <c r="B523" s="4"/>
      <c r="C523" s="6"/>
      <c r="D523" s="4"/>
      <c r="E523" s="7"/>
      <c r="F523" s="7"/>
      <c r="G523" s="7"/>
      <c r="H523" s="7"/>
      <c r="I523" s="7"/>
      <c r="J523" s="4"/>
      <c r="K523" s="4"/>
      <c r="L523" s="4"/>
      <c r="M523" s="4"/>
      <c r="N523" s="4"/>
      <c r="O523" s="4"/>
      <c r="P523" s="4"/>
    </row>
    <row r="524" spans="1:16" x14ac:dyDescent="0.2">
      <c r="A524" s="4"/>
      <c r="B524" s="4"/>
      <c r="C524" s="6"/>
      <c r="D524" s="4"/>
      <c r="E524" s="7"/>
      <c r="F524" s="7"/>
      <c r="G524" s="7"/>
      <c r="H524" s="7"/>
      <c r="I524" s="7"/>
      <c r="J524" s="4"/>
      <c r="K524" s="4"/>
      <c r="L524" s="4"/>
      <c r="M524" s="4"/>
      <c r="N524" s="4"/>
      <c r="O524" s="4"/>
      <c r="P524" s="4"/>
    </row>
    <row r="525" spans="1:16" x14ac:dyDescent="0.2">
      <c r="A525" s="4"/>
      <c r="B525" s="4"/>
      <c r="C525" s="6"/>
      <c r="D525" s="4"/>
      <c r="E525" s="7"/>
      <c r="F525" s="7"/>
      <c r="G525" s="7"/>
      <c r="H525" s="7"/>
      <c r="I525" s="7"/>
      <c r="J525" s="4"/>
      <c r="K525" s="4"/>
      <c r="L525" s="4"/>
      <c r="M525" s="4"/>
      <c r="N525" s="4"/>
      <c r="O525" s="4"/>
      <c r="P525" s="4"/>
    </row>
    <row r="526" spans="1:16" x14ac:dyDescent="0.2">
      <c r="A526" s="4"/>
      <c r="B526" s="4"/>
      <c r="C526" s="6"/>
      <c r="D526" s="4"/>
      <c r="E526" s="7"/>
      <c r="F526" s="7"/>
      <c r="G526" s="7"/>
      <c r="H526" s="7"/>
      <c r="I526" s="7"/>
      <c r="J526" s="4"/>
      <c r="K526" s="4"/>
      <c r="L526" s="4"/>
      <c r="M526" s="4"/>
      <c r="N526" s="4"/>
      <c r="O526" s="4"/>
      <c r="P526" s="4"/>
    </row>
    <row r="527" spans="1:16" x14ac:dyDescent="0.2">
      <c r="A527" s="4"/>
      <c r="B527" s="4"/>
      <c r="C527" s="6"/>
      <c r="D527" s="4"/>
      <c r="E527" s="7"/>
      <c r="F527" s="7"/>
      <c r="G527" s="7"/>
      <c r="H527" s="7"/>
      <c r="I527" s="7"/>
      <c r="J527" s="4"/>
      <c r="K527" s="4"/>
      <c r="L527" s="4"/>
      <c r="M527" s="4"/>
      <c r="N527" s="4"/>
      <c r="O527" s="4"/>
      <c r="P527" s="4"/>
    </row>
    <row r="528" spans="1:16" x14ac:dyDescent="0.2">
      <c r="A528" s="4"/>
      <c r="B528" s="4"/>
      <c r="C528" s="6"/>
      <c r="D528" s="4"/>
      <c r="E528" s="7"/>
      <c r="F528" s="7"/>
      <c r="G528" s="7"/>
      <c r="H528" s="7"/>
      <c r="I528" s="7"/>
      <c r="J528" s="4"/>
      <c r="K528" s="4"/>
      <c r="L528" s="4"/>
      <c r="M528" s="4"/>
      <c r="N528" s="4"/>
      <c r="O528" s="4"/>
      <c r="P528" s="4"/>
    </row>
    <row r="529" spans="1:16" x14ac:dyDescent="0.2">
      <c r="A529" s="4"/>
      <c r="B529" s="4"/>
      <c r="C529" s="6"/>
      <c r="D529" s="4"/>
      <c r="E529" s="7"/>
      <c r="F529" s="7"/>
      <c r="G529" s="7"/>
      <c r="H529" s="7"/>
      <c r="I529" s="7"/>
      <c r="J529" s="4"/>
      <c r="K529" s="4"/>
      <c r="L529" s="4"/>
      <c r="M529" s="4"/>
      <c r="N529" s="4"/>
      <c r="O529" s="4"/>
      <c r="P529" s="4"/>
    </row>
    <row r="530" spans="1:16" x14ac:dyDescent="0.2">
      <c r="A530" s="4"/>
      <c r="B530" s="4"/>
      <c r="C530" s="6"/>
      <c r="D530" s="4"/>
      <c r="E530" s="7"/>
      <c r="F530" s="7"/>
      <c r="G530" s="7"/>
      <c r="H530" s="7"/>
      <c r="I530" s="7"/>
      <c r="J530" s="4"/>
      <c r="K530" s="4"/>
      <c r="L530" s="4"/>
      <c r="M530" s="4"/>
      <c r="N530" s="4"/>
      <c r="O530" s="4"/>
      <c r="P530" s="4"/>
    </row>
    <row r="531" spans="1:16" x14ac:dyDescent="0.2">
      <c r="A531" s="4"/>
      <c r="B531" s="4"/>
      <c r="C531" s="6"/>
      <c r="D531" s="4"/>
      <c r="E531" s="7"/>
      <c r="F531" s="7"/>
      <c r="G531" s="7"/>
      <c r="H531" s="7"/>
      <c r="I531" s="7"/>
      <c r="J531" s="4"/>
      <c r="K531" s="4"/>
      <c r="L531" s="4"/>
      <c r="M531" s="4"/>
      <c r="N531" s="4"/>
      <c r="O531" s="4"/>
      <c r="P531" s="4"/>
    </row>
    <row r="532" spans="1:16" x14ac:dyDescent="0.2">
      <c r="A532" s="4"/>
      <c r="B532" s="4"/>
      <c r="C532" s="6"/>
      <c r="D532" s="4"/>
      <c r="E532" s="7"/>
      <c r="F532" s="7"/>
      <c r="G532" s="7"/>
      <c r="H532" s="7"/>
      <c r="I532" s="7"/>
      <c r="J532" s="4"/>
      <c r="K532" s="4"/>
      <c r="L532" s="4"/>
      <c r="M532" s="4"/>
      <c r="N532" s="4"/>
      <c r="O532" s="4"/>
      <c r="P532" s="4"/>
    </row>
    <row r="533" spans="1:16" x14ac:dyDescent="0.2">
      <c r="A533" s="4"/>
      <c r="B533" s="4"/>
      <c r="C533" s="6"/>
      <c r="D533" s="4"/>
      <c r="E533" s="7"/>
      <c r="F533" s="7"/>
      <c r="G533" s="7"/>
      <c r="H533" s="7"/>
      <c r="I533" s="7"/>
      <c r="J533" s="4"/>
      <c r="K533" s="4"/>
      <c r="L533" s="4"/>
      <c r="M533" s="4"/>
      <c r="N533" s="4"/>
      <c r="O533" s="4"/>
      <c r="P533" s="4"/>
    </row>
    <row r="534" spans="1:16" x14ac:dyDescent="0.2">
      <c r="A534" s="4"/>
      <c r="B534" s="4"/>
      <c r="C534" s="6"/>
      <c r="D534" s="4"/>
      <c r="E534" s="7"/>
      <c r="F534" s="7"/>
      <c r="G534" s="7"/>
      <c r="H534" s="7"/>
      <c r="I534" s="7"/>
      <c r="J534" s="4"/>
      <c r="K534" s="4"/>
      <c r="L534" s="4"/>
      <c r="M534" s="4"/>
      <c r="N534" s="4"/>
      <c r="O534" s="4"/>
      <c r="P534" s="4"/>
    </row>
    <row r="535" spans="1:16" x14ac:dyDescent="0.2">
      <c r="A535" s="4"/>
      <c r="B535" s="4"/>
      <c r="C535" s="6"/>
      <c r="D535" s="4"/>
      <c r="E535" s="7"/>
      <c r="F535" s="7"/>
      <c r="G535" s="7"/>
      <c r="H535" s="7"/>
      <c r="I535" s="7"/>
      <c r="J535" s="4"/>
      <c r="K535" s="4"/>
      <c r="L535" s="4"/>
      <c r="M535" s="4"/>
      <c r="N535" s="4"/>
      <c r="O535" s="4"/>
      <c r="P535" s="4"/>
    </row>
    <row r="536" spans="1:16" x14ac:dyDescent="0.2">
      <c r="A536" s="4"/>
      <c r="B536" s="4"/>
      <c r="C536" s="6"/>
      <c r="D536" s="4"/>
      <c r="E536" s="7"/>
      <c r="F536" s="7"/>
      <c r="G536" s="7"/>
      <c r="H536" s="7"/>
      <c r="I536" s="7"/>
      <c r="J536" s="4"/>
      <c r="K536" s="4"/>
      <c r="L536" s="4"/>
      <c r="M536" s="4"/>
      <c r="N536" s="4"/>
      <c r="O536" s="4"/>
      <c r="P536" s="4"/>
    </row>
    <row r="537" spans="1:16" x14ac:dyDescent="0.2">
      <c r="A537" s="4"/>
      <c r="B537" s="4"/>
      <c r="C537" s="6"/>
      <c r="D537" s="4"/>
      <c r="E537" s="7"/>
      <c r="F537" s="7"/>
      <c r="G537" s="7"/>
      <c r="H537" s="7"/>
      <c r="I537" s="7"/>
      <c r="J537" s="4"/>
      <c r="K537" s="4"/>
      <c r="L537" s="4"/>
      <c r="M537" s="4"/>
      <c r="N537" s="4"/>
      <c r="O537" s="4"/>
      <c r="P537" s="4"/>
    </row>
    <row r="538" spans="1:16" x14ac:dyDescent="0.2">
      <c r="A538" s="4"/>
      <c r="B538" s="4"/>
      <c r="C538" s="6"/>
      <c r="D538" s="4"/>
      <c r="E538" s="7"/>
      <c r="F538" s="7"/>
      <c r="G538" s="7"/>
      <c r="H538" s="7"/>
      <c r="I538" s="7"/>
      <c r="J538" s="4"/>
      <c r="K538" s="4"/>
      <c r="L538" s="4"/>
      <c r="M538" s="4"/>
      <c r="N538" s="4"/>
      <c r="O538" s="4"/>
      <c r="P538" s="4"/>
    </row>
    <row r="539" spans="1:16" x14ac:dyDescent="0.2">
      <c r="A539" s="4"/>
      <c r="B539" s="4"/>
      <c r="C539" s="6"/>
      <c r="D539" s="4"/>
      <c r="E539" s="7"/>
      <c r="F539" s="7"/>
      <c r="G539" s="7"/>
      <c r="H539" s="7"/>
      <c r="I539" s="7"/>
      <c r="J539" s="4"/>
      <c r="K539" s="4"/>
      <c r="L539" s="4"/>
      <c r="M539" s="4"/>
      <c r="N539" s="4"/>
      <c r="O539" s="4"/>
      <c r="P539" s="4"/>
    </row>
    <row r="540" spans="1:16" x14ac:dyDescent="0.2">
      <c r="A540" s="4"/>
      <c r="B540" s="4"/>
      <c r="C540" s="6"/>
      <c r="D540" s="4"/>
      <c r="E540" s="7"/>
      <c r="F540" s="7"/>
      <c r="G540" s="7"/>
      <c r="H540" s="7"/>
      <c r="I540" s="7"/>
      <c r="J540" s="4"/>
      <c r="K540" s="4"/>
      <c r="L540" s="4"/>
      <c r="M540" s="4"/>
      <c r="N540" s="4"/>
      <c r="O540" s="4"/>
      <c r="P540" s="4"/>
    </row>
    <row r="541" spans="1:16" x14ac:dyDescent="0.2">
      <c r="A541" s="4"/>
      <c r="B541" s="4"/>
      <c r="C541" s="6"/>
      <c r="D541" s="4"/>
      <c r="E541" s="7"/>
      <c r="F541" s="7"/>
      <c r="G541" s="7"/>
      <c r="H541" s="7"/>
      <c r="I541" s="7"/>
      <c r="J541" s="4"/>
      <c r="K541" s="4"/>
      <c r="L541" s="4"/>
      <c r="M541" s="4"/>
      <c r="N541" s="4"/>
      <c r="O541" s="4"/>
      <c r="P541" s="4"/>
    </row>
    <row r="542" spans="1:16" x14ac:dyDescent="0.2">
      <c r="A542" s="4"/>
      <c r="B542" s="4"/>
      <c r="C542" s="6"/>
      <c r="D542" s="4"/>
      <c r="E542" s="7"/>
      <c r="F542" s="7"/>
      <c r="G542" s="7"/>
      <c r="H542" s="7"/>
      <c r="I542" s="7"/>
      <c r="J542" s="4"/>
      <c r="K542" s="4"/>
      <c r="L542" s="4"/>
      <c r="M542" s="4"/>
      <c r="N542" s="4"/>
      <c r="O542" s="4"/>
      <c r="P542" s="4"/>
    </row>
    <row r="543" spans="1:16" x14ac:dyDescent="0.2">
      <c r="A543" s="4"/>
      <c r="B543" s="4"/>
      <c r="C543" s="6"/>
      <c r="D543" s="4"/>
      <c r="E543" s="7"/>
      <c r="F543" s="7"/>
      <c r="G543" s="7"/>
      <c r="H543" s="7"/>
      <c r="I543" s="7"/>
      <c r="J543" s="4"/>
      <c r="K543" s="4"/>
      <c r="L543" s="4"/>
      <c r="M543" s="4"/>
      <c r="N543" s="4"/>
      <c r="O543" s="4"/>
      <c r="P543" s="4"/>
    </row>
    <row r="544" spans="1:16" x14ac:dyDescent="0.2">
      <c r="A544" s="4"/>
      <c r="B544" s="4"/>
      <c r="C544" s="6"/>
      <c r="D544" s="4"/>
      <c r="E544" s="7"/>
      <c r="F544" s="7"/>
      <c r="G544" s="7"/>
      <c r="H544" s="7"/>
      <c r="I544" s="7"/>
      <c r="J544" s="4"/>
      <c r="K544" s="4"/>
      <c r="L544" s="4"/>
      <c r="M544" s="4"/>
      <c r="N544" s="4"/>
      <c r="O544" s="4"/>
      <c r="P544" s="4"/>
    </row>
    <row r="545" spans="1:16" x14ac:dyDescent="0.2">
      <c r="A545" s="4"/>
      <c r="B545" s="4"/>
      <c r="C545" s="6"/>
      <c r="D545" s="4"/>
      <c r="E545" s="7"/>
      <c r="F545" s="7"/>
      <c r="G545" s="7"/>
      <c r="H545" s="7"/>
      <c r="I545" s="7"/>
      <c r="J545" s="4"/>
      <c r="K545" s="4"/>
      <c r="L545" s="4"/>
      <c r="M545" s="4"/>
      <c r="N545" s="4"/>
      <c r="O545" s="4"/>
      <c r="P545" s="4"/>
    </row>
    <row r="546" spans="1:16" x14ac:dyDescent="0.2">
      <c r="A546" s="4"/>
      <c r="B546" s="4"/>
      <c r="C546" s="6"/>
      <c r="D546" s="4"/>
      <c r="E546" s="7"/>
      <c r="F546" s="7"/>
      <c r="G546" s="7"/>
      <c r="H546" s="7"/>
      <c r="I546" s="7"/>
      <c r="J546" s="4"/>
      <c r="K546" s="4"/>
      <c r="L546" s="4"/>
      <c r="M546" s="4"/>
      <c r="N546" s="4"/>
      <c r="O546" s="4"/>
      <c r="P546" s="4"/>
    </row>
    <row r="547" spans="1:16" x14ac:dyDescent="0.2">
      <c r="A547" s="4"/>
      <c r="B547" s="4"/>
      <c r="C547" s="6"/>
      <c r="D547" s="4"/>
      <c r="E547" s="7"/>
      <c r="F547" s="7"/>
      <c r="G547" s="7"/>
      <c r="H547" s="7"/>
      <c r="I547" s="7"/>
      <c r="J547" s="4"/>
      <c r="K547" s="4"/>
      <c r="L547" s="4"/>
      <c r="M547" s="4"/>
      <c r="N547" s="4"/>
      <c r="O547" s="4"/>
      <c r="P547" s="4"/>
    </row>
    <row r="548" spans="1:16" x14ac:dyDescent="0.2">
      <c r="A548" s="4"/>
      <c r="B548" s="4"/>
      <c r="C548" s="6"/>
      <c r="D548" s="4"/>
      <c r="E548" s="7"/>
      <c r="F548" s="7"/>
      <c r="G548" s="7"/>
      <c r="H548" s="7"/>
      <c r="I548" s="7"/>
      <c r="J548" s="4"/>
      <c r="K548" s="4"/>
      <c r="L548" s="4"/>
      <c r="M548" s="4"/>
      <c r="N548" s="4"/>
      <c r="O548" s="4"/>
      <c r="P548" s="4"/>
    </row>
    <row r="549" spans="1:16" x14ac:dyDescent="0.2">
      <c r="A549" s="4"/>
      <c r="B549" s="4"/>
      <c r="C549" s="6"/>
      <c r="D549" s="4"/>
      <c r="E549" s="7"/>
      <c r="F549" s="7"/>
      <c r="G549" s="7"/>
      <c r="H549" s="7"/>
      <c r="I549" s="7"/>
      <c r="J549" s="4"/>
      <c r="K549" s="4"/>
      <c r="L549" s="4"/>
      <c r="M549" s="4"/>
      <c r="N549" s="4"/>
      <c r="O549" s="4"/>
      <c r="P549" s="4"/>
    </row>
    <row r="550" spans="1:16" x14ac:dyDescent="0.2">
      <c r="A550" s="4"/>
      <c r="B550" s="4"/>
      <c r="C550" s="6"/>
      <c r="D550" s="4"/>
      <c r="E550" s="7"/>
      <c r="F550" s="7"/>
      <c r="G550" s="7"/>
      <c r="H550" s="7"/>
      <c r="I550" s="7"/>
      <c r="J550" s="4"/>
      <c r="K550" s="4"/>
      <c r="L550" s="4"/>
      <c r="M550" s="4"/>
      <c r="N550" s="4"/>
      <c r="O550" s="4"/>
      <c r="P550" s="4"/>
    </row>
    <row r="551" spans="1:16" x14ac:dyDescent="0.2">
      <c r="A551" s="4"/>
      <c r="B551" s="4"/>
      <c r="C551" s="6"/>
      <c r="D551" s="4"/>
      <c r="E551" s="7"/>
      <c r="F551" s="7"/>
      <c r="G551" s="7"/>
      <c r="H551" s="7"/>
      <c r="I551" s="7"/>
      <c r="J551" s="4"/>
      <c r="K551" s="4"/>
      <c r="L551" s="4"/>
      <c r="M551" s="4"/>
      <c r="N551" s="4"/>
      <c r="O551" s="4"/>
      <c r="P551" s="4"/>
    </row>
    <row r="552" spans="1:16" x14ac:dyDescent="0.2">
      <c r="A552" s="4"/>
      <c r="B552" s="4"/>
      <c r="C552" s="6"/>
      <c r="D552" s="4"/>
      <c r="E552" s="7"/>
      <c r="F552" s="7"/>
      <c r="G552" s="7"/>
      <c r="H552" s="7"/>
      <c r="I552" s="7"/>
      <c r="J552" s="4"/>
      <c r="K552" s="4"/>
      <c r="L552" s="4"/>
      <c r="M552" s="4"/>
      <c r="N552" s="4"/>
      <c r="O552" s="4"/>
      <c r="P552" s="4"/>
    </row>
    <row r="553" spans="1:16" x14ac:dyDescent="0.2">
      <c r="A553" s="4"/>
      <c r="B553" s="4"/>
      <c r="C553" s="6"/>
      <c r="D553" s="4"/>
      <c r="E553" s="7"/>
      <c r="F553" s="7"/>
      <c r="G553" s="7"/>
      <c r="H553" s="7"/>
      <c r="I553" s="7"/>
      <c r="J553" s="4"/>
      <c r="K553" s="4"/>
      <c r="L553" s="4"/>
      <c r="M553" s="4"/>
      <c r="N553" s="4"/>
      <c r="O553" s="4"/>
      <c r="P553" s="4"/>
    </row>
    <row r="554" spans="1:16" x14ac:dyDescent="0.2">
      <c r="A554" s="4"/>
      <c r="B554" s="4"/>
      <c r="C554" s="6"/>
      <c r="D554" s="4"/>
      <c r="E554" s="7"/>
      <c r="F554" s="7"/>
      <c r="G554" s="7"/>
      <c r="H554" s="7"/>
      <c r="I554" s="7"/>
      <c r="J554" s="4"/>
      <c r="K554" s="4"/>
      <c r="L554" s="4"/>
      <c r="M554" s="4"/>
      <c r="N554" s="4"/>
      <c r="O554" s="4"/>
      <c r="P554" s="4"/>
    </row>
    <row r="555" spans="1:16" x14ac:dyDescent="0.2">
      <c r="A555" s="4"/>
      <c r="B555" s="4"/>
      <c r="C555" s="6"/>
      <c r="D555" s="4"/>
      <c r="E555" s="7"/>
      <c r="F555" s="7"/>
      <c r="G555" s="7"/>
      <c r="H555" s="7"/>
      <c r="I555" s="7"/>
      <c r="J555" s="4"/>
      <c r="K555" s="4"/>
      <c r="L555" s="4"/>
      <c r="M555" s="4"/>
      <c r="N555" s="4"/>
      <c r="O555" s="4"/>
      <c r="P555" s="4"/>
    </row>
    <row r="556" spans="1:16" x14ac:dyDescent="0.2">
      <c r="A556" s="4"/>
      <c r="B556" s="4"/>
      <c r="C556" s="6"/>
      <c r="D556" s="4"/>
      <c r="E556" s="7"/>
      <c r="F556" s="7"/>
      <c r="G556" s="7"/>
      <c r="H556" s="7"/>
      <c r="I556" s="7"/>
      <c r="J556" s="4"/>
      <c r="K556" s="4"/>
      <c r="L556" s="4"/>
      <c r="M556" s="4"/>
      <c r="N556" s="4"/>
      <c r="O556" s="4"/>
      <c r="P556" s="4"/>
    </row>
    <row r="557" spans="1:16" x14ac:dyDescent="0.2">
      <c r="A557" s="4"/>
      <c r="B557" s="4"/>
      <c r="C557" s="6"/>
      <c r="D557" s="4"/>
      <c r="E557" s="7"/>
      <c r="F557" s="7"/>
      <c r="G557" s="7"/>
      <c r="H557" s="7"/>
      <c r="I557" s="7"/>
      <c r="J557" s="4"/>
      <c r="K557" s="4"/>
      <c r="L557" s="4"/>
      <c r="M557" s="4"/>
      <c r="N557" s="4"/>
      <c r="O557" s="4"/>
      <c r="P557" s="4"/>
    </row>
    <row r="558" spans="1:16" x14ac:dyDescent="0.2">
      <c r="A558" s="4"/>
      <c r="B558" s="4"/>
      <c r="C558" s="6"/>
      <c r="D558" s="4"/>
      <c r="E558" s="7"/>
      <c r="F558" s="7"/>
      <c r="G558" s="7"/>
      <c r="H558" s="7"/>
      <c r="I558" s="7"/>
      <c r="J558" s="4"/>
      <c r="K558" s="4"/>
      <c r="L558" s="4"/>
      <c r="M558" s="4"/>
      <c r="N558" s="4"/>
      <c r="O558" s="4"/>
      <c r="P558" s="4"/>
    </row>
    <row r="559" spans="1:16" x14ac:dyDescent="0.2">
      <c r="A559" s="4"/>
      <c r="B559" s="4"/>
      <c r="C559" s="6"/>
      <c r="D559" s="4"/>
      <c r="E559" s="7"/>
      <c r="F559" s="7"/>
      <c r="G559" s="7"/>
      <c r="H559" s="7"/>
      <c r="I559" s="7"/>
      <c r="J559" s="4"/>
      <c r="K559" s="4"/>
      <c r="L559" s="4"/>
      <c r="M559" s="4"/>
      <c r="N559" s="4"/>
      <c r="O559" s="4"/>
      <c r="P559" s="4"/>
    </row>
    <row r="560" spans="1:16" x14ac:dyDescent="0.2">
      <c r="A560" s="4"/>
      <c r="B560" s="4"/>
      <c r="C560" s="6"/>
      <c r="D560" s="4"/>
      <c r="E560" s="7"/>
      <c r="F560" s="7"/>
      <c r="G560" s="7"/>
      <c r="H560" s="7"/>
      <c r="I560" s="7"/>
      <c r="J560" s="4"/>
      <c r="K560" s="4"/>
      <c r="L560" s="4"/>
      <c r="M560" s="4"/>
      <c r="N560" s="4"/>
      <c r="O560" s="4"/>
      <c r="P560" s="4"/>
    </row>
    <row r="561" spans="1:16" x14ac:dyDescent="0.2">
      <c r="A561" s="4"/>
      <c r="B561" s="4"/>
      <c r="C561" s="6"/>
      <c r="D561" s="4"/>
      <c r="E561" s="7"/>
      <c r="F561" s="7"/>
      <c r="G561" s="7"/>
      <c r="H561" s="7"/>
      <c r="I561" s="7"/>
      <c r="J561" s="4"/>
      <c r="K561" s="4"/>
      <c r="L561" s="4"/>
      <c r="M561" s="4"/>
      <c r="N561" s="4"/>
      <c r="O561" s="4"/>
      <c r="P561" s="4"/>
    </row>
    <row r="562" spans="1:16" x14ac:dyDescent="0.2">
      <c r="A562" s="4"/>
      <c r="B562" s="4"/>
      <c r="C562" s="6"/>
      <c r="D562" s="4"/>
      <c r="E562" s="7"/>
      <c r="F562" s="7"/>
      <c r="G562" s="7"/>
      <c r="H562" s="7"/>
      <c r="I562" s="7"/>
      <c r="J562" s="4"/>
      <c r="K562" s="4"/>
      <c r="L562" s="4"/>
      <c r="M562" s="4"/>
      <c r="N562" s="4"/>
      <c r="O562" s="4"/>
      <c r="P562" s="4"/>
    </row>
    <row r="563" spans="1:16" x14ac:dyDescent="0.2">
      <c r="A563" s="4"/>
      <c r="B563" s="4"/>
      <c r="C563" s="6"/>
      <c r="D563" s="4"/>
      <c r="E563" s="7"/>
      <c r="F563" s="7"/>
      <c r="G563" s="7"/>
      <c r="H563" s="7"/>
      <c r="I563" s="7"/>
      <c r="J563" s="4"/>
      <c r="K563" s="4"/>
      <c r="L563" s="4"/>
      <c r="M563" s="4"/>
      <c r="N563" s="4"/>
      <c r="O563" s="4"/>
      <c r="P563" s="4"/>
    </row>
    <row r="564" spans="1:16" x14ac:dyDescent="0.2">
      <c r="A564" s="4"/>
      <c r="B564" s="4"/>
      <c r="C564" s="6"/>
      <c r="D564" s="4"/>
      <c r="E564" s="7"/>
      <c r="F564" s="7"/>
      <c r="G564" s="7"/>
      <c r="H564" s="7"/>
      <c r="I564" s="7"/>
      <c r="J564" s="4"/>
      <c r="K564" s="4"/>
      <c r="L564" s="4"/>
      <c r="M564" s="4"/>
      <c r="N564" s="4"/>
      <c r="O564" s="4"/>
      <c r="P564" s="4"/>
    </row>
    <row r="565" spans="1:16" x14ac:dyDescent="0.2">
      <c r="A565" s="4"/>
      <c r="B565" s="4"/>
      <c r="C565" s="6"/>
      <c r="D565" s="4"/>
      <c r="E565" s="7"/>
      <c r="F565" s="7"/>
      <c r="G565" s="7"/>
      <c r="H565" s="7"/>
      <c r="I565" s="7"/>
      <c r="J565" s="4"/>
      <c r="K565" s="4"/>
      <c r="L565" s="4"/>
      <c r="M565" s="4"/>
      <c r="N565" s="4"/>
      <c r="O565" s="4"/>
      <c r="P565" s="4"/>
    </row>
    <row r="566" spans="1:16" x14ac:dyDescent="0.2">
      <c r="A566" s="4"/>
      <c r="B566" s="4"/>
      <c r="C566" s="6"/>
      <c r="D566" s="4"/>
      <c r="E566" s="7"/>
      <c r="F566" s="7"/>
      <c r="G566" s="7"/>
      <c r="H566" s="7"/>
      <c r="I566" s="7"/>
      <c r="J566" s="4"/>
      <c r="K566" s="4"/>
      <c r="L566" s="4"/>
      <c r="M566" s="4"/>
      <c r="N566" s="4"/>
      <c r="O566" s="4"/>
      <c r="P566" s="4"/>
    </row>
    <row r="567" spans="1:16" x14ac:dyDescent="0.2">
      <c r="A567" s="4"/>
      <c r="B567" s="4"/>
      <c r="C567" s="6"/>
      <c r="D567" s="4"/>
      <c r="E567" s="7"/>
      <c r="F567" s="7"/>
      <c r="G567" s="7"/>
      <c r="H567" s="7"/>
      <c r="I567" s="7"/>
      <c r="J567" s="4"/>
      <c r="K567" s="4"/>
      <c r="L567" s="4"/>
      <c r="M567" s="4"/>
      <c r="N567" s="4"/>
      <c r="O567" s="4"/>
      <c r="P567" s="4"/>
    </row>
    <row r="568" spans="1:16" x14ac:dyDescent="0.2">
      <c r="A568" s="4"/>
      <c r="B568" s="4"/>
      <c r="C568" s="6"/>
      <c r="D568" s="4"/>
      <c r="E568" s="7"/>
      <c r="F568" s="7"/>
      <c r="G568" s="7"/>
      <c r="H568" s="7"/>
      <c r="I568" s="7"/>
      <c r="J568" s="4"/>
      <c r="K568" s="4"/>
      <c r="L568" s="4"/>
      <c r="M568" s="4"/>
      <c r="N568" s="4"/>
      <c r="O568" s="4"/>
      <c r="P568" s="4"/>
    </row>
    <row r="569" spans="1:16" x14ac:dyDescent="0.2">
      <c r="A569" s="4"/>
      <c r="B569" s="4"/>
      <c r="C569" s="6"/>
      <c r="D569" s="4"/>
      <c r="E569" s="7"/>
      <c r="F569" s="7"/>
      <c r="G569" s="7"/>
      <c r="H569" s="7"/>
      <c r="I569" s="7"/>
      <c r="J569" s="4"/>
      <c r="K569" s="4"/>
      <c r="L569" s="4"/>
      <c r="M569" s="4"/>
      <c r="N569" s="4"/>
      <c r="O569" s="4"/>
      <c r="P569" s="4"/>
    </row>
    <row r="570" spans="1:16" x14ac:dyDescent="0.2">
      <c r="A570" s="4"/>
      <c r="B570" s="4"/>
      <c r="C570" s="6"/>
      <c r="D570" s="4"/>
      <c r="E570" s="7"/>
      <c r="F570" s="7"/>
      <c r="G570" s="7"/>
      <c r="H570" s="7"/>
      <c r="I570" s="7"/>
      <c r="J570" s="4"/>
      <c r="K570" s="4"/>
      <c r="L570" s="4"/>
      <c r="M570" s="4"/>
      <c r="N570" s="4"/>
      <c r="O570" s="4"/>
      <c r="P570" s="4"/>
    </row>
    <row r="571" spans="1:16" x14ac:dyDescent="0.2">
      <c r="A571" s="4"/>
      <c r="B571" s="4"/>
      <c r="C571" s="6"/>
      <c r="D571" s="4"/>
      <c r="E571" s="7"/>
      <c r="F571" s="7"/>
      <c r="G571" s="7"/>
      <c r="H571" s="7"/>
      <c r="I571" s="7"/>
      <c r="J571" s="4"/>
      <c r="K571" s="4"/>
      <c r="L571" s="4"/>
      <c r="M571" s="4"/>
      <c r="N571" s="4"/>
      <c r="O571" s="4"/>
      <c r="P571" s="4"/>
    </row>
    <row r="572" spans="1:16" x14ac:dyDescent="0.2">
      <c r="A572" s="4"/>
      <c r="B572" s="4"/>
      <c r="C572" s="6"/>
      <c r="D572" s="4"/>
      <c r="E572" s="7"/>
      <c r="F572" s="7"/>
      <c r="G572" s="7"/>
      <c r="H572" s="7"/>
      <c r="I572" s="7"/>
      <c r="J572" s="4"/>
      <c r="K572" s="4"/>
      <c r="L572" s="4"/>
      <c r="M572" s="4"/>
      <c r="N572" s="4"/>
      <c r="O572" s="4"/>
      <c r="P572" s="4"/>
    </row>
    <row r="573" spans="1:16" x14ac:dyDescent="0.2">
      <c r="A573" s="4"/>
      <c r="B573" s="4"/>
      <c r="C573" s="6"/>
      <c r="D573" s="4"/>
      <c r="E573" s="7"/>
      <c r="F573" s="7"/>
      <c r="G573" s="7"/>
      <c r="H573" s="7"/>
      <c r="I573" s="7"/>
      <c r="J573" s="4"/>
      <c r="K573" s="4"/>
      <c r="L573" s="4"/>
      <c r="M573" s="4"/>
      <c r="N573" s="4"/>
      <c r="O573" s="4"/>
      <c r="P573" s="4"/>
    </row>
    <row r="574" spans="1:16" x14ac:dyDescent="0.2">
      <c r="A574" s="4"/>
      <c r="B574" s="4"/>
      <c r="C574" s="6"/>
      <c r="D574" s="4"/>
      <c r="E574" s="7"/>
      <c r="F574" s="7"/>
      <c r="G574" s="7"/>
      <c r="H574" s="7"/>
      <c r="I574" s="7"/>
      <c r="J574" s="4"/>
      <c r="K574" s="4"/>
      <c r="L574" s="4"/>
      <c r="M574" s="4"/>
      <c r="N574" s="4"/>
      <c r="O574" s="4"/>
      <c r="P574" s="4"/>
    </row>
    <row r="575" spans="1:16" x14ac:dyDescent="0.2">
      <c r="A575" s="4"/>
      <c r="B575" s="4"/>
      <c r="C575" s="6"/>
      <c r="D575" s="4"/>
      <c r="E575" s="7"/>
      <c r="F575" s="7"/>
      <c r="G575" s="7"/>
      <c r="H575" s="7"/>
      <c r="I575" s="7"/>
      <c r="J575" s="4"/>
      <c r="K575" s="4"/>
      <c r="L575" s="4"/>
      <c r="M575" s="4"/>
      <c r="N575" s="4"/>
      <c r="O575" s="4"/>
      <c r="P575" s="4"/>
    </row>
    <row r="576" spans="1:16" x14ac:dyDescent="0.2">
      <c r="A576" s="4"/>
      <c r="B576" s="4"/>
      <c r="C576" s="6"/>
      <c r="D576" s="4"/>
      <c r="E576" s="7"/>
      <c r="F576" s="7"/>
      <c r="G576" s="7"/>
      <c r="H576" s="7"/>
      <c r="I576" s="7"/>
      <c r="J576" s="4"/>
      <c r="K576" s="4"/>
      <c r="L576" s="4"/>
      <c r="M576" s="4"/>
      <c r="N576" s="4"/>
      <c r="O576" s="4"/>
      <c r="P576" s="4"/>
    </row>
    <row r="577" spans="1:16" x14ac:dyDescent="0.2">
      <c r="A577" s="4"/>
      <c r="B577" s="4"/>
      <c r="C577" s="6"/>
      <c r="D577" s="4"/>
      <c r="E577" s="7"/>
      <c r="F577" s="7"/>
      <c r="G577" s="7"/>
      <c r="H577" s="7"/>
      <c r="I577" s="7"/>
      <c r="J577" s="4"/>
      <c r="K577" s="4"/>
      <c r="L577" s="4"/>
      <c r="M577" s="4"/>
      <c r="N577" s="4"/>
      <c r="O577" s="4"/>
      <c r="P577" s="4"/>
    </row>
    <row r="578" spans="1:16" x14ac:dyDescent="0.2">
      <c r="A578" s="4"/>
      <c r="B578" s="4"/>
      <c r="C578" s="6"/>
      <c r="D578" s="4"/>
      <c r="E578" s="7"/>
      <c r="F578" s="7"/>
      <c r="G578" s="7"/>
      <c r="H578" s="7"/>
      <c r="I578" s="7"/>
      <c r="J578" s="4"/>
      <c r="K578" s="4"/>
      <c r="L578" s="4"/>
      <c r="M578" s="4"/>
      <c r="N578" s="4"/>
      <c r="O578" s="4"/>
      <c r="P578" s="4"/>
    </row>
    <row r="579" spans="1:16" x14ac:dyDescent="0.2">
      <c r="A579" s="4"/>
      <c r="B579" s="4"/>
      <c r="C579" s="6"/>
      <c r="D579" s="4"/>
      <c r="E579" s="7"/>
      <c r="F579" s="7"/>
      <c r="G579" s="7"/>
      <c r="H579" s="7"/>
      <c r="I579" s="7"/>
      <c r="J579" s="4"/>
      <c r="K579" s="4"/>
      <c r="L579" s="4"/>
      <c r="M579" s="4"/>
      <c r="N579" s="4"/>
      <c r="O579" s="4"/>
      <c r="P579" s="4"/>
    </row>
    <row r="580" spans="1:16" x14ac:dyDescent="0.2">
      <c r="A580" s="4"/>
      <c r="B580" s="4"/>
      <c r="C580" s="6"/>
      <c r="D580" s="4"/>
      <c r="E580" s="7"/>
      <c r="F580" s="7"/>
      <c r="G580" s="7"/>
      <c r="H580" s="7"/>
      <c r="I580" s="7"/>
      <c r="J580" s="4"/>
      <c r="K580" s="4"/>
      <c r="L580" s="4"/>
      <c r="M580" s="4"/>
      <c r="N580" s="4"/>
      <c r="O580" s="4"/>
      <c r="P580" s="4"/>
    </row>
    <row r="581" spans="1:16" x14ac:dyDescent="0.2">
      <c r="A581" s="4"/>
      <c r="B581" s="4"/>
      <c r="C581" s="6"/>
      <c r="D581" s="4"/>
      <c r="E581" s="7"/>
      <c r="F581" s="7"/>
      <c r="G581" s="7"/>
      <c r="H581" s="7"/>
      <c r="I581" s="7"/>
      <c r="J581" s="4"/>
      <c r="K581" s="4"/>
      <c r="L581" s="4"/>
      <c r="M581" s="4"/>
      <c r="N581" s="4"/>
      <c r="O581" s="4"/>
      <c r="P581" s="4"/>
    </row>
    <row r="582" spans="1:16" x14ac:dyDescent="0.2">
      <c r="A582" s="4"/>
      <c r="B582" s="4"/>
      <c r="C582" s="6"/>
      <c r="D582" s="4"/>
      <c r="E582" s="7"/>
      <c r="F582" s="7"/>
      <c r="G582" s="7"/>
      <c r="H582" s="7"/>
      <c r="I582" s="7"/>
      <c r="J582" s="4"/>
      <c r="K582" s="4"/>
      <c r="L582" s="4"/>
      <c r="M582" s="4"/>
      <c r="N582" s="4"/>
      <c r="O582" s="4"/>
      <c r="P582" s="4"/>
    </row>
    <row r="583" spans="1:16" x14ac:dyDescent="0.2">
      <c r="A583" s="4"/>
      <c r="B583" s="4"/>
      <c r="C583" s="6"/>
      <c r="D583" s="4"/>
      <c r="E583" s="7"/>
      <c r="F583" s="7"/>
      <c r="G583" s="7"/>
      <c r="H583" s="7"/>
      <c r="I583" s="7"/>
      <c r="J583" s="4"/>
      <c r="K583" s="4"/>
      <c r="L583" s="4"/>
      <c r="M583" s="4"/>
      <c r="N583" s="4"/>
      <c r="O583" s="4"/>
      <c r="P583" s="4"/>
    </row>
    <row r="584" spans="1:16" x14ac:dyDescent="0.2">
      <c r="A584" s="4"/>
      <c r="B584" s="4"/>
      <c r="C584" s="6"/>
      <c r="D584" s="4"/>
      <c r="E584" s="7"/>
      <c r="F584" s="7"/>
      <c r="G584" s="7"/>
      <c r="H584" s="7"/>
      <c r="I584" s="7"/>
      <c r="J584" s="4"/>
      <c r="K584" s="4"/>
      <c r="L584" s="4"/>
      <c r="M584" s="4"/>
      <c r="N584" s="4"/>
      <c r="O584" s="4"/>
      <c r="P584" s="4"/>
    </row>
    <row r="585" spans="1:16" x14ac:dyDescent="0.2">
      <c r="A585" s="4"/>
      <c r="B585" s="4"/>
      <c r="C585" s="6"/>
      <c r="D585" s="4"/>
      <c r="E585" s="7"/>
      <c r="F585" s="7"/>
      <c r="G585" s="7"/>
      <c r="H585" s="7"/>
      <c r="I585" s="7"/>
      <c r="J585" s="4"/>
      <c r="K585" s="4"/>
      <c r="L585" s="4"/>
      <c r="M585" s="4"/>
      <c r="N585" s="4"/>
      <c r="O585" s="4"/>
      <c r="P585" s="4"/>
    </row>
    <row r="586" spans="1:16" x14ac:dyDescent="0.2">
      <c r="A586" s="4"/>
      <c r="B586" s="4"/>
      <c r="C586" s="6"/>
      <c r="D586" s="4"/>
      <c r="E586" s="7"/>
      <c r="F586" s="7"/>
      <c r="G586" s="7"/>
      <c r="H586" s="7"/>
      <c r="I586" s="7"/>
      <c r="J586" s="4"/>
      <c r="K586" s="4"/>
      <c r="L586" s="4"/>
      <c r="M586" s="4"/>
      <c r="N586" s="4"/>
      <c r="O586" s="4"/>
      <c r="P586" s="4"/>
    </row>
    <row r="587" spans="1:16" x14ac:dyDescent="0.2">
      <c r="A587" s="4"/>
      <c r="B587" s="4"/>
      <c r="C587" s="6"/>
      <c r="D587" s="4"/>
      <c r="E587" s="7"/>
      <c r="F587" s="7"/>
      <c r="G587" s="7"/>
      <c r="H587" s="7"/>
      <c r="I587" s="7"/>
      <c r="J587" s="4"/>
      <c r="K587" s="4"/>
      <c r="L587" s="4"/>
      <c r="M587" s="4"/>
      <c r="N587" s="4"/>
      <c r="O587" s="4"/>
      <c r="P587" s="4"/>
    </row>
    <row r="588" spans="1:16" x14ac:dyDescent="0.2">
      <c r="A588" s="4"/>
      <c r="B588" s="4"/>
      <c r="C588" s="6"/>
      <c r="D588" s="4"/>
      <c r="E588" s="7"/>
      <c r="F588" s="7"/>
      <c r="G588" s="7"/>
      <c r="H588" s="7"/>
      <c r="I588" s="7"/>
      <c r="J588" s="4"/>
      <c r="K588" s="4"/>
      <c r="L588" s="4"/>
      <c r="M588" s="4"/>
      <c r="N588" s="4"/>
      <c r="O588" s="4"/>
      <c r="P588" s="4"/>
    </row>
    <row r="589" spans="1:16" x14ac:dyDescent="0.2">
      <c r="A589" s="4"/>
      <c r="B589" s="4"/>
      <c r="C589" s="6"/>
      <c r="D589" s="4"/>
      <c r="E589" s="7"/>
      <c r="F589" s="7"/>
      <c r="G589" s="7"/>
      <c r="H589" s="7"/>
      <c r="I589" s="7"/>
      <c r="J589" s="4"/>
      <c r="K589" s="4"/>
      <c r="L589" s="4"/>
      <c r="M589" s="4"/>
      <c r="N589" s="4"/>
      <c r="O589" s="4"/>
      <c r="P589" s="4"/>
    </row>
    <row r="590" spans="1:16" x14ac:dyDescent="0.2">
      <c r="A590" s="4"/>
      <c r="B590" s="4"/>
      <c r="C590" s="6"/>
      <c r="D590" s="4"/>
      <c r="E590" s="7"/>
      <c r="F590" s="7"/>
      <c r="G590" s="7"/>
      <c r="H590" s="7"/>
      <c r="I590" s="7"/>
      <c r="J590" s="4"/>
      <c r="K590" s="4"/>
      <c r="L590" s="4"/>
      <c r="M590" s="4"/>
      <c r="N590" s="4"/>
      <c r="O590" s="4"/>
      <c r="P590" s="4"/>
    </row>
    <row r="591" spans="1:16" x14ac:dyDescent="0.2">
      <c r="A591" s="4"/>
      <c r="B591" s="4"/>
      <c r="C591" s="6"/>
      <c r="D591" s="4"/>
      <c r="E591" s="7"/>
      <c r="F591" s="7"/>
      <c r="G591" s="7"/>
      <c r="H591" s="7"/>
      <c r="I591" s="7"/>
      <c r="J591" s="4"/>
      <c r="K591" s="4"/>
      <c r="L591" s="4"/>
      <c r="M591" s="4"/>
      <c r="N591" s="4"/>
      <c r="O591" s="4"/>
      <c r="P591" s="4"/>
    </row>
    <row r="592" spans="1:16" x14ac:dyDescent="0.2">
      <c r="A592" s="4"/>
      <c r="B592" s="4"/>
      <c r="C592" s="6"/>
      <c r="D592" s="4"/>
      <c r="E592" s="7"/>
      <c r="F592" s="7"/>
      <c r="G592" s="7"/>
      <c r="H592" s="7"/>
      <c r="I592" s="7"/>
      <c r="J592" s="4"/>
      <c r="K592" s="4"/>
      <c r="L592" s="4"/>
      <c r="M592" s="4"/>
      <c r="N592" s="4"/>
      <c r="O592" s="4"/>
      <c r="P592" s="4"/>
    </row>
    <row r="593" spans="1:16" x14ac:dyDescent="0.2">
      <c r="A593" s="4"/>
      <c r="B593" s="4"/>
      <c r="C593" s="6"/>
      <c r="D593" s="4"/>
      <c r="E593" s="7"/>
      <c r="F593" s="7"/>
      <c r="G593" s="7"/>
      <c r="H593" s="7"/>
      <c r="I593" s="7"/>
      <c r="J593" s="4"/>
      <c r="K593" s="4"/>
      <c r="L593" s="4"/>
      <c r="M593" s="4"/>
      <c r="N593" s="4"/>
      <c r="O593" s="4"/>
      <c r="P593" s="4"/>
    </row>
    <row r="594" spans="1:16" x14ac:dyDescent="0.2">
      <c r="A594" s="4"/>
      <c r="B594" s="4"/>
      <c r="C594" s="6"/>
      <c r="D594" s="4"/>
      <c r="E594" s="7"/>
      <c r="F594" s="7"/>
      <c r="G594" s="7"/>
      <c r="H594" s="7"/>
      <c r="I594" s="7"/>
      <c r="J594" s="4"/>
      <c r="K594" s="4"/>
      <c r="L594" s="4"/>
      <c r="M594" s="4"/>
      <c r="N594" s="4"/>
      <c r="O594" s="4"/>
      <c r="P594" s="4"/>
    </row>
    <row r="595" spans="1:16" x14ac:dyDescent="0.2">
      <c r="A595" s="4"/>
      <c r="B595" s="4"/>
      <c r="C595" s="6"/>
      <c r="D595" s="4"/>
      <c r="E595" s="7"/>
      <c r="F595" s="7"/>
      <c r="G595" s="7"/>
      <c r="H595" s="7"/>
      <c r="I595" s="7"/>
      <c r="J595" s="4"/>
      <c r="K595" s="4"/>
      <c r="L595" s="4"/>
      <c r="M595" s="4"/>
      <c r="N595" s="4"/>
      <c r="O595" s="4"/>
      <c r="P595" s="4"/>
    </row>
    <row r="596" spans="1:16" x14ac:dyDescent="0.2">
      <c r="A596" s="4"/>
      <c r="B596" s="4"/>
      <c r="C596" s="6"/>
      <c r="D596" s="4"/>
      <c r="E596" s="7"/>
      <c r="F596" s="7"/>
      <c r="G596" s="7"/>
      <c r="H596" s="7"/>
      <c r="I596" s="7"/>
      <c r="J596" s="4"/>
      <c r="K596" s="4"/>
      <c r="L596" s="4"/>
      <c r="M596" s="4"/>
      <c r="N596" s="4"/>
      <c r="O596" s="4"/>
      <c r="P596" s="4"/>
    </row>
    <row r="597" spans="1:16" x14ac:dyDescent="0.2">
      <c r="A597" s="4"/>
      <c r="B597" s="4"/>
      <c r="C597" s="6"/>
      <c r="D597" s="4"/>
      <c r="E597" s="7"/>
      <c r="F597" s="7"/>
      <c r="G597" s="7"/>
      <c r="H597" s="7"/>
      <c r="I597" s="7"/>
      <c r="J597" s="4"/>
      <c r="K597" s="4"/>
      <c r="L597" s="4"/>
      <c r="M597" s="4"/>
      <c r="N597" s="4"/>
      <c r="O597" s="4"/>
      <c r="P597" s="4"/>
    </row>
    <row r="598" spans="1:16" x14ac:dyDescent="0.2">
      <c r="A598" s="4"/>
      <c r="B598" s="4"/>
      <c r="C598" s="6"/>
      <c r="D598" s="4"/>
      <c r="E598" s="7"/>
      <c r="F598" s="7"/>
      <c r="G598" s="7"/>
      <c r="H598" s="7"/>
      <c r="I598" s="7"/>
      <c r="J598" s="4"/>
      <c r="K598" s="4"/>
      <c r="L598" s="4"/>
      <c r="M598" s="4"/>
      <c r="N598" s="4"/>
      <c r="O598" s="4"/>
      <c r="P598" s="4"/>
    </row>
    <row r="599" spans="1:16" x14ac:dyDescent="0.2">
      <c r="A599" s="4"/>
      <c r="B599" s="4"/>
      <c r="C599" s="6"/>
      <c r="D599" s="4"/>
      <c r="E599" s="7"/>
      <c r="F599" s="7"/>
      <c r="G599" s="7"/>
      <c r="H599" s="7"/>
      <c r="I599" s="7"/>
      <c r="J599" s="4"/>
      <c r="K599" s="4"/>
      <c r="L599" s="4"/>
      <c r="M599" s="4"/>
      <c r="N599" s="4"/>
      <c r="O599" s="4"/>
      <c r="P599" s="4"/>
    </row>
    <row r="600" spans="1:16" x14ac:dyDescent="0.2">
      <c r="A600" s="4"/>
      <c r="B600" s="4"/>
      <c r="C600" s="6"/>
      <c r="D600" s="4"/>
      <c r="E600" s="7"/>
      <c r="F600" s="7"/>
      <c r="G600" s="7"/>
      <c r="H600" s="7"/>
      <c r="I600" s="7"/>
      <c r="J600" s="4"/>
      <c r="K600" s="4"/>
      <c r="L600" s="4"/>
      <c r="M600" s="4"/>
      <c r="N600" s="4"/>
      <c r="O600" s="4"/>
      <c r="P600" s="4"/>
    </row>
    <row r="601" spans="1:16" x14ac:dyDescent="0.2">
      <c r="A601" s="4"/>
      <c r="B601" s="4"/>
      <c r="C601" s="6"/>
      <c r="D601" s="4"/>
      <c r="E601" s="7"/>
      <c r="F601" s="7"/>
      <c r="G601" s="7"/>
      <c r="H601" s="7"/>
      <c r="I601" s="7"/>
      <c r="J601" s="4"/>
      <c r="K601" s="4"/>
      <c r="L601" s="4"/>
      <c r="M601" s="4"/>
      <c r="N601" s="4"/>
      <c r="O601" s="4"/>
      <c r="P601" s="4"/>
    </row>
    <row r="602" spans="1:16" x14ac:dyDescent="0.2">
      <c r="A602" s="4"/>
      <c r="B602" s="4"/>
      <c r="C602" s="6"/>
      <c r="D602" s="4"/>
      <c r="E602" s="7"/>
      <c r="F602" s="7"/>
      <c r="G602" s="7"/>
      <c r="H602" s="7"/>
      <c r="I602" s="7"/>
      <c r="J602" s="4"/>
      <c r="K602" s="4"/>
      <c r="L602" s="4"/>
      <c r="M602" s="4"/>
      <c r="N602" s="4"/>
      <c r="O602" s="4"/>
      <c r="P602" s="4"/>
    </row>
    <row r="603" spans="1:16" x14ac:dyDescent="0.2">
      <c r="A603" s="4"/>
      <c r="B603" s="4"/>
      <c r="C603" s="6"/>
      <c r="D603" s="4"/>
      <c r="E603" s="7"/>
      <c r="F603" s="7"/>
      <c r="G603" s="7"/>
      <c r="H603" s="7"/>
      <c r="I603" s="7"/>
      <c r="J603" s="4"/>
      <c r="K603" s="4"/>
      <c r="L603" s="4"/>
      <c r="M603" s="4"/>
      <c r="N603" s="4"/>
      <c r="O603" s="4"/>
      <c r="P603" s="4"/>
    </row>
    <row r="604" spans="1:16" x14ac:dyDescent="0.2">
      <c r="A604" s="4"/>
      <c r="B604" s="4"/>
      <c r="C604" s="6"/>
      <c r="D604" s="4"/>
      <c r="E604" s="7"/>
      <c r="F604" s="7"/>
      <c r="G604" s="7"/>
      <c r="H604" s="7"/>
      <c r="I604" s="7"/>
      <c r="J604" s="4"/>
      <c r="K604" s="4"/>
      <c r="L604" s="4"/>
      <c r="M604" s="4"/>
      <c r="N604" s="4"/>
      <c r="O604" s="4"/>
      <c r="P604" s="4"/>
    </row>
    <row r="605" spans="1:16" x14ac:dyDescent="0.2">
      <c r="A605" s="4"/>
      <c r="B605" s="4"/>
      <c r="C605" s="6"/>
      <c r="D605" s="4"/>
      <c r="E605" s="7"/>
      <c r="F605" s="7"/>
      <c r="G605" s="7"/>
      <c r="H605" s="7"/>
      <c r="I605" s="7"/>
      <c r="J605" s="4"/>
      <c r="K605" s="4"/>
      <c r="L605" s="4"/>
      <c r="M605" s="4"/>
      <c r="N605" s="4"/>
      <c r="O605" s="4"/>
      <c r="P605" s="4"/>
    </row>
    <row r="606" spans="1:16" x14ac:dyDescent="0.2">
      <c r="A606" s="4"/>
      <c r="B606" s="4"/>
      <c r="C606" s="6"/>
      <c r="D606" s="4"/>
      <c r="E606" s="7"/>
      <c r="F606" s="7"/>
      <c r="G606" s="7"/>
      <c r="H606" s="7"/>
      <c r="I606" s="7"/>
      <c r="J606" s="4"/>
      <c r="K606" s="4"/>
      <c r="L606" s="4"/>
      <c r="M606" s="4"/>
      <c r="N606" s="4"/>
      <c r="O606" s="4"/>
      <c r="P606" s="4"/>
    </row>
    <row r="607" spans="1:16" x14ac:dyDescent="0.2">
      <c r="A607" s="4"/>
      <c r="B607" s="4"/>
      <c r="C607" s="6"/>
      <c r="D607" s="4"/>
      <c r="E607" s="7"/>
      <c r="F607" s="7"/>
      <c r="G607" s="7"/>
      <c r="H607" s="7"/>
      <c r="I607" s="7"/>
      <c r="J607" s="4"/>
      <c r="K607" s="4"/>
      <c r="L607" s="4"/>
      <c r="M607" s="4"/>
      <c r="N607" s="4"/>
      <c r="O607" s="4"/>
      <c r="P607" s="4"/>
    </row>
    <row r="608" spans="1:16" x14ac:dyDescent="0.2">
      <c r="A608" s="4"/>
      <c r="B608" s="4"/>
      <c r="C608" s="6"/>
      <c r="D608" s="4"/>
      <c r="E608" s="7"/>
      <c r="F608" s="7"/>
      <c r="G608" s="7"/>
      <c r="H608" s="7"/>
      <c r="I608" s="7"/>
      <c r="J608" s="4"/>
      <c r="K608" s="4"/>
      <c r="L608" s="4"/>
      <c r="M608" s="4"/>
      <c r="N608" s="4"/>
      <c r="O608" s="4"/>
      <c r="P608" s="4"/>
    </row>
    <row r="609" spans="1:16" x14ac:dyDescent="0.2">
      <c r="A609" s="4"/>
      <c r="B609" s="4"/>
      <c r="C609" s="6"/>
      <c r="D609" s="4"/>
      <c r="E609" s="7"/>
      <c r="F609" s="7"/>
      <c r="G609" s="7"/>
      <c r="H609" s="7"/>
      <c r="I609" s="7"/>
      <c r="J609" s="4"/>
      <c r="K609" s="4"/>
      <c r="L609" s="4"/>
      <c r="M609" s="4"/>
      <c r="N609" s="4"/>
      <c r="O609" s="4"/>
      <c r="P609" s="4"/>
    </row>
    <row r="610" spans="1:16" x14ac:dyDescent="0.2">
      <c r="A610" s="4"/>
      <c r="B610" s="4"/>
      <c r="C610" s="6"/>
      <c r="D610" s="4"/>
      <c r="E610" s="7"/>
      <c r="F610" s="7"/>
      <c r="G610" s="7"/>
      <c r="H610" s="7"/>
      <c r="I610" s="7"/>
      <c r="J610" s="4"/>
      <c r="K610" s="4"/>
      <c r="L610" s="4"/>
      <c r="M610" s="4"/>
      <c r="N610" s="4"/>
      <c r="O610" s="4"/>
      <c r="P610" s="4"/>
    </row>
    <row r="611" spans="1:16" x14ac:dyDescent="0.2">
      <c r="A611" s="4"/>
      <c r="B611" s="4"/>
      <c r="C611" s="6"/>
      <c r="D611" s="4"/>
      <c r="E611" s="7"/>
      <c r="F611" s="7"/>
      <c r="G611" s="7"/>
      <c r="H611" s="7"/>
      <c r="I611" s="7"/>
      <c r="J611" s="4"/>
      <c r="K611" s="4"/>
      <c r="L611" s="4"/>
      <c r="M611" s="4"/>
      <c r="N611" s="4"/>
      <c r="O611" s="4"/>
      <c r="P611" s="4"/>
    </row>
    <row r="612" spans="1:16" x14ac:dyDescent="0.2">
      <c r="A612" s="4"/>
      <c r="B612" s="4"/>
      <c r="C612" s="6"/>
      <c r="D612" s="4"/>
      <c r="E612" s="7"/>
      <c r="F612" s="7"/>
      <c r="G612" s="7"/>
      <c r="H612" s="7"/>
      <c r="I612" s="7"/>
      <c r="J612" s="4"/>
      <c r="K612" s="4"/>
      <c r="L612" s="4"/>
      <c r="M612" s="4"/>
      <c r="N612" s="4"/>
      <c r="O612" s="4"/>
      <c r="P612" s="4"/>
    </row>
    <row r="613" spans="1:16" x14ac:dyDescent="0.2">
      <c r="A613" s="4"/>
      <c r="B613" s="4"/>
      <c r="C613" s="6"/>
      <c r="D613" s="4"/>
      <c r="E613" s="7"/>
      <c r="F613" s="7"/>
      <c r="G613" s="7"/>
      <c r="H613" s="7"/>
      <c r="I613" s="7"/>
      <c r="J613" s="4"/>
      <c r="K613" s="4"/>
      <c r="L613" s="4"/>
      <c r="M613" s="4"/>
      <c r="N613" s="4"/>
      <c r="O613" s="4"/>
      <c r="P613" s="4"/>
    </row>
    <row r="614" spans="1:16" x14ac:dyDescent="0.2">
      <c r="A614" s="4"/>
      <c r="B614" s="4"/>
      <c r="C614" s="6"/>
      <c r="D614" s="4"/>
      <c r="E614" s="7"/>
      <c r="F614" s="7"/>
      <c r="G614" s="7"/>
      <c r="H614" s="7"/>
      <c r="I614" s="7"/>
      <c r="J614" s="4"/>
      <c r="K614" s="4"/>
      <c r="L614" s="4"/>
      <c r="M614" s="4"/>
      <c r="N614" s="4"/>
      <c r="O614" s="4"/>
      <c r="P614" s="4"/>
    </row>
    <row r="615" spans="1:16" x14ac:dyDescent="0.2">
      <c r="A615" s="4"/>
      <c r="B615" s="4"/>
      <c r="C615" s="6"/>
      <c r="D615" s="4"/>
      <c r="E615" s="7"/>
      <c r="F615" s="7"/>
      <c r="G615" s="7"/>
      <c r="H615" s="7"/>
      <c r="I615" s="7"/>
      <c r="J615" s="4"/>
      <c r="K615" s="4"/>
      <c r="L615" s="4"/>
      <c r="M615" s="4"/>
      <c r="N615" s="4"/>
      <c r="O615" s="4"/>
      <c r="P615" s="4"/>
    </row>
    <row r="616" spans="1:16" x14ac:dyDescent="0.2">
      <c r="A616" s="4"/>
      <c r="B616" s="4"/>
      <c r="C616" s="6"/>
      <c r="D616" s="4"/>
      <c r="E616" s="7"/>
      <c r="F616" s="7"/>
      <c r="G616" s="7"/>
      <c r="H616" s="7"/>
      <c r="I616" s="7"/>
      <c r="J616" s="4"/>
      <c r="K616" s="4"/>
      <c r="L616" s="4"/>
      <c r="M616" s="4"/>
      <c r="N616" s="4"/>
      <c r="O616" s="4"/>
      <c r="P616" s="4"/>
    </row>
    <row r="617" spans="1:16" x14ac:dyDescent="0.2">
      <c r="A617" s="4"/>
      <c r="B617" s="4"/>
      <c r="C617" s="6"/>
      <c r="D617" s="4"/>
      <c r="E617" s="7"/>
      <c r="F617" s="7"/>
      <c r="G617" s="7"/>
      <c r="H617" s="7"/>
      <c r="I617" s="7"/>
      <c r="J617" s="4"/>
      <c r="K617" s="4"/>
      <c r="L617" s="4"/>
      <c r="M617" s="4"/>
      <c r="N617" s="4"/>
      <c r="O617" s="4"/>
      <c r="P617" s="4"/>
    </row>
    <row r="618" spans="1:16" x14ac:dyDescent="0.2">
      <c r="A618" s="4"/>
      <c r="B618" s="4"/>
      <c r="C618" s="6"/>
      <c r="D618" s="4"/>
      <c r="E618" s="7"/>
      <c r="F618" s="7"/>
      <c r="G618" s="7"/>
      <c r="H618" s="7"/>
      <c r="I618" s="7"/>
      <c r="J618" s="4"/>
      <c r="K618" s="4"/>
      <c r="L618" s="4"/>
      <c r="M618" s="4"/>
      <c r="N618" s="4"/>
      <c r="O618" s="4"/>
      <c r="P618" s="4"/>
    </row>
    <row r="619" spans="1:16" x14ac:dyDescent="0.2">
      <c r="A619" s="4"/>
      <c r="B619" s="4"/>
      <c r="C619" s="6"/>
      <c r="D619" s="4"/>
      <c r="E619" s="7"/>
      <c r="F619" s="7"/>
      <c r="G619" s="7"/>
      <c r="H619" s="7"/>
      <c r="I619" s="7"/>
      <c r="J619" s="4"/>
      <c r="K619" s="4"/>
      <c r="L619" s="4"/>
      <c r="M619" s="4"/>
      <c r="N619" s="4"/>
      <c r="O619" s="4"/>
      <c r="P619" s="4"/>
    </row>
    <row r="620" spans="1:16" x14ac:dyDescent="0.2">
      <c r="A620" s="4"/>
      <c r="B620" s="4"/>
      <c r="C620" s="6"/>
      <c r="D620" s="4"/>
      <c r="E620" s="7"/>
      <c r="F620" s="7"/>
      <c r="G620" s="7"/>
      <c r="H620" s="7"/>
      <c r="I620" s="7"/>
      <c r="J620" s="4"/>
      <c r="K620" s="4"/>
      <c r="L620" s="4"/>
      <c r="M620" s="4"/>
      <c r="N620" s="4"/>
      <c r="O620" s="4"/>
      <c r="P620" s="4"/>
    </row>
    <row r="621" spans="1:16" x14ac:dyDescent="0.2">
      <c r="A621" s="4"/>
      <c r="B621" s="4"/>
      <c r="C621" s="6"/>
      <c r="D621" s="4"/>
      <c r="E621" s="7"/>
      <c r="F621" s="7"/>
      <c r="G621" s="7"/>
      <c r="H621" s="7"/>
      <c r="I621" s="7"/>
      <c r="J621" s="4"/>
      <c r="K621" s="4"/>
      <c r="L621" s="4"/>
      <c r="M621" s="4"/>
      <c r="N621" s="4"/>
      <c r="O621" s="4"/>
      <c r="P621" s="4"/>
    </row>
    <row r="622" spans="1:16" x14ac:dyDescent="0.2">
      <c r="A622" s="4"/>
      <c r="B622" s="4"/>
      <c r="C622" s="6"/>
      <c r="D622" s="4"/>
      <c r="E622" s="7"/>
      <c r="F622" s="7"/>
      <c r="G622" s="7"/>
      <c r="H622" s="7"/>
      <c r="I622" s="7"/>
      <c r="J622" s="4"/>
      <c r="K622" s="4"/>
      <c r="L622" s="4"/>
      <c r="M622" s="4"/>
      <c r="N622" s="4"/>
      <c r="O622" s="4"/>
      <c r="P622" s="4"/>
    </row>
    <row r="623" spans="1:16" x14ac:dyDescent="0.2">
      <c r="A623" s="4"/>
      <c r="B623" s="4"/>
      <c r="C623" s="6"/>
      <c r="D623" s="4"/>
      <c r="E623" s="7"/>
      <c r="F623" s="7"/>
      <c r="G623" s="7"/>
      <c r="H623" s="7"/>
      <c r="I623" s="7"/>
      <c r="J623" s="4"/>
      <c r="K623" s="4"/>
      <c r="L623" s="4"/>
      <c r="M623" s="4"/>
      <c r="N623" s="4"/>
      <c r="O623" s="4"/>
      <c r="P623" s="4"/>
    </row>
    <row r="624" spans="1:16" x14ac:dyDescent="0.2">
      <c r="A624" s="4"/>
      <c r="B624" s="4"/>
      <c r="C624" s="6"/>
      <c r="D624" s="4"/>
      <c r="E624" s="7"/>
      <c r="F624" s="7"/>
      <c r="G624" s="7"/>
      <c r="H624" s="7"/>
      <c r="I624" s="7"/>
      <c r="J624" s="4"/>
      <c r="K624" s="4"/>
      <c r="L624" s="4"/>
      <c r="M624" s="4"/>
      <c r="N624" s="4"/>
      <c r="O624" s="4"/>
      <c r="P624" s="4"/>
    </row>
    <row r="625" spans="1:16" x14ac:dyDescent="0.2">
      <c r="A625" s="4"/>
      <c r="B625" s="4"/>
      <c r="C625" s="6"/>
      <c r="D625" s="4"/>
      <c r="E625" s="7"/>
      <c r="F625" s="7"/>
      <c r="G625" s="7"/>
      <c r="H625" s="7"/>
      <c r="I625" s="7"/>
      <c r="J625" s="4"/>
      <c r="K625" s="4"/>
      <c r="L625" s="4"/>
      <c r="M625" s="4"/>
      <c r="N625" s="4"/>
      <c r="O625" s="4"/>
      <c r="P625" s="4"/>
    </row>
    <row r="626" spans="1:16" x14ac:dyDescent="0.2">
      <c r="A626" s="4"/>
      <c r="B626" s="4"/>
      <c r="C626" s="6"/>
      <c r="D626" s="4"/>
      <c r="E626" s="7"/>
      <c r="F626" s="7"/>
      <c r="G626" s="7"/>
      <c r="H626" s="7"/>
      <c r="I626" s="7"/>
      <c r="J626" s="4"/>
      <c r="K626" s="4"/>
      <c r="L626" s="4"/>
      <c r="M626" s="4"/>
      <c r="N626" s="4"/>
      <c r="O626" s="4"/>
      <c r="P626" s="4"/>
    </row>
    <row r="627" spans="1:16" x14ac:dyDescent="0.2">
      <c r="A627" s="4"/>
      <c r="B627" s="4"/>
      <c r="C627" s="6"/>
      <c r="D627" s="4"/>
      <c r="E627" s="7"/>
      <c r="F627" s="7"/>
      <c r="G627" s="7"/>
      <c r="H627" s="7"/>
      <c r="I627" s="7"/>
      <c r="J627" s="4"/>
      <c r="K627" s="4"/>
      <c r="L627" s="4"/>
      <c r="M627" s="4"/>
      <c r="N627" s="4"/>
      <c r="O627" s="4"/>
      <c r="P627" s="4"/>
    </row>
    <row r="628" spans="1:16" x14ac:dyDescent="0.2">
      <c r="A628" s="4"/>
      <c r="B628" s="4"/>
      <c r="C628" s="6"/>
      <c r="D628" s="4"/>
      <c r="E628" s="7"/>
      <c r="F628" s="7"/>
      <c r="G628" s="7"/>
      <c r="H628" s="7"/>
      <c r="I628" s="7"/>
      <c r="J628" s="4"/>
      <c r="K628" s="4"/>
      <c r="L628" s="4"/>
      <c r="M628" s="4"/>
      <c r="N628" s="4"/>
      <c r="O628" s="4"/>
      <c r="P628" s="4"/>
    </row>
    <row r="629" spans="1:16" x14ac:dyDescent="0.2">
      <c r="A629" s="4"/>
      <c r="B629" s="4"/>
      <c r="C629" s="6"/>
      <c r="D629" s="4"/>
      <c r="E629" s="7"/>
      <c r="F629" s="7"/>
      <c r="G629" s="7"/>
      <c r="H629" s="7"/>
      <c r="I629" s="7"/>
      <c r="J629" s="4"/>
      <c r="K629" s="4"/>
      <c r="L629" s="4"/>
      <c r="M629" s="4"/>
      <c r="N629" s="4"/>
      <c r="O629" s="4"/>
      <c r="P629" s="4"/>
    </row>
    <row r="630" spans="1:16" x14ac:dyDescent="0.2">
      <c r="A630" s="4"/>
      <c r="B630" s="4"/>
      <c r="C630" s="6"/>
      <c r="D630" s="4"/>
      <c r="E630" s="7"/>
      <c r="F630" s="7"/>
      <c r="G630" s="7"/>
      <c r="H630" s="7"/>
      <c r="I630" s="7"/>
      <c r="J630" s="4"/>
      <c r="K630" s="4"/>
      <c r="L630" s="4"/>
      <c r="M630" s="4"/>
      <c r="N630" s="4"/>
      <c r="O630" s="4"/>
      <c r="P630" s="4"/>
    </row>
    <row r="631" spans="1:16" x14ac:dyDescent="0.2">
      <c r="A631" s="4"/>
      <c r="B631" s="4"/>
      <c r="C631" s="6"/>
      <c r="D631" s="4"/>
      <c r="E631" s="7"/>
      <c r="F631" s="7"/>
      <c r="G631" s="7"/>
      <c r="H631" s="7"/>
      <c r="I631" s="7"/>
      <c r="J631" s="4"/>
      <c r="K631" s="4"/>
      <c r="L631" s="4"/>
      <c r="M631" s="4"/>
      <c r="N631" s="4"/>
      <c r="O631" s="4"/>
      <c r="P631" s="4"/>
    </row>
    <row r="632" spans="1:16" x14ac:dyDescent="0.2">
      <c r="A632" s="4"/>
      <c r="B632" s="4"/>
      <c r="C632" s="6"/>
      <c r="D632" s="4"/>
      <c r="E632" s="7"/>
      <c r="F632" s="7"/>
      <c r="G632" s="7"/>
      <c r="H632" s="7"/>
      <c r="I632" s="7"/>
      <c r="J632" s="4"/>
      <c r="K632" s="4"/>
      <c r="L632" s="4"/>
      <c r="M632" s="4"/>
      <c r="N632" s="4"/>
      <c r="O632" s="4"/>
      <c r="P632" s="4"/>
    </row>
    <row r="633" spans="1:16" x14ac:dyDescent="0.2">
      <c r="A633" s="4"/>
      <c r="B633" s="4"/>
      <c r="C633" s="6"/>
      <c r="D633" s="4"/>
      <c r="E633" s="7"/>
      <c r="F633" s="7"/>
      <c r="G633" s="7"/>
      <c r="H633" s="7"/>
      <c r="I633" s="7"/>
      <c r="J633" s="4"/>
      <c r="K633" s="4"/>
      <c r="L633" s="4"/>
      <c r="M633" s="4"/>
      <c r="N633" s="4"/>
      <c r="O633" s="4"/>
      <c r="P633" s="4"/>
    </row>
    <row r="634" spans="1:16" x14ac:dyDescent="0.2">
      <c r="A634" s="4"/>
      <c r="B634" s="4"/>
      <c r="C634" s="6"/>
      <c r="D634" s="4"/>
      <c r="E634" s="7"/>
      <c r="F634" s="7"/>
      <c r="G634" s="7"/>
      <c r="H634" s="7"/>
      <c r="I634" s="7"/>
      <c r="J634" s="4"/>
      <c r="K634" s="4"/>
      <c r="L634" s="4"/>
      <c r="M634" s="4"/>
      <c r="N634" s="4"/>
      <c r="O634" s="4"/>
      <c r="P634" s="4"/>
    </row>
    <row r="635" spans="1:16" x14ac:dyDescent="0.2">
      <c r="A635" s="4"/>
      <c r="B635" s="4"/>
      <c r="C635" s="6"/>
      <c r="D635" s="4"/>
      <c r="E635" s="7"/>
      <c r="F635" s="7"/>
      <c r="G635" s="7"/>
      <c r="H635" s="7"/>
      <c r="I635" s="7"/>
      <c r="J635" s="4"/>
      <c r="K635" s="4"/>
      <c r="L635" s="4"/>
      <c r="M635" s="4"/>
      <c r="N635" s="4"/>
      <c r="O635" s="4"/>
      <c r="P635" s="4"/>
    </row>
    <row r="636" spans="1:16" x14ac:dyDescent="0.2">
      <c r="A636" s="4"/>
      <c r="B636" s="4"/>
      <c r="C636" s="6"/>
      <c r="D636" s="4"/>
      <c r="E636" s="7"/>
      <c r="F636" s="7"/>
      <c r="G636" s="7"/>
      <c r="H636" s="7"/>
      <c r="I636" s="7"/>
      <c r="J636" s="4"/>
      <c r="K636" s="4"/>
      <c r="L636" s="4"/>
      <c r="M636" s="4"/>
      <c r="N636" s="4"/>
      <c r="O636" s="4"/>
      <c r="P636" s="4"/>
    </row>
    <row r="637" spans="1:16" x14ac:dyDescent="0.2">
      <c r="A637" s="4"/>
      <c r="B637" s="4"/>
      <c r="C637" s="6"/>
      <c r="D637" s="4"/>
      <c r="E637" s="7"/>
      <c r="F637" s="7"/>
      <c r="G637" s="7"/>
      <c r="H637" s="7"/>
      <c r="I637" s="7"/>
      <c r="J637" s="4"/>
      <c r="K637" s="4"/>
      <c r="L637" s="4"/>
      <c r="M637" s="4"/>
      <c r="N637" s="4"/>
      <c r="O637" s="4"/>
      <c r="P637" s="4"/>
    </row>
    <row r="638" spans="1:16" x14ac:dyDescent="0.2">
      <c r="A638" s="4"/>
      <c r="B638" s="4"/>
      <c r="C638" s="6"/>
      <c r="D638" s="4"/>
      <c r="E638" s="7"/>
      <c r="F638" s="7"/>
      <c r="G638" s="7"/>
      <c r="H638" s="7"/>
      <c r="I638" s="7"/>
      <c r="J638" s="4"/>
      <c r="K638" s="4"/>
      <c r="L638" s="4"/>
      <c r="M638" s="4"/>
      <c r="N638" s="4"/>
      <c r="O638" s="4"/>
      <c r="P638" s="4"/>
    </row>
    <row r="639" spans="1:16" x14ac:dyDescent="0.2">
      <c r="A639" s="4"/>
      <c r="B639" s="4"/>
      <c r="C639" s="6"/>
      <c r="D639" s="4"/>
      <c r="E639" s="7"/>
      <c r="F639" s="7"/>
      <c r="G639" s="7"/>
      <c r="H639" s="7"/>
      <c r="I639" s="7"/>
      <c r="J639" s="4"/>
      <c r="K639" s="4"/>
      <c r="L639" s="4"/>
      <c r="M639" s="4"/>
      <c r="N639" s="4"/>
      <c r="O639" s="4"/>
      <c r="P639" s="4"/>
    </row>
    <row r="640" spans="1:16" x14ac:dyDescent="0.2">
      <c r="A640" s="4"/>
      <c r="B640" s="4"/>
      <c r="C640" s="6"/>
      <c r="D640" s="4"/>
      <c r="E640" s="7"/>
      <c r="F640" s="7"/>
      <c r="G640" s="7"/>
      <c r="H640" s="7"/>
      <c r="I640" s="7"/>
      <c r="J640" s="4"/>
      <c r="K640" s="4"/>
      <c r="L640" s="4"/>
      <c r="M640" s="4"/>
      <c r="N640" s="4"/>
      <c r="O640" s="4"/>
      <c r="P640" s="4"/>
    </row>
    <row r="641" spans="1:16" x14ac:dyDescent="0.2">
      <c r="A641" s="4"/>
      <c r="B641" s="4"/>
      <c r="C641" s="6"/>
      <c r="D641" s="4"/>
      <c r="E641" s="7"/>
      <c r="F641" s="7"/>
      <c r="G641" s="7"/>
      <c r="H641" s="7"/>
      <c r="I641" s="7"/>
      <c r="J641" s="4"/>
      <c r="K641" s="4"/>
      <c r="L641" s="4"/>
      <c r="M641" s="4"/>
      <c r="N641" s="4"/>
      <c r="O641" s="4"/>
      <c r="P641" s="4"/>
    </row>
    <row r="642" spans="1:16" x14ac:dyDescent="0.2">
      <c r="A642" s="4"/>
      <c r="B642" s="4"/>
      <c r="C642" s="6"/>
      <c r="D642" s="4"/>
      <c r="E642" s="7"/>
      <c r="F642" s="7"/>
      <c r="G642" s="7"/>
      <c r="H642" s="7"/>
      <c r="I642" s="7"/>
      <c r="J642" s="4"/>
      <c r="K642" s="4"/>
      <c r="L642" s="4"/>
      <c r="M642" s="4"/>
      <c r="N642" s="4"/>
      <c r="O642" s="4"/>
      <c r="P642" s="4"/>
    </row>
    <row r="643" spans="1:16" x14ac:dyDescent="0.2">
      <c r="A643" s="4"/>
      <c r="B643" s="4"/>
      <c r="C643" s="6"/>
      <c r="D643" s="4"/>
      <c r="E643" s="7"/>
      <c r="F643" s="7"/>
      <c r="G643" s="7"/>
      <c r="H643" s="7"/>
      <c r="I643" s="7"/>
      <c r="J643" s="4"/>
      <c r="K643" s="4"/>
      <c r="L643" s="4"/>
      <c r="M643" s="4"/>
      <c r="N643" s="4"/>
      <c r="O643" s="4"/>
      <c r="P643" s="4"/>
    </row>
    <row r="644" spans="1:16" x14ac:dyDescent="0.2">
      <c r="A644" s="4"/>
      <c r="B644" s="4"/>
      <c r="C644" s="6"/>
      <c r="D644" s="4"/>
      <c r="E644" s="7"/>
      <c r="F644" s="7"/>
      <c r="G644" s="7"/>
      <c r="H644" s="7"/>
      <c r="I644" s="7"/>
      <c r="J644" s="4"/>
      <c r="K644" s="4"/>
      <c r="L644" s="4"/>
      <c r="M644" s="4"/>
      <c r="N644" s="4"/>
      <c r="O644" s="4"/>
      <c r="P644" s="4"/>
    </row>
    <row r="645" spans="1:16" x14ac:dyDescent="0.2">
      <c r="A645" s="4"/>
      <c r="B645" s="4"/>
      <c r="C645" s="6"/>
      <c r="D645" s="4"/>
      <c r="E645" s="7"/>
      <c r="F645" s="7"/>
      <c r="G645" s="7"/>
      <c r="H645" s="7"/>
      <c r="I645" s="7"/>
      <c r="J645" s="4"/>
      <c r="K645" s="4"/>
      <c r="L645" s="4"/>
      <c r="M645" s="4"/>
      <c r="N645" s="4"/>
      <c r="O645" s="4"/>
      <c r="P645" s="4"/>
    </row>
    <row r="646" spans="1:16" x14ac:dyDescent="0.2">
      <c r="A646" s="4"/>
      <c r="B646" s="4"/>
      <c r="C646" s="6"/>
      <c r="D646" s="4"/>
      <c r="E646" s="7"/>
      <c r="F646" s="7"/>
      <c r="G646" s="7"/>
      <c r="H646" s="7"/>
      <c r="I646" s="7"/>
      <c r="J646" s="4"/>
      <c r="K646" s="4"/>
      <c r="L646" s="4"/>
      <c r="M646" s="4"/>
      <c r="N646" s="4"/>
      <c r="O646" s="4"/>
      <c r="P646" s="4"/>
    </row>
    <row r="647" spans="1:16" x14ac:dyDescent="0.2">
      <c r="A647" s="4"/>
      <c r="B647" s="4"/>
      <c r="C647" s="6"/>
      <c r="D647" s="4"/>
      <c r="E647" s="7"/>
      <c r="F647" s="7"/>
      <c r="G647" s="7"/>
      <c r="H647" s="7"/>
      <c r="I647" s="7"/>
      <c r="J647" s="4"/>
      <c r="K647" s="4"/>
      <c r="L647" s="4"/>
      <c r="M647" s="4"/>
      <c r="N647" s="4"/>
      <c r="O647" s="4"/>
      <c r="P647" s="4"/>
    </row>
    <row r="648" spans="1:16" x14ac:dyDescent="0.2">
      <c r="A648" s="4"/>
      <c r="B648" s="4"/>
      <c r="C648" s="6"/>
      <c r="D648" s="4"/>
      <c r="E648" s="7"/>
      <c r="F648" s="7"/>
      <c r="G648" s="7"/>
      <c r="H648" s="7"/>
      <c r="I648" s="7"/>
      <c r="J648" s="4"/>
      <c r="K648" s="4"/>
      <c r="L648" s="4"/>
      <c r="M648" s="4"/>
      <c r="N648" s="4"/>
      <c r="O648" s="4"/>
      <c r="P648" s="4"/>
    </row>
    <row r="649" spans="1:16" x14ac:dyDescent="0.2">
      <c r="A649" s="4"/>
      <c r="B649" s="4"/>
      <c r="C649" s="6"/>
      <c r="D649" s="4"/>
      <c r="E649" s="7"/>
      <c r="F649" s="7"/>
      <c r="G649" s="7"/>
      <c r="H649" s="7"/>
      <c r="I649" s="7"/>
      <c r="J649" s="4"/>
      <c r="K649" s="4"/>
      <c r="L649" s="4"/>
      <c r="M649" s="4"/>
      <c r="N649" s="4"/>
      <c r="O649" s="4"/>
      <c r="P649" s="4"/>
    </row>
    <row r="650" spans="1:16" x14ac:dyDescent="0.2">
      <c r="A650" s="4"/>
      <c r="B650" s="4"/>
      <c r="C650" s="6"/>
      <c r="D650" s="4"/>
      <c r="E650" s="7"/>
      <c r="F650" s="7"/>
      <c r="G650" s="7"/>
      <c r="H650" s="7"/>
      <c r="I650" s="7"/>
      <c r="J650" s="4"/>
      <c r="K650" s="4"/>
      <c r="L650" s="4"/>
      <c r="M650" s="4"/>
      <c r="N650" s="4"/>
      <c r="O650" s="4"/>
      <c r="P650" s="4"/>
    </row>
    <row r="651" spans="1:16" x14ac:dyDescent="0.2">
      <c r="A651" s="4"/>
      <c r="B651" s="4"/>
      <c r="C651" s="6"/>
      <c r="D651" s="4"/>
      <c r="E651" s="7"/>
      <c r="F651" s="7"/>
      <c r="G651" s="7"/>
      <c r="H651" s="7"/>
      <c r="I651" s="7"/>
      <c r="J651" s="4"/>
      <c r="K651" s="4"/>
      <c r="L651" s="4"/>
      <c r="M651" s="4"/>
      <c r="N651" s="4"/>
      <c r="O651" s="4"/>
      <c r="P651" s="4"/>
    </row>
    <row r="652" spans="1:16" x14ac:dyDescent="0.2">
      <c r="A652" s="4"/>
      <c r="B652" s="4"/>
      <c r="C652" s="6"/>
      <c r="D652" s="4"/>
      <c r="E652" s="7"/>
      <c r="F652" s="7"/>
      <c r="G652" s="7"/>
      <c r="H652" s="7"/>
      <c r="I652" s="7"/>
      <c r="J652" s="4"/>
      <c r="K652" s="4"/>
      <c r="L652" s="4"/>
      <c r="M652" s="4"/>
      <c r="N652" s="4"/>
      <c r="O652" s="4"/>
      <c r="P652" s="4"/>
    </row>
    <row r="653" spans="1:16" x14ac:dyDescent="0.2">
      <c r="A653" s="4"/>
      <c r="B653" s="4"/>
      <c r="C653" s="6"/>
      <c r="D653" s="4"/>
      <c r="E653" s="7"/>
      <c r="F653" s="7"/>
      <c r="G653" s="7"/>
      <c r="H653" s="7"/>
      <c r="I653" s="7"/>
      <c r="J653" s="4"/>
      <c r="K653" s="4"/>
      <c r="L653" s="4"/>
      <c r="M653" s="4"/>
      <c r="N653" s="4"/>
      <c r="O653" s="4"/>
      <c r="P653" s="4"/>
    </row>
    <row r="654" spans="1:16" x14ac:dyDescent="0.2">
      <c r="A654" s="4"/>
      <c r="B654" s="4"/>
      <c r="C654" s="6"/>
      <c r="D654" s="4"/>
      <c r="E654" s="7"/>
      <c r="F654" s="7"/>
      <c r="G654" s="7"/>
      <c r="H654" s="7"/>
      <c r="I654" s="7"/>
      <c r="J654" s="4"/>
      <c r="K654" s="4"/>
      <c r="L654" s="4"/>
      <c r="M654" s="4"/>
      <c r="N654" s="4"/>
      <c r="O654" s="4"/>
      <c r="P654" s="4"/>
    </row>
    <row r="655" spans="1:16" x14ac:dyDescent="0.2">
      <c r="A655" s="4"/>
      <c r="B655" s="4"/>
      <c r="C655" s="6"/>
      <c r="D655" s="4"/>
      <c r="E655" s="7"/>
      <c r="F655" s="7"/>
      <c r="G655" s="7"/>
      <c r="H655" s="7"/>
      <c r="I655" s="7"/>
      <c r="J655" s="4"/>
      <c r="K655" s="4"/>
      <c r="L655" s="4"/>
      <c r="M655" s="4"/>
      <c r="N655" s="4"/>
      <c r="O655" s="4"/>
      <c r="P655" s="4"/>
    </row>
    <row r="656" spans="1:16" x14ac:dyDescent="0.2">
      <c r="A656" s="4"/>
      <c r="B656" s="4"/>
      <c r="C656" s="6"/>
      <c r="D656" s="4"/>
      <c r="E656" s="7"/>
      <c r="F656" s="7"/>
      <c r="G656" s="7"/>
      <c r="H656" s="7"/>
      <c r="I656" s="7"/>
      <c r="J656" s="4"/>
      <c r="K656" s="4"/>
      <c r="L656" s="4"/>
      <c r="M656" s="4"/>
      <c r="N656" s="4"/>
      <c r="O656" s="4"/>
      <c r="P656" s="4"/>
    </row>
    <row r="657" spans="1:16" x14ac:dyDescent="0.2">
      <c r="A657" s="4"/>
      <c r="B657" s="4"/>
      <c r="C657" s="6"/>
      <c r="D657" s="4"/>
      <c r="E657" s="7"/>
      <c r="F657" s="7"/>
      <c r="G657" s="7"/>
      <c r="H657" s="7"/>
      <c r="I657" s="7"/>
      <c r="J657" s="4"/>
      <c r="K657" s="4"/>
      <c r="L657" s="4"/>
      <c r="M657" s="4"/>
      <c r="N657" s="4"/>
      <c r="O657" s="4"/>
      <c r="P657" s="4"/>
    </row>
    <row r="658" spans="1:16" x14ac:dyDescent="0.2">
      <c r="A658" s="4"/>
      <c r="B658" s="4"/>
      <c r="C658" s="6"/>
      <c r="D658" s="4"/>
      <c r="E658" s="7"/>
      <c r="F658" s="7"/>
      <c r="G658" s="7"/>
      <c r="H658" s="7"/>
      <c r="I658" s="7"/>
      <c r="J658" s="4"/>
      <c r="K658" s="4"/>
      <c r="L658" s="4"/>
      <c r="M658" s="4"/>
      <c r="N658" s="4"/>
      <c r="O658" s="4"/>
      <c r="P658" s="4"/>
    </row>
    <row r="659" spans="1:16" x14ac:dyDescent="0.2">
      <c r="A659" s="4"/>
      <c r="B659" s="4"/>
      <c r="C659" s="6"/>
      <c r="D659" s="4"/>
      <c r="E659" s="7"/>
      <c r="F659" s="7"/>
      <c r="G659" s="7"/>
      <c r="H659" s="7"/>
      <c r="I659" s="7"/>
      <c r="J659" s="4"/>
      <c r="K659" s="4"/>
      <c r="L659" s="4"/>
      <c r="M659" s="4"/>
      <c r="N659" s="4"/>
      <c r="O659" s="4"/>
      <c r="P659" s="4"/>
    </row>
    <row r="660" spans="1:16" x14ac:dyDescent="0.2">
      <c r="A660" s="4"/>
      <c r="B660" s="4"/>
      <c r="C660" s="6"/>
      <c r="D660" s="4"/>
      <c r="E660" s="7"/>
      <c r="F660" s="7"/>
      <c r="G660" s="7"/>
      <c r="H660" s="7"/>
      <c r="I660" s="7"/>
      <c r="J660" s="4"/>
      <c r="K660" s="4"/>
      <c r="L660" s="4"/>
      <c r="M660" s="4"/>
      <c r="N660" s="4"/>
      <c r="O660" s="4"/>
      <c r="P660" s="4"/>
    </row>
    <row r="661" spans="1:16" x14ac:dyDescent="0.2">
      <c r="A661" s="4"/>
      <c r="B661" s="4"/>
      <c r="C661" s="6"/>
      <c r="D661" s="4"/>
      <c r="E661" s="7"/>
      <c r="F661" s="7"/>
      <c r="G661" s="7"/>
      <c r="H661" s="7"/>
      <c r="I661" s="7"/>
      <c r="J661" s="4"/>
      <c r="K661" s="4"/>
      <c r="L661" s="4"/>
      <c r="M661" s="4"/>
      <c r="N661" s="4"/>
      <c r="O661" s="4"/>
      <c r="P661" s="4"/>
    </row>
    <row r="662" spans="1:16" x14ac:dyDescent="0.2">
      <c r="A662" s="4"/>
      <c r="B662" s="4"/>
      <c r="C662" s="6"/>
      <c r="D662" s="4"/>
      <c r="E662" s="7"/>
      <c r="F662" s="7"/>
      <c r="G662" s="7"/>
      <c r="H662" s="7"/>
      <c r="I662" s="7"/>
      <c r="J662" s="4"/>
      <c r="K662" s="4"/>
      <c r="L662" s="4"/>
      <c r="M662" s="4"/>
      <c r="N662" s="4"/>
      <c r="O662" s="4"/>
      <c r="P662" s="4"/>
    </row>
    <row r="663" spans="1:16" x14ac:dyDescent="0.2">
      <c r="A663" s="4"/>
      <c r="B663" s="4"/>
      <c r="C663" s="6"/>
      <c r="D663" s="4"/>
      <c r="E663" s="7"/>
      <c r="F663" s="7"/>
      <c r="G663" s="7"/>
      <c r="H663" s="7"/>
      <c r="I663" s="7"/>
      <c r="J663" s="4"/>
      <c r="K663" s="4"/>
      <c r="L663" s="4"/>
      <c r="M663" s="4"/>
      <c r="N663" s="4"/>
      <c r="O663" s="4"/>
      <c r="P663" s="4"/>
    </row>
    <row r="664" spans="1:16" x14ac:dyDescent="0.2">
      <c r="A664" s="4"/>
      <c r="B664" s="4"/>
      <c r="C664" s="6"/>
      <c r="D664" s="4"/>
      <c r="E664" s="7"/>
      <c r="F664" s="7"/>
      <c r="G664" s="7"/>
      <c r="H664" s="7"/>
      <c r="I664" s="7"/>
      <c r="J664" s="4"/>
      <c r="K664" s="4"/>
      <c r="L664" s="4"/>
      <c r="M664" s="4"/>
      <c r="N664" s="4"/>
      <c r="O664" s="4"/>
      <c r="P664" s="4"/>
    </row>
    <row r="665" spans="1:16" x14ac:dyDescent="0.2">
      <c r="A665" s="4"/>
      <c r="B665" s="4"/>
      <c r="C665" s="6"/>
      <c r="D665" s="4"/>
      <c r="E665" s="7"/>
      <c r="F665" s="7"/>
      <c r="G665" s="7"/>
      <c r="H665" s="7"/>
      <c r="I665" s="7"/>
      <c r="J665" s="4"/>
      <c r="K665" s="4"/>
      <c r="L665" s="4"/>
      <c r="M665" s="4"/>
      <c r="N665" s="4"/>
      <c r="O665" s="4"/>
      <c r="P665" s="4"/>
    </row>
    <row r="666" spans="1:16" x14ac:dyDescent="0.2">
      <c r="A666" s="4"/>
      <c r="B666" s="4"/>
      <c r="C666" s="6"/>
      <c r="D666" s="4"/>
      <c r="E666" s="7"/>
      <c r="F666" s="7"/>
      <c r="G666" s="7"/>
      <c r="H666" s="7"/>
      <c r="I666" s="7"/>
      <c r="J666" s="4"/>
      <c r="K666" s="4"/>
      <c r="L666" s="4"/>
      <c r="M666" s="4"/>
      <c r="N666" s="4"/>
      <c r="O666" s="4"/>
      <c r="P666" s="4"/>
    </row>
    <row r="667" spans="1:16" x14ac:dyDescent="0.2">
      <c r="A667" s="4"/>
      <c r="B667" s="4"/>
      <c r="C667" s="6"/>
      <c r="D667" s="4"/>
      <c r="E667" s="7"/>
      <c r="F667" s="7"/>
      <c r="G667" s="7"/>
      <c r="H667" s="7"/>
      <c r="I667" s="7"/>
      <c r="J667" s="4"/>
      <c r="K667" s="4"/>
      <c r="L667" s="4"/>
      <c r="M667" s="4"/>
      <c r="N667" s="4"/>
      <c r="O667" s="4"/>
      <c r="P667" s="4"/>
    </row>
    <row r="668" spans="1:16" x14ac:dyDescent="0.2">
      <c r="A668" s="4"/>
      <c r="B668" s="4"/>
      <c r="C668" s="6"/>
      <c r="D668" s="4"/>
      <c r="E668" s="7"/>
      <c r="F668" s="7"/>
      <c r="G668" s="7"/>
      <c r="H668" s="7"/>
      <c r="I668" s="7"/>
      <c r="J668" s="4"/>
      <c r="K668" s="4"/>
      <c r="L668" s="4"/>
      <c r="M668" s="4"/>
      <c r="N668" s="4"/>
      <c r="O668" s="4"/>
      <c r="P668" s="4"/>
    </row>
    <row r="669" spans="1:16" x14ac:dyDescent="0.2">
      <c r="A669" s="4"/>
      <c r="B669" s="4"/>
      <c r="C669" s="6"/>
      <c r="D669" s="4"/>
      <c r="E669" s="7"/>
      <c r="F669" s="7"/>
      <c r="G669" s="7"/>
      <c r="H669" s="7"/>
      <c r="I669" s="7"/>
      <c r="J669" s="4"/>
      <c r="K669" s="4"/>
      <c r="L669" s="4"/>
      <c r="M669" s="4"/>
      <c r="N669" s="4"/>
      <c r="O669" s="4"/>
      <c r="P669" s="4"/>
    </row>
    <row r="670" spans="1:16" x14ac:dyDescent="0.2">
      <c r="A670" s="4"/>
      <c r="B670" s="4"/>
      <c r="C670" s="6"/>
      <c r="D670" s="4"/>
      <c r="E670" s="7"/>
      <c r="F670" s="7"/>
      <c r="G670" s="7"/>
      <c r="H670" s="7"/>
      <c r="I670" s="7"/>
      <c r="J670" s="4"/>
      <c r="K670" s="4"/>
      <c r="L670" s="4"/>
      <c r="M670" s="4"/>
      <c r="N670" s="4"/>
      <c r="O670" s="4"/>
      <c r="P670" s="4"/>
    </row>
    <row r="671" spans="1:16" x14ac:dyDescent="0.2">
      <c r="A671" s="4"/>
      <c r="B671" s="4"/>
      <c r="C671" s="6"/>
      <c r="D671" s="4"/>
      <c r="E671" s="7"/>
      <c r="F671" s="7"/>
      <c r="G671" s="7"/>
      <c r="H671" s="7"/>
      <c r="I671" s="7"/>
      <c r="J671" s="4"/>
      <c r="K671" s="4"/>
      <c r="L671" s="4"/>
      <c r="M671" s="4"/>
      <c r="N671" s="4"/>
      <c r="O671" s="4"/>
      <c r="P671" s="4"/>
    </row>
    <row r="672" spans="1:16" x14ac:dyDescent="0.2">
      <c r="A672" s="4"/>
      <c r="B672" s="4"/>
      <c r="C672" s="6"/>
      <c r="D672" s="4"/>
      <c r="E672" s="7"/>
      <c r="F672" s="7"/>
      <c r="G672" s="7"/>
      <c r="H672" s="7"/>
      <c r="I672" s="7"/>
      <c r="J672" s="4"/>
      <c r="K672" s="4"/>
      <c r="L672" s="4"/>
      <c r="M672" s="4"/>
      <c r="N672" s="4"/>
      <c r="O672" s="4"/>
      <c r="P672" s="4"/>
    </row>
    <row r="673" spans="1:16" x14ac:dyDescent="0.2">
      <c r="A673" s="4"/>
      <c r="B673" s="4"/>
      <c r="C673" s="6"/>
      <c r="D673" s="4"/>
      <c r="E673" s="7"/>
      <c r="F673" s="7"/>
      <c r="G673" s="7"/>
      <c r="H673" s="7"/>
      <c r="I673" s="7"/>
      <c r="J673" s="4"/>
      <c r="K673" s="4"/>
      <c r="L673" s="4"/>
      <c r="M673" s="4"/>
      <c r="N673" s="4"/>
      <c r="O673" s="4"/>
      <c r="P673" s="4"/>
    </row>
    <row r="674" spans="1:16" x14ac:dyDescent="0.2">
      <c r="A674" s="4"/>
      <c r="B674" s="4"/>
      <c r="C674" s="6"/>
      <c r="D674" s="4"/>
      <c r="E674" s="7"/>
      <c r="F674" s="7"/>
      <c r="G674" s="7"/>
      <c r="H674" s="7"/>
      <c r="I674" s="7"/>
      <c r="J674" s="4"/>
      <c r="K674" s="4"/>
      <c r="L674" s="4"/>
      <c r="M674" s="4"/>
      <c r="N674" s="4"/>
      <c r="O674" s="4"/>
      <c r="P674" s="4"/>
    </row>
    <row r="675" spans="1:16" x14ac:dyDescent="0.2">
      <c r="A675" s="4"/>
      <c r="B675" s="4"/>
      <c r="C675" s="6"/>
      <c r="D675" s="4"/>
      <c r="E675" s="7"/>
      <c r="F675" s="7"/>
      <c r="G675" s="7"/>
      <c r="H675" s="7"/>
      <c r="I675" s="7"/>
      <c r="J675" s="4"/>
      <c r="K675" s="4"/>
      <c r="L675" s="4"/>
      <c r="M675" s="4"/>
      <c r="N675" s="4"/>
      <c r="O675" s="4"/>
      <c r="P675" s="4"/>
    </row>
    <row r="676" spans="1:16" x14ac:dyDescent="0.2">
      <c r="A676" s="4"/>
      <c r="B676" s="4"/>
      <c r="C676" s="6"/>
      <c r="D676" s="4"/>
      <c r="E676" s="7"/>
      <c r="F676" s="7"/>
      <c r="G676" s="7"/>
      <c r="H676" s="7"/>
      <c r="I676" s="7"/>
      <c r="J676" s="4"/>
      <c r="K676" s="4"/>
      <c r="L676" s="4"/>
      <c r="M676" s="4"/>
      <c r="N676" s="4"/>
      <c r="O676" s="4"/>
      <c r="P676" s="4"/>
    </row>
    <row r="677" spans="1:16" x14ac:dyDescent="0.2">
      <c r="A677" s="4"/>
      <c r="B677" s="4"/>
      <c r="C677" s="6"/>
      <c r="D677" s="4"/>
      <c r="E677" s="7"/>
      <c r="F677" s="7"/>
      <c r="G677" s="7"/>
      <c r="H677" s="7"/>
      <c r="I677" s="7"/>
      <c r="J677" s="4"/>
      <c r="K677" s="4"/>
      <c r="L677" s="4"/>
      <c r="M677" s="4"/>
      <c r="N677" s="4"/>
      <c r="O677" s="4"/>
      <c r="P677" s="4"/>
    </row>
    <row r="678" spans="1:16" x14ac:dyDescent="0.2">
      <c r="A678" s="4"/>
      <c r="B678" s="4"/>
      <c r="C678" s="6"/>
      <c r="D678" s="4"/>
      <c r="E678" s="7"/>
      <c r="F678" s="7"/>
      <c r="G678" s="7"/>
      <c r="H678" s="7"/>
      <c r="I678" s="7"/>
      <c r="J678" s="4"/>
      <c r="K678" s="4"/>
      <c r="L678" s="4"/>
      <c r="M678" s="4"/>
      <c r="N678" s="4"/>
      <c r="O678" s="4"/>
      <c r="P678" s="4"/>
    </row>
    <row r="679" spans="1:16" x14ac:dyDescent="0.2">
      <c r="A679" s="4"/>
      <c r="B679" s="4"/>
      <c r="C679" s="6"/>
      <c r="D679" s="4"/>
      <c r="E679" s="7"/>
      <c r="F679" s="7"/>
      <c r="G679" s="7"/>
      <c r="H679" s="7"/>
      <c r="I679" s="7"/>
      <c r="J679" s="4"/>
      <c r="K679" s="4"/>
      <c r="L679" s="4"/>
      <c r="M679" s="4"/>
      <c r="N679" s="4"/>
      <c r="O679" s="4"/>
      <c r="P679" s="4"/>
    </row>
    <row r="680" spans="1:16" x14ac:dyDescent="0.2">
      <c r="A680" s="4"/>
      <c r="B680" s="4"/>
      <c r="C680" s="6"/>
      <c r="D680" s="4"/>
      <c r="E680" s="7"/>
      <c r="F680" s="7"/>
      <c r="G680" s="7"/>
      <c r="H680" s="7"/>
      <c r="I680" s="7"/>
      <c r="J680" s="4"/>
      <c r="K680" s="4"/>
      <c r="L680" s="4"/>
      <c r="M680" s="4"/>
      <c r="N680" s="4"/>
      <c r="O680" s="4"/>
      <c r="P680" s="4"/>
    </row>
    <row r="681" spans="1:16" x14ac:dyDescent="0.2">
      <c r="A681" s="4"/>
      <c r="B681" s="4"/>
      <c r="C681" s="6"/>
      <c r="D681" s="4"/>
      <c r="E681" s="7"/>
      <c r="F681" s="7"/>
      <c r="G681" s="7"/>
      <c r="H681" s="7"/>
      <c r="I681" s="7"/>
      <c r="J681" s="4"/>
      <c r="K681" s="4"/>
      <c r="L681" s="4"/>
      <c r="M681" s="4"/>
      <c r="N681" s="4"/>
      <c r="O681" s="4"/>
      <c r="P681" s="4"/>
    </row>
    <row r="682" spans="1:16" x14ac:dyDescent="0.2">
      <c r="A682" s="4"/>
      <c r="B682" s="4"/>
      <c r="C682" s="6"/>
      <c r="D682" s="4"/>
      <c r="E682" s="7"/>
      <c r="F682" s="7"/>
      <c r="G682" s="7"/>
      <c r="H682" s="7"/>
      <c r="I682" s="7"/>
      <c r="J682" s="4"/>
      <c r="K682" s="4"/>
      <c r="L682" s="4"/>
      <c r="M682" s="4"/>
      <c r="N682" s="4"/>
      <c r="O682" s="4"/>
      <c r="P682" s="4"/>
    </row>
    <row r="683" spans="1:16" x14ac:dyDescent="0.2">
      <c r="A683" s="4"/>
      <c r="B683" s="4"/>
      <c r="C683" s="6"/>
      <c r="D683" s="4"/>
      <c r="E683" s="7"/>
      <c r="F683" s="7"/>
      <c r="G683" s="7"/>
      <c r="H683" s="7"/>
      <c r="I683" s="7"/>
      <c r="J683" s="4"/>
      <c r="K683" s="4"/>
      <c r="L683" s="4"/>
      <c r="M683" s="4"/>
      <c r="N683" s="4"/>
      <c r="O683" s="4"/>
      <c r="P683" s="4"/>
    </row>
    <row r="684" spans="1:16" x14ac:dyDescent="0.2">
      <c r="A684" s="4"/>
      <c r="B684" s="4"/>
      <c r="C684" s="6"/>
      <c r="D684" s="4"/>
      <c r="E684" s="7"/>
      <c r="F684" s="7"/>
      <c r="G684" s="7"/>
      <c r="H684" s="7"/>
      <c r="I684" s="7"/>
      <c r="J684" s="4"/>
      <c r="K684" s="4"/>
      <c r="L684" s="4"/>
      <c r="M684" s="4"/>
      <c r="N684" s="4"/>
      <c r="O684" s="4"/>
      <c r="P684" s="4"/>
    </row>
    <row r="685" spans="1:16" x14ac:dyDescent="0.2">
      <c r="A685" s="4"/>
      <c r="B685" s="4"/>
      <c r="C685" s="6"/>
      <c r="D685" s="4"/>
      <c r="E685" s="7"/>
      <c r="F685" s="7"/>
      <c r="G685" s="7"/>
      <c r="H685" s="7"/>
      <c r="I685" s="7"/>
      <c r="J685" s="4"/>
      <c r="K685" s="4"/>
      <c r="L685" s="4"/>
      <c r="M685" s="4"/>
      <c r="N685" s="4"/>
      <c r="O685" s="4"/>
      <c r="P685" s="4"/>
    </row>
    <row r="686" spans="1:16" x14ac:dyDescent="0.2">
      <c r="A686" s="4"/>
      <c r="B686" s="4"/>
      <c r="C686" s="6"/>
      <c r="D686" s="4"/>
      <c r="E686" s="7"/>
      <c r="F686" s="7"/>
      <c r="G686" s="7"/>
      <c r="H686" s="7"/>
      <c r="I686" s="7"/>
      <c r="J686" s="4"/>
      <c r="K686" s="4"/>
      <c r="L686" s="4"/>
      <c r="M686" s="4"/>
      <c r="N686" s="4"/>
      <c r="O686" s="4"/>
      <c r="P686" s="4"/>
    </row>
    <row r="687" spans="1:16" x14ac:dyDescent="0.2">
      <c r="A687" s="4"/>
      <c r="B687" s="4"/>
      <c r="C687" s="6"/>
      <c r="D687" s="4"/>
      <c r="E687" s="7"/>
      <c r="F687" s="7"/>
      <c r="G687" s="7"/>
      <c r="H687" s="7"/>
      <c r="I687" s="7"/>
      <c r="J687" s="4"/>
      <c r="K687" s="4"/>
      <c r="L687" s="4"/>
      <c r="M687" s="4"/>
      <c r="N687" s="4"/>
      <c r="O687" s="4"/>
      <c r="P687" s="4"/>
    </row>
    <row r="688" spans="1:16" x14ac:dyDescent="0.2">
      <c r="A688" s="4"/>
      <c r="B688" s="4"/>
      <c r="C688" s="6"/>
      <c r="D688" s="4"/>
      <c r="E688" s="7"/>
      <c r="F688" s="7"/>
      <c r="G688" s="7"/>
      <c r="H688" s="7"/>
      <c r="I688" s="7"/>
      <c r="J688" s="4"/>
      <c r="K688" s="4"/>
      <c r="L688" s="4"/>
      <c r="M688" s="4"/>
      <c r="N688" s="4"/>
      <c r="O688" s="4"/>
      <c r="P688" s="4"/>
    </row>
    <row r="689" spans="1:16" x14ac:dyDescent="0.2">
      <c r="A689" s="4"/>
      <c r="B689" s="4"/>
      <c r="C689" s="6"/>
      <c r="D689" s="4"/>
      <c r="E689" s="7"/>
      <c r="F689" s="7"/>
      <c r="G689" s="7"/>
      <c r="H689" s="7"/>
      <c r="I689" s="7"/>
      <c r="J689" s="4"/>
      <c r="K689" s="4"/>
      <c r="L689" s="4"/>
      <c r="M689" s="4"/>
      <c r="N689" s="4"/>
      <c r="O689" s="4"/>
      <c r="P689" s="4"/>
    </row>
    <row r="690" spans="1:16" x14ac:dyDescent="0.2">
      <c r="A690" s="4"/>
      <c r="B690" s="4"/>
      <c r="C690" s="6"/>
      <c r="D690" s="4"/>
      <c r="E690" s="7"/>
      <c r="F690" s="7"/>
      <c r="G690" s="7"/>
      <c r="H690" s="7"/>
      <c r="I690" s="7"/>
      <c r="J690" s="4"/>
      <c r="K690" s="4"/>
      <c r="L690" s="4"/>
      <c r="M690" s="4"/>
      <c r="N690" s="4"/>
      <c r="O690" s="4"/>
      <c r="P690" s="4"/>
    </row>
    <row r="691" spans="1:16" x14ac:dyDescent="0.2">
      <c r="A691" s="4"/>
      <c r="B691" s="4"/>
      <c r="C691" s="6"/>
      <c r="D691" s="4"/>
      <c r="E691" s="7"/>
      <c r="F691" s="7"/>
      <c r="G691" s="7"/>
      <c r="H691" s="7"/>
      <c r="I691" s="7"/>
      <c r="J691" s="4"/>
      <c r="K691" s="4"/>
      <c r="L691" s="4"/>
      <c r="M691" s="4"/>
      <c r="N691" s="4"/>
      <c r="O691" s="4"/>
      <c r="P691" s="4"/>
    </row>
    <row r="692" spans="1:16" x14ac:dyDescent="0.2">
      <c r="A692" s="4"/>
      <c r="B692" s="4"/>
      <c r="C692" s="6"/>
      <c r="D692" s="4"/>
      <c r="E692" s="7"/>
      <c r="F692" s="7"/>
      <c r="G692" s="7"/>
      <c r="H692" s="7"/>
      <c r="I692" s="7"/>
      <c r="J692" s="4"/>
      <c r="K692" s="4"/>
      <c r="L692" s="4"/>
      <c r="M692" s="4"/>
      <c r="N692" s="4"/>
      <c r="O692" s="4"/>
      <c r="P692" s="4"/>
    </row>
    <row r="693" spans="1:16" x14ac:dyDescent="0.2">
      <c r="A693" s="4"/>
      <c r="B693" s="4"/>
      <c r="C693" s="6"/>
      <c r="D693" s="4"/>
      <c r="E693" s="7"/>
      <c r="F693" s="7"/>
      <c r="G693" s="7"/>
      <c r="H693" s="7"/>
      <c r="I693" s="7"/>
      <c r="J693" s="4"/>
      <c r="K693" s="4"/>
      <c r="L693" s="4"/>
      <c r="M693" s="4"/>
      <c r="N693" s="4"/>
      <c r="O693" s="4"/>
      <c r="P693" s="4"/>
    </row>
    <row r="694" spans="1:16" x14ac:dyDescent="0.2">
      <c r="A694" s="4"/>
      <c r="B694" s="4"/>
      <c r="C694" s="6"/>
      <c r="D694" s="4"/>
      <c r="E694" s="7"/>
      <c r="F694" s="7"/>
      <c r="G694" s="7"/>
      <c r="H694" s="7"/>
      <c r="I694" s="7"/>
      <c r="J694" s="4"/>
      <c r="K694" s="4"/>
      <c r="L694" s="4"/>
      <c r="M694" s="4"/>
      <c r="N694" s="4"/>
      <c r="O694" s="4"/>
      <c r="P694" s="4"/>
    </row>
    <row r="695" spans="1:16" x14ac:dyDescent="0.2">
      <c r="A695" s="4"/>
      <c r="B695" s="4"/>
      <c r="C695" s="6"/>
      <c r="D695" s="4"/>
      <c r="E695" s="7"/>
      <c r="F695" s="7"/>
      <c r="G695" s="7"/>
      <c r="H695" s="7"/>
      <c r="I695" s="7"/>
      <c r="J695" s="4"/>
      <c r="K695" s="4"/>
      <c r="L695" s="4"/>
      <c r="M695" s="4"/>
      <c r="N695" s="4"/>
      <c r="O695" s="4"/>
      <c r="P695" s="4"/>
    </row>
    <row r="696" spans="1:16" x14ac:dyDescent="0.2">
      <c r="A696" s="4"/>
      <c r="B696" s="4"/>
      <c r="C696" s="6"/>
      <c r="D696" s="4"/>
      <c r="E696" s="7"/>
      <c r="F696" s="7"/>
      <c r="G696" s="7"/>
      <c r="H696" s="7"/>
      <c r="I696" s="7"/>
      <c r="J696" s="4"/>
      <c r="K696" s="4"/>
      <c r="L696" s="4"/>
      <c r="M696" s="4"/>
      <c r="N696" s="4"/>
      <c r="O696" s="4"/>
      <c r="P696" s="4"/>
    </row>
    <row r="697" spans="1:16" x14ac:dyDescent="0.2">
      <c r="A697" s="4"/>
      <c r="B697" s="4"/>
      <c r="C697" s="6"/>
      <c r="D697" s="4"/>
      <c r="E697" s="7"/>
      <c r="F697" s="7"/>
      <c r="G697" s="7"/>
      <c r="H697" s="7"/>
      <c r="I697" s="7"/>
      <c r="J697" s="4"/>
      <c r="K697" s="4"/>
      <c r="L697" s="4"/>
      <c r="M697" s="4"/>
      <c r="N697" s="4"/>
      <c r="O697" s="4"/>
      <c r="P697" s="4"/>
    </row>
    <row r="698" spans="1:16" x14ac:dyDescent="0.2">
      <c r="A698" s="4"/>
      <c r="B698" s="4"/>
      <c r="C698" s="6"/>
      <c r="D698" s="4"/>
      <c r="E698" s="7"/>
      <c r="F698" s="7"/>
      <c r="G698" s="7"/>
      <c r="H698" s="7"/>
      <c r="I698" s="7"/>
      <c r="J698" s="4"/>
      <c r="K698" s="4"/>
      <c r="L698" s="4"/>
      <c r="M698" s="4"/>
      <c r="N698" s="4"/>
      <c r="O698" s="4"/>
      <c r="P698" s="4"/>
    </row>
    <row r="699" spans="1:16" x14ac:dyDescent="0.2">
      <c r="A699" s="4"/>
      <c r="B699" s="4"/>
      <c r="C699" s="6"/>
      <c r="D699" s="4"/>
      <c r="E699" s="7"/>
      <c r="F699" s="7"/>
      <c r="G699" s="7"/>
      <c r="H699" s="7"/>
      <c r="I699" s="7"/>
      <c r="J699" s="4"/>
      <c r="K699" s="4"/>
      <c r="L699" s="4"/>
      <c r="M699" s="4"/>
      <c r="N699" s="4"/>
      <c r="O699" s="4"/>
      <c r="P699" s="4"/>
    </row>
    <row r="700" spans="1:16" x14ac:dyDescent="0.2">
      <c r="A700" s="4"/>
      <c r="B700" s="4"/>
      <c r="C700" s="6"/>
      <c r="D700" s="4"/>
      <c r="E700" s="7"/>
      <c r="F700" s="7"/>
      <c r="G700" s="7"/>
      <c r="H700" s="7"/>
      <c r="I700" s="7"/>
      <c r="J700" s="4"/>
      <c r="K700" s="4"/>
      <c r="L700" s="4"/>
      <c r="M700" s="4"/>
      <c r="N700" s="4"/>
      <c r="O700" s="4"/>
      <c r="P700" s="4"/>
    </row>
    <row r="701" spans="1:16" x14ac:dyDescent="0.2">
      <c r="A701" s="4"/>
      <c r="B701" s="4"/>
      <c r="C701" s="6"/>
      <c r="D701" s="4"/>
      <c r="E701" s="7"/>
      <c r="F701" s="7"/>
      <c r="G701" s="7"/>
      <c r="H701" s="7"/>
      <c r="I701" s="7"/>
      <c r="J701" s="4"/>
      <c r="K701" s="4"/>
      <c r="L701" s="4"/>
      <c r="M701" s="4"/>
      <c r="N701" s="4"/>
      <c r="O701" s="4"/>
      <c r="P701" s="4"/>
    </row>
    <row r="702" spans="1:16" x14ac:dyDescent="0.2">
      <c r="A702" s="4"/>
      <c r="B702" s="4"/>
      <c r="C702" s="6"/>
      <c r="D702" s="4"/>
      <c r="E702" s="7"/>
      <c r="F702" s="7"/>
      <c r="G702" s="7"/>
      <c r="H702" s="7"/>
      <c r="I702" s="7"/>
      <c r="J702" s="4"/>
      <c r="K702" s="4"/>
      <c r="L702" s="4"/>
      <c r="M702" s="4"/>
      <c r="N702" s="4"/>
      <c r="O702" s="4"/>
      <c r="P702" s="4"/>
    </row>
    <row r="703" spans="1:16" x14ac:dyDescent="0.2">
      <c r="A703" s="4"/>
      <c r="B703" s="4"/>
      <c r="C703" s="6"/>
      <c r="D703" s="4"/>
      <c r="E703" s="7"/>
      <c r="F703" s="7"/>
      <c r="G703" s="7"/>
      <c r="H703" s="7"/>
      <c r="I703" s="7"/>
      <c r="J703" s="4"/>
      <c r="K703" s="4"/>
      <c r="L703" s="4"/>
      <c r="M703" s="4"/>
      <c r="N703" s="4"/>
      <c r="O703" s="4"/>
      <c r="P703" s="4"/>
    </row>
    <row r="704" spans="1:16" x14ac:dyDescent="0.2">
      <c r="A704" s="4"/>
      <c r="B704" s="4"/>
      <c r="C704" s="6"/>
      <c r="D704" s="4"/>
      <c r="E704" s="7"/>
      <c r="F704" s="7"/>
      <c r="G704" s="7"/>
      <c r="H704" s="7"/>
      <c r="I704" s="7"/>
      <c r="J704" s="4"/>
      <c r="K704" s="4"/>
      <c r="L704" s="4"/>
      <c r="M704" s="4"/>
      <c r="N704" s="4"/>
      <c r="O704" s="4"/>
      <c r="P704" s="4"/>
    </row>
    <row r="705" spans="1:16" x14ac:dyDescent="0.2">
      <c r="A705" s="4"/>
      <c r="B705" s="4"/>
      <c r="C705" s="6"/>
      <c r="D705" s="4"/>
      <c r="E705" s="7"/>
      <c r="F705" s="7"/>
      <c r="G705" s="7"/>
      <c r="H705" s="7"/>
      <c r="I705" s="7"/>
      <c r="J705" s="4"/>
      <c r="K705" s="4"/>
      <c r="L705" s="4"/>
      <c r="M705" s="4"/>
      <c r="N705" s="4"/>
      <c r="O705" s="4"/>
      <c r="P705" s="4"/>
    </row>
    <row r="706" spans="1:16" x14ac:dyDescent="0.2">
      <c r="A706" s="4"/>
      <c r="B706" s="4"/>
      <c r="C706" s="6"/>
      <c r="D706" s="4"/>
      <c r="E706" s="7"/>
      <c r="F706" s="7"/>
      <c r="G706" s="7"/>
      <c r="H706" s="7"/>
      <c r="I706" s="7"/>
      <c r="J706" s="4"/>
      <c r="K706" s="4"/>
      <c r="L706" s="4"/>
      <c r="M706" s="4"/>
      <c r="N706" s="4"/>
      <c r="O706" s="4"/>
      <c r="P706" s="4"/>
    </row>
    <row r="707" spans="1:16" x14ac:dyDescent="0.2">
      <c r="A707" s="4"/>
      <c r="B707" s="4"/>
      <c r="C707" s="6"/>
      <c r="D707" s="4"/>
      <c r="E707" s="7"/>
      <c r="F707" s="7"/>
      <c r="G707" s="7"/>
      <c r="H707" s="7"/>
      <c r="I707" s="7"/>
      <c r="J707" s="4"/>
      <c r="K707" s="4"/>
      <c r="L707" s="4"/>
      <c r="M707" s="4"/>
      <c r="N707" s="4"/>
      <c r="O707" s="4"/>
      <c r="P707" s="4"/>
    </row>
    <row r="708" spans="1:16" x14ac:dyDescent="0.2">
      <c r="A708" s="4"/>
      <c r="B708" s="4"/>
      <c r="C708" s="6"/>
      <c r="D708" s="4"/>
      <c r="E708" s="7"/>
      <c r="F708" s="7"/>
      <c r="G708" s="7"/>
      <c r="H708" s="7"/>
      <c r="I708" s="7"/>
      <c r="J708" s="4"/>
      <c r="K708" s="4"/>
      <c r="L708" s="4"/>
      <c r="M708" s="4"/>
      <c r="N708" s="4"/>
      <c r="O708" s="4"/>
      <c r="P708" s="4"/>
    </row>
    <row r="709" spans="1:16" x14ac:dyDescent="0.2">
      <c r="A709" s="4"/>
      <c r="B709" s="4"/>
      <c r="C709" s="6"/>
      <c r="D709" s="4"/>
      <c r="E709" s="7"/>
      <c r="F709" s="7"/>
      <c r="G709" s="7"/>
      <c r="H709" s="7"/>
      <c r="I709" s="7"/>
      <c r="J709" s="4"/>
      <c r="K709" s="4"/>
      <c r="L709" s="4"/>
      <c r="M709" s="4"/>
      <c r="N709" s="4"/>
      <c r="O709" s="4"/>
      <c r="P709" s="4"/>
    </row>
    <row r="710" spans="1:16" x14ac:dyDescent="0.2">
      <c r="A710" s="4"/>
      <c r="B710" s="4"/>
      <c r="C710" s="6"/>
      <c r="D710" s="4"/>
      <c r="E710" s="7"/>
      <c r="F710" s="7"/>
      <c r="G710" s="7"/>
      <c r="H710" s="7"/>
      <c r="I710" s="7"/>
      <c r="J710" s="4"/>
      <c r="K710" s="4"/>
      <c r="L710" s="4"/>
      <c r="M710" s="4"/>
      <c r="N710" s="4"/>
      <c r="O710" s="4"/>
      <c r="P710" s="4"/>
    </row>
    <row r="711" spans="1:16" x14ac:dyDescent="0.2">
      <c r="A711" s="4"/>
      <c r="B711" s="4"/>
      <c r="C711" s="6"/>
      <c r="D711" s="4"/>
      <c r="E711" s="7"/>
      <c r="F711" s="7"/>
      <c r="G711" s="7"/>
      <c r="H711" s="7"/>
      <c r="I711" s="7"/>
      <c r="J711" s="4"/>
      <c r="K711" s="4"/>
      <c r="L711" s="4"/>
      <c r="M711" s="4"/>
      <c r="N711" s="4"/>
      <c r="O711" s="4"/>
      <c r="P711" s="4"/>
    </row>
    <row r="712" spans="1:16" x14ac:dyDescent="0.2">
      <c r="A712" s="4"/>
      <c r="B712" s="4"/>
      <c r="C712" s="6"/>
      <c r="D712" s="4"/>
      <c r="E712" s="7"/>
      <c r="F712" s="7"/>
      <c r="G712" s="7"/>
      <c r="H712" s="7"/>
      <c r="I712" s="7"/>
      <c r="J712" s="4"/>
      <c r="K712" s="4"/>
      <c r="L712" s="4"/>
      <c r="M712" s="4"/>
      <c r="N712" s="4"/>
      <c r="O712" s="4"/>
      <c r="P712" s="4"/>
    </row>
    <row r="713" spans="1:16" x14ac:dyDescent="0.2">
      <c r="A713" s="4"/>
      <c r="B713" s="4"/>
      <c r="C713" s="6"/>
      <c r="D713" s="4"/>
      <c r="E713" s="7"/>
      <c r="F713" s="7"/>
      <c r="G713" s="7"/>
      <c r="H713" s="7"/>
      <c r="I713" s="7"/>
      <c r="J713" s="4"/>
      <c r="K713" s="4"/>
      <c r="L713" s="4"/>
      <c r="M713" s="4"/>
      <c r="N713" s="4"/>
      <c r="O713" s="4"/>
      <c r="P713" s="4"/>
    </row>
    <row r="714" spans="1:16" x14ac:dyDescent="0.2">
      <c r="A714" s="4"/>
      <c r="B714" s="4"/>
      <c r="C714" s="6"/>
      <c r="D714" s="4"/>
      <c r="E714" s="7"/>
      <c r="F714" s="7"/>
      <c r="G714" s="7"/>
      <c r="H714" s="7"/>
      <c r="I714" s="7"/>
      <c r="J714" s="4"/>
      <c r="K714" s="4"/>
      <c r="L714" s="4"/>
      <c r="M714" s="4"/>
      <c r="N714" s="4"/>
      <c r="O714" s="4"/>
      <c r="P714" s="4"/>
    </row>
    <row r="715" spans="1:16" x14ac:dyDescent="0.2">
      <c r="A715" s="4"/>
      <c r="B715" s="4"/>
      <c r="C715" s="6"/>
      <c r="D715" s="4"/>
      <c r="E715" s="7"/>
      <c r="F715" s="7"/>
      <c r="G715" s="7"/>
      <c r="H715" s="7"/>
      <c r="I715" s="7"/>
      <c r="J715" s="4"/>
      <c r="K715" s="4"/>
      <c r="L715" s="4"/>
      <c r="M715" s="4"/>
      <c r="N715" s="4"/>
      <c r="O715" s="4"/>
      <c r="P715" s="4"/>
    </row>
    <row r="716" spans="1:16" x14ac:dyDescent="0.2">
      <c r="A716" s="4"/>
      <c r="B716" s="4"/>
      <c r="C716" s="6"/>
      <c r="D716" s="4"/>
      <c r="E716" s="7"/>
      <c r="F716" s="7"/>
      <c r="G716" s="7"/>
      <c r="H716" s="7"/>
      <c r="I716" s="7"/>
      <c r="J716" s="4"/>
      <c r="K716" s="4"/>
      <c r="L716" s="4"/>
      <c r="M716" s="4"/>
      <c r="N716" s="4"/>
      <c r="O716" s="4"/>
      <c r="P716" s="4"/>
    </row>
    <row r="717" spans="1:16" x14ac:dyDescent="0.2">
      <c r="A717" s="4"/>
      <c r="B717" s="4"/>
      <c r="C717" s="6"/>
      <c r="D717" s="4"/>
      <c r="E717" s="7"/>
      <c r="F717" s="7"/>
      <c r="G717" s="7"/>
      <c r="H717" s="7"/>
      <c r="I717" s="7"/>
      <c r="J717" s="4"/>
      <c r="K717" s="4"/>
      <c r="L717" s="4"/>
      <c r="M717" s="4"/>
      <c r="N717" s="4"/>
      <c r="O717" s="4"/>
      <c r="P717" s="4"/>
    </row>
    <row r="718" spans="1:16" x14ac:dyDescent="0.2">
      <c r="A718" s="4"/>
      <c r="B718" s="4"/>
      <c r="C718" s="6"/>
      <c r="D718" s="4"/>
      <c r="E718" s="7"/>
      <c r="F718" s="7"/>
      <c r="G718" s="7"/>
      <c r="H718" s="7"/>
      <c r="I718" s="7"/>
      <c r="J718" s="4"/>
      <c r="K718" s="4"/>
      <c r="L718" s="4"/>
      <c r="M718" s="4"/>
      <c r="N718" s="4"/>
      <c r="O718" s="4"/>
      <c r="P718" s="4"/>
    </row>
    <row r="719" spans="1:16" x14ac:dyDescent="0.2">
      <c r="A719" s="4"/>
      <c r="B719" s="4"/>
      <c r="C719" s="6"/>
      <c r="D719" s="4"/>
      <c r="E719" s="7"/>
      <c r="F719" s="7"/>
      <c r="G719" s="7"/>
      <c r="H719" s="7"/>
      <c r="I719" s="7"/>
      <c r="J719" s="4"/>
      <c r="K719" s="4"/>
      <c r="L719" s="4"/>
      <c r="M719" s="4"/>
      <c r="N719" s="4"/>
      <c r="O719" s="4"/>
      <c r="P719" s="4"/>
    </row>
    <row r="720" spans="1:16" x14ac:dyDescent="0.2">
      <c r="A720" s="4"/>
      <c r="B720" s="4"/>
      <c r="C720" s="6"/>
      <c r="D720" s="4"/>
      <c r="E720" s="7"/>
      <c r="F720" s="7"/>
      <c r="G720" s="7"/>
      <c r="H720" s="7"/>
      <c r="I720" s="7"/>
      <c r="J720" s="4"/>
      <c r="K720" s="4"/>
      <c r="L720" s="4"/>
      <c r="M720" s="4"/>
      <c r="N720" s="4"/>
      <c r="O720" s="4"/>
      <c r="P720" s="4"/>
    </row>
    <row r="721" spans="1:16" x14ac:dyDescent="0.2">
      <c r="A721" s="4"/>
      <c r="B721" s="4"/>
      <c r="C721" s="6"/>
      <c r="D721" s="4"/>
      <c r="E721" s="7"/>
      <c r="F721" s="7"/>
      <c r="G721" s="7"/>
      <c r="H721" s="7"/>
      <c r="I721" s="7"/>
      <c r="J721" s="4"/>
      <c r="K721" s="4"/>
      <c r="L721" s="4"/>
      <c r="M721" s="4"/>
      <c r="N721" s="4"/>
      <c r="O721" s="4"/>
      <c r="P721" s="4"/>
    </row>
    <row r="722" spans="1:16" x14ac:dyDescent="0.2">
      <c r="A722" s="4"/>
      <c r="B722" s="4"/>
      <c r="C722" s="6"/>
      <c r="D722" s="4"/>
      <c r="E722" s="7"/>
      <c r="F722" s="7"/>
      <c r="G722" s="7"/>
      <c r="H722" s="7"/>
      <c r="I722" s="7"/>
      <c r="J722" s="4"/>
      <c r="K722" s="4"/>
      <c r="L722" s="4"/>
      <c r="M722" s="4"/>
      <c r="N722" s="4"/>
      <c r="O722" s="4"/>
      <c r="P722" s="4"/>
    </row>
    <row r="723" spans="1:16" x14ac:dyDescent="0.2">
      <c r="A723" s="4"/>
      <c r="B723" s="4"/>
      <c r="C723" s="6"/>
      <c r="D723" s="4"/>
      <c r="E723" s="7"/>
      <c r="F723" s="7"/>
      <c r="G723" s="7"/>
      <c r="H723" s="7"/>
      <c r="I723" s="7"/>
      <c r="J723" s="4"/>
      <c r="K723" s="4"/>
      <c r="L723" s="4"/>
      <c r="M723" s="4"/>
      <c r="N723" s="4"/>
      <c r="O723" s="4"/>
      <c r="P723" s="4"/>
    </row>
    <row r="724" spans="1:16" x14ac:dyDescent="0.2">
      <c r="A724" s="4"/>
      <c r="B724" s="4"/>
      <c r="C724" s="6"/>
      <c r="D724" s="4"/>
      <c r="E724" s="7"/>
      <c r="F724" s="7"/>
      <c r="G724" s="7"/>
      <c r="H724" s="7"/>
      <c r="I724" s="7"/>
      <c r="J724" s="4"/>
      <c r="K724" s="4"/>
      <c r="L724" s="4"/>
      <c r="M724" s="4"/>
      <c r="N724" s="4"/>
      <c r="O724" s="4"/>
      <c r="P724" s="4"/>
    </row>
    <row r="725" spans="1:16" x14ac:dyDescent="0.2">
      <c r="A725" s="4"/>
      <c r="B725" s="4"/>
      <c r="C725" s="6"/>
      <c r="D725" s="4"/>
      <c r="E725" s="7"/>
      <c r="F725" s="7"/>
      <c r="G725" s="7"/>
      <c r="H725" s="7"/>
      <c r="I725" s="7"/>
      <c r="J725" s="4"/>
      <c r="K725" s="4"/>
      <c r="L725" s="4"/>
      <c r="M725" s="4"/>
      <c r="N725" s="4"/>
      <c r="O725" s="4"/>
      <c r="P725" s="4"/>
    </row>
    <row r="726" spans="1:16" x14ac:dyDescent="0.2">
      <c r="A726" s="4"/>
      <c r="B726" s="4"/>
      <c r="C726" s="6"/>
      <c r="D726" s="4"/>
      <c r="E726" s="7"/>
      <c r="F726" s="7"/>
      <c r="G726" s="7"/>
      <c r="H726" s="7"/>
      <c r="I726" s="7"/>
      <c r="J726" s="4"/>
      <c r="K726" s="4"/>
      <c r="L726" s="4"/>
      <c r="M726" s="4"/>
      <c r="N726" s="4"/>
      <c r="O726" s="4"/>
      <c r="P726" s="4"/>
    </row>
    <row r="727" spans="1:16" x14ac:dyDescent="0.2">
      <c r="A727" s="4"/>
      <c r="B727" s="4"/>
      <c r="C727" s="6"/>
      <c r="D727" s="4"/>
      <c r="E727" s="7"/>
      <c r="F727" s="7"/>
      <c r="G727" s="7"/>
      <c r="H727" s="7"/>
      <c r="I727" s="7"/>
      <c r="J727" s="4"/>
      <c r="K727" s="4"/>
      <c r="L727" s="4"/>
      <c r="M727" s="4"/>
      <c r="N727" s="4"/>
      <c r="O727" s="4"/>
      <c r="P727" s="4"/>
    </row>
    <row r="728" spans="1:16" x14ac:dyDescent="0.2">
      <c r="A728" s="4"/>
      <c r="B728" s="4"/>
      <c r="C728" s="6"/>
      <c r="D728" s="4"/>
      <c r="E728" s="7"/>
      <c r="F728" s="7"/>
      <c r="G728" s="7"/>
      <c r="H728" s="7"/>
      <c r="I728" s="7"/>
      <c r="J728" s="4"/>
      <c r="K728" s="4"/>
      <c r="L728" s="4"/>
      <c r="M728" s="4"/>
      <c r="N728" s="4"/>
      <c r="O728" s="4"/>
      <c r="P728" s="4"/>
    </row>
    <row r="729" spans="1:16" x14ac:dyDescent="0.2">
      <c r="A729" s="4"/>
      <c r="B729" s="4"/>
      <c r="C729" s="6"/>
      <c r="D729" s="4"/>
      <c r="E729" s="7"/>
      <c r="F729" s="7"/>
      <c r="G729" s="7"/>
      <c r="H729" s="7"/>
      <c r="I729" s="7"/>
      <c r="J729" s="4"/>
      <c r="K729" s="4"/>
      <c r="L729" s="4"/>
      <c r="M729" s="4"/>
      <c r="N729" s="4"/>
      <c r="O729" s="4"/>
      <c r="P729" s="4"/>
    </row>
    <row r="730" spans="1:16" x14ac:dyDescent="0.2">
      <c r="A730" s="4"/>
      <c r="B730" s="4"/>
      <c r="C730" s="6"/>
      <c r="D730" s="4"/>
      <c r="E730" s="7"/>
      <c r="F730" s="7"/>
      <c r="G730" s="7"/>
      <c r="H730" s="7"/>
      <c r="I730" s="7"/>
      <c r="J730" s="4"/>
      <c r="K730" s="4"/>
      <c r="L730" s="4"/>
      <c r="M730" s="4"/>
      <c r="N730" s="4"/>
      <c r="O730" s="4"/>
      <c r="P730" s="4"/>
    </row>
    <row r="731" spans="1:16" x14ac:dyDescent="0.2">
      <c r="A731" s="4"/>
      <c r="B731" s="4"/>
      <c r="C731" s="6"/>
      <c r="D731" s="4"/>
      <c r="E731" s="7"/>
      <c r="F731" s="7"/>
      <c r="G731" s="7"/>
      <c r="H731" s="7"/>
      <c r="I731" s="7"/>
      <c r="J731" s="4"/>
      <c r="K731" s="4"/>
      <c r="L731" s="4"/>
      <c r="M731" s="4"/>
      <c r="N731" s="4"/>
      <c r="O731" s="4"/>
      <c r="P731" s="4"/>
    </row>
    <row r="732" spans="1:16" x14ac:dyDescent="0.2">
      <c r="A732" s="4"/>
      <c r="B732" s="4"/>
      <c r="C732" s="6"/>
      <c r="D732" s="4"/>
      <c r="E732" s="7"/>
      <c r="F732" s="7"/>
      <c r="G732" s="7"/>
      <c r="H732" s="7"/>
      <c r="I732" s="7"/>
      <c r="J732" s="4"/>
      <c r="K732" s="4"/>
      <c r="L732" s="4"/>
      <c r="M732" s="4"/>
      <c r="N732" s="4"/>
      <c r="O732" s="4"/>
      <c r="P732" s="4"/>
    </row>
    <row r="733" spans="1:16" x14ac:dyDescent="0.2">
      <c r="A733" s="4"/>
      <c r="B733" s="4"/>
      <c r="C733" s="6"/>
      <c r="D733" s="4"/>
      <c r="E733" s="7"/>
      <c r="F733" s="7"/>
      <c r="G733" s="7"/>
      <c r="H733" s="7"/>
      <c r="I733" s="7"/>
      <c r="J733" s="4"/>
      <c r="K733" s="4"/>
      <c r="L733" s="4"/>
      <c r="M733" s="4"/>
      <c r="N733" s="4"/>
      <c r="O733" s="4"/>
      <c r="P733" s="4"/>
    </row>
    <row r="734" spans="1:16" x14ac:dyDescent="0.2">
      <c r="A734" s="4"/>
      <c r="B734" s="4"/>
      <c r="C734" s="6"/>
      <c r="D734" s="4"/>
      <c r="E734" s="7"/>
      <c r="F734" s="7"/>
      <c r="G734" s="7"/>
      <c r="H734" s="7"/>
      <c r="I734" s="7"/>
      <c r="J734" s="4"/>
      <c r="K734" s="4"/>
      <c r="L734" s="4"/>
      <c r="M734" s="4"/>
      <c r="N734" s="4"/>
      <c r="O734" s="4"/>
      <c r="P734" s="4"/>
    </row>
    <row r="735" spans="1:16" x14ac:dyDescent="0.2">
      <c r="A735" s="4"/>
      <c r="B735" s="4"/>
      <c r="C735" s="6"/>
      <c r="D735" s="4"/>
      <c r="E735" s="7"/>
      <c r="F735" s="7"/>
      <c r="G735" s="7"/>
      <c r="H735" s="7"/>
      <c r="I735" s="7"/>
      <c r="J735" s="4"/>
      <c r="K735" s="4"/>
      <c r="L735" s="4"/>
      <c r="M735" s="4"/>
      <c r="N735" s="4"/>
      <c r="O735" s="4"/>
      <c r="P735" s="4"/>
    </row>
    <row r="736" spans="1:16" x14ac:dyDescent="0.2">
      <c r="A736" s="4"/>
      <c r="B736" s="4"/>
      <c r="C736" s="6"/>
      <c r="D736" s="4"/>
      <c r="E736" s="7"/>
      <c r="F736" s="7"/>
      <c r="G736" s="7"/>
      <c r="H736" s="7"/>
      <c r="I736" s="7"/>
      <c r="J736" s="4"/>
      <c r="K736" s="4"/>
      <c r="L736" s="4"/>
      <c r="M736" s="4"/>
      <c r="N736" s="4"/>
      <c r="O736" s="4"/>
      <c r="P736" s="4"/>
    </row>
    <row r="737" spans="1:16" x14ac:dyDescent="0.2">
      <c r="A737" s="4"/>
      <c r="B737" s="4"/>
      <c r="C737" s="6"/>
      <c r="D737" s="4"/>
      <c r="E737" s="7"/>
      <c r="F737" s="7"/>
      <c r="G737" s="7"/>
      <c r="H737" s="7"/>
      <c r="I737" s="7"/>
      <c r="J737" s="4"/>
      <c r="K737" s="4"/>
      <c r="L737" s="4"/>
      <c r="M737" s="4"/>
      <c r="N737" s="4"/>
      <c r="O737" s="4"/>
      <c r="P737" s="4"/>
    </row>
    <row r="738" spans="1:16" x14ac:dyDescent="0.2">
      <c r="A738" s="4"/>
      <c r="B738" s="4"/>
      <c r="C738" s="6"/>
      <c r="D738" s="4"/>
      <c r="E738" s="7"/>
      <c r="F738" s="7"/>
      <c r="G738" s="7"/>
      <c r="H738" s="7"/>
      <c r="I738" s="7"/>
      <c r="J738" s="4"/>
      <c r="K738" s="4"/>
      <c r="L738" s="4"/>
      <c r="M738" s="4"/>
      <c r="N738" s="4"/>
      <c r="O738" s="4"/>
      <c r="P738" s="4"/>
    </row>
    <row r="739" spans="1:16" x14ac:dyDescent="0.2">
      <c r="A739" s="4"/>
      <c r="B739" s="4"/>
      <c r="C739" s="6"/>
      <c r="D739" s="4"/>
      <c r="E739" s="7"/>
      <c r="F739" s="7"/>
      <c r="G739" s="7"/>
      <c r="H739" s="7"/>
      <c r="I739" s="7"/>
      <c r="J739" s="4"/>
      <c r="K739" s="4"/>
      <c r="L739" s="4"/>
      <c r="M739" s="4"/>
      <c r="N739" s="4"/>
      <c r="O739" s="4"/>
      <c r="P739" s="4"/>
    </row>
    <row r="740" spans="1:16" x14ac:dyDescent="0.2">
      <c r="A740" s="4"/>
      <c r="B740" s="4"/>
      <c r="C740" s="6"/>
      <c r="D740" s="4"/>
      <c r="E740" s="7"/>
      <c r="F740" s="7"/>
      <c r="G740" s="7"/>
      <c r="H740" s="7"/>
      <c r="I740" s="7"/>
      <c r="J740" s="4"/>
      <c r="K740" s="4"/>
      <c r="L740" s="4"/>
      <c r="M740" s="4"/>
      <c r="N740" s="4"/>
      <c r="O740" s="4"/>
      <c r="P740" s="4"/>
    </row>
    <row r="741" spans="1:16" x14ac:dyDescent="0.2">
      <c r="A741" s="4"/>
      <c r="B741" s="4"/>
      <c r="C741" s="6"/>
      <c r="D741" s="4"/>
      <c r="E741" s="7"/>
      <c r="F741" s="7"/>
      <c r="G741" s="7"/>
      <c r="H741" s="7"/>
      <c r="I741" s="7"/>
      <c r="J741" s="4"/>
      <c r="K741" s="4"/>
      <c r="L741" s="4"/>
      <c r="M741" s="4"/>
      <c r="N741" s="4"/>
      <c r="O741" s="4"/>
      <c r="P741" s="4"/>
    </row>
    <row r="742" spans="1:16" x14ac:dyDescent="0.2">
      <c r="A742" s="4"/>
      <c r="B742" s="4"/>
      <c r="C742" s="6"/>
      <c r="D742" s="4"/>
      <c r="E742" s="7"/>
      <c r="F742" s="7"/>
      <c r="G742" s="7"/>
      <c r="H742" s="7"/>
      <c r="I742" s="7"/>
      <c r="J742" s="4"/>
      <c r="K742" s="4"/>
      <c r="L742" s="4"/>
      <c r="M742" s="4"/>
      <c r="N742" s="4"/>
      <c r="O742" s="4"/>
      <c r="P742" s="4"/>
    </row>
    <row r="743" spans="1:16" x14ac:dyDescent="0.2">
      <c r="A743" s="4"/>
      <c r="B743" s="4"/>
      <c r="C743" s="6"/>
      <c r="D743" s="4"/>
      <c r="E743" s="7"/>
      <c r="F743" s="7"/>
      <c r="G743" s="7"/>
      <c r="H743" s="7"/>
      <c r="I743" s="7"/>
      <c r="J743" s="4"/>
      <c r="K743" s="4"/>
      <c r="L743" s="4"/>
      <c r="M743" s="4"/>
      <c r="N743" s="4"/>
      <c r="O743" s="4"/>
      <c r="P743" s="4"/>
    </row>
    <row r="744" spans="1:16" x14ac:dyDescent="0.2">
      <c r="A744" s="4"/>
      <c r="B744" s="4"/>
      <c r="C744" s="6"/>
      <c r="D744" s="4"/>
      <c r="E744" s="7"/>
      <c r="F744" s="7"/>
      <c r="G744" s="7"/>
      <c r="H744" s="7"/>
      <c r="I744" s="7"/>
      <c r="J744" s="4"/>
      <c r="K744" s="4"/>
      <c r="L744" s="4"/>
      <c r="M744" s="4"/>
      <c r="N744" s="4"/>
      <c r="O744" s="4"/>
      <c r="P744" s="4"/>
    </row>
    <row r="745" spans="1:16" x14ac:dyDescent="0.2">
      <c r="A745" s="4"/>
      <c r="B745" s="4"/>
      <c r="C745" s="6"/>
      <c r="D745" s="4"/>
      <c r="E745" s="7"/>
      <c r="F745" s="7"/>
      <c r="G745" s="7"/>
      <c r="H745" s="7"/>
      <c r="I745" s="7"/>
      <c r="J745" s="4"/>
      <c r="K745" s="4"/>
      <c r="L745" s="4"/>
      <c r="M745" s="4"/>
      <c r="N745" s="4"/>
      <c r="O745" s="4"/>
      <c r="P745" s="4"/>
    </row>
    <row r="746" spans="1:16" x14ac:dyDescent="0.2">
      <c r="A746" s="4"/>
      <c r="B746" s="4"/>
      <c r="C746" s="6"/>
      <c r="D746" s="4"/>
      <c r="E746" s="7"/>
      <c r="F746" s="7"/>
      <c r="G746" s="7"/>
      <c r="H746" s="7"/>
      <c r="I746" s="7"/>
      <c r="J746" s="4"/>
      <c r="K746" s="4"/>
      <c r="L746" s="4"/>
      <c r="M746" s="4"/>
      <c r="N746" s="4"/>
      <c r="O746" s="4"/>
      <c r="P746" s="4"/>
    </row>
    <row r="747" spans="1:16" x14ac:dyDescent="0.2">
      <c r="A747" s="4"/>
      <c r="B747" s="4"/>
      <c r="C747" s="6"/>
      <c r="D747" s="4"/>
      <c r="E747" s="7"/>
      <c r="F747" s="7"/>
      <c r="G747" s="7"/>
      <c r="H747" s="7"/>
      <c r="I747" s="7"/>
      <c r="J747" s="4"/>
      <c r="K747" s="4"/>
      <c r="L747" s="4"/>
      <c r="M747" s="4"/>
      <c r="N747" s="4"/>
      <c r="O747" s="4"/>
      <c r="P747" s="4"/>
    </row>
    <row r="748" spans="1:16" x14ac:dyDescent="0.2">
      <c r="A748" s="4"/>
      <c r="B748" s="4"/>
      <c r="C748" s="6"/>
      <c r="D748" s="4"/>
      <c r="E748" s="7"/>
      <c r="F748" s="7"/>
      <c r="G748" s="7"/>
      <c r="H748" s="7"/>
      <c r="I748" s="7"/>
      <c r="J748" s="4"/>
      <c r="K748" s="4"/>
      <c r="L748" s="4"/>
      <c r="M748" s="4"/>
      <c r="N748" s="4"/>
      <c r="O748" s="4"/>
      <c r="P748" s="4"/>
    </row>
    <row r="749" spans="1:16" x14ac:dyDescent="0.2">
      <c r="A749" s="4"/>
      <c r="B749" s="4"/>
      <c r="C749" s="6"/>
      <c r="D749" s="4"/>
      <c r="E749" s="7"/>
      <c r="F749" s="7"/>
      <c r="G749" s="7"/>
      <c r="H749" s="7"/>
      <c r="I749" s="7"/>
      <c r="J749" s="4"/>
      <c r="K749" s="4"/>
      <c r="L749" s="4"/>
      <c r="M749" s="4"/>
      <c r="N749" s="4"/>
      <c r="O749" s="4"/>
      <c r="P749" s="4"/>
    </row>
    <row r="750" spans="1:16" x14ac:dyDescent="0.2">
      <c r="A750" s="4"/>
      <c r="B750" s="4"/>
      <c r="C750" s="6"/>
      <c r="D750" s="4"/>
      <c r="E750" s="7"/>
      <c r="F750" s="7"/>
      <c r="G750" s="7"/>
      <c r="H750" s="7"/>
      <c r="I750" s="7"/>
      <c r="J750" s="4"/>
      <c r="K750" s="4"/>
      <c r="L750" s="4"/>
      <c r="M750" s="4"/>
      <c r="N750" s="4"/>
      <c r="O750" s="4"/>
      <c r="P750" s="4"/>
    </row>
    <row r="751" spans="1:16" x14ac:dyDescent="0.2">
      <c r="A751" s="4"/>
      <c r="B751" s="4"/>
      <c r="C751" s="6"/>
      <c r="D751" s="4"/>
      <c r="E751" s="7"/>
      <c r="F751" s="7"/>
      <c r="G751" s="7"/>
      <c r="H751" s="7"/>
      <c r="I751" s="7"/>
      <c r="J751" s="4"/>
      <c r="K751" s="4"/>
      <c r="L751" s="4"/>
      <c r="M751" s="4"/>
      <c r="N751" s="4"/>
      <c r="O751" s="4"/>
      <c r="P751" s="4"/>
    </row>
    <row r="752" spans="1:16" x14ac:dyDescent="0.2">
      <c r="A752" s="4"/>
      <c r="B752" s="4"/>
      <c r="C752" s="6"/>
      <c r="D752" s="4"/>
      <c r="E752" s="7"/>
      <c r="F752" s="7"/>
      <c r="G752" s="7"/>
      <c r="H752" s="7"/>
      <c r="I752" s="7"/>
      <c r="J752" s="4"/>
      <c r="K752" s="4"/>
      <c r="L752" s="4"/>
      <c r="M752" s="4"/>
      <c r="N752" s="4"/>
      <c r="O752" s="4"/>
      <c r="P752" s="4"/>
    </row>
    <row r="753" spans="1:16" x14ac:dyDescent="0.2">
      <c r="A753" s="4"/>
      <c r="B753" s="4"/>
      <c r="C753" s="6"/>
      <c r="D753" s="4"/>
      <c r="E753" s="7"/>
      <c r="F753" s="7"/>
      <c r="G753" s="7"/>
      <c r="H753" s="7"/>
      <c r="I753" s="7"/>
      <c r="J753" s="4"/>
      <c r="K753" s="4"/>
      <c r="L753" s="4"/>
      <c r="M753" s="4"/>
      <c r="N753" s="4"/>
      <c r="O753" s="4"/>
      <c r="P753" s="4"/>
    </row>
    <row r="754" spans="1:16" x14ac:dyDescent="0.2">
      <c r="A754" s="4"/>
      <c r="B754" s="4"/>
      <c r="C754" s="6"/>
      <c r="D754" s="4"/>
      <c r="E754" s="7"/>
      <c r="F754" s="7"/>
      <c r="G754" s="7"/>
      <c r="H754" s="7"/>
      <c r="I754" s="7"/>
      <c r="J754" s="4"/>
      <c r="K754" s="4"/>
      <c r="L754" s="4"/>
      <c r="M754" s="4"/>
      <c r="N754" s="4"/>
      <c r="O754" s="4"/>
      <c r="P754" s="4"/>
    </row>
    <row r="755" spans="1:16" x14ac:dyDescent="0.2">
      <c r="A755" s="4"/>
      <c r="B755" s="4"/>
      <c r="C755" s="6"/>
      <c r="D755" s="4"/>
      <c r="E755" s="7"/>
      <c r="F755" s="7"/>
      <c r="G755" s="7"/>
      <c r="H755" s="7"/>
      <c r="I755" s="7"/>
      <c r="J755" s="4"/>
      <c r="K755" s="4"/>
      <c r="L755" s="4"/>
      <c r="M755" s="4"/>
      <c r="N755" s="4"/>
      <c r="O755" s="4"/>
      <c r="P755" s="4"/>
    </row>
    <row r="756" spans="1:16" x14ac:dyDescent="0.2">
      <c r="A756" s="4"/>
      <c r="B756" s="4"/>
      <c r="C756" s="6"/>
      <c r="D756" s="4"/>
      <c r="E756" s="7"/>
      <c r="F756" s="7"/>
      <c r="G756" s="7"/>
      <c r="H756" s="7"/>
      <c r="I756" s="7"/>
      <c r="J756" s="4"/>
      <c r="K756" s="4"/>
      <c r="L756" s="4"/>
      <c r="M756" s="4"/>
      <c r="N756" s="4"/>
      <c r="O756" s="4"/>
      <c r="P756" s="4"/>
    </row>
    <row r="757" spans="1:16" x14ac:dyDescent="0.2">
      <c r="A757" s="4"/>
      <c r="B757" s="4"/>
      <c r="C757" s="6"/>
      <c r="D757" s="4"/>
      <c r="E757" s="7"/>
      <c r="F757" s="7"/>
      <c r="G757" s="7"/>
      <c r="H757" s="7"/>
      <c r="I757" s="7"/>
      <c r="J757" s="4"/>
      <c r="K757" s="4"/>
      <c r="L757" s="4"/>
      <c r="M757" s="4"/>
      <c r="N757" s="4"/>
      <c r="O757" s="4"/>
      <c r="P757" s="4"/>
    </row>
    <row r="758" spans="1:16" x14ac:dyDescent="0.2">
      <c r="A758" s="4"/>
      <c r="B758" s="4"/>
      <c r="C758" s="6"/>
      <c r="D758" s="4"/>
      <c r="E758" s="7"/>
      <c r="F758" s="7"/>
      <c r="G758" s="7"/>
      <c r="H758" s="7"/>
      <c r="I758" s="7"/>
      <c r="J758" s="4"/>
      <c r="K758" s="4"/>
      <c r="L758" s="4"/>
      <c r="M758" s="4"/>
      <c r="N758" s="4"/>
      <c r="O758" s="4"/>
      <c r="P758" s="4"/>
    </row>
    <row r="759" spans="1:16" x14ac:dyDescent="0.2">
      <c r="A759" s="4"/>
      <c r="B759" s="4"/>
      <c r="C759" s="6"/>
      <c r="D759" s="4"/>
      <c r="E759" s="7"/>
      <c r="F759" s="7"/>
      <c r="G759" s="7"/>
      <c r="H759" s="7"/>
      <c r="I759" s="7"/>
      <c r="J759" s="4"/>
      <c r="K759" s="4"/>
      <c r="L759" s="4"/>
      <c r="M759" s="4"/>
      <c r="N759" s="4"/>
      <c r="O759" s="4"/>
      <c r="P759" s="4"/>
    </row>
    <row r="760" spans="1:16" x14ac:dyDescent="0.2">
      <c r="A760" s="4"/>
      <c r="B760" s="4"/>
      <c r="C760" s="6"/>
      <c r="D760" s="4"/>
      <c r="E760" s="7"/>
      <c r="F760" s="7"/>
      <c r="G760" s="7"/>
      <c r="H760" s="7"/>
      <c r="I760" s="7"/>
      <c r="J760" s="4"/>
      <c r="K760" s="4"/>
      <c r="L760" s="4"/>
      <c r="M760" s="4"/>
      <c r="N760" s="4"/>
      <c r="O760" s="4"/>
      <c r="P760" s="4"/>
    </row>
    <row r="761" spans="1:16" x14ac:dyDescent="0.2">
      <c r="A761" s="4"/>
      <c r="B761" s="4"/>
      <c r="C761" s="6"/>
      <c r="D761" s="4"/>
      <c r="E761" s="7"/>
      <c r="F761" s="7"/>
      <c r="G761" s="7"/>
      <c r="H761" s="7"/>
      <c r="I761" s="7"/>
      <c r="J761" s="4"/>
      <c r="K761" s="4"/>
      <c r="L761" s="4"/>
      <c r="M761" s="4"/>
      <c r="N761" s="4"/>
      <c r="O761" s="4"/>
      <c r="P761" s="4"/>
    </row>
    <row r="762" spans="1:16" x14ac:dyDescent="0.2">
      <c r="A762" s="4"/>
      <c r="B762" s="4"/>
      <c r="C762" s="6"/>
      <c r="D762" s="4"/>
      <c r="E762" s="7"/>
      <c r="F762" s="7"/>
      <c r="G762" s="7"/>
      <c r="H762" s="7"/>
      <c r="I762" s="7"/>
      <c r="J762" s="4"/>
      <c r="K762" s="4"/>
      <c r="L762" s="4"/>
      <c r="M762" s="4"/>
      <c r="N762" s="4"/>
      <c r="O762" s="4"/>
      <c r="P762" s="4"/>
    </row>
    <row r="763" spans="1:16" x14ac:dyDescent="0.2">
      <c r="A763" s="4"/>
      <c r="B763" s="4"/>
      <c r="C763" s="6"/>
      <c r="D763" s="4"/>
      <c r="E763" s="7"/>
      <c r="F763" s="7"/>
      <c r="G763" s="7"/>
      <c r="H763" s="7"/>
      <c r="I763" s="7"/>
      <c r="J763" s="4"/>
      <c r="K763" s="4"/>
      <c r="L763" s="4"/>
      <c r="M763" s="4"/>
      <c r="N763" s="4"/>
      <c r="O763" s="4"/>
      <c r="P763" s="4"/>
    </row>
    <row r="764" spans="1:16" x14ac:dyDescent="0.2">
      <c r="A764" s="4"/>
      <c r="B764" s="4"/>
      <c r="C764" s="6"/>
      <c r="D764" s="4"/>
      <c r="E764" s="7"/>
      <c r="F764" s="7"/>
      <c r="G764" s="7"/>
      <c r="H764" s="7"/>
      <c r="I764" s="7"/>
      <c r="J764" s="4"/>
      <c r="K764" s="4"/>
      <c r="L764" s="4"/>
      <c r="M764" s="4"/>
      <c r="N764" s="4"/>
      <c r="O764" s="4"/>
      <c r="P764" s="4"/>
    </row>
    <row r="765" spans="1:16" x14ac:dyDescent="0.2">
      <c r="A765" s="4"/>
      <c r="B765" s="4"/>
      <c r="C765" s="6"/>
      <c r="D765" s="4"/>
      <c r="E765" s="7"/>
      <c r="F765" s="7"/>
      <c r="G765" s="7"/>
      <c r="H765" s="7"/>
      <c r="I765" s="7"/>
      <c r="J765" s="4"/>
      <c r="K765" s="4"/>
      <c r="L765" s="4"/>
      <c r="M765" s="4"/>
      <c r="N765" s="4"/>
      <c r="O765" s="4"/>
      <c r="P765" s="4"/>
    </row>
    <row r="766" spans="1:16" x14ac:dyDescent="0.2">
      <c r="A766" s="4"/>
      <c r="B766" s="4"/>
      <c r="C766" s="6"/>
      <c r="D766" s="4"/>
      <c r="E766" s="7"/>
      <c r="F766" s="7"/>
      <c r="G766" s="7"/>
      <c r="H766" s="7"/>
      <c r="I766" s="7"/>
      <c r="J766" s="4"/>
      <c r="K766" s="4"/>
      <c r="L766" s="4"/>
      <c r="M766" s="4"/>
      <c r="N766" s="4"/>
      <c r="O766" s="4"/>
      <c r="P766" s="4"/>
    </row>
    <row r="767" spans="1:16" x14ac:dyDescent="0.2">
      <c r="A767" s="4"/>
      <c r="B767" s="4"/>
      <c r="C767" s="6"/>
      <c r="D767" s="4"/>
      <c r="E767" s="7"/>
      <c r="F767" s="7"/>
      <c r="G767" s="7"/>
      <c r="H767" s="7"/>
      <c r="I767" s="7"/>
      <c r="J767" s="4"/>
      <c r="K767" s="4"/>
      <c r="L767" s="4"/>
      <c r="M767" s="4"/>
      <c r="N767" s="4"/>
      <c r="O767" s="4"/>
      <c r="P767" s="4"/>
    </row>
    <row r="768" spans="1:16" x14ac:dyDescent="0.2">
      <c r="A768" s="4"/>
      <c r="B768" s="4"/>
      <c r="C768" s="6"/>
      <c r="D768" s="4"/>
      <c r="E768" s="7"/>
      <c r="F768" s="7"/>
      <c r="G768" s="7"/>
      <c r="H768" s="7"/>
      <c r="I768" s="7"/>
      <c r="J768" s="4"/>
      <c r="K768" s="4"/>
      <c r="L768" s="4"/>
      <c r="M768" s="4"/>
      <c r="N768" s="4"/>
      <c r="O768" s="4"/>
      <c r="P768" s="4"/>
    </row>
    <row r="769" spans="1:16" x14ac:dyDescent="0.2">
      <c r="A769" s="4"/>
      <c r="B769" s="4"/>
      <c r="C769" s="6"/>
      <c r="D769" s="4"/>
      <c r="E769" s="7"/>
      <c r="F769" s="7"/>
      <c r="G769" s="7"/>
      <c r="H769" s="7"/>
      <c r="I769" s="7"/>
      <c r="J769" s="4"/>
      <c r="K769" s="4"/>
      <c r="L769" s="4"/>
      <c r="M769" s="4"/>
      <c r="N769" s="4"/>
      <c r="O769" s="4"/>
      <c r="P769" s="4"/>
    </row>
    <row r="770" spans="1:16" x14ac:dyDescent="0.2">
      <c r="A770" s="4"/>
      <c r="B770" s="4"/>
      <c r="C770" s="6"/>
      <c r="D770" s="4"/>
      <c r="E770" s="7"/>
      <c r="F770" s="7"/>
      <c r="G770" s="7"/>
      <c r="H770" s="7"/>
      <c r="I770" s="7"/>
      <c r="J770" s="4"/>
      <c r="K770" s="4"/>
      <c r="L770" s="4"/>
      <c r="M770" s="4"/>
      <c r="N770" s="4"/>
      <c r="O770" s="4"/>
      <c r="P770" s="4"/>
    </row>
    <row r="771" spans="1:16" x14ac:dyDescent="0.2">
      <c r="A771" s="4"/>
      <c r="B771" s="4"/>
      <c r="C771" s="6"/>
      <c r="D771" s="4"/>
      <c r="E771" s="7"/>
      <c r="F771" s="7"/>
      <c r="G771" s="7"/>
      <c r="H771" s="7"/>
      <c r="I771" s="7"/>
      <c r="J771" s="4"/>
      <c r="K771" s="4"/>
      <c r="L771" s="4"/>
      <c r="M771" s="4"/>
      <c r="N771" s="4"/>
      <c r="O771" s="4"/>
      <c r="P771" s="4"/>
    </row>
    <row r="772" spans="1:16" x14ac:dyDescent="0.2">
      <c r="A772" s="4"/>
      <c r="B772" s="4"/>
      <c r="C772" s="6"/>
      <c r="D772" s="4"/>
      <c r="E772" s="7"/>
      <c r="F772" s="7"/>
      <c r="G772" s="7"/>
      <c r="H772" s="7"/>
      <c r="I772" s="7"/>
      <c r="J772" s="4"/>
      <c r="K772" s="4"/>
      <c r="L772" s="4"/>
      <c r="M772" s="4"/>
      <c r="N772" s="4"/>
      <c r="O772" s="4"/>
      <c r="P772" s="4"/>
    </row>
    <row r="773" spans="1:16" x14ac:dyDescent="0.2">
      <c r="A773" s="4"/>
      <c r="B773" s="4"/>
      <c r="C773" s="6"/>
      <c r="D773" s="4"/>
      <c r="E773" s="7"/>
      <c r="F773" s="7"/>
      <c r="G773" s="7"/>
      <c r="H773" s="7"/>
      <c r="I773" s="7"/>
      <c r="J773" s="4"/>
      <c r="K773" s="4"/>
      <c r="L773" s="4"/>
      <c r="M773" s="4"/>
      <c r="N773" s="4"/>
      <c r="O773" s="4"/>
      <c r="P773" s="4"/>
    </row>
    <row r="774" spans="1:16" x14ac:dyDescent="0.2">
      <c r="A774" s="4"/>
      <c r="B774" s="4"/>
      <c r="C774" s="6"/>
      <c r="D774" s="4"/>
      <c r="E774" s="7"/>
      <c r="F774" s="7"/>
      <c r="G774" s="7"/>
      <c r="H774" s="7"/>
      <c r="I774" s="7"/>
      <c r="J774" s="4"/>
      <c r="K774" s="4"/>
      <c r="L774" s="4"/>
      <c r="M774" s="4"/>
      <c r="N774" s="4"/>
      <c r="O774" s="4"/>
      <c r="P774" s="4"/>
    </row>
    <row r="775" spans="1:16" x14ac:dyDescent="0.2">
      <c r="A775" s="4"/>
      <c r="B775" s="4"/>
      <c r="C775" s="6"/>
      <c r="D775" s="4"/>
      <c r="E775" s="7"/>
      <c r="F775" s="7"/>
      <c r="G775" s="7"/>
      <c r="H775" s="7"/>
      <c r="I775" s="7"/>
      <c r="J775" s="4"/>
      <c r="K775" s="4"/>
      <c r="L775" s="4"/>
      <c r="M775" s="4"/>
      <c r="N775" s="4"/>
      <c r="O775" s="4"/>
      <c r="P775" s="4"/>
    </row>
    <row r="776" spans="1:16" x14ac:dyDescent="0.2">
      <c r="A776" s="4"/>
      <c r="B776" s="4"/>
      <c r="C776" s="6"/>
      <c r="D776" s="4"/>
      <c r="E776" s="7"/>
      <c r="F776" s="7"/>
      <c r="G776" s="7"/>
      <c r="H776" s="7"/>
      <c r="I776" s="7"/>
      <c r="J776" s="4"/>
      <c r="K776" s="4"/>
      <c r="L776" s="4"/>
      <c r="M776" s="4"/>
      <c r="N776" s="4"/>
      <c r="O776" s="4"/>
      <c r="P776" s="4"/>
    </row>
    <row r="777" spans="1:16" x14ac:dyDescent="0.2">
      <c r="A777" s="4"/>
      <c r="B777" s="4"/>
      <c r="C777" s="6"/>
      <c r="D777" s="4"/>
      <c r="E777" s="7"/>
      <c r="F777" s="7"/>
      <c r="G777" s="7"/>
      <c r="H777" s="7"/>
      <c r="I777" s="7"/>
      <c r="J777" s="4"/>
      <c r="K777" s="4"/>
      <c r="L777" s="4"/>
      <c r="M777" s="4"/>
      <c r="N777" s="4"/>
      <c r="O777" s="4"/>
      <c r="P777" s="4"/>
    </row>
    <row r="778" spans="1:16" x14ac:dyDescent="0.2">
      <c r="A778" s="4"/>
      <c r="B778" s="4"/>
      <c r="C778" s="6"/>
      <c r="D778" s="4"/>
      <c r="E778" s="7"/>
      <c r="F778" s="7"/>
      <c r="G778" s="7"/>
      <c r="H778" s="7"/>
      <c r="I778" s="7"/>
      <c r="J778" s="4"/>
      <c r="K778" s="4"/>
      <c r="L778" s="4"/>
      <c r="M778" s="4"/>
      <c r="N778" s="4"/>
      <c r="O778" s="4"/>
      <c r="P778" s="4"/>
    </row>
    <row r="779" spans="1:16" x14ac:dyDescent="0.2">
      <c r="A779" s="4"/>
      <c r="B779" s="4"/>
      <c r="C779" s="6"/>
      <c r="D779" s="4"/>
      <c r="E779" s="7"/>
      <c r="F779" s="7"/>
      <c r="G779" s="7"/>
      <c r="H779" s="7"/>
      <c r="I779" s="7"/>
      <c r="J779" s="4"/>
      <c r="K779" s="4"/>
      <c r="L779" s="4"/>
      <c r="M779" s="4"/>
      <c r="N779" s="4"/>
      <c r="O779" s="4"/>
      <c r="P779" s="4"/>
    </row>
    <row r="780" spans="1:16" x14ac:dyDescent="0.2">
      <c r="A780" s="4"/>
      <c r="B780" s="4"/>
      <c r="C780" s="6"/>
      <c r="D780" s="4"/>
      <c r="E780" s="7"/>
      <c r="F780" s="7"/>
      <c r="G780" s="7"/>
      <c r="H780" s="7"/>
      <c r="I780" s="7"/>
      <c r="J780" s="4"/>
      <c r="K780" s="4"/>
      <c r="L780" s="4"/>
      <c r="M780" s="4"/>
      <c r="N780" s="4"/>
      <c r="O780" s="4"/>
      <c r="P780" s="4"/>
    </row>
    <row r="781" spans="1:16" x14ac:dyDescent="0.2">
      <c r="A781" s="4"/>
      <c r="B781" s="4"/>
      <c r="C781" s="6"/>
      <c r="D781" s="4"/>
      <c r="E781" s="7"/>
      <c r="F781" s="7"/>
      <c r="G781" s="7"/>
      <c r="H781" s="7"/>
      <c r="I781" s="7"/>
      <c r="J781" s="4"/>
      <c r="K781" s="4"/>
      <c r="L781" s="4"/>
      <c r="M781" s="4"/>
      <c r="N781" s="4"/>
      <c r="O781" s="4"/>
      <c r="P781" s="4"/>
    </row>
    <row r="782" spans="1:16" x14ac:dyDescent="0.2">
      <c r="A782" s="4"/>
      <c r="B782" s="4"/>
      <c r="C782" s="6"/>
      <c r="D782" s="4"/>
      <c r="E782" s="7"/>
      <c r="F782" s="7"/>
      <c r="G782" s="7"/>
      <c r="H782" s="7"/>
      <c r="I782" s="7"/>
      <c r="J782" s="4"/>
      <c r="K782" s="4"/>
      <c r="L782" s="4"/>
      <c r="M782" s="4"/>
      <c r="N782" s="4"/>
      <c r="O782" s="4"/>
      <c r="P782" s="4"/>
    </row>
    <row r="783" spans="1:16" x14ac:dyDescent="0.2">
      <c r="A783" s="4"/>
      <c r="B783" s="4"/>
      <c r="C783" s="6"/>
      <c r="D783" s="4"/>
      <c r="E783" s="7"/>
      <c r="F783" s="7"/>
      <c r="G783" s="7"/>
      <c r="H783" s="7"/>
      <c r="I783" s="7"/>
      <c r="J783" s="4"/>
      <c r="K783" s="4"/>
      <c r="L783" s="4"/>
      <c r="M783" s="4"/>
      <c r="N783" s="4"/>
      <c r="O783" s="4"/>
      <c r="P783" s="4"/>
    </row>
    <row r="784" spans="1:16" x14ac:dyDescent="0.2">
      <c r="A784" s="4"/>
      <c r="B784" s="4"/>
      <c r="C784" s="6"/>
      <c r="D784" s="4"/>
      <c r="E784" s="7"/>
      <c r="F784" s="7"/>
      <c r="G784" s="7"/>
      <c r="H784" s="7"/>
      <c r="I784" s="7"/>
      <c r="J784" s="4"/>
      <c r="K784" s="4"/>
      <c r="L784" s="4"/>
      <c r="M784" s="4"/>
      <c r="N784" s="4"/>
      <c r="O784" s="4"/>
      <c r="P784" s="4"/>
    </row>
    <row r="785" spans="1:16" x14ac:dyDescent="0.2">
      <c r="A785" s="4"/>
      <c r="B785" s="4"/>
      <c r="C785" s="6"/>
      <c r="D785" s="4"/>
      <c r="E785" s="7"/>
      <c r="F785" s="7"/>
      <c r="G785" s="7"/>
      <c r="H785" s="7"/>
      <c r="I785" s="7"/>
      <c r="J785" s="4"/>
      <c r="K785" s="4"/>
      <c r="L785" s="4"/>
      <c r="M785" s="4"/>
      <c r="N785" s="4"/>
      <c r="O785" s="4"/>
      <c r="P785" s="4"/>
    </row>
    <row r="786" spans="1:16" x14ac:dyDescent="0.2">
      <c r="A786" s="4"/>
      <c r="B786" s="4"/>
      <c r="C786" s="6"/>
      <c r="D786" s="4"/>
      <c r="E786" s="7"/>
      <c r="F786" s="7"/>
      <c r="G786" s="7"/>
      <c r="H786" s="7"/>
      <c r="I786" s="7"/>
      <c r="J786" s="4"/>
      <c r="K786" s="4"/>
      <c r="L786" s="4"/>
      <c r="M786" s="4"/>
      <c r="N786" s="4"/>
      <c r="O786" s="4"/>
      <c r="P786" s="4"/>
    </row>
    <row r="787" spans="1:16" x14ac:dyDescent="0.2">
      <c r="A787" s="4"/>
      <c r="B787" s="4"/>
      <c r="C787" s="6"/>
      <c r="D787" s="4"/>
      <c r="E787" s="7"/>
      <c r="F787" s="7"/>
      <c r="G787" s="7"/>
      <c r="H787" s="7"/>
      <c r="I787" s="7"/>
      <c r="J787" s="4"/>
      <c r="K787" s="4"/>
      <c r="L787" s="4"/>
      <c r="M787" s="4"/>
      <c r="N787" s="4"/>
      <c r="O787" s="4"/>
      <c r="P787" s="4"/>
    </row>
    <row r="788" spans="1:16" x14ac:dyDescent="0.2">
      <c r="A788" s="4"/>
      <c r="B788" s="4"/>
      <c r="C788" s="6"/>
      <c r="D788" s="4"/>
      <c r="E788" s="7"/>
      <c r="F788" s="7"/>
      <c r="G788" s="7"/>
      <c r="H788" s="7"/>
      <c r="I788" s="7"/>
      <c r="J788" s="4"/>
      <c r="K788" s="4"/>
      <c r="L788" s="4"/>
      <c r="M788" s="4"/>
      <c r="N788" s="4"/>
      <c r="O788" s="4"/>
      <c r="P788" s="4"/>
    </row>
    <row r="789" spans="1:16" x14ac:dyDescent="0.2">
      <c r="A789" s="4"/>
      <c r="B789" s="4"/>
      <c r="C789" s="6"/>
      <c r="D789" s="4"/>
      <c r="E789" s="7"/>
      <c r="F789" s="7"/>
      <c r="G789" s="7"/>
      <c r="H789" s="7"/>
      <c r="I789" s="7"/>
      <c r="J789" s="4"/>
      <c r="K789" s="4"/>
      <c r="L789" s="4"/>
      <c r="M789" s="4"/>
      <c r="N789" s="4"/>
      <c r="O789" s="4"/>
      <c r="P789" s="4"/>
    </row>
    <row r="790" spans="1:16" x14ac:dyDescent="0.2">
      <c r="A790" s="4"/>
      <c r="B790" s="4"/>
      <c r="C790" s="6"/>
      <c r="D790" s="4"/>
      <c r="E790" s="7"/>
      <c r="F790" s="7"/>
      <c r="G790" s="7"/>
      <c r="H790" s="7"/>
      <c r="I790" s="7"/>
      <c r="J790" s="4"/>
      <c r="K790" s="4"/>
      <c r="L790" s="4"/>
      <c r="M790" s="4"/>
      <c r="N790" s="4"/>
      <c r="O790" s="4"/>
      <c r="P790" s="4"/>
    </row>
    <row r="791" spans="1:16" x14ac:dyDescent="0.2">
      <c r="A791" s="4"/>
      <c r="B791" s="4"/>
      <c r="C791" s="6"/>
      <c r="D791" s="4"/>
      <c r="E791" s="7"/>
      <c r="F791" s="7"/>
      <c r="G791" s="7"/>
      <c r="H791" s="7"/>
      <c r="I791" s="7"/>
      <c r="J791" s="4"/>
      <c r="K791" s="4"/>
      <c r="L791" s="4"/>
      <c r="M791" s="4"/>
      <c r="N791" s="4"/>
      <c r="O791" s="4"/>
      <c r="P791" s="4"/>
    </row>
    <row r="792" spans="1:16" x14ac:dyDescent="0.2">
      <c r="A792" s="4"/>
      <c r="B792" s="4"/>
      <c r="C792" s="6"/>
      <c r="D792" s="4"/>
      <c r="E792" s="7"/>
      <c r="F792" s="7"/>
      <c r="G792" s="7"/>
      <c r="H792" s="7"/>
      <c r="I792" s="7"/>
      <c r="J792" s="4"/>
      <c r="K792" s="4"/>
      <c r="L792" s="4"/>
      <c r="M792" s="4"/>
      <c r="N792" s="4"/>
      <c r="O792" s="4"/>
      <c r="P792" s="4"/>
    </row>
    <row r="793" spans="1:16" x14ac:dyDescent="0.2">
      <c r="A793" s="4"/>
      <c r="B793" s="4"/>
      <c r="C793" s="6"/>
      <c r="D793" s="4"/>
      <c r="E793" s="7"/>
      <c r="F793" s="7"/>
      <c r="G793" s="7"/>
      <c r="H793" s="7"/>
      <c r="I793" s="7"/>
      <c r="J793" s="4"/>
      <c r="K793" s="4"/>
      <c r="L793" s="4"/>
      <c r="M793" s="4"/>
      <c r="N793" s="4"/>
      <c r="O793" s="4"/>
      <c r="P793" s="4"/>
    </row>
    <row r="794" spans="1:16" x14ac:dyDescent="0.2">
      <c r="A794" s="4"/>
      <c r="B794" s="4"/>
      <c r="C794" s="6"/>
      <c r="D794" s="4"/>
      <c r="E794" s="7"/>
      <c r="F794" s="7"/>
      <c r="G794" s="7"/>
      <c r="H794" s="7"/>
      <c r="I794" s="7"/>
      <c r="J794" s="4"/>
      <c r="K794" s="4"/>
      <c r="L794" s="4"/>
      <c r="M794" s="4"/>
      <c r="N794" s="4"/>
      <c r="O794" s="4"/>
      <c r="P794" s="4"/>
    </row>
    <row r="795" spans="1:16" x14ac:dyDescent="0.2">
      <c r="A795" s="4"/>
      <c r="B795" s="4"/>
      <c r="C795" s="6"/>
      <c r="D795" s="4"/>
      <c r="E795" s="7"/>
      <c r="F795" s="7"/>
      <c r="G795" s="7"/>
      <c r="H795" s="7"/>
      <c r="I795" s="7"/>
      <c r="J795" s="4"/>
      <c r="K795" s="4"/>
      <c r="L795" s="4"/>
      <c r="M795" s="4"/>
      <c r="N795" s="4"/>
      <c r="O795" s="4"/>
      <c r="P795" s="4"/>
    </row>
    <row r="796" spans="1:16" x14ac:dyDescent="0.2">
      <c r="A796" s="4"/>
      <c r="B796" s="4"/>
      <c r="C796" s="6"/>
      <c r="D796" s="4"/>
      <c r="E796" s="7"/>
      <c r="F796" s="7"/>
      <c r="G796" s="7"/>
      <c r="H796" s="7"/>
      <c r="I796" s="7"/>
      <c r="J796" s="4"/>
      <c r="K796" s="4"/>
      <c r="L796" s="4"/>
      <c r="M796" s="4"/>
      <c r="N796" s="4"/>
      <c r="O796" s="4"/>
      <c r="P796" s="4"/>
    </row>
    <row r="797" spans="1:16" x14ac:dyDescent="0.2">
      <c r="A797" s="4"/>
      <c r="B797" s="4"/>
      <c r="C797" s="6"/>
      <c r="D797" s="4"/>
      <c r="E797" s="7"/>
      <c r="F797" s="7"/>
      <c r="G797" s="7"/>
      <c r="H797" s="7"/>
      <c r="I797" s="7"/>
      <c r="J797" s="4"/>
      <c r="K797" s="4"/>
      <c r="L797" s="4"/>
      <c r="M797" s="4"/>
      <c r="N797" s="4"/>
      <c r="O797" s="4"/>
      <c r="P797" s="4"/>
    </row>
    <row r="798" spans="1:16" x14ac:dyDescent="0.2">
      <c r="A798" s="4"/>
      <c r="B798" s="4"/>
      <c r="C798" s="6"/>
      <c r="D798" s="4"/>
      <c r="E798" s="7"/>
      <c r="F798" s="7"/>
      <c r="G798" s="7"/>
      <c r="H798" s="7"/>
      <c r="I798" s="7"/>
      <c r="J798" s="4"/>
      <c r="K798" s="4"/>
      <c r="L798" s="4"/>
      <c r="M798" s="4"/>
      <c r="N798" s="4"/>
      <c r="O798" s="4"/>
      <c r="P798" s="4"/>
    </row>
    <row r="799" spans="1:16" x14ac:dyDescent="0.2">
      <c r="A799" s="4"/>
      <c r="B799" s="4"/>
      <c r="C799" s="6"/>
      <c r="D799" s="4"/>
      <c r="E799" s="7"/>
      <c r="F799" s="7"/>
      <c r="G799" s="7"/>
      <c r="H799" s="7"/>
      <c r="I799" s="7"/>
      <c r="J799" s="4"/>
      <c r="K799" s="4"/>
      <c r="L799" s="4"/>
      <c r="M799" s="4"/>
      <c r="N799" s="4"/>
      <c r="O799" s="4"/>
      <c r="P799" s="4"/>
    </row>
    <row r="800" spans="1:16" x14ac:dyDescent="0.2">
      <c r="A800" s="4"/>
      <c r="B800" s="4"/>
      <c r="C800" s="6"/>
      <c r="D800" s="4"/>
      <c r="E800" s="7"/>
      <c r="F800" s="7"/>
      <c r="G800" s="7"/>
      <c r="H800" s="7"/>
      <c r="I800" s="7"/>
      <c r="J800" s="4"/>
      <c r="K800" s="4"/>
      <c r="L800" s="4"/>
      <c r="M800" s="4"/>
      <c r="N800" s="4"/>
      <c r="O800" s="4"/>
      <c r="P800" s="4"/>
    </row>
    <row r="801" spans="1:16" x14ac:dyDescent="0.2">
      <c r="A801" s="4"/>
      <c r="B801" s="4"/>
      <c r="C801" s="6"/>
      <c r="D801" s="4"/>
      <c r="E801" s="7"/>
      <c r="F801" s="7"/>
      <c r="G801" s="7"/>
      <c r="H801" s="7"/>
      <c r="I801" s="7"/>
      <c r="J801" s="4"/>
      <c r="K801" s="4"/>
      <c r="L801" s="4"/>
      <c r="M801" s="4"/>
      <c r="N801" s="4"/>
      <c r="O801" s="4"/>
      <c r="P801" s="4"/>
    </row>
    <row r="802" spans="1:16" x14ac:dyDescent="0.2">
      <c r="A802" s="4"/>
      <c r="B802" s="4"/>
      <c r="C802" s="6"/>
      <c r="D802" s="4"/>
      <c r="E802" s="7"/>
      <c r="F802" s="7"/>
      <c r="G802" s="7"/>
      <c r="H802" s="7"/>
      <c r="I802" s="7"/>
      <c r="J802" s="4"/>
      <c r="K802" s="4"/>
      <c r="L802" s="4"/>
      <c r="M802" s="4"/>
      <c r="N802" s="4"/>
      <c r="O802" s="4"/>
      <c r="P802" s="4"/>
    </row>
    <row r="803" spans="1:16" x14ac:dyDescent="0.2">
      <c r="A803" s="4"/>
      <c r="B803" s="4"/>
      <c r="C803" s="6"/>
      <c r="D803" s="4"/>
      <c r="E803" s="7"/>
      <c r="F803" s="7"/>
      <c r="G803" s="7"/>
      <c r="H803" s="7"/>
      <c r="I803" s="7"/>
      <c r="J803" s="4"/>
      <c r="K803" s="4"/>
      <c r="L803" s="4"/>
      <c r="M803" s="4"/>
      <c r="N803" s="4"/>
      <c r="O803" s="4"/>
      <c r="P803" s="4"/>
    </row>
    <row r="804" spans="1:16" x14ac:dyDescent="0.2">
      <c r="A804" s="4"/>
      <c r="B804" s="4"/>
      <c r="C804" s="6"/>
      <c r="D804" s="4"/>
      <c r="E804" s="7"/>
      <c r="F804" s="7"/>
      <c r="G804" s="7"/>
      <c r="H804" s="7"/>
      <c r="I804" s="7"/>
      <c r="J804" s="4"/>
      <c r="K804" s="4"/>
      <c r="L804" s="4"/>
      <c r="M804" s="4"/>
      <c r="N804" s="4"/>
      <c r="O804" s="4"/>
      <c r="P804" s="4"/>
    </row>
    <row r="805" spans="1:16" x14ac:dyDescent="0.2">
      <c r="A805" s="4"/>
      <c r="B805" s="4"/>
      <c r="C805" s="6"/>
      <c r="D805" s="4"/>
      <c r="E805" s="7"/>
      <c r="F805" s="7"/>
      <c r="G805" s="7"/>
      <c r="H805" s="7"/>
      <c r="I805" s="7"/>
      <c r="J805" s="4"/>
      <c r="K805" s="4"/>
      <c r="L805" s="4"/>
      <c r="M805" s="4"/>
      <c r="N805" s="4"/>
      <c r="O805" s="4"/>
      <c r="P805" s="4"/>
    </row>
    <row r="806" spans="1:16" x14ac:dyDescent="0.2">
      <c r="A806" s="4"/>
      <c r="B806" s="4"/>
      <c r="C806" s="6"/>
      <c r="D806" s="4"/>
      <c r="E806" s="7"/>
      <c r="F806" s="7"/>
      <c r="G806" s="7"/>
      <c r="H806" s="7"/>
      <c r="I806" s="7"/>
      <c r="J806" s="4"/>
      <c r="K806" s="4"/>
      <c r="L806" s="4"/>
      <c r="M806" s="4"/>
      <c r="N806" s="4"/>
      <c r="O806" s="4"/>
      <c r="P806" s="4"/>
    </row>
    <row r="807" spans="1:16" x14ac:dyDescent="0.2">
      <c r="A807" s="4"/>
      <c r="B807" s="4"/>
      <c r="C807" s="6"/>
      <c r="D807" s="4"/>
      <c r="E807" s="7"/>
      <c r="F807" s="7"/>
      <c r="G807" s="7"/>
      <c r="H807" s="7"/>
      <c r="I807" s="7"/>
      <c r="J807" s="4"/>
      <c r="K807" s="4"/>
      <c r="L807" s="4"/>
      <c r="M807" s="4"/>
      <c r="N807" s="4"/>
      <c r="O807" s="4"/>
      <c r="P807" s="4"/>
    </row>
    <row r="808" spans="1:16" x14ac:dyDescent="0.2">
      <c r="A808" s="4"/>
      <c r="B808" s="4"/>
      <c r="C808" s="6"/>
      <c r="D808" s="4"/>
      <c r="E808" s="7"/>
      <c r="F808" s="7"/>
      <c r="G808" s="7"/>
      <c r="H808" s="7"/>
      <c r="I808" s="7"/>
      <c r="J808" s="4"/>
      <c r="K808" s="4"/>
      <c r="L808" s="4"/>
      <c r="M808" s="4"/>
      <c r="N808" s="4"/>
      <c r="O808" s="4"/>
      <c r="P808" s="4"/>
    </row>
    <row r="809" spans="1:16" x14ac:dyDescent="0.2">
      <c r="A809" s="4"/>
      <c r="B809" s="4"/>
      <c r="C809" s="6"/>
      <c r="D809" s="4"/>
      <c r="E809" s="7"/>
      <c r="F809" s="7"/>
      <c r="G809" s="7"/>
      <c r="H809" s="7"/>
      <c r="I809" s="7"/>
      <c r="J809" s="4"/>
      <c r="K809" s="4"/>
      <c r="L809" s="4"/>
      <c r="M809" s="4"/>
      <c r="N809" s="4"/>
      <c r="O809" s="4"/>
      <c r="P809" s="4"/>
    </row>
    <row r="810" spans="1:16" x14ac:dyDescent="0.2">
      <c r="A810" s="4"/>
      <c r="B810" s="4"/>
      <c r="C810" s="6"/>
      <c r="D810" s="4"/>
      <c r="E810" s="7"/>
      <c r="F810" s="7"/>
      <c r="G810" s="7"/>
      <c r="H810" s="7"/>
      <c r="I810" s="7"/>
      <c r="J810" s="4"/>
      <c r="K810" s="4"/>
      <c r="L810" s="4"/>
      <c r="M810" s="4"/>
      <c r="N810" s="4"/>
      <c r="O810" s="4"/>
      <c r="P810" s="4"/>
    </row>
    <row r="811" spans="1:16" x14ac:dyDescent="0.2">
      <c r="A811" s="4"/>
      <c r="B811" s="4"/>
      <c r="C811" s="6"/>
      <c r="D811" s="4"/>
      <c r="E811" s="7"/>
      <c r="F811" s="7"/>
      <c r="G811" s="7"/>
      <c r="H811" s="7"/>
      <c r="I811" s="7"/>
      <c r="J811" s="4"/>
      <c r="K811" s="4"/>
      <c r="L811" s="4"/>
      <c r="M811" s="4"/>
      <c r="N811" s="4"/>
      <c r="O811" s="4"/>
      <c r="P811" s="4"/>
    </row>
    <row r="812" spans="1:16" x14ac:dyDescent="0.2">
      <c r="A812" s="4"/>
      <c r="B812" s="4"/>
      <c r="C812" s="6"/>
      <c r="D812" s="4"/>
      <c r="E812" s="7"/>
      <c r="F812" s="7"/>
      <c r="G812" s="7"/>
      <c r="H812" s="7"/>
      <c r="I812" s="7"/>
      <c r="J812" s="4"/>
      <c r="K812" s="4"/>
      <c r="L812" s="4"/>
      <c r="M812" s="4"/>
      <c r="N812" s="4"/>
      <c r="O812" s="4"/>
      <c r="P812" s="4"/>
    </row>
    <row r="813" spans="1:16" x14ac:dyDescent="0.2">
      <c r="A813" s="4"/>
      <c r="B813" s="4"/>
      <c r="C813" s="6"/>
      <c r="D813" s="4"/>
      <c r="E813" s="7"/>
      <c r="F813" s="7"/>
      <c r="G813" s="7"/>
      <c r="H813" s="7"/>
      <c r="I813" s="7"/>
      <c r="J813" s="4"/>
      <c r="K813" s="4"/>
      <c r="L813" s="4"/>
      <c r="M813" s="4"/>
      <c r="N813" s="4"/>
      <c r="O813" s="4"/>
      <c r="P813" s="4"/>
    </row>
    <row r="814" spans="1:16" x14ac:dyDescent="0.2">
      <c r="A814" s="4"/>
      <c r="B814" s="4"/>
      <c r="C814" s="6"/>
      <c r="D814" s="4"/>
      <c r="E814" s="7"/>
      <c r="F814" s="7"/>
      <c r="G814" s="7"/>
      <c r="H814" s="7"/>
      <c r="I814" s="7"/>
      <c r="J814" s="4"/>
      <c r="K814" s="4"/>
      <c r="L814" s="4"/>
      <c r="M814" s="4"/>
      <c r="N814" s="4"/>
      <c r="O814" s="4"/>
      <c r="P814" s="4"/>
    </row>
    <row r="815" spans="1:16" x14ac:dyDescent="0.2">
      <c r="A815" s="4"/>
      <c r="B815" s="4"/>
      <c r="C815" s="6"/>
      <c r="D815" s="4"/>
      <c r="E815" s="7"/>
      <c r="F815" s="7"/>
      <c r="G815" s="7"/>
      <c r="H815" s="7"/>
      <c r="I815" s="7"/>
      <c r="J815" s="4"/>
      <c r="K815" s="4"/>
      <c r="L815" s="4"/>
      <c r="M815" s="4"/>
      <c r="N815" s="4"/>
      <c r="O815" s="4"/>
      <c r="P815" s="4"/>
    </row>
    <row r="816" spans="1:16" x14ac:dyDescent="0.2">
      <c r="A816" s="4"/>
      <c r="B816" s="4"/>
      <c r="C816" s="6"/>
      <c r="D816" s="4"/>
      <c r="E816" s="7"/>
      <c r="F816" s="7"/>
      <c r="G816" s="7"/>
      <c r="H816" s="7"/>
      <c r="I816" s="7"/>
      <c r="J816" s="4"/>
      <c r="K816" s="4"/>
      <c r="L816" s="4"/>
      <c r="M816" s="4"/>
      <c r="N816" s="4"/>
      <c r="O816" s="4"/>
      <c r="P816" s="4"/>
    </row>
    <row r="817" spans="1:16" x14ac:dyDescent="0.2">
      <c r="A817" s="4"/>
      <c r="B817" s="4"/>
      <c r="C817" s="6"/>
      <c r="D817" s="4"/>
      <c r="E817" s="7"/>
      <c r="F817" s="7"/>
      <c r="G817" s="7"/>
      <c r="H817" s="7"/>
      <c r="I817" s="7"/>
      <c r="J817" s="4"/>
      <c r="K817" s="4"/>
      <c r="L817" s="4"/>
      <c r="M817" s="4"/>
      <c r="N817" s="4"/>
      <c r="O817" s="4"/>
      <c r="P817" s="4"/>
    </row>
    <row r="818" spans="1:16" x14ac:dyDescent="0.2">
      <c r="A818" s="4"/>
      <c r="B818" s="4"/>
      <c r="C818" s="6"/>
      <c r="D818" s="4"/>
      <c r="E818" s="7"/>
      <c r="F818" s="7"/>
      <c r="G818" s="7"/>
      <c r="H818" s="7"/>
      <c r="I818" s="7"/>
      <c r="J818" s="4"/>
      <c r="K818" s="4"/>
      <c r="L818" s="4"/>
      <c r="M818" s="4"/>
      <c r="N818" s="4"/>
      <c r="O818" s="4"/>
      <c r="P818" s="4"/>
    </row>
    <row r="819" spans="1:16" x14ac:dyDescent="0.2">
      <c r="A819" s="4"/>
      <c r="B819" s="4"/>
      <c r="C819" s="6"/>
      <c r="D819" s="4"/>
      <c r="E819" s="7"/>
      <c r="F819" s="7"/>
      <c r="G819" s="7"/>
      <c r="H819" s="7"/>
      <c r="I819" s="7"/>
      <c r="J819" s="4"/>
      <c r="K819" s="4"/>
      <c r="L819" s="4"/>
      <c r="M819" s="4"/>
      <c r="N819" s="4"/>
      <c r="O819" s="4"/>
      <c r="P819" s="4"/>
    </row>
    <row r="820" spans="1:16" x14ac:dyDescent="0.2">
      <c r="A820" s="4"/>
      <c r="B820" s="4"/>
      <c r="C820" s="6"/>
      <c r="D820" s="4"/>
      <c r="E820" s="7"/>
      <c r="F820" s="7"/>
      <c r="G820" s="7"/>
      <c r="H820" s="7"/>
      <c r="I820" s="7"/>
      <c r="J820" s="4"/>
      <c r="K820" s="4"/>
      <c r="L820" s="4"/>
      <c r="M820" s="4"/>
      <c r="N820" s="4"/>
      <c r="O820" s="4"/>
      <c r="P820" s="4"/>
    </row>
    <row r="821" spans="1:16" x14ac:dyDescent="0.2">
      <c r="A821" s="4"/>
      <c r="B821" s="4"/>
      <c r="C821" s="6"/>
      <c r="D821" s="4"/>
      <c r="E821" s="7"/>
      <c r="F821" s="7"/>
      <c r="G821" s="7"/>
      <c r="H821" s="7"/>
      <c r="I821" s="7"/>
      <c r="J821" s="4"/>
      <c r="K821" s="4"/>
      <c r="L821" s="4"/>
      <c r="M821" s="4"/>
      <c r="N821" s="4"/>
      <c r="O821" s="4"/>
      <c r="P821" s="4"/>
    </row>
    <row r="822" spans="1:16" x14ac:dyDescent="0.2">
      <c r="A822" s="4"/>
      <c r="B822" s="4"/>
      <c r="C822" s="6"/>
      <c r="D822" s="4"/>
      <c r="E822" s="7"/>
      <c r="F822" s="7"/>
      <c r="G822" s="7"/>
      <c r="H822" s="7"/>
      <c r="I822" s="7"/>
      <c r="J822" s="4"/>
      <c r="K822" s="4"/>
      <c r="L822" s="4"/>
      <c r="M822" s="4"/>
      <c r="N822" s="4"/>
      <c r="O822" s="4"/>
      <c r="P822" s="4"/>
    </row>
    <row r="823" spans="1:16" x14ac:dyDescent="0.2">
      <c r="A823" s="4"/>
      <c r="B823" s="4"/>
      <c r="C823" s="6"/>
      <c r="D823" s="4"/>
      <c r="E823" s="7"/>
      <c r="F823" s="7"/>
      <c r="G823" s="7"/>
      <c r="H823" s="7"/>
      <c r="I823" s="7"/>
      <c r="J823" s="4"/>
      <c r="K823" s="4"/>
      <c r="L823" s="4"/>
      <c r="M823" s="4"/>
      <c r="N823" s="4"/>
      <c r="O823" s="4"/>
      <c r="P823" s="4"/>
    </row>
    <row r="824" spans="1:16" x14ac:dyDescent="0.2">
      <c r="A824" s="4"/>
      <c r="B824" s="4"/>
      <c r="C824" s="6"/>
      <c r="D824" s="4"/>
      <c r="E824" s="7"/>
      <c r="F824" s="7"/>
      <c r="G824" s="7"/>
      <c r="H824" s="7"/>
      <c r="I824" s="7"/>
      <c r="J824" s="4"/>
      <c r="K824" s="4"/>
      <c r="L824" s="4"/>
      <c r="M824" s="4"/>
      <c r="N824" s="4"/>
      <c r="O824" s="4"/>
      <c r="P824" s="4"/>
    </row>
    <row r="825" spans="1:16" x14ac:dyDescent="0.2">
      <c r="A825" s="4"/>
      <c r="B825" s="4"/>
      <c r="C825" s="6"/>
      <c r="D825" s="4"/>
      <c r="E825" s="7"/>
      <c r="F825" s="7"/>
      <c r="G825" s="7"/>
      <c r="H825" s="7"/>
      <c r="I825" s="7"/>
      <c r="J825" s="4"/>
      <c r="K825" s="4"/>
      <c r="L825" s="4"/>
      <c r="M825" s="4"/>
      <c r="N825" s="4"/>
      <c r="O825" s="4"/>
      <c r="P825" s="4"/>
    </row>
    <row r="826" spans="1:16" x14ac:dyDescent="0.2">
      <c r="A826" s="4"/>
      <c r="B826" s="4"/>
      <c r="C826" s="6"/>
      <c r="D826" s="4"/>
      <c r="E826" s="7"/>
      <c r="F826" s="7"/>
      <c r="G826" s="7"/>
      <c r="H826" s="7"/>
      <c r="I826" s="7"/>
      <c r="J826" s="4"/>
      <c r="K826" s="4"/>
      <c r="L826" s="4"/>
      <c r="M826" s="4"/>
      <c r="N826" s="4"/>
      <c r="O826" s="4"/>
      <c r="P826" s="4"/>
    </row>
    <row r="827" spans="1:16" x14ac:dyDescent="0.2">
      <c r="A827" s="4"/>
      <c r="B827" s="4"/>
      <c r="C827" s="6"/>
      <c r="D827" s="4"/>
      <c r="E827" s="7"/>
      <c r="F827" s="7"/>
      <c r="G827" s="7"/>
      <c r="H827" s="7"/>
      <c r="I827" s="7"/>
      <c r="J827" s="4"/>
      <c r="K827" s="4"/>
      <c r="L827" s="4"/>
      <c r="M827" s="4"/>
      <c r="N827" s="4"/>
      <c r="O827" s="4"/>
      <c r="P827" s="4"/>
    </row>
    <row r="828" spans="1:16" x14ac:dyDescent="0.2">
      <c r="A828" s="4"/>
      <c r="B828" s="4"/>
      <c r="C828" s="6"/>
      <c r="D828" s="4"/>
      <c r="E828" s="7"/>
      <c r="F828" s="7"/>
      <c r="G828" s="7"/>
      <c r="H828" s="7"/>
      <c r="I828" s="7"/>
      <c r="J828" s="4"/>
      <c r="K828" s="4"/>
      <c r="L828" s="4"/>
      <c r="M828" s="4"/>
      <c r="N828" s="4"/>
      <c r="O828" s="4"/>
      <c r="P828" s="4"/>
    </row>
    <row r="829" spans="1:16" x14ac:dyDescent="0.2">
      <c r="A829" s="4"/>
      <c r="B829" s="4"/>
      <c r="C829" s="6"/>
      <c r="D829" s="4"/>
      <c r="E829" s="7"/>
      <c r="F829" s="7"/>
      <c r="G829" s="7"/>
      <c r="H829" s="7"/>
      <c r="I829" s="7"/>
      <c r="J829" s="4"/>
      <c r="K829" s="4"/>
      <c r="L829" s="4"/>
      <c r="M829" s="4"/>
      <c r="N829" s="4"/>
      <c r="O829" s="4"/>
      <c r="P829" s="4"/>
    </row>
    <row r="830" spans="1:16" x14ac:dyDescent="0.2">
      <c r="A830" s="4"/>
      <c r="B830" s="4"/>
      <c r="C830" s="6"/>
      <c r="D830" s="4"/>
      <c r="E830" s="7"/>
      <c r="F830" s="7"/>
      <c r="G830" s="7"/>
      <c r="H830" s="7"/>
      <c r="I830" s="7"/>
      <c r="J830" s="4"/>
      <c r="K830" s="4"/>
      <c r="L830" s="4"/>
      <c r="M830" s="4"/>
      <c r="N830" s="4"/>
      <c r="O830" s="4"/>
      <c r="P830" s="4"/>
    </row>
    <row r="831" spans="1:16" x14ac:dyDescent="0.2">
      <c r="A831" s="4"/>
      <c r="B831" s="4"/>
      <c r="C831" s="6"/>
      <c r="D831" s="4"/>
      <c r="E831" s="7"/>
      <c r="F831" s="7"/>
      <c r="G831" s="7"/>
      <c r="H831" s="7"/>
      <c r="I831" s="7"/>
      <c r="J831" s="4"/>
      <c r="K831" s="4"/>
      <c r="L831" s="4"/>
      <c r="M831" s="4"/>
      <c r="N831" s="4"/>
      <c r="O831" s="4"/>
      <c r="P831" s="4"/>
    </row>
    <row r="832" spans="1:16" x14ac:dyDescent="0.2">
      <c r="A832" s="4"/>
      <c r="B832" s="4"/>
      <c r="C832" s="6"/>
      <c r="D832" s="4"/>
      <c r="E832" s="7"/>
      <c r="F832" s="7"/>
      <c r="G832" s="7"/>
      <c r="H832" s="7"/>
      <c r="I832" s="7"/>
      <c r="J832" s="4"/>
      <c r="K832" s="4"/>
      <c r="L832" s="4"/>
      <c r="M832" s="4"/>
      <c r="N832" s="4"/>
      <c r="O832" s="4"/>
      <c r="P832" s="4"/>
    </row>
    <row r="833" spans="1:16" x14ac:dyDescent="0.2">
      <c r="A833" s="4"/>
      <c r="B833" s="4"/>
      <c r="C833" s="6"/>
      <c r="D833" s="4"/>
      <c r="E833" s="7"/>
      <c r="F833" s="7"/>
      <c r="G833" s="7"/>
      <c r="H833" s="7"/>
      <c r="I833" s="7"/>
      <c r="J833" s="4"/>
      <c r="K833" s="4"/>
      <c r="L833" s="4"/>
      <c r="M833" s="4"/>
      <c r="N833" s="4"/>
      <c r="O833" s="4"/>
      <c r="P833" s="4"/>
    </row>
    <row r="834" spans="1:16" x14ac:dyDescent="0.2">
      <c r="A834" s="4"/>
      <c r="B834" s="4"/>
      <c r="C834" s="6"/>
      <c r="D834" s="4"/>
      <c r="E834" s="7"/>
      <c r="F834" s="7"/>
      <c r="G834" s="7"/>
      <c r="H834" s="7"/>
      <c r="I834" s="7"/>
      <c r="J834" s="4"/>
      <c r="K834" s="4"/>
      <c r="L834" s="4"/>
      <c r="M834" s="4"/>
      <c r="N834" s="4"/>
      <c r="O834" s="4"/>
      <c r="P834" s="4"/>
    </row>
    <row r="835" spans="1:16" x14ac:dyDescent="0.2">
      <c r="A835" s="4"/>
      <c r="B835" s="4"/>
      <c r="C835" s="6"/>
      <c r="D835" s="4"/>
      <c r="E835" s="7"/>
      <c r="F835" s="7"/>
      <c r="G835" s="7"/>
      <c r="H835" s="7"/>
      <c r="I835" s="7"/>
      <c r="J835" s="4"/>
      <c r="K835" s="4"/>
      <c r="L835" s="4"/>
      <c r="M835" s="4"/>
      <c r="N835" s="4"/>
      <c r="O835" s="4"/>
      <c r="P835" s="4"/>
    </row>
    <row r="836" spans="1:16" x14ac:dyDescent="0.2">
      <c r="A836" s="4"/>
      <c r="B836" s="4"/>
      <c r="C836" s="6"/>
      <c r="D836" s="4"/>
      <c r="E836" s="7"/>
      <c r="F836" s="7"/>
      <c r="G836" s="7"/>
      <c r="H836" s="7"/>
      <c r="I836" s="7"/>
      <c r="J836" s="4"/>
      <c r="K836" s="4"/>
      <c r="L836" s="4"/>
      <c r="M836" s="4"/>
      <c r="N836" s="4"/>
      <c r="O836" s="4"/>
      <c r="P836" s="4"/>
    </row>
    <row r="837" spans="1:16" x14ac:dyDescent="0.2">
      <c r="A837" s="4"/>
      <c r="B837" s="4"/>
      <c r="C837" s="6"/>
      <c r="D837" s="4"/>
      <c r="E837" s="7"/>
      <c r="F837" s="7"/>
      <c r="G837" s="7"/>
      <c r="H837" s="7"/>
      <c r="I837" s="7"/>
      <c r="J837" s="4"/>
      <c r="K837" s="4"/>
      <c r="L837" s="4"/>
      <c r="M837" s="4"/>
      <c r="N837" s="4"/>
      <c r="O837" s="4"/>
      <c r="P837" s="4"/>
    </row>
    <row r="838" spans="1:16" x14ac:dyDescent="0.2">
      <c r="A838" s="4"/>
      <c r="B838" s="4"/>
      <c r="C838" s="6"/>
      <c r="D838" s="4"/>
      <c r="E838" s="7"/>
      <c r="F838" s="7"/>
      <c r="G838" s="7"/>
      <c r="H838" s="7"/>
      <c r="I838" s="7"/>
      <c r="J838" s="4"/>
      <c r="K838" s="4"/>
      <c r="L838" s="4"/>
      <c r="M838" s="4"/>
      <c r="N838" s="4"/>
      <c r="O838" s="4"/>
      <c r="P838" s="4"/>
    </row>
    <row r="839" spans="1:16" x14ac:dyDescent="0.2">
      <c r="A839" s="4"/>
      <c r="B839" s="4"/>
      <c r="C839" s="6"/>
      <c r="D839" s="4"/>
      <c r="E839" s="7"/>
      <c r="F839" s="7"/>
      <c r="G839" s="7"/>
      <c r="H839" s="7"/>
      <c r="I839" s="7"/>
      <c r="J839" s="4"/>
      <c r="K839" s="4"/>
      <c r="L839" s="4"/>
      <c r="M839" s="4"/>
      <c r="N839" s="4"/>
      <c r="O839" s="4"/>
      <c r="P839" s="4"/>
    </row>
    <row r="840" spans="1:16" x14ac:dyDescent="0.2">
      <c r="A840" s="4"/>
      <c r="B840" s="4"/>
      <c r="C840" s="6"/>
      <c r="D840" s="4"/>
      <c r="E840" s="7"/>
      <c r="F840" s="7"/>
      <c r="G840" s="7"/>
      <c r="H840" s="7"/>
      <c r="I840" s="7"/>
      <c r="J840" s="4"/>
      <c r="K840" s="4"/>
      <c r="L840" s="4"/>
      <c r="M840" s="4"/>
      <c r="N840" s="4"/>
      <c r="O840" s="4"/>
      <c r="P840" s="4"/>
    </row>
    <row r="841" spans="1:16" x14ac:dyDescent="0.2">
      <c r="A841" s="4"/>
      <c r="B841" s="4"/>
      <c r="C841" s="6"/>
      <c r="D841" s="4"/>
      <c r="E841" s="7"/>
      <c r="F841" s="7"/>
      <c r="G841" s="7"/>
      <c r="H841" s="7"/>
      <c r="I841" s="7"/>
      <c r="J841" s="4"/>
      <c r="K841" s="4"/>
      <c r="L841" s="4"/>
      <c r="M841" s="4"/>
      <c r="N841" s="4"/>
      <c r="O841" s="4"/>
      <c r="P841" s="4"/>
    </row>
    <row r="842" spans="1:16" x14ac:dyDescent="0.2">
      <c r="A842" s="4"/>
      <c r="B842" s="4"/>
      <c r="C842" s="6"/>
      <c r="D842" s="4"/>
      <c r="E842" s="7"/>
      <c r="F842" s="7"/>
      <c r="G842" s="7"/>
      <c r="H842" s="7"/>
      <c r="I842" s="7"/>
      <c r="J842" s="4"/>
      <c r="K842" s="4"/>
      <c r="L842" s="4"/>
      <c r="M842" s="4"/>
      <c r="N842" s="4"/>
      <c r="O842" s="4"/>
      <c r="P842" s="4"/>
    </row>
    <row r="843" spans="1:16" x14ac:dyDescent="0.2">
      <c r="A843" s="4"/>
      <c r="B843" s="4"/>
      <c r="C843" s="6"/>
      <c r="D843" s="4"/>
      <c r="E843" s="7"/>
      <c r="F843" s="7"/>
      <c r="G843" s="7"/>
      <c r="H843" s="7"/>
      <c r="I843" s="7"/>
      <c r="J843" s="4"/>
      <c r="K843" s="4"/>
      <c r="L843" s="4"/>
      <c r="M843" s="4"/>
      <c r="N843" s="4"/>
      <c r="O843" s="4"/>
      <c r="P843" s="4"/>
    </row>
    <row r="844" spans="1:16" x14ac:dyDescent="0.2">
      <c r="A844" s="4"/>
      <c r="B844" s="4"/>
      <c r="C844" s="6"/>
      <c r="D844" s="4"/>
      <c r="E844" s="7"/>
      <c r="F844" s="7"/>
      <c r="G844" s="7"/>
      <c r="H844" s="7"/>
      <c r="I844" s="7"/>
      <c r="J844" s="4"/>
      <c r="K844" s="4"/>
      <c r="L844" s="4"/>
      <c r="M844" s="4"/>
      <c r="N844" s="4"/>
      <c r="O844" s="4"/>
      <c r="P844" s="4"/>
    </row>
    <row r="845" spans="1:16" x14ac:dyDescent="0.2">
      <c r="A845" s="4"/>
      <c r="B845" s="4"/>
      <c r="C845" s="6"/>
      <c r="D845" s="4"/>
      <c r="E845" s="7"/>
      <c r="F845" s="7"/>
      <c r="G845" s="7"/>
      <c r="H845" s="7"/>
      <c r="I845" s="7"/>
      <c r="J845" s="4"/>
      <c r="K845" s="4"/>
      <c r="L845" s="4"/>
      <c r="M845" s="4"/>
      <c r="N845" s="4"/>
      <c r="O845" s="4"/>
      <c r="P845" s="4"/>
    </row>
    <row r="846" spans="1:16" x14ac:dyDescent="0.2">
      <c r="A846" s="4"/>
      <c r="B846" s="4"/>
      <c r="C846" s="6"/>
      <c r="D846" s="4"/>
      <c r="E846" s="7"/>
      <c r="F846" s="7"/>
      <c r="G846" s="7"/>
      <c r="H846" s="7"/>
      <c r="I846" s="7"/>
      <c r="J846" s="4"/>
      <c r="K846" s="4"/>
      <c r="L846" s="4"/>
      <c r="M846" s="4"/>
      <c r="N846" s="4"/>
      <c r="O846" s="4"/>
      <c r="P846" s="4"/>
    </row>
    <row r="847" spans="1:16" x14ac:dyDescent="0.2">
      <c r="A847" s="4"/>
      <c r="B847" s="4"/>
      <c r="C847" s="6"/>
      <c r="D847" s="4"/>
      <c r="E847" s="7"/>
      <c r="F847" s="7"/>
      <c r="G847" s="7"/>
      <c r="H847" s="7"/>
      <c r="I847" s="7"/>
      <c r="J847" s="4"/>
      <c r="K847" s="4"/>
      <c r="L847" s="4"/>
      <c r="M847" s="4"/>
      <c r="N847" s="4"/>
      <c r="O847" s="4"/>
      <c r="P847" s="4"/>
    </row>
    <row r="848" spans="1:16" x14ac:dyDescent="0.2">
      <c r="A848" s="4"/>
      <c r="B848" s="4"/>
      <c r="C848" s="6"/>
      <c r="D848" s="4"/>
      <c r="E848" s="7"/>
      <c r="F848" s="7"/>
      <c r="G848" s="7"/>
      <c r="H848" s="7"/>
      <c r="I848" s="7"/>
      <c r="J848" s="4"/>
      <c r="K848" s="4"/>
      <c r="L848" s="4"/>
      <c r="M848" s="4"/>
      <c r="N848" s="4"/>
      <c r="O848" s="4"/>
      <c r="P848" s="4"/>
    </row>
    <row r="849" spans="1:16" x14ac:dyDescent="0.2">
      <c r="A849" s="4"/>
      <c r="B849" s="4"/>
      <c r="C849" s="6"/>
      <c r="D849" s="4"/>
      <c r="E849" s="7"/>
      <c r="F849" s="7"/>
      <c r="G849" s="7"/>
      <c r="H849" s="7"/>
      <c r="I849" s="7"/>
      <c r="J849" s="4"/>
      <c r="K849" s="4"/>
      <c r="L849" s="4"/>
      <c r="M849" s="4"/>
      <c r="N849" s="4"/>
      <c r="O849" s="4"/>
      <c r="P849" s="4"/>
    </row>
    <row r="850" spans="1:16" x14ac:dyDescent="0.2">
      <c r="A850" s="4"/>
      <c r="B850" s="4"/>
      <c r="C850" s="6"/>
      <c r="D850" s="4"/>
      <c r="E850" s="7"/>
      <c r="F850" s="7"/>
      <c r="G850" s="7"/>
      <c r="H850" s="7"/>
      <c r="I850" s="7"/>
      <c r="J850" s="4"/>
      <c r="K850" s="4"/>
      <c r="L850" s="4"/>
      <c r="M850" s="4"/>
      <c r="N850" s="4"/>
      <c r="O850" s="4"/>
      <c r="P850" s="4"/>
    </row>
    <row r="851" spans="1:16" x14ac:dyDescent="0.2">
      <c r="A851" s="4"/>
      <c r="B851" s="4"/>
      <c r="C851" s="6"/>
      <c r="D851" s="4"/>
      <c r="E851" s="7"/>
      <c r="F851" s="7"/>
      <c r="G851" s="7"/>
      <c r="H851" s="7"/>
      <c r="I851" s="7"/>
      <c r="J851" s="4"/>
      <c r="K851" s="4"/>
      <c r="L851" s="4"/>
      <c r="M851" s="4"/>
      <c r="N851" s="4"/>
      <c r="O851" s="4"/>
      <c r="P851" s="4"/>
    </row>
    <row r="852" spans="1:16" x14ac:dyDescent="0.2">
      <c r="A852" s="4"/>
      <c r="B852" s="4"/>
      <c r="C852" s="6"/>
      <c r="D852" s="4"/>
      <c r="E852" s="7"/>
      <c r="F852" s="7"/>
      <c r="G852" s="7"/>
      <c r="H852" s="7"/>
      <c r="I852" s="7"/>
      <c r="J852" s="4"/>
      <c r="K852" s="4"/>
      <c r="L852" s="4"/>
      <c r="M852" s="4"/>
      <c r="N852" s="4"/>
      <c r="O852" s="4"/>
      <c r="P852" s="4"/>
    </row>
    <row r="853" spans="1:16" x14ac:dyDescent="0.2">
      <c r="A853" s="4"/>
      <c r="B853" s="4"/>
      <c r="C853" s="6"/>
      <c r="D853" s="4"/>
      <c r="E853" s="7"/>
      <c r="F853" s="7"/>
      <c r="G853" s="7"/>
      <c r="H853" s="7"/>
      <c r="I853" s="7"/>
      <c r="J853" s="4"/>
      <c r="K853" s="4"/>
      <c r="L853" s="4"/>
      <c r="M853" s="4"/>
      <c r="N853" s="4"/>
      <c r="O853" s="4"/>
      <c r="P853" s="4"/>
    </row>
    <row r="854" spans="1:16" x14ac:dyDescent="0.2">
      <c r="A854" s="4"/>
      <c r="B854" s="4"/>
      <c r="C854" s="6"/>
      <c r="D854" s="4"/>
      <c r="E854" s="7"/>
      <c r="F854" s="7"/>
      <c r="G854" s="7"/>
      <c r="H854" s="7"/>
      <c r="I854" s="7"/>
      <c r="J854" s="4"/>
      <c r="K854" s="4"/>
      <c r="L854" s="4"/>
      <c r="M854" s="4"/>
      <c r="N854" s="4"/>
      <c r="O854" s="4"/>
      <c r="P854" s="4"/>
    </row>
    <row r="855" spans="1:16" x14ac:dyDescent="0.2">
      <c r="A855" s="4"/>
      <c r="B855" s="4"/>
      <c r="C855" s="6"/>
      <c r="D855" s="4"/>
      <c r="E855" s="7"/>
      <c r="F855" s="7"/>
      <c r="G855" s="7"/>
      <c r="H855" s="7"/>
      <c r="I855" s="7"/>
      <c r="J855" s="4"/>
      <c r="K855" s="4"/>
      <c r="L855" s="4"/>
      <c r="M855" s="4"/>
      <c r="N855" s="4"/>
      <c r="O855" s="4"/>
      <c r="P855" s="4"/>
    </row>
    <row r="856" spans="1:16" x14ac:dyDescent="0.2">
      <c r="A856" s="4"/>
      <c r="B856" s="4"/>
      <c r="C856" s="6"/>
      <c r="D856" s="4"/>
      <c r="E856" s="7"/>
      <c r="F856" s="7"/>
      <c r="G856" s="7"/>
      <c r="H856" s="7"/>
      <c r="I856" s="7"/>
      <c r="J856" s="4"/>
      <c r="K856" s="4"/>
      <c r="L856" s="4"/>
      <c r="M856" s="4"/>
      <c r="N856" s="4"/>
      <c r="O856" s="4"/>
      <c r="P856" s="4"/>
    </row>
    <row r="857" spans="1:16" x14ac:dyDescent="0.2">
      <c r="A857" s="4"/>
      <c r="B857" s="4"/>
      <c r="C857" s="6"/>
      <c r="D857" s="4"/>
      <c r="E857" s="7"/>
      <c r="F857" s="7"/>
      <c r="G857" s="7"/>
      <c r="H857" s="7"/>
      <c r="I857" s="7"/>
      <c r="J857" s="4"/>
      <c r="K857" s="4"/>
      <c r="L857" s="4"/>
      <c r="M857" s="4"/>
      <c r="N857" s="4"/>
      <c r="O857" s="4"/>
      <c r="P857" s="4"/>
    </row>
    <row r="858" spans="1:16" x14ac:dyDescent="0.2">
      <c r="A858" s="4"/>
      <c r="B858" s="4"/>
      <c r="C858" s="6"/>
      <c r="D858" s="4"/>
      <c r="E858" s="7"/>
      <c r="F858" s="7"/>
      <c r="G858" s="7"/>
      <c r="H858" s="7"/>
      <c r="I858" s="7"/>
      <c r="J858" s="4"/>
      <c r="K858" s="4"/>
      <c r="L858" s="4"/>
      <c r="M858" s="4"/>
      <c r="N858" s="4"/>
      <c r="O858" s="4"/>
      <c r="P858" s="4"/>
    </row>
    <row r="859" spans="1:16" x14ac:dyDescent="0.2">
      <c r="A859" s="4"/>
      <c r="B859" s="4"/>
      <c r="C859" s="6"/>
      <c r="D859" s="4"/>
      <c r="E859" s="7"/>
      <c r="F859" s="7"/>
      <c r="G859" s="7"/>
      <c r="H859" s="7"/>
      <c r="I859" s="7"/>
      <c r="J859" s="4"/>
      <c r="K859" s="4"/>
      <c r="L859" s="4"/>
      <c r="M859" s="4"/>
      <c r="N859" s="4"/>
      <c r="O859" s="4"/>
      <c r="P859" s="4"/>
    </row>
    <row r="860" spans="1:16" x14ac:dyDescent="0.2">
      <c r="A860" s="4"/>
      <c r="B860" s="4"/>
      <c r="C860" s="6"/>
      <c r="D860" s="4"/>
      <c r="E860" s="7"/>
      <c r="F860" s="7"/>
      <c r="G860" s="7"/>
      <c r="H860" s="7"/>
      <c r="I860" s="7"/>
      <c r="J860" s="4"/>
      <c r="K860" s="4"/>
      <c r="L860" s="4"/>
      <c r="M860" s="4"/>
      <c r="N860" s="4"/>
      <c r="O860" s="4"/>
      <c r="P860" s="4"/>
    </row>
    <row r="861" spans="1:16" x14ac:dyDescent="0.2">
      <c r="A861" s="4"/>
      <c r="B861" s="4"/>
      <c r="C861" s="6"/>
      <c r="D861" s="4"/>
      <c r="E861" s="7"/>
      <c r="F861" s="7"/>
      <c r="G861" s="7"/>
      <c r="H861" s="7"/>
      <c r="I861" s="7"/>
      <c r="J861" s="4"/>
      <c r="K861" s="4"/>
      <c r="L861" s="4"/>
      <c r="M861" s="4"/>
      <c r="N861" s="4"/>
      <c r="O861" s="4"/>
      <c r="P861" s="4"/>
    </row>
    <row r="862" spans="1:16" x14ac:dyDescent="0.2">
      <c r="A862" s="4"/>
      <c r="B862" s="4"/>
      <c r="C862" s="6"/>
      <c r="D862" s="4"/>
      <c r="E862" s="7"/>
      <c r="F862" s="7"/>
      <c r="G862" s="7"/>
      <c r="H862" s="7"/>
      <c r="I862" s="7"/>
      <c r="J862" s="4"/>
      <c r="K862" s="4"/>
      <c r="L862" s="4"/>
      <c r="M862" s="4"/>
      <c r="N862" s="4"/>
      <c r="O862" s="4"/>
      <c r="P862" s="4"/>
    </row>
    <row r="863" spans="1:16" x14ac:dyDescent="0.2">
      <c r="A863" s="4"/>
      <c r="B863" s="4"/>
      <c r="C863" s="6"/>
      <c r="D863" s="4"/>
      <c r="E863" s="7"/>
      <c r="F863" s="7"/>
      <c r="G863" s="7"/>
      <c r="H863" s="7"/>
      <c r="I863" s="7"/>
      <c r="J863" s="4"/>
      <c r="K863" s="4"/>
      <c r="L863" s="4"/>
      <c r="M863" s="4"/>
      <c r="N863" s="4"/>
      <c r="O863" s="4"/>
      <c r="P863" s="4"/>
    </row>
    <row r="864" spans="1:16" x14ac:dyDescent="0.2">
      <c r="A864" s="4"/>
      <c r="B864" s="4"/>
      <c r="C864" s="6"/>
      <c r="D864" s="4"/>
      <c r="E864" s="7"/>
      <c r="F864" s="7"/>
      <c r="G864" s="7"/>
      <c r="H864" s="7"/>
      <c r="I864" s="7"/>
      <c r="J864" s="4"/>
      <c r="K864" s="4"/>
      <c r="L864" s="4"/>
      <c r="M864" s="4"/>
      <c r="N864" s="4"/>
      <c r="O864" s="4"/>
      <c r="P864" s="4"/>
    </row>
    <row r="865" spans="1:16" x14ac:dyDescent="0.2">
      <c r="A865" s="4"/>
      <c r="B865" s="4"/>
      <c r="C865" s="6"/>
      <c r="D865" s="4"/>
      <c r="E865" s="7"/>
      <c r="F865" s="7"/>
      <c r="G865" s="7"/>
      <c r="H865" s="7"/>
      <c r="I865" s="7"/>
      <c r="J865" s="4"/>
      <c r="K865" s="4"/>
      <c r="L865" s="4"/>
      <c r="M865" s="4"/>
      <c r="N865" s="4"/>
      <c r="O865" s="4"/>
      <c r="P865" s="4"/>
    </row>
    <row r="866" spans="1:16" x14ac:dyDescent="0.2">
      <c r="A866" s="4"/>
      <c r="B866" s="4"/>
      <c r="C866" s="6"/>
      <c r="D866" s="4"/>
      <c r="E866" s="7"/>
      <c r="F866" s="7"/>
      <c r="G866" s="7"/>
      <c r="H866" s="7"/>
      <c r="I866" s="7"/>
      <c r="J866" s="4"/>
      <c r="K866" s="4"/>
      <c r="L866" s="4"/>
      <c r="M866" s="4"/>
      <c r="N866" s="4"/>
      <c r="O866" s="4"/>
      <c r="P866" s="4"/>
    </row>
    <row r="867" spans="1:16" x14ac:dyDescent="0.2">
      <c r="A867" s="4"/>
      <c r="B867" s="4"/>
      <c r="C867" s="6"/>
      <c r="D867" s="4"/>
      <c r="E867" s="7"/>
      <c r="F867" s="7"/>
      <c r="G867" s="7"/>
      <c r="H867" s="7"/>
      <c r="I867" s="7"/>
      <c r="J867" s="4"/>
      <c r="K867" s="4"/>
      <c r="L867" s="4"/>
      <c r="M867" s="4"/>
      <c r="N867" s="4"/>
      <c r="O867" s="4"/>
      <c r="P867" s="4"/>
    </row>
    <row r="868" spans="1:16" x14ac:dyDescent="0.2">
      <c r="A868" s="4"/>
      <c r="B868" s="4"/>
      <c r="C868" s="6"/>
      <c r="D868" s="4"/>
      <c r="E868" s="7"/>
      <c r="F868" s="7"/>
      <c r="G868" s="7"/>
      <c r="H868" s="7"/>
      <c r="I868" s="7"/>
      <c r="J868" s="4"/>
      <c r="K868" s="4"/>
      <c r="L868" s="4"/>
      <c r="M868" s="4"/>
      <c r="N868" s="4"/>
      <c r="O868" s="4"/>
      <c r="P868" s="4"/>
    </row>
    <row r="869" spans="1:16" x14ac:dyDescent="0.2">
      <c r="A869" s="4"/>
      <c r="B869" s="4"/>
      <c r="C869" s="6"/>
      <c r="D869" s="4"/>
      <c r="E869" s="7"/>
      <c r="F869" s="7"/>
      <c r="G869" s="7"/>
      <c r="H869" s="7"/>
      <c r="I869" s="7"/>
      <c r="J869" s="4"/>
      <c r="K869" s="4"/>
      <c r="L869" s="4"/>
      <c r="M869" s="4"/>
      <c r="N869" s="4"/>
      <c r="O869" s="4"/>
      <c r="P869" s="4"/>
    </row>
    <row r="870" spans="1:16" x14ac:dyDescent="0.2">
      <c r="A870" s="4"/>
      <c r="B870" s="4"/>
      <c r="C870" s="6"/>
      <c r="D870" s="4"/>
      <c r="E870" s="7"/>
      <c r="F870" s="7"/>
      <c r="G870" s="7"/>
      <c r="H870" s="7"/>
      <c r="I870" s="7"/>
      <c r="J870" s="4"/>
      <c r="K870" s="4"/>
      <c r="L870" s="4"/>
      <c r="M870" s="4"/>
      <c r="N870" s="4"/>
      <c r="O870" s="4"/>
      <c r="P870" s="4"/>
    </row>
    <row r="871" spans="1:16" x14ac:dyDescent="0.2">
      <c r="A871" s="4"/>
      <c r="B871" s="4"/>
      <c r="C871" s="6"/>
      <c r="D871" s="4"/>
      <c r="E871" s="7"/>
      <c r="F871" s="7"/>
      <c r="G871" s="7"/>
      <c r="H871" s="7"/>
      <c r="I871" s="7"/>
      <c r="J871" s="4"/>
      <c r="K871" s="4"/>
      <c r="L871" s="4"/>
      <c r="M871" s="4"/>
      <c r="N871" s="4"/>
      <c r="O871" s="4"/>
      <c r="P871" s="4"/>
    </row>
    <row r="872" spans="1:16" x14ac:dyDescent="0.2">
      <c r="A872" s="4"/>
      <c r="B872" s="4"/>
      <c r="C872" s="6"/>
      <c r="D872" s="4"/>
      <c r="E872" s="7"/>
      <c r="F872" s="7"/>
      <c r="G872" s="7"/>
      <c r="H872" s="7"/>
      <c r="I872" s="7"/>
      <c r="J872" s="4"/>
      <c r="K872" s="4"/>
      <c r="L872" s="4"/>
      <c r="M872" s="4"/>
      <c r="N872" s="4"/>
      <c r="O872" s="4"/>
      <c r="P872" s="4"/>
    </row>
    <row r="873" spans="1:16" x14ac:dyDescent="0.2">
      <c r="A873" s="4"/>
      <c r="B873" s="4"/>
      <c r="C873" s="6"/>
      <c r="D873" s="4"/>
      <c r="E873" s="7"/>
      <c r="F873" s="7"/>
      <c r="G873" s="7"/>
      <c r="H873" s="7"/>
      <c r="I873" s="7"/>
      <c r="J873" s="4"/>
      <c r="K873" s="4"/>
      <c r="L873" s="4"/>
      <c r="M873" s="4"/>
      <c r="N873" s="4"/>
      <c r="O873" s="4"/>
      <c r="P873" s="4"/>
    </row>
    <row r="874" spans="1:16" x14ac:dyDescent="0.2">
      <c r="A874" s="4"/>
      <c r="B874" s="4"/>
      <c r="C874" s="6"/>
      <c r="D874" s="4"/>
      <c r="E874" s="7"/>
      <c r="F874" s="7"/>
      <c r="G874" s="7"/>
      <c r="H874" s="7"/>
      <c r="I874" s="7"/>
      <c r="J874" s="4"/>
      <c r="K874" s="4"/>
      <c r="L874" s="4"/>
      <c r="M874" s="4"/>
      <c r="N874" s="4"/>
      <c r="O874" s="4"/>
      <c r="P874" s="4"/>
    </row>
    <row r="875" spans="1:16" x14ac:dyDescent="0.2">
      <c r="A875" s="4"/>
      <c r="B875" s="4"/>
      <c r="C875" s="6"/>
      <c r="D875" s="4"/>
      <c r="E875" s="7"/>
      <c r="F875" s="7"/>
      <c r="G875" s="7"/>
      <c r="H875" s="7"/>
      <c r="I875" s="7"/>
      <c r="J875" s="4"/>
      <c r="K875" s="4"/>
      <c r="L875" s="4"/>
      <c r="M875" s="4"/>
      <c r="N875" s="4"/>
      <c r="O875" s="4"/>
      <c r="P875" s="4"/>
    </row>
    <row r="876" spans="1:16" x14ac:dyDescent="0.2">
      <c r="A876" s="4"/>
      <c r="B876" s="4"/>
      <c r="C876" s="6"/>
      <c r="D876" s="4"/>
      <c r="E876" s="7"/>
      <c r="F876" s="7"/>
      <c r="G876" s="7"/>
      <c r="H876" s="7"/>
      <c r="I876" s="7"/>
      <c r="J876" s="4"/>
      <c r="K876" s="4"/>
      <c r="L876" s="4"/>
      <c r="M876" s="4"/>
      <c r="N876" s="4"/>
      <c r="O876" s="4"/>
      <c r="P876" s="4"/>
    </row>
    <row r="877" spans="1:16" x14ac:dyDescent="0.2">
      <c r="A877" s="4"/>
      <c r="B877" s="4"/>
      <c r="C877" s="6"/>
      <c r="D877" s="4"/>
      <c r="E877" s="7"/>
      <c r="F877" s="7"/>
      <c r="G877" s="7"/>
      <c r="H877" s="7"/>
      <c r="I877" s="7"/>
      <c r="J877" s="4"/>
      <c r="K877" s="4"/>
      <c r="L877" s="4"/>
      <c r="M877" s="4"/>
      <c r="N877" s="4"/>
      <c r="O877" s="4"/>
      <c r="P877" s="4"/>
    </row>
    <row r="878" spans="1:16" x14ac:dyDescent="0.2">
      <c r="A878" s="4"/>
      <c r="B878" s="4"/>
      <c r="C878" s="6"/>
      <c r="D878" s="4"/>
      <c r="E878" s="7"/>
      <c r="F878" s="7"/>
      <c r="G878" s="7"/>
      <c r="H878" s="7"/>
      <c r="I878" s="7"/>
      <c r="J878" s="4"/>
      <c r="K878" s="4"/>
      <c r="L878" s="4"/>
      <c r="M878" s="4"/>
      <c r="N878" s="4"/>
      <c r="O878" s="4"/>
      <c r="P878" s="4"/>
    </row>
    <row r="879" spans="1:16" x14ac:dyDescent="0.2">
      <c r="A879" s="4"/>
      <c r="B879" s="4"/>
      <c r="C879" s="6"/>
      <c r="D879" s="4"/>
      <c r="E879" s="7"/>
      <c r="F879" s="7"/>
      <c r="G879" s="7"/>
      <c r="H879" s="7"/>
      <c r="I879" s="7"/>
      <c r="J879" s="4"/>
      <c r="K879" s="4"/>
      <c r="L879" s="4"/>
      <c r="M879" s="4"/>
      <c r="N879" s="4"/>
      <c r="O879" s="4"/>
      <c r="P879" s="4"/>
    </row>
    <row r="880" spans="1:16" x14ac:dyDescent="0.2">
      <c r="A880" s="4"/>
      <c r="B880" s="4"/>
      <c r="C880" s="6"/>
      <c r="D880" s="4"/>
      <c r="E880" s="7"/>
      <c r="F880" s="7"/>
      <c r="G880" s="7"/>
      <c r="H880" s="7"/>
      <c r="I880" s="7"/>
      <c r="J880" s="4"/>
      <c r="K880" s="4"/>
      <c r="L880" s="4"/>
      <c r="M880" s="4"/>
      <c r="N880" s="4"/>
      <c r="O880" s="4"/>
      <c r="P880" s="4"/>
    </row>
    <row r="881" spans="1:16" x14ac:dyDescent="0.2">
      <c r="A881" s="4"/>
      <c r="B881" s="4"/>
      <c r="C881" s="6"/>
      <c r="D881" s="4"/>
      <c r="E881" s="7"/>
      <c r="F881" s="7"/>
      <c r="G881" s="7"/>
      <c r="H881" s="7"/>
      <c r="I881" s="7"/>
      <c r="J881" s="4"/>
      <c r="K881" s="4"/>
      <c r="L881" s="4"/>
      <c r="M881" s="4"/>
      <c r="N881" s="4"/>
      <c r="O881" s="4"/>
      <c r="P881" s="4"/>
    </row>
    <row r="882" spans="1:16" x14ac:dyDescent="0.2">
      <c r="A882" s="4"/>
      <c r="B882" s="4"/>
      <c r="C882" s="6"/>
      <c r="D882" s="4"/>
      <c r="E882" s="7"/>
      <c r="F882" s="7"/>
      <c r="G882" s="7"/>
      <c r="H882" s="7"/>
      <c r="I882" s="7"/>
      <c r="J882" s="4"/>
      <c r="K882" s="4"/>
      <c r="L882" s="4"/>
      <c r="M882" s="4"/>
      <c r="N882" s="4"/>
      <c r="O882" s="4"/>
      <c r="P882" s="4"/>
    </row>
    <row r="883" spans="1:16" x14ac:dyDescent="0.2">
      <c r="A883" s="4"/>
      <c r="B883" s="4"/>
      <c r="C883" s="6"/>
      <c r="D883" s="4"/>
      <c r="E883" s="7"/>
      <c r="F883" s="7"/>
      <c r="G883" s="7"/>
      <c r="H883" s="7"/>
      <c r="I883" s="7"/>
      <c r="J883" s="4"/>
      <c r="K883" s="4"/>
      <c r="L883" s="4"/>
      <c r="M883" s="4"/>
      <c r="N883" s="4"/>
      <c r="O883" s="4"/>
      <c r="P883" s="4"/>
    </row>
    <row r="884" spans="1:16" x14ac:dyDescent="0.2">
      <c r="A884" s="4"/>
      <c r="B884" s="4"/>
      <c r="C884" s="6"/>
      <c r="D884" s="4"/>
      <c r="E884" s="7"/>
      <c r="F884" s="7"/>
      <c r="G884" s="7"/>
      <c r="H884" s="7"/>
      <c r="I884" s="7"/>
      <c r="J884" s="4"/>
      <c r="K884" s="4"/>
      <c r="L884" s="4"/>
      <c r="M884" s="4"/>
      <c r="N884" s="4"/>
      <c r="O884" s="4"/>
      <c r="P884" s="4"/>
    </row>
    <row r="885" spans="1:16" x14ac:dyDescent="0.2">
      <c r="A885" s="4"/>
      <c r="B885" s="4"/>
      <c r="C885" s="6"/>
      <c r="D885" s="4"/>
      <c r="E885" s="7"/>
      <c r="F885" s="7"/>
      <c r="G885" s="7"/>
      <c r="H885" s="7"/>
      <c r="I885" s="7"/>
      <c r="J885" s="4"/>
      <c r="K885" s="4"/>
      <c r="L885" s="4"/>
      <c r="M885" s="4"/>
      <c r="N885" s="4"/>
      <c r="O885" s="4"/>
      <c r="P885" s="4"/>
    </row>
    <row r="886" spans="1:16" x14ac:dyDescent="0.2">
      <c r="A886" s="4"/>
      <c r="B886" s="4"/>
      <c r="C886" s="6"/>
      <c r="D886" s="4"/>
      <c r="E886" s="7"/>
      <c r="F886" s="7"/>
      <c r="G886" s="7"/>
      <c r="H886" s="7"/>
      <c r="I886" s="7"/>
      <c r="J886" s="4"/>
      <c r="K886" s="4"/>
      <c r="L886" s="4"/>
      <c r="M886" s="4"/>
      <c r="N886" s="4"/>
      <c r="O886" s="4"/>
      <c r="P886" s="4"/>
    </row>
    <row r="887" spans="1:16" x14ac:dyDescent="0.2">
      <c r="A887" s="4"/>
      <c r="B887" s="4"/>
      <c r="C887" s="6"/>
      <c r="D887" s="4"/>
      <c r="E887" s="7"/>
      <c r="F887" s="7"/>
      <c r="G887" s="7"/>
      <c r="H887" s="7"/>
      <c r="I887" s="7"/>
      <c r="J887" s="4"/>
      <c r="K887" s="4"/>
      <c r="L887" s="4"/>
      <c r="M887" s="4"/>
      <c r="N887" s="4"/>
      <c r="O887" s="4"/>
      <c r="P887" s="4"/>
    </row>
    <row r="888" spans="1:16" x14ac:dyDescent="0.2">
      <c r="A888" s="4"/>
      <c r="B888" s="4"/>
      <c r="C888" s="6"/>
      <c r="D888" s="4"/>
      <c r="E888" s="7"/>
      <c r="F888" s="7"/>
      <c r="G888" s="7"/>
      <c r="H888" s="7"/>
      <c r="I888" s="7"/>
      <c r="J888" s="4"/>
      <c r="K888" s="4"/>
      <c r="L888" s="4"/>
      <c r="M888" s="4"/>
      <c r="N888" s="4"/>
      <c r="O888" s="4"/>
      <c r="P888" s="4"/>
    </row>
    <row r="889" spans="1:16" x14ac:dyDescent="0.2">
      <c r="A889" s="4"/>
      <c r="B889" s="4"/>
      <c r="C889" s="6"/>
      <c r="D889" s="4"/>
      <c r="E889" s="7"/>
      <c r="F889" s="7"/>
      <c r="G889" s="7"/>
      <c r="H889" s="7"/>
      <c r="I889" s="7"/>
      <c r="J889" s="4"/>
      <c r="K889" s="4"/>
      <c r="L889" s="4"/>
      <c r="M889" s="4"/>
      <c r="N889" s="4"/>
      <c r="O889" s="4"/>
      <c r="P889" s="4"/>
    </row>
    <row r="890" spans="1:16" x14ac:dyDescent="0.2">
      <c r="A890" s="4"/>
      <c r="B890" s="4"/>
      <c r="C890" s="6"/>
      <c r="D890" s="4"/>
      <c r="E890" s="7"/>
      <c r="F890" s="7"/>
      <c r="G890" s="7"/>
      <c r="H890" s="7"/>
      <c r="I890" s="7"/>
      <c r="J890" s="4"/>
      <c r="K890" s="4"/>
      <c r="L890" s="4"/>
      <c r="M890" s="4"/>
      <c r="N890" s="4"/>
      <c r="O890" s="4"/>
      <c r="P890" s="4"/>
    </row>
    <row r="891" spans="1:16" x14ac:dyDescent="0.2">
      <c r="A891" s="4"/>
      <c r="B891" s="4"/>
      <c r="C891" s="6"/>
      <c r="D891" s="4"/>
      <c r="E891" s="7"/>
      <c r="F891" s="7"/>
      <c r="G891" s="7"/>
      <c r="H891" s="7"/>
      <c r="I891" s="7"/>
      <c r="J891" s="4"/>
      <c r="K891" s="4"/>
      <c r="L891" s="4"/>
      <c r="M891" s="4"/>
      <c r="N891" s="4"/>
      <c r="O891" s="4"/>
      <c r="P891" s="4"/>
    </row>
    <row r="892" spans="1:16" x14ac:dyDescent="0.2">
      <c r="A892" s="4"/>
      <c r="B892" s="4"/>
      <c r="C892" s="6"/>
      <c r="D892" s="4"/>
      <c r="E892" s="7"/>
      <c r="F892" s="7"/>
      <c r="G892" s="7"/>
      <c r="H892" s="7"/>
      <c r="I892" s="7"/>
      <c r="J892" s="4"/>
      <c r="K892" s="4"/>
      <c r="L892" s="4"/>
      <c r="M892" s="4"/>
      <c r="N892" s="4"/>
      <c r="O892" s="4"/>
      <c r="P892" s="4"/>
    </row>
    <row r="893" spans="1:16" x14ac:dyDescent="0.2">
      <c r="A893" s="4"/>
      <c r="B893" s="4"/>
      <c r="C893" s="6"/>
      <c r="D893" s="4"/>
      <c r="E893" s="7"/>
      <c r="F893" s="7"/>
      <c r="G893" s="7"/>
      <c r="H893" s="7"/>
      <c r="I893" s="7"/>
      <c r="J893" s="4"/>
      <c r="K893" s="4"/>
      <c r="L893" s="4"/>
      <c r="M893" s="4"/>
      <c r="N893" s="4"/>
      <c r="O893" s="4"/>
      <c r="P893" s="4"/>
    </row>
    <row r="894" spans="1:16" x14ac:dyDescent="0.2">
      <c r="A894" s="4"/>
      <c r="B894" s="4"/>
      <c r="C894" s="6"/>
      <c r="D894" s="4"/>
      <c r="E894" s="7"/>
      <c r="F894" s="7"/>
      <c r="G894" s="7"/>
      <c r="H894" s="7"/>
      <c r="I894" s="7"/>
      <c r="J894" s="4"/>
      <c r="K894" s="4"/>
      <c r="L894" s="4"/>
      <c r="M894" s="4"/>
      <c r="N894" s="4"/>
      <c r="O894" s="4"/>
      <c r="P894" s="4"/>
    </row>
    <row r="895" spans="1:16" x14ac:dyDescent="0.2">
      <c r="A895" s="4"/>
      <c r="B895" s="4"/>
      <c r="C895" s="6"/>
      <c r="D895" s="4"/>
      <c r="E895" s="7"/>
      <c r="F895" s="7"/>
      <c r="G895" s="7"/>
      <c r="H895" s="7"/>
      <c r="I895" s="7"/>
      <c r="J895" s="4"/>
      <c r="K895" s="4"/>
      <c r="L895" s="4"/>
      <c r="M895" s="4"/>
      <c r="N895" s="4"/>
      <c r="O895" s="4"/>
      <c r="P895" s="4"/>
    </row>
    <row r="896" spans="1:16" x14ac:dyDescent="0.2">
      <c r="A896" s="4"/>
      <c r="B896" s="4"/>
      <c r="C896" s="6"/>
      <c r="D896" s="4"/>
      <c r="E896" s="7"/>
      <c r="F896" s="7"/>
      <c r="G896" s="7"/>
      <c r="H896" s="7"/>
      <c r="I896" s="7"/>
      <c r="J896" s="4"/>
      <c r="K896" s="4"/>
      <c r="L896" s="4"/>
      <c r="M896" s="4"/>
      <c r="N896" s="4"/>
      <c r="O896" s="4"/>
      <c r="P896" s="4"/>
    </row>
    <row r="897" spans="1:16" x14ac:dyDescent="0.2">
      <c r="A897" s="4"/>
      <c r="B897" s="4"/>
      <c r="C897" s="6"/>
      <c r="D897" s="4"/>
      <c r="E897" s="7"/>
      <c r="F897" s="7"/>
      <c r="G897" s="7"/>
      <c r="H897" s="7"/>
      <c r="I897" s="7"/>
      <c r="J897" s="4"/>
      <c r="K897" s="4"/>
      <c r="L897" s="4"/>
      <c r="M897" s="4"/>
      <c r="N897" s="4"/>
      <c r="O897" s="4"/>
      <c r="P897" s="4"/>
    </row>
    <row r="898" spans="1:16" x14ac:dyDescent="0.2">
      <c r="A898" s="4"/>
      <c r="B898" s="4"/>
      <c r="C898" s="6"/>
      <c r="D898" s="4"/>
      <c r="E898" s="7"/>
      <c r="F898" s="7"/>
      <c r="G898" s="7"/>
      <c r="H898" s="7"/>
      <c r="I898" s="7"/>
      <c r="J898" s="4"/>
      <c r="K898" s="4"/>
      <c r="L898" s="4"/>
      <c r="M898" s="4"/>
      <c r="N898" s="4"/>
      <c r="O898" s="4"/>
      <c r="P898" s="4"/>
    </row>
    <row r="899" spans="1:16" x14ac:dyDescent="0.2">
      <c r="A899" s="4"/>
      <c r="B899" s="4"/>
      <c r="C899" s="6"/>
      <c r="D899" s="4"/>
      <c r="E899" s="7"/>
      <c r="F899" s="7"/>
      <c r="G899" s="7"/>
      <c r="H899" s="7"/>
      <c r="I899" s="7"/>
      <c r="J899" s="4"/>
      <c r="K899" s="4"/>
      <c r="L899" s="4"/>
      <c r="M899" s="4"/>
      <c r="N899" s="4"/>
      <c r="O899" s="4"/>
      <c r="P899" s="4"/>
    </row>
    <row r="900" spans="1:16" x14ac:dyDescent="0.2">
      <c r="A900" s="4"/>
      <c r="B900" s="4"/>
      <c r="C900" s="6"/>
      <c r="D900" s="4"/>
      <c r="E900" s="7"/>
      <c r="F900" s="7"/>
      <c r="G900" s="7"/>
      <c r="H900" s="7"/>
      <c r="I900" s="7"/>
      <c r="J900" s="4"/>
      <c r="K900" s="4"/>
      <c r="L900" s="4"/>
      <c r="M900" s="4"/>
      <c r="N900" s="4"/>
      <c r="O900" s="4"/>
      <c r="P900" s="4"/>
    </row>
    <row r="901" spans="1:16" x14ac:dyDescent="0.2">
      <c r="A901" s="4"/>
      <c r="B901" s="4"/>
      <c r="C901" s="6"/>
      <c r="D901" s="4"/>
      <c r="E901" s="7"/>
      <c r="F901" s="7"/>
      <c r="G901" s="7"/>
      <c r="H901" s="7"/>
      <c r="I901" s="7"/>
      <c r="J901" s="4"/>
      <c r="K901" s="4"/>
      <c r="L901" s="4"/>
      <c r="M901" s="4"/>
      <c r="N901" s="4"/>
      <c r="O901" s="4"/>
      <c r="P901" s="4"/>
    </row>
    <row r="902" spans="1:16" x14ac:dyDescent="0.2">
      <c r="A902" s="4"/>
      <c r="B902" s="4"/>
      <c r="C902" s="6"/>
      <c r="D902" s="4"/>
      <c r="E902" s="7"/>
      <c r="F902" s="7"/>
      <c r="G902" s="7"/>
      <c r="H902" s="7"/>
      <c r="I902" s="7"/>
      <c r="J902" s="4"/>
      <c r="K902" s="4"/>
      <c r="L902" s="4"/>
      <c r="M902" s="4"/>
      <c r="N902" s="4"/>
      <c r="O902" s="4"/>
      <c r="P902" s="4"/>
    </row>
    <row r="903" spans="1:16" x14ac:dyDescent="0.2">
      <c r="A903" s="4"/>
      <c r="B903" s="4"/>
      <c r="C903" s="6"/>
      <c r="D903" s="4"/>
      <c r="E903" s="7"/>
      <c r="F903" s="7"/>
      <c r="G903" s="7"/>
      <c r="H903" s="7"/>
      <c r="I903" s="7"/>
      <c r="J903" s="4"/>
      <c r="K903" s="4"/>
      <c r="L903" s="4"/>
      <c r="M903" s="4"/>
      <c r="N903" s="4"/>
      <c r="O903" s="4"/>
      <c r="P903" s="4"/>
    </row>
    <row r="904" spans="1:16" x14ac:dyDescent="0.2">
      <c r="A904" s="4"/>
      <c r="B904" s="4"/>
      <c r="C904" s="6"/>
      <c r="D904" s="4"/>
      <c r="E904" s="7"/>
      <c r="F904" s="7"/>
      <c r="G904" s="7"/>
      <c r="H904" s="7"/>
      <c r="I904" s="7"/>
      <c r="J904" s="4"/>
      <c r="K904" s="4"/>
      <c r="L904" s="4"/>
      <c r="M904" s="4"/>
      <c r="N904" s="4"/>
      <c r="O904" s="4"/>
      <c r="P904" s="4"/>
    </row>
    <row r="905" spans="1:16" x14ac:dyDescent="0.2">
      <c r="A905" s="4"/>
      <c r="B905" s="4"/>
      <c r="C905" s="6"/>
      <c r="D905" s="4"/>
      <c r="E905" s="7"/>
      <c r="F905" s="7"/>
      <c r="G905" s="7"/>
      <c r="H905" s="7"/>
      <c r="I905" s="7"/>
      <c r="J905" s="4"/>
      <c r="K905" s="4"/>
      <c r="L905" s="4"/>
      <c r="M905" s="4"/>
      <c r="N905" s="4"/>
      <c r="O905" s="4"/>
      <c r="P905" s="4"/>
    </row>
    <row r="906" spans="1:16" x14ac:dyDescent="0.2">
      <c r="A906" s="4"/>
      <c r="B906" s="4"/>
      <c r="C906" s="6"/>
      <c r="D906" s="4"/>
      <c r="E906" s="7"/>
      <c r="F906" s="7"/>
      <c r="G906" s="7"/>
      <c r="H906" s="7"/>
      <c r="I906" s="7"/>
      <c r="J906" s="4"/>
      <c r="K906" s="4"/>
      <c r="L906" s="4"/>
      <c r="M906" s="4"/>
      <c r="N906" s="4"/>
      <c r="O906" s="4"/>
      <c r="P906" s="4"/>
    </row>
    <row r="907" spans="1:16" x14ac:dyDescent="0.2">
      <c r="A907" s="4"/>
      <c r="B907" s="4"/>
      <c r="C907" s="6"/>
      <c r="D907" s="4"/>
      <c r="E907" s="7"/>
      <c r="F907" s="7"/>
      <c r="G907" s="7"/>
      <c r="H907" s="7"/>
      <c r="I907" s="7"/>
      <c r="J907" s="4"/>
      <c r="K907" s="4"/>
      <c r="L907" s="4"/>
      <c r="M907" s="4"/>
      <c r="N907" s="4"/>
      <c r="O907" s="4"/>
      <c r="P907" s="4"/>
    </row>
    <row r="908" spans="1:16" x14ac:dyDescent="0.2">
      <c r="A908" s="4"/>
      <c r="B908" s="4"/>
      <c r="C908" s="6"/>
      <c r="D908" s="4"/>
      <c r="E908" s="7"/>
      <c r="F908" s="7"/>
      <c r="G908" s="7"/>
      <c r="H908" s="7"/>
      <c r="I908" s="7"/>
      <c r="J908" s="4"/>
      <c r="K908" s="4"/>
      <c r="L908" s="4"/>
      <c r="M908" s="4"/>
      <c r="N908" s="4"/>
      <c r="O908" s="4"/>
      <c r="P908" s="4"/>
    </row>
    <row r="909" spans="1:16" x14ac:dyDescent="0.2">
      <c r="A909" s="4"/>
      <c r="B909" s="4"/>
      <c r="C909" s="6"/>
      <c r="D909" s="4"/>
      <c r="E909" s="7"/>
      <c r="F909" s="7"/>
      <c r="G909" s="7"/>
      <c r="H909" s="7"/>
      <c r="I909" s="7"/>
      <c r="J909" s="4"/>
      <c r="K909" s="4"/>
      <c r="L909" s="4"/>
      <c r="M909" s="4"/>
      <c r="N909" s="4"/>
      <c r="O909" s="4"/>
      <c r="P909" s="4"/>
    </row>
    <row r="910" spans="1:16" x14ac:dyDescent="0.2">
      <c r="A910" s="4"/>
      <c r="B910" s="4"/>
      <c r="C910" s="6"/>
      <c r="D910" s="4"/>
      <c r="E910" s="7"/>
      <c r="F910" s="7"/>
      <c r="G910" s="7"/>
      <c r="H910" s="7"/>
      <c r="I910" s="7"/>
      <c r="J910" s="4"/>
      <c r="K910" s="4"/>
      <c r="L910" s="4"/>
      <c r="M910" s="4"/>
      <c r="N910" s="4"/>
      <c r="O910" s="4"/>
      <c r="P910" s="4"/>
    </row>
    <row r="911" spans="1:16" x14ac:dyDescent="0.2">
      <c r="A911" s="4"/>
      <c r="B911" s="4"/>
      <c r="C911" s="6"/>
      <c r="D911" s="4"/>
      <c r="E911" s="7"/>
      <c r="F911" s="7"/>
      <c r="G911" s="7"/>
      <c r="H911" s="7"/>
      <c r="I911" s="7"/>
      <c r="J911" s="4"/>
      <c r="K911" s="4"/>
      <c r="L911" s="4"/>
      <c r="M911" s="4"/>
      <c r="N911" s="4"/>
      <c r="O911" s="4"/>
      <c r="P911" s="4"/>
    </row>
    <row r="912" spans="1:16" x14ac:dyDescent="0.2">
      <c r="A912" s="4"/>
      <c r="B912" s="4"/>
      <c r="C912" s="6"/>
      <c r="D912" s="4"/>
      <c r="E912" s="7"/>
      <c r="F912" s="7"/>
      <c r="G912" s="7"/>
      <c r="H912" s="7"/>
      <c r="I912" s="7"/>
      <c r="J912" s="4"/>
      <c r="K912" s="4"/>
      <c r="L912" s="4"/>
      <c r="M912" s="4"/>
      <c r="N912" s="4"/>
      <c r="O912" s="4"/>
      <c r="P912" s="4"/>
    </row>
    <row r="913" spans="1:16" x14ac:dyDescent="0.2">
      <c r="A913" s="4"/>
      <c r="B913" s="4"/>
      <c r="C913" s="6"/>
      <c r="D913" s="4"/>
      <c r="E913" s="7"/>
      <c r="F913" s="7"/>
      <c r="G913" s="7"/>
      <c r="H913" s="7"/>
      <c r="I913" s="7"/>
      <c r="J913" s="4"/>
      <c r="K913" s="4"/>
      <c r="L913" s="4"/>
      <c r="M913" s="4"/>
      <c r="N913" s="4"/>
      <c r="O913" s="4"/>
      <c r="P913" s="4"/>
    </row>
    <row r="914" spans="1:16" x14ac:dyDescent="0.2">
      <c r="A914" s="4"/>
      <c r="B914" s="4"/>
      <c r="C914" s="6"/>
      <c r="D914" s="4"/>
      <c r="E914" s="7"/>
      <c r="F914" s="7"/>
      <c r="G914" s="7"/>
      <c r="H914" s="7"/>
      <c r="I914" s="7"/>
      <c r="J914" s="4"/>
      <c r="K914" s="4"/>
      <c r="L914" s="4"/>
      <c r="M914" s="4"/>
      <c r="N914" s="4"/>
      <c r="O914" s="4"/>
      <c r="P914" s="4"/>
    </row>
    <row r="915" spans="1:16" x14ac:dyDescent="0.2">
      <c r="A915" s="4"/>
      <c r="B915" s="4"/>
      <c r="C915" s="6"/>
      <c r="D915" s="4"/>
      <c r="E915" s="7"/>
      <c r="F915" s="7"/>
      <c r="G915" s="7"/>
      <c r="H915" s="7"/>
      <c r="I915" s="7"/>
      <c r="J915" s="4"/>
      <c r="K915" s="4"/>
      <c r="L915" s="4"/>
      <c r="M915" s="4"/>
      <c r="N915" s="4"/>
      <c r="O915" s="4"/>
      <c r="P915" s="4"/>
    </row>
    <row r="916" spans="1:16" x14ac:dyDescent="0.2">
      <c r="A916" s="4"/>
      <c r="B916" s="4"/>
      <c r="C916" s="6"/>
      <c r="D916" s="4"/>
      <c r="E916" s="7"/>
      <c r="F916" s="7"/>
      <c r="G916" s="7"/>
      <c r="H916" s="7"/>
      <c r="I916" s="7"/>
      <c r="J916" s="4"/>
      <c r="K916" s="4"/>
      <c r="L916" s="4"/>
      <c r="M916" s="4"/>
      <c r="N916" s="4"/>
      <c r="O916" s="4"/>
      <c r="P916" s="4"/>
    </row>
    <row r="917" spans="1:16" x14ac:dyDescent="0.2">
      <c r="A917" s="4"/>
      <c r="B917" s="4"/>
      <c r="C917" s="6"/>
      <c r="D917" s="4"/>
      <c r="E917" s="7"/>
      <c r="F917" s="7"/>
      <c r="G917" s="7"/>
      <c r="H917" s="7"/>
      <c r="I917" s="7"/>
      <c r="J917" s="4"/>
      <c r="K917" s="4"/>
      <c r="L917" s="4"/>
      <c r="M917" s="4"/>
      <c r="N917" s="4"/>
      <c r="O917" s="4"/>
      <c r="P917" s="4"/>
    </row>
    <row r="918" spans="1:16" x14ac:dyDescent="0.2">
      <c r="A918" s="4"/>
      <c r="B918" s="4"/>
      <c r="C918" s="6"/>
      <c r="D918" s="4"/>
      <c r="E918" s="7"/>
      <c r="F918" s="7"/>
      <c r="G918" s="7"/>
      <c r="H918" s="7"/>
      <c r="I918" s="7"/>
      <c r="J918" s="4"/>
      <c r="K918" s="4"/>
      <c r="L918" s="4"/>
      <c r="M918" s="4"/>
      <c r="N918" s="4"/>
      <c r="O918" s="4"/>
      <c r="P918" s="4"/>
    </row>
    <row r="919" spans="1:16" x14ac:dyDescent="0.2">
      <c r="A919" s="4"/>
      <c r="B919" s="4"/>
      <c r="C919" s="6"/>
      <c r="D919" s="4"/>
      <c r="E919" s="7"/>
      <c r="F919" s="7"/>
      <c r="G919" s="7"/>
      <c r="H919" s="7"/>
      <c r="I919" s="7"/>
      <c r="J919" s="4"/>
      <c r="K919" s="4"/>
      <c r="L919" s="4"/>
      <c r="M919" s="4"/>
      <c r="N919" s="4"/>
      <c r="O919" s="4"/>
      <c r="P919" s="4"/>
    </row>
    <row r="920" spans="1:16" x14ac:dyDescent="0.2">
      <c r="A920" s="4"/>
      <c r="B920" s="4"/>
      <c r="C920" s="6"/>
      <c r="D920" s="4"/>
      <c r="E920" s="7"/>
      <c r="F920" s="7"/>
      <c r="G920" s="7"/>
      <c r="H920" s="7"/>
      <c r="I920" s="7"/>
      <c r="J920" s="4"/>
      <c r="K920" s="4"/>
      <c r="L920" s="4"/>
      <c r="M920" s="4"/>
      <c r="N920" s="4"/>
      <c r="O920" s="4"/>
      <c r="P920" s="4"/>
    </row>
    <row r="921" spans="1:16" x14ac:dyDescent="0.2">
      <c r="A921" s="4"/>
      <c r="B921" s="4"/>
      <c r="C921" s="6"/>
      <c r="D921" s="4"/>
      <c r="E921" s="7"/>
      <c r="F921" s="7"/>
      <c r="G921" s="7"/>
      <c r="H921" s="7"/>
      <c r="I921" s="7"/>
      <c r="J921" s="4"/>
      <c r="K921" s="4"/>
      <c r="L921" s="4"/>
      <c r="M921" s="4"/>
      <c r="N921" s="4"/>
      <c r="O921" s="4"/>
      <c r="P921" s="4"/>
    </row>
    <row r="922" spans="1:16" x14ac:dyDescent="0.2">
      <c r="A922" s="4"/>
      <c r="B922" s="4"/>
      <c r="C922" s="6"/>
      <c r="D922" s="4"/>
      <c r="E922" s="7"/>
      <c r="F922" s="7"/>
      <c r="G922" s="7"/>
      <c r="H922" s="7"/>
      <c r="I922" s="7"/>
      <c r="J922" s="4"/>
      <c r="K922" s="4"/>
      <c r="L922" s="4"/>
      <c r="M922" s="4"/>
      <c r="N922" s="4"/>
      <c r="O922" s="4"/>
      <c r="P922" s="4"/>
    </row>
    <row r="923" spans="1:16" x14ac:dyDescent="0.2">
      <c r="A923" s="4"/>
      <c r="B923" s="4"/>
      <c r="C923" s="6"/>
      <c r="D923" s="4"/>
      <c r="E923" s="7"/>
      <c r="F923" s="7"/>
      <c r="G923" s="7"/>
      <c r="H923" s="7"/>
      <c r="I923" s="7"/>
      <c r="J923" s="4"/>
      <c r="K923" s="4"/>
      <c r="L923" s="4"/>
      <c r="M923" s="4"/>
      <c r="N923" s="4"/>
      <c r="O923" s="4"/>
      <c r="P923" s="4"/>
    </row>
    <row r="924" spans="1:16" x14ac:dyDescent="0.2">
      <c r="A924" s="4"/>
      <c r="B924" s="4"/>
      <c r="C924" s="6"/>
      <c r="D924" s="4"/>
      <c r="E924" s="7"/>
      <c r="F924" s="7"/>
      <c r="G924" s="7"/>
      <c r="H924" s="7"/>
      <c r="I924" s="7"/>
      <c r="J924" s="4"/>
      <c r="K924" s="4"/>
      <c r="L924" s="4"/>
      <c r="M924" s="4"/>
      <c r="N924" s="4"/>
      <c r="O924" s="4"/>
      <c r="P924" s="4"/>
    </row>
    <row r="925" spans="1:16" x14ac:dyDescent="0.2">
      <c r="A925" s="4"/>
      <c r="B925" s="4"/>
      <c r="C925" s="6"/>
      <c r="D925" s="4"/>
      <c r="E925" s="7"/>
      <c r="F925" s="7"/>
      <c r="G925" s="7"/>
      <c r="H925" s="7"/>
      <c r="I925" s="7"/>
      <c r="J925" s="4"/>
      <c r="K925" s="4"/>
      <c r="L925" s="4"/>
      <c r="M925" s="4"/>
      <c r="N925" s="4"/>
      <c r="O925" s="4"/>
      <c r="P925" s="4"/>
    </row>
    <row r="926" spans="1:16" x14ac:dyDescent="0.2">
      <c r="A926" s="4"/>
      <c r="B926" s="4"/>
      <c r="C926" s="6"/>
      <c r="D926" s="4"/>
      <c r="E926" s="7"/>
      <c r="F926" s="7"/>
      <c r="G926" s="7"/>
      <c r="H926" s="7"/>
      <c r="I926" s="7"/>
      <c r="J926" s="4"/>
      <c r="K926" s="4"/>
      <c r="L926" s="4"/>
      <c r="M926" s="4"/>
      <c r="N926" s="4"/>
      <c r="O926" s="4"/>
      <c r="P926" s="4"/>
    </row>
    <row r="927" spans="1:16" x14ac:dyDescent="0.2">
      <c r="A927" s="4"/>
      <c r="B927" s="4"/>
      <c r="C927" s="6"/>
      <c r="D927" s="4"/>
      <c r="E927" s="7"/>
      <c r="F927" s="7"/>
      <c r="G927" s="7"/>
      <c r="H927" s="7"/>
      <c r="I927" s="7"/>
      <c r="J927" s="4"/>
      <c r="K927" s="4"/>
      <c r="L927" s="4"/>
      <c r="M927" s="4"/>
      <c r="N927" s="4"/>
      <c r="O927" s="4"/>
      <c r="P927" s="4"/>
    </row>
    <row r="928" spans="1:16" x14ac:dyDescent="0.2">
      <c r="A928" s="4"/>
      <c r="B928" s="4"/>
      <c r="C928" s="6"/>
      <c r="D928" s="4"/>
      <c r="E928" s="7"/>
      <c r="F928" s="7"/>
      <c r="G928" s="7"/>
      <c r="H928" s="7"/>
      <c r="I928" s="7"/>
      <c r="J928" s="4"/>
      <c r="K928" s="4"/>
      <c r="L928" s="4"/>
      <c r="M928" s="4"/>
      <c r="N928" s="4"/>
      <c r="O928" s="4"/>
      <c r="P928" s="4"/>
    </row>
    <row r="929" spans="1:16" x14ac:dyDescent="0.2">
      <c r="A929" s="4"/>
      <c r="B929" s="4"/>
      <c r="C929" s="6"/>
      <c r="D929" s="4"/>
      <c r="E929" s="7"/>
      <c r="F929" s="7"/>
      <c r="G929" s="7"/>
      <c r="H929" s="7"/>
      <c r="I929" s="7"/>
      <c r="J929" s="4"/>
      <c r="K929" s="4"/>
      <c r="L929" s="4"/>
      <c r="M929" s="4"/>
      <c r="N929" s="4"/>
      <c r="O929" s="4"/>
      <c r="P929" s="4"/>
    </row>
    <row r="930" spans="1:16" x14ac:dyDescent="0.2">
      <c r="A930" s="4"/>
      <c r="B930" s="4"/>
      <c r="C930" s="6"/>
      <c r="D930" s="4"/>
      <c r="E930" s="7"/>
      <c r="F930" s="7"/>
      <c r="G930" s="7"/>
      <c r="H930" s="7"/>
      <c r="I930" s="7"/>
      <c r="J930" s="4"/>
      <c r="K930" s="4"/>
      <c r="L930" s="4"/>
      <c r="M930" s="4"/>
      <c r="N930" s="4"/>
      <c r="O930" s="4"/>
      <c r="P930" s="4"/>
    </row>
    <row r="931" spans="1:16" x14ac:dyDescent="0.2">
      <c r="A931" s="4"/>
      <c r="B931" s="4"/>
      <c r="C931" s="6"/>
      <c r="D931" s="4"/>
      <c r="E931" s="7"/>
      <c r="F931" s="7"/>
      <c r="G931" s="7"/>
      <c r="H931" s="7"/>
      <c r="I931" s="7"/>
      <c r="J931" s="4"/>
      <c r="K931" s="4"/>
      <c r="L931" s="4"/>
      <c r="M931" s="4"/>
      <c r="N931" s="4"/>
      <c r="O931" s="4"/>
      <c r="P931" s="4"/>
    </row>
    <row r="932" spans="1:16" x14ac:dyDescent="0.2">
      <c r="A932" s="4"/>
      <c r="B932" s="4"/>
      <c r="C932" s="6"/>
      <c r="D932" s="4"/>
      <c r="E932" s="7"/>
      <c r="F932" s="7"/>
      <c r="G932" s="7"/>
      <c r="H932" s="7"/>
      <c r="I932" s="7"/>
      <c r="J932" s="4"/>
      <c r="K932" s="4"/>
      <c r="L932" s="4"/>
      <c r="M932" s="4"/>
      <c r="N932" s="4"/>
      <c r="O932" s="4"/>
      <c r="P932" s="4"/>
    </row>
    <row r="933" spans="1:16" x14ac:dyDescent="0.2">
      <c r="A933" s="4"/>
      <c r="B933" s="4"/>
      <c r="C933" s="6"/>
      <c r="D933" s="4"/>
      <c r="E933" s="7"/>
      <c r="F933" s="7"/>
      <c r="G933" s="7"/>
      <c r="H933" s="7"/>
      <c r="I933" s="7"/>
      <c r="J933" s="4"/>
      <c r="K933" s="4"/>
      <c r="L933" s="4"/>
      <c r="M933" s="4"/>
      <c r="N933" s="4"/>
      <c r="O933" s="4"/>
      <c r="P933" s="4"/>
    </row>
    <row r="934" spans="1:16" x14ac:dyDescent="0.2">
      <c r="A934" s="4"/>
      <c r="B934" s="4"/>
      <c r="C934" s="6"/>
      <c r="D934" s="4"/>
      <c r="E934" s="7"/>
      <c r="F934" s="7"/>
      <c r="G934" s="7"/>
      <c r="H934" s="7"/>
      <c r="I934" s="7"/>
      <c r="J934" s="4"/>
      <c r="K934" s="4"/>
      <c r="L934" s="4"/>
      <c r="M934" s="4"/>
      <c r="N934" s="4"/>
      <c r="O934" s="4"/>
      <c r="P934" s="4"/>
    </row>
    <row r="935" spans="1:16" x14ac:dyDescent="0.2">
      <c r="A935" s="4"/>
      <c r="B935" s="4"/>
      <c r="C935" s="6"/>
      <c r="D935" s="4"/>
      <c r="E935" s="7"/>
      <c r="F935" s="7"/>
      <c r="G935" s="7"/>
      <c r="H935" s="7"/>
      <c r="I935" s="7"/>
      <c r="J935" s="4"/>
      <c r="K935" s="4"/>
      <c r="L935" s="4"/>
      <c r="M935" s="4"/>
      <c r="N935" s="4"/>
      <c r="O935" s="4"/>
      <c r="P935" s="4"/>
    </row>
    <row r="936" spans="1:16" x14ac:dyDescent="0.2">
      <c r="A936" s="4"/>
      <c r="B936" s="4"/>
      <c r="C936" s="6"/>
      <c r="D936" s="4"/>
      <c r="E936" s="7"/>
      <c r="F936" s="7"/>
      <c r="G936" s="7"/>
      <c r="H936" s="7"/>
      <c r="I936" s="7"/>
      <c r="J936" s="4"/>
      <c r="K936" s="4"/>
      <c r="L936" s="4"/>
      <c r="M936" s="4"/>
      <c r="N936" s="4"/>
      <c r="O936" s="4"/>
      <c r="P936" s="4"/>
    </row>
    <row r="937" spans="1:16" x14ac:dyDescent="0.2">
      <c r="A937" s="4"/>
      <c r="B937" s="4"/>
      <c r="C937" s="6"/>
      <c r="D937" s="4"/>
      <c r="E937" s="7"/>
      <c r="F937" s="7"/>
      <c r="G937" s="7"/>
      <c r="H937" s="7"/>
      <c r="I937" s="7"/>
      <c r="J937" s="4"/>
      <c r="K937" s="4"/>
      <c r="L937" s="4"/>
      <c r="M937" s="4"/>
      <c r="N937" s="4"/>
      <c r="O937" s="4"/>
      <c r="P937" s="4"/>
    </row>
    <row r="938" spans="1:16" x14ac:dyDescent="0.2">
      <c r="A938" s="4"/>
      <c r="B938" s="4"/>
      <c r="C938" s="6"/>
      <c r="D938" s="4"/>
      <c r="E938" s="7"/>
      <c r="F938" s="7"/>
      <c r="G938" s="7"/>
      <c r="H938" s="7"/>
      <c r="I938" s="7"/>
      <c r="J938" s="4"/>
      <c r="K938" s="4"/>
      <c r="L938" s="4"/>
      <c r="M938" s="4"/>
      <c r="N938" s="4"/>
      <c r="O938" s="4"/>
      <c r="P938" s="4"/>
    </row>
    <row r="939" spans="1:16" x14ac:dyDescent="0.2">
      <c r="A939" s="4"/>
      <c r="B939" s="4"/>
      <c r="C939" s="6"/>
      <c r="D939" s="4"/>
      <c r="E939" s="7"/>
      <c r="F939" s="7"/>
      <c r="G939" s="7"/>
      <c r="H939" s="7"/>
      <c r="I939" s="7"/>
      <c r="J939" s="4"/>
      <c r="K939" s="4"/>
      <c r="L939" s="4"/>
      <c r="M939" s="4"/>
      <c r="N939" s="4"/>
      <c r="O939" s="4"/>
      <c r="P939" s="4"/>
    </row>
    <row r="940" spans="1:16" x14ac:dyDescent="0.2">
      <c r="A940" s="4"/>
      <c r="B940" s="4"/>
      <c r="C940" s="6"/>
      <c r="D940" s="4"/>
      <c r="E940" s="7"/>
      <c r="F940" s="7"/>
      <c r="G940" s="7"/>
      <c r="H940" s="7"/>
      <c r="I940" s="7"/>
      <c r="J940" s="4"/>
      <c r="K940" s="4"/>
      <c r="L940" s="4"/>
      <c r="M940" s="4"/>
      <c r="N940" s="4"/>
      <c r="O940" s="4"/>
      <c r="P940" s="4"/>
    </row>
    <row r="941" spans="1:16" x14ac:dyDescent="0.2">
      <c r="A941" s="4"/>
      <c r="B941" s="4"/>
      <c r="C941" s="6"/>
      <c r="D941" s="4"/>
      <c r="E941" s="7"/>
      <c r="F941" s="7"/>
      <c r="G941" s="7"/>
      <c r="H941" s="7"/>
      <c r="I941" s="7"/>
      <c r="J941" s="4"/>
      <c r="K941" s="4"/>
      <c r="L941" s="4"/>
      <c r="M941" s="4"/>
      <c r="N941" s="4"/>
      <c r="O941" s="4"/>
      <c r="P941" s="4"/>
    </row>
    <row r="942" spans="1:16" x14ac:dyDescent="0.2">
      <c r="A942" s="4"/>
      <c r="B942" s="4"/>
      <c r="C942" s="6"/>
      <c r="D942" s="4"/>
      <c r="E942" s="7"/>
      <c r="F942" s="7"/>
      <c r="G942" s="7"/>
      <c r="H942" s="7"/>
      <c r="I942" s="7"/>
      <c r="J942" s="4"/>
      <c r="K942" s="4"/>
      <c r="L942" s="4"/>
      <c r="M942" s="4"/>
      <c r="N942" s="4"/>
      <c r="O942" s="4"/>
      <c r="P942" s="4"/>
    </row>
    <row r="943" spans="1:16" x14ac:dyDescent="0.2">
      <c r="A943" s="4"/>
      <c r="B943" s="4"/>
      <c r="C943" s="6"/>
      <c r="D943" s="4"/>
      <c r="E943" s="7"/>
      <c r="F943" s="7"/>
      <c r="G943" s="7"/>
      <c r="H943" s="7"/>
      <c r="I943" s="7"/>
      <c r="J943" s="4"/>
      <c r="K943" s="4"/>
      <c r="L943" s="4"/>
      <c r="M943" s="4"/>
      <c r="N943" s="4"/>
      <c r="O943" s="4"/>
      <c r="P943" s="4"/>
    </row>
    <row r="944" spans="1:16" x14ac:dyDescent="0.2">
      <c r="A944" s="4"/>
      <c r="B944" s="4"/>
      <c r="C944" s="6"/>
      <c r="D944" s="4"/>
      <c r="E944" s="7"/>
      <c r="F944" s="7"/>
      <c r="G944" s="7"/>
      <c r="H944" s="7"/>
      <c r="I944" s="7"/>
      <c r="J944" s="4"/>
      <c r="K944" s="4"/>
      <c r="L944" s="4"/>
      <c r="M944" s="4"/>
      <c r="N944" s="4"/>
      <c r="O944" s="4"/>
      <c r="P944" s="4"/>
    </row>
    <row r="945" spans="1:16" x14ac:dyDescent="0.2">
      <c r="A945" s="4"/>
      <c r="B945" s="4"/>
      <c r="C945" s="6"/>
      <c r="D945" s="4"/>
      <c r="E945" s="7"/>
      <c r="F945" s="7"/>
      <c r="G945" s="7"/>
      <c r="H945" s="7"/>
      <c r="I945" s="7"/>
      <c r="J945" s="4"/>
      <c r="K945" s="4"/>
      <c r="L945" s="4"/>
      <c r="M945" s="4"/>
      <c r="N945" s="4"/>
      <c r="O945" s="4"/>
      <c r="P945" s="4"/>
    </row>
    <row r="946" spans="1:16" x14ac:dyDescent="0.2">
      <c r="A946" s="4"/>
      <c r="B946" s="4"/>
      <c r="C946" s="6"/>
      <c r="D946" s="4"/>
      <c r="E946" s="7"/>
      <c r="F946" s="7"/>
      <c r="G946" s="7"/>
      <c r="H946" s="7"/>
      <c r="I946" s="7"/>
      <c r="J946" s="4"/>
      <c r="K946" s="4"/>
      <c r="L946" s="4"/>
      <c r="M946" s="4"/>
      <c r="N946" s="4"/>
      <c r="O946" s="4"/>
      <c r="P946" s="4"/>
    </row>
    <row r="947" spans="1:16" x14ac:dyDescent="0.2">
      <c r="A947" s="4"/>
      <c r="B947" s="4"/>
      <c r="C947" s="6"/>
      <c r="D947" s="4"/>
      <c r="E947" s="7"/>
      <c r="F947" s="7"/>
      <c r="G947" s="7"/>
      <c r="H947" s="7"/>
      <c r="I947" s="7"/>
      <c r="J947" s="4"/>
      <c r="K947" s="4"/>
      <c r="L947" s="4"/>
      <c r="M947" s="4"/>
      <c r="N947" s="4"/>
      <c r="O947" s="4"/>
      <c r="P947" s="4"/>
    </row>
    <row r="948" spans="1:16" x14ac:dyDescent="0.2">
      <c r="A948" s="4"/>
      <c r="B948" s="4"/>
      <c r="C948" s="6"/>
      <c r="D948" s="4"/>
      <c r="E948" s="7"/>
      <c r="F948" s="7"/>
      <c r="G948" s="7"/>
      <c r="H948" s="7"/>
      <c r="I948" s="7"/>
      <c r="J948" s="4"/>
      <c r="K948" s="4"/>
      <c r="L948" s="4"/>
      <c r="M948" s="4"/>
      <c r="N948" s="4"/>
      <c r="O948" s="4"/>
      <c r="P948" s="4"/>
    </row>
    <row r="949" spans="1:16" x14ac:dyDescent="0.2">
      <c r="A949" s="4"/>
      <c r="B949" s="4"/>
      <c r="C949" s="6"/>
      <c r="D949" s="4"/>
      <c r="E949" s="7"/>
      <c r="F949" s="7"/>
      <c r="G949" s="7"/>
      <c r="H949" s="7"/>
      <c r="I949" s="7"/>
      <c r="J949" s="4"/>
      <c r="K949" s="4"/>
      <c r="L949" s="4"/>
      <c r="M949" s="4"/>
      <c r="N949" s="4"/>
      <c r="O949" s="4"/>
      <c r="P949" s="4"/>
    </row>
    <row r="950" spans="1:16" x14ac:dyDescent="0.2">
      <c r="A950" s="4"/>
      <c r="B950" s="4"/>
      <c r="C950" s="6"/>
      <c r="D950" s="4"/>
      <c r="E950" s="7"/>
      <c r="F950" s="7"/>
      <c r="G950" s="7"/>
      <c r="H950" s="7"/>
      <c r="I950" s="7"/>
      <c r="J950" s="4"/>
      <c r="K950" s="4"/>
      <c r="L950" s="4"/>
      <c r="M950" s="4"/>
      <c r="N950" s="4"/>
      <c r="O950" s="4"/>
      <c r="P950" s="4"/>
    </row>
    <row r="951" spans="1:16" x14ac:dyDescent="0.2">
      <c r="A951" s="4"/>
      <c r="B951" s="4"/>
      <c r="C951" s="6"/>
      <c r="D951" s="4"/>
      <c r="E951" s="7"/>
      <c r="F951" s="7"/>
      <c r="G951" s="7"/>
      <c r="H951" s="7"/>
      <c r="I951" s="7"/>
      <c r="J951" s="4"/>
      <c r="K951" s="4"/>
      <c r="L951" s="4"/>
      <c r="M951" s="4"/>
      <c r="N951" s="4"/>
      <c r="O951" s="4"/>
      <c r="P951" s="4"/>
    </row>
    <row r="952" spans="1:16" x14ac:dyDescent="0.2">
      <c r="A952" s="4"/>
      <c r="B952" s="4"/>
      <c r="C952" s="6"/>
      <c r="D952" s="4"/>
      <c r="E952" s="7"/>
      <c r="F952" s="7"/>
      <c r="G952" s="7"/>
      <c r="H952" s="7"/>
      <c r="I952" s="7"/>
      <c r="J952" s="4"/>
      <c r="K952" s="4"/>
      <c r="L952" s="4"/>
      <c r="M952" s="4"/>
      <c r="N952" s="4"/>
      <c r="O952" s="4"/>
      <c r="P952" s="4"/>
    </row>
    <row r="953" spans="1:16" x14ac:dyDescent="0.2">
      <c r="A953" s="4"/>
      <c r="B953" s="4"/>
      <c r="C953" s="6"/>
      <c r="D953" s="4"/>
      <c r="E953" s="7"/>
      <c r="F953" s="7"/>
      <c r="G953" s="7"/>
      <c r="H953" s="7"/>
      <c r="I953" s="7"/>
      <c r="J953" s="4"/>
      <c r="K953" s="4"/>
      <c r="L953" s="4"/>
      <c r="M953" s="4"/>
      <c r="N953" s="4"/>
      <c r="O953" s="4"/>
      <c r="P953" s="4"/>
    </row>
    <row r="954" spans="1:16" x14ac:dyDescent="0.2">
      <c r="A954" s="4"/>
      <c r="B954" s="4"/>
      <c r="C954" s="6"/>
      <c r="D954" s="4"/>
      <c r="E954" s="7"/>
      <c r="F954" s="7"/>
      <c r="G954" s="7"/>
      <c r="H954" s="7"/>
      <c r="I954" s="7"/>
      <c r="J954" s="4"/>
      <c r="K954" s="4"/>
      <c r="L954" s="4"/>
      <c r="M954" s="4"/>
      <c r="N954" s="4"/>
      <c r="O954" s="4"/>
      <c r="P954" s="4"/>
    </row>
    <row r="955" spans="1:16" x14ac:dyDescent="0.2">
      <c r="A955" s="4"/>
      <c r="B955" s="4"/>
      <c r="C955" s="6"/>
      <c r="D955" s="4"/>
      <c r="E955" s="7"/>
      <c r="F955" s="7"/>
      <c r="G955" s="7"/>
      <c r="H955" s="7"/>
      <c r="I955" s="7"/>
      <c r="J955" s="4"/>
      <c r="K955" s="4"/>
      <c r="L955" s="4"/>
      <c r="M955" s="4"/>
      <c r="N955" s="4"/>
      <c r="O955" s="4"/>
      <c r="P955" s="4"/>
    </row>
    <row r="956" spans="1:16" x14ac:dyDescent="0.2">
      <c r="A956" s="4"/>
      <c r="B956" s="4"/>
      <c r="C956" s="6"/>
      <c r="D956" s="4"/>
      <c r="E956" s="7"/>
      <c r="F956" s="7"/>
      <c r="G956" s="7"/>
      <c r="H956" s="7"/>
      <c r="I956" s="7"/>
      <c r="J956" s="4"/>
      <c r="K956" s="4"/>
      <c r="L956" s="4"/>
      <c r="M956" s="4"/>
      <c r="N956" s="4"/>
      <c r="O956" s="4"/>
      <c r="P956" s="4"/>
    </row>
    <row r="957" spans="1:16" x14ac:dyDescent="0.2">
      <c r="A957" s="4"/>
      <c r="B957" s="4"/>
      <c r="C957" s="6"/>
      <c r="D957" s="4"/>
      <c r="E957" s="7"/>
      <c r="F957" s="7"/>
      <c r="G957" s="7"/>
      <c r="H957" s="7"/>
      <c r="I957" s="7"/>
      <c r="J957" s="4"/>
      <c r="K957" s="4"/>
      <c r="L957" s="4"/>
      <c r="M957" s="4"/>
      <c r="N957" s="4"/>
      <c r="O957" s="4"/>
      <c r="P957" s="4"/>
    </row>
    <row r="958" spans="1:16" x14ac:dyDescent="0.2">
      <c r="A958" s="4"/>
      <c r="B958" s="4"/>
      <c r="C958" s="6"/>
      <c r="D958" s="4"/>
      <c r="E958" s="7"/>
      <c r="F958" s="7"/>
      <c r="G958" s="7"/>
      <c r="H958" s="7"/>
      <c r="I958" s="7"/>
      <c r="J958" s="4"/>
      <c r="K958" s="4"/>
      <c r="L958" s="4"/>
      <c r="M958" s="4"/>
      <c r="N958" s="4"/>
      <c r="O958" s="4"/>
      <c r="P958" s="4"/>
    </row>
    <row r="959" spans="1:16" x14ac:dyDescent="0.2">
      <c r="A959" s="4"/>
      <c r="B959" s="4"/>
      <c r="C959" s="6"/>
      <c r="D959" s="4"/>
      <c r="E959" s="7"/>
      <c r="F959" s="7"/>
      <c r="G959" s="7"/>
      <c r="H959" s="7"/>
      <c r="I959" s="7"/>
      <c r="J959" s="4"/>
      <c r="K959" s="4"/>
      <c r="L959" s="4"/>
      <c r="M959" s="4"/>
      <c r="N959" s="4"/>
      <c r="O959" s="4"/>
      <c r="P959" s="4"/>
    </row>
    <row r="960" spans="1:16" x14ac:dyDescent="0.2">
      <c r="A960" s="4"/>
      <c r="B960" s="4"/>
      <c r="C960" s="6"/>
      <c r="D960" s="4"/>
      <c r="E960" s="7"/>
      <c r="F960" s="7"/>
      <c r="G960" s="7"/>
      <c r="H960" s="7"/>
      <c r="I960" s="7"/>
      <c r="J960" s="4"/>
      <c r="K960" s="4"/>
      <c r="L960" s="4"/>
      <c r="M960" s="4"/>
      <c r="N960" s="4"/>
      <c r="O960" s="4"/>
      <c r="P960" s="4"/>
    </row>
    <row r="961" spans="1:16" x14ac:dyDescent="0.2">
      <c r="A961" s="4"/>
      <c r="B961" s="4"/>
      <c r="C961" s="6"/>
      <c r="D961" s="4"/>
      <c r="E961" s="7"/>
      <c r="F961" s="7"/>
      <c r="G961" s="7"/>
      <c r="H961" s="7"/>
      <c r="I961" s="7"/>
      <c r="J961" s="4"/>
      <c r="K961" s="4"/>
      <c r="L961" s="4"/>
      <c r="M961" s="4"/>
      <c r="N961" s="4"/>
      <c r="O961" s="4"/>
      <c r="P961" s="4"/>
    </row>
    <row r="962" spans="1:16" x14ac:dyDescent="0.2">
      <c r="A962" s="4"/>
      <c r="B962" s="4"/>
      <c r="C962" s="6"/>
      <c r="D962" s="4"/>
      <c r="E962" s="7"/>
      <c r="F962" s="7"/>
      <c r="G962" s="7"/>
      <c r="H962" s="7"/>
      <c r="I962" s="7"/>
      <c r="J962" s="4"/>
      <c r="K962" s="4"/>
      <c r="L962" s="4"/>
      <c r="M962" s="4"/>
      <c r="N962" s="4"/>
      <c r="O962" s="4"/>
      <c r="P962" s="4"/>
    </row>
    <row r="963" spans="1:16" x14ac:dyDescent="0.2">
      <c r="A963" s="4"/>
      <c r="B963" s="4"/>
      <c r="C963" s="6"/>
      <c r="D963" s="4"/>
      <c r="E963" s="7"/>
      <c r="F963" s="7"/>
      <c r="G963" s="7"/>
      <c r="H963" s="7"/>
      <c r="I963" s="7"/>
      <c r="J963" s="4"/>
      <c r="K963" s="4"/>
      <c r="L963" s="4"/>
      <c r="M963" s="4"/>
      <c r="N963" s="4"/>
      <c r="O963" s="4"/>
      <c r="P963" s="4"/>
    </row>
    <row r="964" spans="1:16" x14ac:dyDescent="0.2">
      <c r="A964" s="4"/>
      <c r="B964" s="4"/>
      <c r="C964" s="6"/>
      <c r="D964" s="4"/>
      <c r="E964" s="7"/>
      <c r="F964" s="7"/>
      <c r="G964" s="7"/>
      <c r="H964" s="7"/>
      <c r="I964" s="7"/>
      <c r="J964" s="4"/>
      <c r="K964" s="4"/>
      <c r="L964" s="4"/>
      <c r="M964" s="4"/>
      <c r="N964" s="4"/>
      <c r="O964" s="4"/>
      <c r="P964" s="4"/>
    </row>
    <row r="965" spans="1:16" x14ac:dyDescent="0.2">
      <c r="A965" s="4"/>
      <c r="B965" s="4"/>
      <c r="C965" s="6"/>
      <c r="D965" s="4"/>
      <c r="E965" s="7"/>
      <c r="F965" s="7"/>
      <c r="G965" s="7"/>
      <c r="H965" s="7"/>
      <c r="I965" s="7"/>
      <c r="J965" s="4"/>
      <c r="K965" s="4"/>
      <c r="L965" s="4"/>
      <c r="M965" s="4"/>
      <c r="N965" s="4"/>
      <c r="O965" s="4"/>
      <c r="P965" s="4"/>
    </row>
    <row r="966" spans="1:16" x14ac:dyDescent="0.2">
      <c r="A966" s="4"/>
      <c r="B966" s="4"/>
      <c r="C966" s="6"/>
      <c r="D966" s="4"/>
      <c r="E966" s="7"/>
      <c r="F966" s="7"/>
      <c r="G966" s="7"/>
      <c r="H966" s="7"/>
      <c r="I966" s="7"/>
      <c r="J966" s="4"/>
      <c r="K966" s="4"/>
      <c r="L966" s="4"/>
      <c r="M966" s="4"/>
      <c r="N966" s="4"/>
      <c r="O966" s="4"/>
      <c r="P966" s="4"/>
    </row>
    <row r="967" spans="1:16" x14ac:dyDescent="0.2">
      <c r="A967" s="4"/>
      <c r="B967" s="4"/>
      <c r="C967" s="6"/>
      <c r="D967" s="4"/>
      <c r="E967" s="7"/>
      <c r="F967" s="7"/>
      <c r="G967" s="7"/>
      <c r="H967" s="7"/>
      <c r="I967" s="7"/>
      <c r="J967" s="4"/>
      <c r="K967" s="4"/>
      <c r="L967" s="4"/>
      <c r="M967" s="4"/>
      <c r="N967" s="4"/>
      <c r="O967" s="4"/>
      <c r="P967" s="4"/>
    </row>
    <row r="968" spans="1:16" x14ac:dyDescent="0.2">
      <c r="A968" s="4"/>
      <c r="B968" s="4"/>
      <c r="C968" s="6"/>
      <c r="D968" s="4"/>
      <c r="E968" s="7"/>
      <c r="F968" s="7"/>
      <c r="G968" s="7"/>
      <c r="H968" s="7"/>
      <c r="I968" s="7"/>
      <c r="J968" s="4"/>
      <c r="K968" s="4"/>
      <c r="L968" s="4"/>
      <c r="M968" s="4"/>
      <c r="N968" s="4"/>
      <c r="O968" s="4"/>
      <c r="P968" s="4"/>
    </row>
    <row r="969" spans="1:16" x14ac:dyDescent="0.2">
      <c r="A969" s="4"/>
      <c r="B969" s="4"/>
      <c r="C969" s="6"/>
      <c r="D969" s="4"/>
      <c r="E969" s="7"/>
      <c r="F969" s="7"/>
      <c r="G969" s="7"/>
      <c r="H969" s="7"/>
      <c r="I969" s="7"/>
      <c r="J969" s="4"/>
      <c r="K969" s="4"/>
      <c r="L969" s="4"/>
      <c r="M969" s="4"/>
      <c r="N969" s="4"/>
      <c r="O969" s="4"/>
      <c r="P969" s="4"/>
    </row>
    <row r="970" spans="1:16" x14ac:dyDescent="0.2">
      <c r="A970" s="4"/>
      <c r="B970" s="4"/>
      <c r="C970" s="6"/>
      <c r="D970" s="4"/>
      <c r="E970" s="7"/>
      <c r="F970" s="7"/>
      <c r="G970" s="7"/>
      <c r="H970" s="7"/>
      <c r="I970" s="7"/>
      <c r="J970" s="4"/>
      <c r="K970" s="4"/>
      <c r="L970" s="4"/>
      <c r="M970" s="4"/>
      <c r="N970" s="4"/>
      <c r="O970" s="4"/>
      <c r="P970" s="4"/>
    </row>
    <row r="971" spans="1:16" x14ac:dyDescent="0.2">
      <c r="A971" s="4"/>
      <c r="B971" s="4"/>
      <c r="C971" s="6"/>
      <c r="D971" s="4"/>
      <c r="E971" s="7"/>
      <c r="F971" s="7"/>
      <c r="G971" s="7"/>
      <c r="H971" s="7"/>
      <c r="I971" s="7"/>
      <c r="J971" s="4"/>
      <c r="K971" s="4"/>
      <c r="L971" s="4"/>
      <c r="M971" s="4"/>
      <c r="N971" s="4"/>
      <c r="O971" s="4"/>
      <c r="P971" s="4"/>
    </row>
    <row r="972" spans="1:16" x14ac:dyDescent="0.2">
      <c r="A972" s="4"/>
      <c r="B972" s="4"/>
      <c r="C972" s="6"/>
      <c r="D972" s="4"/>
      <c r="E972" s="7"/>
      <c r="F972" s="7"/>
      <c r="G972" s="7"/>
      <c r="H972" s="7"/>
      <c r="I972" s="7"/>
      <c r="J972" s="4"/>
      <c r="K972" s="4"/>
      <c r="L972" s="4"/>
      <c r="M972" s="4"/>
      <c r="N972" s="4"/>
      <c r="O972" s="4"/>
      <c r="P972" s="4"/>
    </row>
    <row r="973" spans="1:16" x14ac:dyDescent="0.2">
      <c r="A973" s="4"/>
      <c r="B973" s="4"/>
      <c r="C973" s="6"/>
      <c r="D973" s="4"/>
      <c r="E973" s="7"/>
      <c r="F973" s="7"/>
      <c r="G973" s="7"/>
      <c r="H973" s="7"/>
      <c r="I973" s="7"/>
      <c r="J973" s="4"/>
      <c r="K973" s="4"/>
      <c r="L973" s="4"/>
      <c r="M973" s="4"/>
      <c r="N973" s="4"/>
      <c r="O973" s="4"/>
      <c r="P973" s="4"/>
    </row>
    <row r="974" spans="1:16" x14ac:dyDescent="0.2">
      <c r="A974" s="4"/>
      <c r="B974" s="4"/>
      <c r="C974" s="6"/>
      <c r="D974" s="4"/>
      <c r="E974" s="7"/>
      <c r="F974" s="7"/>
      <c r="G974" s="7"/>
      <c r="H974" s="7"/>
      <c r="I974" s="7"/>
      <c r="J974" s="4"/>
      <c r="K974" s="4"/>
      <c r="L974" s="4"/>
      <c r="M974" s="4"/>
      <c r="N974" s="4"/>
      <c r="O974" s="4"/>
      <c r="P974" s="4"/>
    </row>
    <row r="975" spans="1:16" x14ac:dyDescent="0.2">
      <c r="A975" s="4"/>
      <c r="B975" s="4"/>
      <c r="C975" s="6"/>
      <c r="D975" s="4"/>
      <c r="E975" s="7"/>
      <c r="F975" s="7"/>
      <c r="G975" s="7"/>
      <c r="H975" s="7"/>
      <c r="I975" s="7"/>
      <c r="J975" s="4"/>
      <c r="K975" s="4"/>
      <c r="L975" s="4"/>
      <c r="M975" s="4"/>
      <c r="N975" s="4"/>
      <c r="O975" s="4"/>
      <c r="P975" s="4"/>
    </row>
    <row r="976" spans="1:16" x14ac:dyDescent="0.2">
      <c r="A976" s="4"/>
      <c r="B976" s="4"/>
      <c r="C976" s="6"/>
      <c r="D976" s="4"/>
      <c r="E976" s="7"/>
      <c r="F976" s="7"/>
      <c r="G976" s="7"/>
      <c r="H976" s="7"/>
      <c r="I976" s="7"/>
      <c r="J976" s="4"/>
      <c r="K976" s="4"/>
      <c r="L976" s="4"/>
      <c r="M976" s="4"/>
      <c r="N976" s="4"/>
      <c r="O976" s="4"/>
      <c r="P976" s="4"/>
    </row>
    <row r="977" spans="1:16" x14ac:dyDescent="0.2">
      <c r="A977" s="4"/>
      <c r="B977" s="4"/>
      <c r="C977" s="6"/>
      <c r="D977" s="4"/>
      <c r="E977" s="7"/>
      <c r="F977" s="7"/>
      <c r="G977" s="7"/>
      <c r="H977" s="7"/>
      <c r="I977" s="7"/>
      <c r="J977" s="4"/>
      <c r="K977" s="4"/>
      <c r="L977" s="4"/>
      <c r="M977" s="4"/>
      <c r="N977" s="4"/>
      <c r="O977" s="4"/>
      <c r="P977" s="4"/>
    </row>
    <row r="978" spans="1:16" x14ac:dyDescent="0.2">
      <c r="A978" s="4"/>
      <c r="B978" s="4"/>
      <c r="C978" s="6"/>
      <c r="D978" s="4"/>
      <c r="E978" s="7"/>
      <c r="F978" s="7"/>
      <c r="G978" s="7"/>
      <c r="H978" s="7"/>
      <c r="I978" s="7"/>
      <c r="J978" s="4"/>
      <c r="K978" s="4"/>
      <c r="L978" s="4"/>
      <c r="M978" s="4"/>
      <c r="N978" s="4"/>
      <c r="O978" s="4"/>
      <c r="P978" s="4"/>
    </row>
    <row r="979" spans="1:16" x14ac:dyDescent="0.2">
      <c r="A979" s="4"/>
      <c r="B979" s="4"/>
      <c r="C979" s="6"/>
      <c r="D979" s="4"/>
      <c r="E979" s="7"/>
      <c r="F979" s="7"/>
      <c r="G979" s="7"/>
      <c r="H979" s="7"/>
      <c r="I979" s="7"/>
      <c r="J979" s="4"/>
      <c r="K979" s="4"/>
      <c r="L979" s="4"/>
      <c r="M979" s="4"/>
      <c r="N979" s="4"/>
      <c r="O979" s="4"/>
      <c r="P979" s="4"/>
    </row>
    <row r="980" spans="1:16" x14ac:dyDescent="0.2">
      <c r="A980" s="4"/>
      <c r="B980" s="4"/>
      <c r="C980" s="6"/>
      <c r="D980" s="4"/>
      <c r="E980" s="7"/>
      <c r="F980" s="7"/>
      <c r="G980" s="7"/>
      <c r="H980" s="7"/>
      <c r="I980" s="7"/>
      <c r="J980" s="4"/>
      <c r="K980" s="4"/>
      <c r="L980" s="4"/>
      <c r="M980" s="4"/>
      <c r="N980" s="4"/>
      <c r="O980" s="4"/>
      <c r="P980" s="4"/>
    </row>
    <row r="981" spans="1:16" x14ac:dyDescent="0.2">
      <c r="A981" s="4"/>
      <c r="B981" s="4"/>
      <c r="C981" s="6"/>
      <c r="D981" s="4"/>
      <c r="E981" s="7"/>
      <c r="F981" s="7"/>
      <c r="G981" s="7"/>
      <c r="H981" s="7"/>
      <c r="I981" s="7"/>
      <c r="J981" s="4"/>
      <c r="K981" s="4"/>
      <c r="L981" s="4"/>
      <c r="M981" s="4"/>
      <c r="N981" s="4"/>
      <c r="O981" s="4"/>
      <c r="P981" s="4"/>
    </row>
  </sheetData>
  <mergeCells count="231">
    <mergeCell ref="G274:I274"/>
    <mergeCell ref="G276:I276"/>
    <mergeCell ref="G211:I211"/>
    <mergeCell ref="G208:I208"/>
    <mergeCell ref="G209:I209"/>
    <mergeCell ref="G210:I210"/>
    <mergeCell ref="F280:I280"/>
    <mergeCell ref="G241:I241"/>
    <mergeCell ref="G242:I242"/>
    <mergeCell ref="G243:I243"/>
    <mergeCell ref="G244:I244"/>
    <mergeCell ref="A116:A118"/>
    <mergeCell ref="A126:A137"/>
    <mergeCell ref="G116:I116"/>
    <mergeCell ref="G117:I117"/>
    <mergeCell ref="A120:I123"/>
    <mergeCell ref="A147:I147"/>
    <mergeCell ref="B138:AH138"/>
    <mergeCell ref="B136:AH136"/>
    <mergeCell ref="B134:AH134"/>
    <mergeCell ref="B131:AH131"/>
    <mergeCell ref="G118:I118"/>
    <mergeCell ref="G142:I142"/>
    <mergeCell ref="G143:I143"/>
    <mergeCell ref="G144:I144"/>
    <mergeCell ref="M143:O143"/>
    <mergeCell ref="M144:O144"/>
    <mergeCell ref="M274:O274"/>
    <mergeCell ref="M275:O275"/>
    <mergeCell ref="M276:O276"/>
    <mergeCell ref="A3:A41"/>
    <mergeCell ref="A50:A80"/>
    <mergeCell ref="A85:A88"/>
    <mergeCell ref="G44:I44"/>
    <mergeCell ref="G45:I45"/>
    <mergeCell ref="G46:I46"/>
    <mergeCell ref="G47:I47"/>
    <mergeCell ref="G85:I85"/>
    <mergeCell ref="G87:I87"/>
    <mergeCell ref="G88:I88"/>
    <mergeCell ref="A48:I48"/>
    <mergeCell ref="G86:I86"/>
    <mergeCell ref="M142:O142"/>
    <mergeCell ref="E1:J1"/>
    <mergeCell ref="K1:P1"/>
    <mergeCell ref="M44:O44"/>
    <mergeCell ref="M45:O45"/>
    <mergeCell ref="M46:O46"/>
    <mergeCell ref="M47:O47"/>
    <mergeCell ref="M85:O85"/>
    <mergeCell ref="M86:O86"/>
    <mergeCell ref="M87:O87"/>
    <mergeCell ref="B15:AH15"/>
    <mergeCell ref="M241:O241"/>
    <mergeCell ref="M242:O242"/>
    <mergeCell ref="M243:O243"/>
    <mergeCell ref="M244:O244"/>
    <mergeCell ref="M208:O208"/>
    <mergeCell ref="M209:O209"/>
    <mergeCell ref="M210:O210"/>
    <mergeCell ref="M172:O172"/>
    <mergeCell ref="M173:O173"/>
    <mergeCell ref="Q1:V1"/>
    <mergeCell ref="S44:U44"/>
    <mergeCell ref="S45:U45"/>
    <mergeCell ref="S46:U46"/>
    <mergeCell ref="S47:U47"/>
    <mergeCell ref="S85:U85"/>
    <mergeCell ref="S86:U86"/>
    <mergeCell ref="S87:U87"/>
    <mergeCell ref="S88:U88"/>
    <mergeCell ref="B38:AH38"/>
    <mergeCell ref="B68:AH68"/>
    <mergeCell ref="B66:AH66"/>
    <mergeCell ref="B61:AH61"/>
    <mergeCell ref="B59:AH59"/>
    <mergeCell ref="B56:AH56"/>
    <mergeCell ref="B13:AH13"/>
    <mergeCell ref="B11:AH11"/>
    <mergeCell ref="B9:AH9"/>
    <mergeCell ref="B7:AH7"/>
    <mergeCell ref="B5:AH5"/>
    <mergeCell ref="B31:AH31"/>
    <mergeCell ref="B26:AH26"/>
    <mergeCell ref="B23:AH23"/>
    <mergeCell ref="B18:AH18"/>
    <mergeCell ref="S244:U244"/>
    <mergeCell ref="S274:U274"/>
    <mergeCell ref="Y142:AA142"/>
    <mergeCell ref="S210:U210"/>
    <mergeCell ref="S211:U211"/>
    <mergeCell ref="S241:U241"/>
    <mergeCell ref="S242:U242"/>
    <mergeCell ref="S243:U243"/>
    <mergeCell ref="S172:U172"/>
    <mergeCell ref="S173:U173"/>
    <mergeCell ref="S174:U174"/>
    <mergeCell ref="S208:U208"/>
    <mergeCell ref="S209:U209"/>
    <mergeCell ref="S142:U142"/>
    <mergeCell ref="S143:U143"/>
    <mergeCell ref="S144:U144"/>
    <mergeCell ref="Y243:AA243"/>
    <mergeCell ref="Y244:AA244"/>
    <mergeCell ref="Y274:AA274"/>
    <mergeCell ref="Y275:AA275"/>
    <mergeCell ref="Y208:AA208"/>
    <mergeCell ref="Y209:AA209"/>
    <mergeCell ref="Y210:AA210"/>
    <mergeCell ref="Y211:AA211"/>
    <mergeCell ref="Y241:AA241"/>
    <mergeCell ref="B74:AH74"/>
    <mergeCell ref="B71:AH71"/>
    <mergeCell ref="B54:AH54"/>
    <mergeCell ref="B52:AH52"/>
    <mergeCell ref="B50:AH50"/>
    <mergeCell ref="B40:AH40"/>
    <mergeCell ref="AE142:AG142"/>
    <mergeCell ref="AE143:AG143"/>
    <mergeCell ref="Y242:AA242"/>
    <mergeCell ref="Y143:AA143"/>
    <mergeCell ref="Y144:AA144"/>
    <mergeCell ref="Y172:AA172"/>
    <mergeCell ref="Y173:AA173"/>
    <mergeCell ref="Y174:AA174"/>
    <mergeCell ref="B162:AH162"/>
    <mergeCell ref="B159:AH159"/>
    <mergeCell ref="B154:AH154"/>
    <mergeCell ref="B151:AH151"/>
    <mergeCell ref="B149:AH149"/>
    <mergeCell ref="M116:O116"/>
    <mergeCell ref="M117:O117"/>
    <mergeCell ref="M118:O118"/>
    <mergeCell ref="B100:AH100"/>
    <mergeCell ref="B95:AH95"/>
    <mergeCell ref="B165:AH165"/>
    <mergeCell ref="M174:O174"/>
    <mergeCell ref="A176:I176"/>
    <mergeCell ref="A142:A144"/>
    <mergeCell ref="A149:A166"/>
    <mergeCell ref="A169:A174"/>
    <mergeCell ref="W1:AB1"/>
    <mergeCell ref="AC1:AH1"/>
    <mergeCell ref="AE44:AG44"/>
    <mergeCell ref="AE45:AG45"/>
    <mergeCell ref="AE46:AG46"/>
    <mergeCell ref="AE47:AG47"/>
    <mergeCell ref="AE85:AG85"/>
    <mergeCell ref="AE86:AG86"/>
    <mergeCell ref="AE87:AG87"/>
    <mergeCell ref="Y44:AA44"/>
    <mergeCell ref="Y45:AA45"/>
    <mergeCell ref="Y46:AA46"/>
    <mergeCell ref="Y47:AA47"/>
    <mergeCell ref="Y85:AA85"/>
    <mergeCell ref="Y86:AA86"/>
    <mergeCell ref="Y87:AA87"/>
    <mergeCell ref="B81:AH81"/>
    <mergeCell ref="B76:AH76"/>
    <mergeCell ref="B195:AH195"/>
    <mergeCell ref="B192:AH192"/>
    <mergeCell ref="B190:AH190"/>
    <mergeCell ref="B187:AH187"/>
    <mergeCell ref="B185:AH185"/>
    <mergeCell ref="B183:AH183"/>
    <mergeCell ref="B180:AH180"/>
    <mergeCell ref="B178:AH178"/>
    <mergeCell ref="B167:AH167"/>
    <mergeCell ref="G172:I172"/>
    <mergeCell ref="G173:I173"/>
    <mergeCell ref="G174:I174"/>
    <mergeCell ref="M88:O88"/>
    <mergeCell ref="B90:I90"/>
    <mergeCell ref="AE243:AG243"/>
    <mergeCell ref="AE244:AG244"/>
    <mergeCell ref="AE274:AG274"/>
    <mergeCell ref="AE275:AG275"/>
    <mergeCell ref="AE276:AG276"/>
    <mergeCell ref="B270:AH270"/>
    <mergeCell ref="B264:AH264"/>
    <mergeCell ref="B261:AH261"/>
    <mergeCell ref="B258:AH258"/>
    <mergeCell ref="B256:AH256"/>
    <mergeCell ref="B254:AH254"/>
    <mergeCell ref="B248:AH248"/>
    <mergeCell ref="Y276:AA276"/>
    <mergeCell ref="S275:U275"/>
    <mergeCell ref="S276:U276"/>
    <mergeCell ref="A246:I246"/>
    <mergeCell ref="G275:I275"/>
    <mergeCell ref="AE209:AG209"/>
    <mergeCell ref="AE210:AG210"/>
    <mergeCell ref="AE211:AG211"/>
    <mergeCell ref="AE241:AG241"/>
    <mergeCell ref="AE242:AG242"/>
    <mergeCell ref="AE88:AG88"/>
    <mergeCell ref="AE116:AG116"/>
    <mergeCell ref="AE117:AG117"/>
    <mergeCell ref="AE118:AG118"/>
    <mergeCell ref="Y88:AA88"/>
    <mergeCell ref="Y116:AA116"/>
    <mergeCell ref="Y117:AA117"/>
    <mergeCell ref="Y118:AA118"/>
    <mergeCell ref="S116:U116"/>
    <mergeCell ref="S117:U117"/>
    <mergeCell ref="S118:U118"/>
    <mergeCell ref="B93:AH93"/>
    <mergeCell ref="A274:A276"/>
    <mergeCell ref="A248:A269"/>
    <mergeCell ref="A208:A211"/>
    <mergeCell ref="A178:A205"/>
    <mergeCell ref="B127:AH127"/>
    <mergeCell ref="B125:AH125"/>
    <mergeCell ref="B109:AH109"/>
    <mergeCell ref="B106:AH106"/>
    <mergeCell ref="B103:AH103"/>
    <mergeCell ref="B237:AH237"/>
    <mergeCell ref="B232:AH232"/>
    <mergeCell ref="B225:AH225"/>
    <mergeCell ref="B223:AH223"/>
    <mergeCell ref="B220:AH220"/>
    <mergeCell ref="B218:AH218"/>
    <mergeCell ref="B215:AH215"/>
    <mergeCell ref="M211:O211"/>
    <mergeCell ref="A213:I213"/>
    <mergeCell ref="AE144:AG144"/>
    <mergeCell ref="AE172:AG172"/>
    <mergeCell ref="AE173:AG173"/>
    <mergeCell ref="AE174:AG174"/>
    <mergeCell ref="AE208:AG208"/>
    <mergeCell ref="B199:AH199"/>
  </mergeCells>
  <phoneticPr fontId="7" type="noConversion"/>
  <pageMargins left="0.7" right="0.7" top="0.75" bottom="0.75" header="0.511811023622047" footer="0.511811023622047"/>
  <pageSetup paperSize="9" orientation="portrait" horizontalDpi="300" verticalDpi="300"/>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Template/>
  <TotalTime>73</TotalTim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COTIZACIONES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dc:description/>
  <cp:lastModifiedBy>Admin</cp:lastModifiedBy>
  <cp:revision>1</cp:revision>
  <dcterms:created xsi:type="dcterms:W3CDTF">2025-09-01T22:14:27Z</dcterms:created>
  <dcterms:modified xsi:type="dcterms:W3CDTF">2025-09-24T04:20:02Z</dcterms:modified>
  <dc:language>es-MX</dc:language>
</cp:coreProperties>
</file>