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Usuario\Desktop\ADECUACIONES MENORES\PROVIDENCIA\"/>
    </mc:Choice>
  </mc:AlternateContent>
  <xr:revisionPtr revIDLastSave="0" documentId="8_{5A19CC8E-1DE5-4990-8433-CBE44BD9B8E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PTO Hospital PVA" sheetId="1" r:id="rId1"/>
  </sheets>
  <calcPr calcId="191029"/>
  <extLst>
    <ext uri="GoogleSheetsCustomDataVersion2">
      <go:sheetsCustomData xmlns:go="http://customooxmlschemas.google.com/" r:id="rId6" roundtripDataChecksum="7UFL3K7YDbJQK+rQBoTCkxU0KFG6NctxYUXQiehg2BI="/>
    </ext>
  </extLst>
</workbook>
</file>

<file path=xl/calcChain.xml><?xml version="1.0" encoding="utf-8"?>
<calcChain xmlns="http://schemas.openxmlformats.org/spreadsheetml/2006/main">
  <c r="K64" i="1" l="1"/>
  <c r="I62" i="1"/>
  <c r="I64" i="1"/>
  <c r="K62" i="1"/>
  <c r="K60" i="1"/>
  <c r="K56" i="1"/>
  <c r="K55" i="1"/>
  <c r="K54" i="1"/>
  <c r="K53" i="1"/>
  <c r="K52" i="1"/>
  <c r="K50" i="1"/>
  <c r="K48" i="1"/>
  <c r="K44" i="1"/>
  <c r="K45" i="1"/>
  <c r="K46" i="1"/>
  <c r="K47" i="1"/>
  <c r="K43" i="1"/>
  <c r="K42" i="1" s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24" i="1"/>
  <c r="K12" i="1"/>
  <c r="K13" i="1"/>
  <c r="K14" i="1"/>
  <c r="K15" i="1"/>
  <c r="K16" i="1"/>
  <c r="K17" i="1"/>
  <c r="K18" i="1"/>
  <c r="K19" i="1"/>
  <c r="K20" i="1"/>
  <c r="K21" i="1"/>
  <c r="K10" i="1" s="1"/>
  <c r="K22" i="1"/>
  <c r="K11" i="1"/>
  <c r="K7" i="1"/>
  <c r="K8" i="1"/>
  <c r="K9" i="1"/>
  <c r="K6" i="1"/>
  <c r="K5" i="1" s="1"/>
  <c r="K4" i="1"/>
  <c r="K3" i="1" s="1"/>
  <c r="I60" i="1"/>
  <c r="I56" i="1"/>
  <c r="I55" i="1"/>
  <c r="I54" i="1"/>
  <c r="I53" i="1"/>
  <c r="I52" i="1"/>
  <c r="I50" i="1"/>
  <c r="I49" i="1"/>
  <c r="I48" i="1" s="1"/>
  <c r="I44" i="1"/>
  <c r="I45" i="1"/>
  <c r="I46" i="1"/>
  <c r="I47" i="1"/>
  <c r="I43" i="1"/>
  <c r="I23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24" i="1"/>
  <c r="I12" i="1"/>
  <c r="I13" i="1"/>
  <c r="I14" i="1"/>
  <c r="I15" i="1"/>
  <c r="I16" i="1"/>
  <c r="I17" i="1"/>
  <c r="I18" i="1"/>
  <c r="I19" i="1"/>
  <c r="I20" i="1"/>
  <c r="I21" i="1"/>
  <c r="I22" i="1"/>
  <c r="I11" i="1"/>
  <c r="I5" i="1"/>
  <c r="I7" i="1"/>
  <c r="I8" i="1"/>
  <c r="I9" i="1"/>
  <c r="I6" i="1"/>
  <c r="I3" i="1"/>
  <c r="I4" i="1"/>
  <c r="G60" i="1"/>
  <c r="G62" i="1"/>
  <c r="E55" i="1"/>
  <c r="G49" i="1"/>
  <c r="G48" i="1" s="1"/>
  <c r="G47" i="1"/>
  <c r="G46" i="1"/>
  <c r="G45" i="1"/>
  <c r="G44" i="1"/>
  <c r="G43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2" i="1"/>
  <c r="G21" i="1"/>
  <c r="G20" i="1"/>
  <c r="G19" i="1"/>
  <c r="G18" i="1"/>
  <c r="G17" i="1"/>
  <c r="G16" i="1"/>
  <c r="G15" i="1"/>
  <c r="G14" i="1"/>
  <c r="G13" i="1"/>
  <c r="G12" i="1"/>
  <c r="G11" i="1"/>
  <c r="G9" i="1"/>
  <c r="G8" i="1"/>
  <c r="G7" i="1"/>
  <c r="G6" i="1"/>
  <c r="G4" i="1"/>
  <c r="G3" i="1"/>
  <c r="K23" i="1" l="1"/>
  <c r="I42" i="1"/>
  <c r="I10" i="1"/>
  <c r="G5" i="1"/>
  <c r="G42" i="1"/>
  <c r="G10" i="1"/>
  <c r="G23" i="1"/>
  <c r="G50" i="1" l="1"/>
  <c r="G53" i="1" s="1"/>
  <c r="G55" i="1"/>
  <c r="G56" i="1" s="1"/>
  <c r="G64" i="1" s="1"/>
  <c r="G54" i="1"/>
  <c r="G52" i="1" l="1"/>
</calcChain>
</file>

<file path=xl/sharedStrings.xml><?xml version="1.0" encoding="utf-8"?>
<sst xmlns="http://schemas.openxmlformats.org/spreadsheetml/2006/main" count="109" uniqueCount="69">
  <si>
    <t>ITEM</t>
  </si>
  <si>
    <t>DESCRIPCIÓN DE ACTIVIDADES</t>
  </si>
  <si>
    <t>UNIDAD</t>
  </si>
  <si>
    <t>CANTIDAD</t>
  </si>
  <si>
    <t>VALORUNITARIO</t>
  </si>
  <si>
    <t>COSTO TOTAL</t>
  </si>
  <si>
    <t>1. OBRAS PRELIMINARES</t>
  </si>
  <si>
    <t>Desmontaje de ventanas existentes, (Incluye retiro donde indique el interventor)</t>
  </si>
  <si>
    <t>und</t>
  </si>
  <si>
    <t>2. MUROS Y ACABADOS</t>
  </si>
  <si>
    <t>Muro en Superboard 10 mm (Perfileria galvaniz. de 9cms cal 26). No incluye acabado. (2 caras)</t>
  </si>
  <si>
    <t>m2</t>
  </si>
  <si>
    <t>Suministro y aplicación de estuco plástico interior</t>
  </si>
  <si>
    <t>Suministro y aplicación de pintura vinilo tipo 1 sobre muros (2 manos) interior</t>
  </si>
  <si>
    <t>Suministro y aplicación de resane y pintura vinilo tipo 1 sobre muros (2 manos) donde se requiera</t>
  </si>
  <si>
    <t>3. CARPINTERIA DE ALUMINIO Y ACCESORIOS</t>
  </si>
  <si>
    <t>Desmonte de cerradura en puerta batiente que posee el cliente, para suministro e instalación de nueva cerradura 35mm. Accesorio en Acero</t>
  </si>
  <si>
    <t>Desmonte de cerradura en puerta batiente que posee el cliente, para suministro e instalación de nueva cerradura pomo. Accesorio en Acero</t>
  </si>
  <si>
    <t>Desmonte de cerradura en puerta batiente de dos hojas que posee el cliente, para suministro e instalación de nueva cerradura cilíndrica. Accesorio en Acero.</t>
  </si>
  <si>
    <r>
      <rPr>
        <b/>
        <sz val="10"/>
        <color rgb="FF000000"/>
        <rFont val="Arial"/>
      </rPr>
      <t xml:space="preserve">PUERTA VENTANA TRES RIELES
</t>
    </r>
    <r>
      <rPr>
        <sz val="10"/>
        <color rgb="FF000000"/>
        <rFont val="Arial"/>
      </rPr>
      <t>Suministro e instalación de puerta ventana corrediza de tres hojas (03) en sistema 8025, alma en vidrio templado de 8mm incoloro, felpa, empaque, rodamientos, cerradura 16mm y manijas multiusos, A su vez consta de un montante con estructuctura en canal 3x1a/a, alma en vidrio templado de 06mm incoloro,pisavidrio U y tornillería acerada. Color del aluminio Blanco. Medidas: 4,40 x 2,80</t>
    </r>
  </si>
  <si>
    <r>
      <rPr>
        <b/>
        <sz val="10"/>
        <color rgb="FF000000"/>
        <rFont val="Arial"/>
      </rPr>
      <t xml:space="preserve">PUERTA VAIVEN DOBLE ENCHAPE
</t>
    </r>
    <r>
      <rPr>
        <sz val="10"/>
        <color rgb="FF000000"/>
        <rFont val="Arial"/>
      </rPr>
      <t>Suministro e instalación de puerta vaiven de dos hojas con marco 3x1 liso, estructura en 3x1 ½, alma en enchape liso por dentro y por fuera, bisagras reversibles y tensores. A su vez consta de un montante con estructura en canal de 3x1a/a, alma en enchape por una sola cara y pisavidrio U. Color del aluminio Blanco. Observaciones: no se contemplan cerraduras, ni manijas. Medidas: 1,20 x 2,80</t>
    </r>
  </si>
  <si>
    <r>
      <rPr>
        <b/>
        <sz val="10"/>
        <color rgb="FF000000"/>
        <rFont val="Arial"/>
      </rPr>
      <t>PUERTA COLGANTE</t>
    </r>
    <r>
      <rPr>
        <sz val="10"/>
        <color rgb="FF000000"/>
        <rFont val="Arial"/>
      </rPr>
      <t xml:space="preserve">
Suministro e instalación de puerta colgante de una hoja con marco en 1 ½ x 1 ½, estructura en perfiles de 3x1 ½, pisa vidrio a presión, alma en enchape liso por una sola cara, riel colgante, rodamientos aéreos, dilatadores, overseas y manijas multiusos. Color del aluminio blanco. Medidas: 0,85 x 2,40</t>
    </r>
  </si>
  <si>
    <r>
      <rPr>
        <b/>
        <sz val="10"/>
        <color rgb="FF000000"/>
        <rFont val="Arial"/>
      </rPr>
      <t>VENTANA EN SISTEMA 8025</t>
    </r>
    <r>
      <rPr>
        <sz val="10"/>
        <color rgb="FF000000"/>
        <rFont val="Arial"/>
      </rPr>
      <t xml:space="preserve">
Suministro e instalación de ventanal corredizo de dos hojas (02) en sistema 8025, alma en vidrio crudo de 6mm incoloro con película de polarizado matrix por una sola cara, felpa, empaque, rodamientos y cierres jaguar. A su vez consta de un cuerpo fijo inferior con estructuctura en canal 3x1a/a, alma en vidrio crudo de 06mm incoloro con película de poalrizado matrix en una sola cara con un divisor vertical central en perfil 3x12/a, pisavidrio U y tornillería acerada. Color del aluminio Blanco. Medidas: 2.40 x 2.92 </t>
    </r>
  </si>
  <si>
    <r>
      <rPr>
        <b/>
        <sz val="10"/>
        <color rgb="FF000000"/>
        <rFont val="Arial"/>
      </rPr>
      <t xml:space="preserve">CUERPO FIJO CON DIVISOR
</t>
    </r>
    <r>
      <rPr>
        <sz val="10"/>
        <color rgb="FF000000"/>
        <rFont val="Arial"/>
      </rPr>
      <t xml:space="preserve">Suministro e instalación de cuerpo fijo con estructura en perfil de 3x1a/a, alma en vidrio crudo de 06mm incoloro con película de polarizdo Matrix y un divisor horizontal en perfilde 3x12/a, pisavidrio U. Color del aluminio Blanco. Medidas: 1.10 x 2.92 </t>
    </r>
  </si>
  <si>
    <r>
      <rPr>
        <b/>
        <sz val="10"/>
        <color rgb="FF000000"/>
        <rFont val="Arial"/>
      </rPr>
      <t xml:space="preserve">VENTANAL CON CUERPOS FIJOS
</t>
    </r>
    <r>
      <rPr>
        <sz val="10"/>
        <color rgb="FF000000"/>
        <rFont val="Arial"/>
      </rPr>
      <t xml:space="preserve">Suministro e instalación de ventanal corredizo de dos hojas (02) en sistema 8025, alma en vidrio crudo de 6mm incoloro con proceso sandblasting, felpa, empaque, rodamientos y cierres jaguar. A su vez consta de un cuerpo fijo superior e inferior con estructuctura en canal 3x1a/a, alma en vidrio crudo de 06mm incoloro con proceso sandblasting, pisavidrio U y tornillería acerada. Color de aluminio Blanco. Medidas: 1.20 x 1,60 </t>
    </r>
  </si>
  <si>
    <t>Cortina hospitalaria medida 2,10 x 2,80 cm, elaborada en tela anti-fluido de lafayette a una sola faz color azul turqio, incluye malla superior, riel suizo recto de aluminio, deslizantes plasticos y gancho metalico.</t>
  </si>
  <si>
    <t>Suministro e instalacion de película de polarizado matrix por una sola cara</t>
  </si>
  <si>
    <t>4. CERRAMIENTO DE ALTO IMPACTO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</si>
  <si>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V1 (0,55 x 0,80)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</si>
  <si>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V2 (0,60 x 0,60)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</si>
  <si>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V3 (0,50 x 0,50)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</si>
  <si>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V4 (0,60 x 2,30)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</si>
  <si>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V5 (1,20 x 0,60)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</si>
  <si>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V6 (0,60 x 2,30)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</si>
  <si>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V7 (1,20 x 1,30)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</si>
  <si>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V8 (1,20 x 1,30)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</si>
  <si>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V9 (2,50 x 1,30)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</si>
  <si>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V10.A (1.14 x 3,00)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</si>
  <si>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V10.B (2,45 x 3,00)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</si>
  <si>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V10.C (1,80 x 3,00)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</si>
  <si>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V10.D (1,17 x 3,00)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</si>
  <si>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V10.E (2,55 x 3,00)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</si>
  <si>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V10.F (1,17 x 3,00)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</si>
  <si>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V10.G (2,00 x 3,00)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</si>
  <si>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V10.H (2,48 x 3,00)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</si>
  <si>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V10.I (1,17 x 3,00)</t>
  </si>
  <si>
    <t>5. SUMINISTRO E INSTALACIONES ELECTRICAS</t>
  </si>
  <si>
    <t>Suministro y tendido de cable 90°c calibre 2 AWG THHN desde tablero principal existente hasta tablero de circuitos nuevo, incluye (suministro de cable, tendido de cable F-F-N-T y mano de obra).</t>
  </si>
  <si>
    <t>Suministro y tendido de tuberia EMT de 1 1/4" de tablero existente hasta tablero de circuitos nuevo  y tendido desde tablero de circuito nuevo hasta puntos de conexión, icluye (tubos de 1 1/4", curvas, uniones, grapas de fijación materiales menores y mano de obra).</t>
  </si>
  <si>
    <t>Suministro e instalación de tablero bifasico de 12 circuitos, incluye (tablero de 12 circuitos , 4 breakers de 2x50, elementos de fijación y mano de obra).</t>
  </si>
  <si>
    <t>Suministro y tendido de cable 8 AWG THHN desde tablero de circuitos hasta puntos de conexión (toma corriente) incluye (cable 8 AWG THHN F+F+N+T conectores y mano de obra)</t>
  </si>
  <si>
    <t>Montaje de puntos de conexión para aires acondicionados incluye (toma corriente, caja, elelmentos de fijación y mano de obra).</t>
  </si>
  <si>
    <t>6. ASEO GENERAL</t>
  </si>
  <si>
    <t>Aseo general entrega</t>
  </si>
  <si>
    <t>dia</t>
  </si>
  <si>
    <t xml:space="preserve">	COSTOS INDIRECTOS			</t>
  </si>
  <si>
    <t>COSTOS INDIRECTOS</t>
  </si>
  <si>
    <t>ADMINISTRACION</t>
  </si>
  <si>
    <t>IMPREVISTOS</t>
  </si>
  <si>
    <t>UTILIDAD</t>
  </si>
  <si>
    <t>SUBTOTAL COSTOS INDIRECTOS (AIU)</t>
  </si>
  <si>
    <t>VALOR TOTAL DE LA OBRA (C. DIRECTOS + C. INDIRECTOS)</t>
  </si>
  <si>
    <t>EQUIPOS FIJOS DE USO HOSPITALARIO</t>
  </si>
  <si>
    <t xml:space="preserve">Suministro e instalación de aires acondicionados tipo split inverter de 24000 Btu incluye (suministro de aires, montaje de condensadoras y difusores, elementos de anclaje, tuberia y mano de obra) </t>
  </si>
  <si>
    <t>TOTAL COSTOS EQUIPOS FIJOS</t>
  </si>
  <si>
    <t>VALOR TOTAL DEL PROYECTO (TOTAL OBRA + EQUIPOS FIJOS + INTERVENTORÍA)</t>
  </si>
  <si>
    <t xml:space="preserve">COTIZACION 1 </t>
  </si>
  <si>
    <t>COTIZACION 2</t>
  </si>
  <si>
    <t>COTIZACION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</si>
</sst>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"/>
    <numFmt numFmtId="165" formatCode="&quot;$&quot;#,##0.00"/>
    <numFmt numFmtId="166" formatCode="\$#,##0"/>
  </numFmts>
  <fonts count="8" x14ac:knownFonts="1">
    <font>
      <sz val="10"/>
      <color rgb="FF000000"/>
      <name val="Times New Roman"/>
      <scheme val="minor"/>
    </font>
    <font>
      <sz val="10"/>
      <color rgb="FF000000"/>
      <name val="Times New Roman"/>
    </font>
    <font>
      <sz val="10"/>
      <name val="Times New Roman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000000"/>
      <name val="Times New Roman"/>
      <family val="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8E4BC"/>
        <bgColor rgb="FFD8E4BC"/>
      </patternFill>
    </fill>
  </fills>
  <borders count="25">
    <border>
      <left/>
      <right/>
      <top/>
      <bottom/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 applyAlignment="1">
      <alignment horizontal="left" vertical="top"/>
    </xf>
    <xf numFmtId="0" fontId="1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top"/>
    </xf>
    <xf numFmtId="10" fontId="5" fillId="0" borderId="3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top"/>
    </xf>
    <xf numFmtId="10" fontId="5" fillId="0" borderId="14" xfId="0" applyNumberFormat="1" applyFont="1" applyBorder="1" applyAlignment="1">
      <alignment horizontal="center" vertical="center"/>
    </xf>
    <xf numFmtId="10" fontId="5" fillId="0" borderId="11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top"/>
    </xf>
    <xf numFmtId="10" fontId="5" fillId="0" borderId="12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164" fontId="5" fillId="0" borderId="14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3" fillId="2" borderId="11" xfId="0" applyNumberFormat="1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164" fontId="4" fillId="2" borderId="22" xfId="0" applyNumberFormat="1" applyFont="1" applyFill="1" applyBorder="1" applyAlignment="1">
      <alignment horizontal="center" vertical="center"/>
    </xf>
    <xf numFmtId="164" fontId="5" fillId="0" borderId="22" xfId="0" applyNumberFormat="1" applyFont="1" applyBorder="1" applyAlignment="1">
      <alignment horizontal="center" vertical="center"/>
    </xf>
    <xf numFmtId="164" fontId="3" fillId="0" borderId="22" xfId="0" applyNumberFormat="1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left" vertical="top"/>
    </xf>
    <xf numFmtId="166" fontId="6" fillId="0" borderId="7" xfId="0" applyNumberFormat="1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top"/>
    </xf>
    <xf numFmtId="0" fontId="7" fillId="0" borderId="21" xfId="0" applyFont="1" applyBorder="1" applyAlignment="1">
      <alignment horizontal="center" vertical="top"/>
    </xf>
    <xf numFmtId="0" fontId="7" fillId="0" borderId="23" xfId="0" applyFont="1" applyBorder="1" applyAlignment="1">
      <alignment horizontal="center" vertical="top"/>
    </xf>
    <xf numFmtId="0" fontId="7" fillId="0" borderId="24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L572"/>
  <sheetViews>
    <sheetView tabSelected="1" view="pageBreakPreview" topLeftCell="B1" zoomScale="75" zoomScaleNormal="100" zoomScaleSheetLayoutView="75" workbookViewId="0">
      <selection activeCell="E72" sqref="E72"/>
    </sheetView>
  </sheetViews>
  <sheetFormatPr baseColWidth="10" defaultColWidth="14.5" defaultRowHeight="15" customHeight="1" x14ac:dyDescent="0.2"/>
  <cols>
    <col min="1" max="1" width="4.1640625" customWidth="1"/>
    <col min="2" max="2" width="5.6640625" customWidth="1"/>
    <col min="3" max="3" width="71.1640625" customWidth="1"/>
    <col min="4" max="4" width="9" customWidth="1"/>
    <col min="5" max="5" width="11" customWidth="1"/>
    <col min="6" max="6" width="20" customWidth="1"/>
    <col min="7" max="10" width="25" customWidth="1"/>
    <col min="11" max="11" width="20.6640625" customWidth="1"/>
    <col min="12" max="12" width="15.1640625" customWidth="1"/>
  </cols>
  <sheetData>
    <row r="1" spans="1:12" ht="15" customHeight="1" thickBot="1" x14ac:dyDescent="0.25">
      <c r="F1" s="57" t="s">
        <v>66</v>
      </c>
      <c r="G1" s="58"/>
      <c r="H1" s="59" t="s">
        <v>67</v>
      </c>
      <c r="I1" s="60"/>
      <c r="J1" s="59" t="s">
        <v>68</v>
      </c>
      <c r="K1" s="60"/>
    </row>
    <row r="2" spans="1:12" ht="12.75" x14ac:dyDescent="0.2">
      <c r="A2" s="1"/>
      <c r="B2" s="2" t="s">
        <v>0</v>
      </c>
      <c r="C2" s="3" t="s">
        <v>1</v>
      </c>
      <c r="D2" s="3" t="s">
        <v>2</v>
      </c>
      <c r="E2" s="4" t="s">
        <v>3</v>
      </c>
      <c r="F2" s="41" t="s">
        <v>4</v>
      </c>
      <c r="G2" s="42" t="s">
        <v>5</v>
      </c>
      <c r="H2" s="50"/>
      <c r="I2" s="50"/>
      <c r="J2" s="50"/>
      <c r="K2" s="50"/>
      <c r="L2" s="5"/>
    </row>
    <row r="3" spans="1:12" ht="12.75" x14ac:dyDescent="0.2">
      <c r="A3" s="1"/>
      <c r="B3" s="39" t="s">
        <v>6</v>
      </c>
      <c r="C3" s="35"/>
      <c r="D3" s="35"/>
      <c r="E3" s="35"/>
      <c r="F3" s="29"/>
      <c r="G3" s="43">
        <f>SUM(G4)</f>
        <v>221020</v>
      </c>
      <c r="H3" s="51"/>
      <c r="I3" s="51">
        <f>SUM(I4)</f>
        <v>200000</v>
      </c>
      <c r="J3" s="51"/>
      <c r="K3" s="51">
        <f t="shared" ref="J3:K3" si="0">SUM(K4)</f>
        <v>221020</v>
      </c>
      <c r="L3" s="6"/>
    </row>
    <row r="4" spans="1:12" ht="25.5" x14ac:dyDescent="0.2">
      <c r="A4" s="1"/>
      <c r="B4" s="7">
        <v>1.1000000000000001</v>
      </c>
      <c r="C4" s="8" t="s">
        <v>7</v>
      </c>
      <c r="D4" s="9" t="s">
        <v>8</v>
      </c>
      <c r="E4" s="9">
        <v>4</v>
      </c>
      <c r="F4" s="10">
        <v>55255</v>
      </c>
      <c r="G4" s="44">
        <f>E4*F4</f>
        <v>221020</v>
      </c>
      <c r="H4" s="52">
        <v>50000</v>
      </c>
      <c r="I4" s="52">
        <f>H4*E4</f>
        <v>200000</v>
      </c>
      <c r="J4" s="52">
        <v>55255</v>
      </c>
      <c r="K4" s="52">
        <f>J4*E4</f>
        <v>221020</v>
      </c>
      <c r="L4" s="11"/>
    </row>
    <row r="5" spans="1:12" ht="12.75" x14ac:dyDescent="0.2">
      <c r="A5" s="1"/>
      <c r="B5" s="39" t="s">
        <v>9</v>
      </c>
      <c r="C5" s="35"/>
      <c r="D5" s="35"/>
      <c r="E5" s="35"/>
      <c r="F5" s="29"/>
      <c r="G5" s="43">
        <f>SUM(G6:G9)</f>
        <v>16375955</v>
      </c>
      <c r="H5" s="51"/>
      <c r="I5" s="51">
        <f>SUM(I6:I9)</f>
        <v>16947300</v>
      </c>
      <c r="J5" s="51"/>
      <c r="K5" s="51">
        <f t="shared" ref="J5:K5" si="1">SUM(K6:K9)</f>
        <v>16902750</v>
      </c>
      <c r="L5" s="6"/>
    </row>
    <row r="6" spans="1:12" ht="25.5" x14ac:dyDescent="0.2">
      <c r="A6" s="1"/>
      <c r="B6" s="7">
        <v>2.1</v>
      </c>
      <c r="C6" s="8" t="s">
        <v>10</v>
      </c>
      <c r="D6" s="9" t="s">
        <v>11</v>
      </c>
      <c r="E6" s="9">
        <v>24.75</v>
      </c>
      <c r="F6" s="10">
        <v>176180</v>
      </c>
      <c r="G6" s="44">
        <f t="shared" ref="G6:G9" si="2">E6*F6</f>
        <v>4360455</v>
      </c>
      <c r="H6" s="52">
        <v>185000</v>
      </c>
      <c r="I6" s="52">
        <f>H6*E6</f>
        <v>4578750</v>
      </c>
      <c r="J6" s="52">
        <v>183200</v>
      </c>
      <c r="K6" s="52">
        <f>J6*E6</f>
        <v>4534200</v>
      </c>
      <c r="L6" s="11"/>
    </row>
    <row r="7" spans="1:12" ht="12.75" x14ac:dyDescent="0.2">
      <c r="A7" s="1"/>
      <c r="B7" s="7">
        <v>2.2000000000000002</v>
      </c>
      <c r="C7" s="8" t="s">
        <v>12</v>
      </c>
      <c r="D7" s="9" t="s">
        <v>11</v>
      </c>
      <c r="E7" s="9">
        <v>49.5</v>
      </c>
      <c r="F7" s="10">
        <v>35000</v>
      </c>
      <c r="G7" s="44">
        <f t="shared" si="2"/>
        <v>1732500</v>
      </c>
      <c r="H7" s="52">
        <v>36500</v>
      </c>
      <c r="I7" s="52">
        <f t="shared" ref="I7:I9" si="3">H7*E7</f>
        <v>1806750</v>
      </c>
      <c r="J7" s="52">
        <v>36500</v>
      </c>
      <c r="K7" s="52">
        <f t="shared" ref="K7:K9" si="4">J7*E7</f>
        <v>1806750</v>
      </c>
      <c r="L7" s="11"/>
    </row>
    <row r="8" spans="1:12" ht="25.5" x14ac:dyDescent="0.2">
      <c r="A8" s="1"/>
      <c r="B8" s="7">
        <v>2.2999999999999998</v>
      </c>
      <c r="C8" s="8" t="s">
        <v>13</v>
      </c>
      <c r="D8" s="9" t="s">
        <v>11</v>
      </c>
      <c r="E8" s="9">
        <v>49.5</v>
      </c>
      <c r="F8" s="10">
        <v>34000</v>
      </c>
      <c r="G8" s="44">
        <f t="shared" si="2"/>
        <v>1683000</v>
      </c>
      <c r="H8" s="52">
        <v>36400</v>
      </c>
      <c r="I8" s="52">
        <f t="shared" si="3"/>
        <v>1801800</v>
      </c>
      <c r="J8" s="52">
        <v>36400</v>
      </c>
      <c r="K8" s="52">
        <f t="shared" si="4"/>
        <v>1801800</v>
      </c>
      <c r="L8" s="11"/>
    </row>
    <row r="9" spans="1:12" ht="25.5" x14ac:dyDescent="0.2">
      <c r="A9" s="1"/>
      <c r="B9" s="7">
        <v>2.4</v>
      </c>
      <c r="C9" s="8" t="s">
        <v>14</v>
      </c>
      <c r="D9" s="9" t="s">
        <v>11</v>
      </c>
      <c r="E9" s="9">
        <v>200</v>
      </c>
      <c r="F9" s="10">
        <v>43000</v>
      </c>
      <c r="G9" s="44">
        <f t="shared" si="2"/>
        <v>8600000</v>
      </c>
      <c r="H9" s="52">
        <v>43800</v>
      </c>
      <c r="I9" s="52">
        <f t="shared" si="3"/>
        <v>8760000</v>
      </c>
      <c r="J9" s="52">
        <v>43800</v>
      </c>
      <c r="K9" s="52">
        <f t="shared" si="4"/>
        <v>8760000</v>
      </c>
      <c r="L9" s="11"/>
    </row>
    <row r="10" spans="1:12" ht="12.75" x14ac:dyDescent="0.2">
      <c r="A10" s="1"/>
      <c r="B10" s="39" t="s">
        <v>15</v>
      </c>
      <c r="C10" s="35"/>
      <c r="D10" s="35"/>
      <c r="E10" s="35"/>
      <c r="F10" s="29"/>
      <c r="G10" s="43">
        <f>SUM(G11:G22)</f>
        <v>117850000</v>
      </c>
      <c r="H10" s="51"/>
      <c r="I10" s="51">
        <f>SUM(I11:I22)</f>
        <v>118605000</v>
      </c>
      <c r="J10" s="51"/>
      <c r="K10" s="51">
        <f>SUM(K11:K22)</f>
        <v>118605000</v>
      </c>
      <c r="L10" s="12"/>
    </row>
    <row r="11" spans="1:12" ht="38.25" x14ac:dyDescent="0.2">
      <c r="A11" s="1"/>
      <c r="B11" s="7">
        <v>3.1</v>
      </c>
      <c r="C11" s="8" t="s">
        <v>16</v>
      </c>
      <c r="D11" s="9" t="s">
        <v>8</v>
      </c>
      <c r="E11" s="9">
        <v>63</v>
      </c>
      <c r="F11" s="10">
        <v>190000</v>
      </c>
      <c r="G11" s="44">
        <f t="shared" ref="G11:G22" si="5">F11*E11</f>
        <v>11970000</v>
      </c>
      <c r="H11" s="52">
        <v>195000</v>
      </c>
      <c r="I11" s="52">
        <f>H11*E11</f>
        <v>12285000</v>
      </c>
      <c r="J11" s="52">
        <v>195000</v>
      </c>
      <c r="K11" s="52">
        <f>J11*E11</f>
        <v>12285000</v>
      </c>
      <c r="L11" s="11"/>
    </row>
    <row r="12" spans="1:12" ht="25.5" x14ac:dyDescent="0.2">
      <c r="A12" s="1"/>
      <c r="B12" s="7">
        <v>3.2</v>
      </c>
      <c r="C12" s="8" t="s">
        <v>17</v>
      </c>
      <c r="D12" s="9" t="s">
        <v>8</v>
      </c>
      <c r="E12" s="9">
        <v>10</v>
      </c>
      <c r="F12" s="10">
        <v>115000</v>
      </c>
      <c r="G12" s="44">
        <f t="shared" si="5"/>
        <v>1150000</v>
      </c>
      <c r="H12" s="52">
        <v>117000</v>
      </c>
      <c r="I12" s="52">
        <f t="shared" ref="I12:I22" si="6">H12*E12</f>
        <v>1170000</v>
      </c>
      <c r="J12" s="52">
        <v>117000</v>
      </c>
      <c r="K12" s="52">
        <f t="shared" ref="K12:K22" si="7">J12*E12</f>
        <v>1170000</v>
      </c>
      <c r="L12" s="13"/>
    </row>
    <row r="13" spans="1:12" ht="38.25" x14ac:dyDescent="0.2">
      <c r="A13" s="1"/>
      <c r="B13" s="7">
        <v>3.3</v>
      </c>
      <c r="C13" s="8" t="s">
        <v>18</v>
      </c>
      <c r="D13" s="9" t="s">
        <v>8</v>
      </c>
      <c r="E13" s="9">
        <v>7</v>
      </c>
      <c r="F13" s="10">
        <v>410000</v>
      </c>
      <c r="G13" s="44">
        <f t="shared" si="5"/>
        <v>2870000</v>
      </c>
      <c r="H13" s="52">
        <v>410000</v>
      </c>
      <c r="I13" s="52">
        <f t="shared" si="6"/>
        <v>2870000</v>
      </c>
      <c r="J13" s="52">
        <v>410000</v>
      </c>
      <c r="K13" s="52">
        <f t="shared" si="7"/>
        <v>2870000</v>
      </c>
      <c r="L13" s="13"/>
    </row>
    <row r="14" spans="1:12" ht="89.25" x14ac:dyDescent="0.2">
      <c r="A14" s="1"/>
      <c r="B14" s="7">
        <v>3.4</v>
      </c>
      <c r="C14" s="8" t="s">
        <v>19</v>
      </c>
      <c r="D14" s="9" t="s">
        <v>8</v>
      </c>
      <c r="E14" s="9">
        <v>1</v>
      </c>
      <c r="F14" s="10">
        <v>7855000</v>
      </c>
      <c r="G14" s="44">
        <f t="shared" si="5"/>
        <v>7855000</v>
      </c>
      <c r="H14" s="52">
        <v>7880000</v>
      </c>
      <c r="I14" s="52">
        <f t="shared" si="6"/>
        <v>7880000</v>
      </c>
      <c r="J14" s="52">
        <v>7880000</v>
      </c>
      <c r="K14" s="52">
        <f t="shared" si="7"/>
        <v>7880000</v>
      </c>
      <c r="L14" s="13"/>
    </row>
    <row r="15" spans="1:12" ht="89.25" x14ac:dyDescent="0.2">
      <c r="A15" s="1"/>
      <c r="B15" s="7">
        <v>3.5</v>
      </c>
      <c r="C15" s="8" t="s">
        <v>20</v>
      </c>
      <c r="D15" s="9" t="s">
        <v>8</v>
      </c>
      <c r="E15" s="9">
        <v>1</v>
      </c>
      <c r="F15" s="10">
        <v>3550000</v>
      </c>
      <c r="G15" s="44">
        <f t="shared" si="5"/>
        <v>3550000</v>
      </c>
      <c r="H15" s="52">
        <v>3550000</v>
      </c>
      <c r="I15" s="52">
        <f t="shared" si="6"/>
        <v>3550000</v>
      </c>
      <c r="J15" s="52">
        <v>3550000</v>
      </c>
      <c r="K15" s="52">
        <f t="shared" si="7"/>
        <v>3550000</v>
      </c>
      <c r="L15" s="13"/>
    </row>
    <row r="16" spans="1:12" ht="76.5" x14ac:dyDescent="0.2">
      <c r="A16" s="1"/>
      <c r="B16" s="7">
        <v>3.6</v>
      </c>
      <c r="C16" s="8" t="s">
        <v>21</v>
      </c>
      <c r="D16" s="9" t="s">
        <v>8</v>
      </c>
      <c r="E16" s="9">
        <v>2</v>
      </c>
      <c r="F16" s="10">
        <v>1880000</v>
      </c>
      <c r="G16" s="44">
        <f t="shared" si="5"/>
        <v>3760000</v>
      </c>
      <c r="H16" s="52">
        <v>1880000</v>
      </c>
      <c r="I16" s="52">
        <f t="shared" si="6"/>
        <v>3760000</v>
      </c>
      <c r="J16" s="52">
        <v>1880000</v>
      </c>
      <c r="K16" s="52">
        <f t="shared" si="7"/>
        <v>3760000</v>
      </c>
      <c r="L16" s="13"/>
    </row>
    <row r="17" spans="1:12" ht="114.75" x14ac:dyDescent="0.2">
      <c r="A17" s="1"/>
      <c r="B17" s="7">
        <v>3.7</v>
      </c>
      <c r="C17" s="8" t="s">
        <v>22</v>
      </c>
      <c r="D17" s="9" t="s">
        <v>8</v>
      </c>
      <c r="E17" s="9">
        <v>17</v>
      </c>
      <c r="F17" s="10">
        <v>3840000</v>
      </c>
      <c r="G17" s="44">
        <f t="shared" si="5"/>
        <v>65280000</v>
      </c>
      <c r="H17" s="52">
        <v>3850000</v>
      </c>
      <c r="I17" s="52">
        <f t="shared" si="6"/>
        <v>65450000</v>
      </c>
      <c r="J17" s="52">
        <v>3850000</v>
      </c>
      <c r="K17" s="52">
        <f t="shared" si="7"/>
        <v>65450000</v>
      </c>
      <c r="L17" s="13"/>
    </row>
    <row r="18" spans="1:12" ht="63.75" x14ac:dyDescent="0.2">
      <c r="A18" s="1"/>
      <c r="B18" s="7">
        <v>3.8</v>
      </c>
      <c r="C18" s="8" t="s">
        <v>23</v>
      </c>
      <c r="D18" s="9" t="s">
        <v>8</v>
      </c>
      <c r="E18" s="9">
        <v>3</v>
      </c>
      <c r="F18" s="10">
        <v>1420000</v>
      </c>
      <c r="G18" s="44">
        <f t="shared" si="5"/>
        <v>4260000</v>
      </c>
      <c r="H18" s="52">
        <v>1420000</v>
      </c>
      <c r="I18" s="52">
        <f t="shared" si="6"/>
        <v>4260000</v>
      </c>
      <c r="J18" s="52">
        <v>1420000</v>
      </c>
      <c r="K18" s="52">
        <f t="shared" si="7"/>
        <v>4260000</v>
      </c>
      <c r="L18" s="13"/>
    </row>
    <row r="19" spans="1:12" ht="102" x14ac:dyDescent="0.2">
      <c r="A19" s="1"/>
      <c r="B19" s="7">
        <v>3.9</v>
      </c>
      <c r="C19" s="8" t="s">
        <v>24</v>
      </c>
      <c r="D19" s="9" t="s">
        <v>8</v>
      </c>
      <c r="E19" s="9">
        <v>4</v>
      </c>
      <c r="F19" s="10">
        <v>1570000</v>
      </c>
      <c r="G19" s="44">
        <f t="shared" si="5"/>
        <v>6280000</v>
      </c>
      <c r="H19" s="52">
        <v>1570000</v>
      </c>
      <c r="I19" s="52">
        <f t="shared" si="6"/>
        <v>6280000</v>
      </c>
      <c r="J19" s="52">
        <v>1570000</v>
      </c>
      <c r="K19" s="52">
        <f t="shared" si="7"/>
        <v>6280000</v>
      </c>
      <c r="L19" s="13"/>
    </row>
    <row r="20" spans="1:12" ht="51" x14ac:dyDescent="0.2">
      <c r="A20" s="1"/>
      <c r="B20" s="7">
        <v>3.1</v>
      </c>
      <c r="C20" s="8" t="s">
        <v>25</v>
      </c>
      <c r="D20" s="9" t="s">
        <v>8</v>
      </c>
      <c r="E20" s="9">
        <v>6</v>
      </c>
      <c r="F20" s="10">
        <v>525000</v>
      </c>
      <c r="G20" s="44">
        <f t="shared" si="5"/>
        <v>3150000</v>
      </c>
      <c r="H20" s="52">
        <v>550000</v>
      </c>
      <c r="I20" s="52">
        <f t="shared" si="6"/>
        <v>3300000</v>
      </c>
      <c r="J20" s="52">
        <v>550000</v>
      </c>
      <c r="K20" s="52">
        <f t="shared" si="7"/>
        <v>3300000</v>
      </c>
      <c r="L20" s="13"/>
    </row>
    <row r="21" spans="1:12" ht="25.5" x14ac:dyDescent="0.2">
      <c r="A21" s="1"/>
      <c r="B21" s="7">
        <v>3.11</v>
      </c>
      <c r="C21" s="8" t="s">
        <v>26</v>
      </c>
      <c r="D21" s="9" t="s">
        <v>11</v>
      </c>
      <c r="E21" s="9">
        <v>100</v>
      </c>
      <c r="F21" s="10">
        <v>70000</v>
      </c>
      <c r="G21" s="44">
        <f t="shared" si="5"/>
        <v>7000000</v>
      </c>
      <c r="H21" s="52">
        <v>70000</v>
      </c>
      <c r="I21" s="52">
        <f t="shared" si="6"/>
        <v>7000000</v>
      </c>
      <c r="J21" s="52">
        <v>70000</v>
      </c>
      <c r="K21" s="52">
        <f t="shared" si="7"/>
        <v>7000000</v>
      </c>
      <c r="L21" s="13"/>
    </row>
    <row r="22" spans="1:12" ht="25.5" x14ac:dyDescent="0.2">
      <c r="A22" s="1"/>
      <c r="B22" s="7">
        <v>3.12</v>
      </c>
      <c r="C22" s="8" t="s">
        <v>26</v>
      </c>
      <c r="D22" s="9" t="s">
        <v>8</v>
      </c>
      <c r="E22" s="9">
        <v>1</v>
      </c>
      <c r="F22" s="10">
        <v>725000</v>
      </c>
      <c r="G22" s="44">
        <f t="shared" si="5"/>
        <v>725000</v>
      </c>
      <c r="H22" s="52">
        <v>800000</v>
      </c>
      <c r="I22" s="52">
        <f t="shared" si="6"/>
        <v>800000</v>
      </c>
      <c r="J22" s="52">
        <v>800000</v>
      </c>
      <c r="K22" s="52">
        <f t="shared" si="7"/>
        <v>800000</v>
      </c>
      <c r="L22" s="11"/>
    </row>
    <row r="23" spans="1:12" ht="12.75" x14ac:dyDescent="0.2">
      <c r="A23" s="1"/>
      <c r="B23" s="39" t="s">
        <v>27</v>
      </c>
      <c r="C23" s="35"/>
      <c r="D23" s="35"/>
      <c r="E23" s="35"/>
      <c r="F23" s="29"/>
      <c r="G23" s="43">
        <f>SUM(G24:G41)</f>
        <v>287908564</v>
      </c>
      <c r="H23" s="51"/>
      <c r="I23" s="51">
        <f>SUM(I24:I41)</f>
        <v>288576155</v>
      </c>
      <c r="J23" s="51"/>
      <c r="K23" s="51">
        <f t="shared" ref="J23:K23" si="8">SUM(K24:K41)</f>
        <v>298159098</v>
      </c>
      <c r="L23" s="11"/>
    </row>
    <row r="24" spans="1:12" ht="102" x14ac:dyDescent="0.2">
      <c r="A24" s="1"/>
      <c r="B24" s="7">
        <v>4.0999999999999996</v>
      </c>
      <c r="C24" s="8" t="s">
        <v>28</v>
      </c>
      <c r="D24" s="9" t="s">
        <v>8</v>
      </c>
      <c r="E24" s="9">
        <v>7</v>
      </c>
      <c r="F24" s="10">
        <v>3437079</v>
      </c>
      <c r="G24" s="44">
        <f t="shared" ref="G24:G41" si="9">F24*E24</f>
        <v>24059553</v>
      </c>
      <c r="H24" s="52">
        <v>3480000</v>
      </c>
      <c r="I24" s="52">
        <f>H24*E24</f>
        <v>24360000</v>
      </c>
      <c r="J24" s="52">
        <v>3500000</v>
      </c>
      <c r="K24" s="52">
        <f>J24*E24</f>
        <v>24500000</v>
      </c>
      <c r="L24" s="13"/>
    </row>
    <row r="25" spans="1:12" ht="102" x14ac:dyDescent="0.2">
      <c r="A25" s="1"/>
      <c r="B25" s="7">
        <v>4.2</v>
      </c>
      <c r="C25" s="14" t="s">
        <v>29</v>
      </c>
      <c r="D25" s="15" t="s">
        <v>8</v>
      </c>
      <c r="E25" s="15">
        <v>7</v>
      </c>
      <c r="F25" s="16">
        <v>3375792</v>
      </c>
      <c r="G25" s="44">
        <f t="shared" si="9"/>
        <v>23630544</v>
      </c>
      <c r="H25" s="52">
        <v>3410000</v>
      </c>
      <c r="I25" s="52">
        <f t="shared" ref="I25:I41" si="10">H25*E25</f>
        <v>23870000</v>
      </c>
      <c r="J25" s="52">
        <v>3400000</v>
      </c>
      <c r="K25" s="52">
        <f t="shared" ref="K25:K41" si="11">J25*E25</f>
        <v>23800000</v>
      </c>
      <c r="L25" s="13"/>
    </row>
    <row r="26" spans="1:12" ht="102" x14ac:dyDescent="0.2">
      <c r="A26" s="1"/>
      <c r="B26" s="7">
        <v>4.3</v>
      </c>
      <c r="C26" s="14" t="s">
        <v>30</v>
      </c>
      <c r="D26" s="15" t="s">
        <v>8</v>
      </c>
      <c r="E26" s="15">
        <v>1</v>
      </c>
      <c r="F26" s="16">
        <v>3291522</v>
      </c>
      <c r="G26" s="44">
        <f t="shared" si="9"/>
        <v>3291522</v>
      </c>
      <c r="H26" s="52">
        <v>3350000</v>
      </c>
      <c r="I26" s="52">
        <f t="shared" si="10"/>
        <v>3350000</v>
      </c>
      <c r="J26" s="52">
        <v>3300000</v>
      </c>
      <c r="K26" s="52">
        <f t="shared" si="11"/>
        <v>3300000</v>
      </c>
      <c r="L26" s="13"/>
    </row>
    <row r="27" spans="1:12" ht="102" x14ac:dyDescent="0.2">
      <c r="A27" s="1"/>
      <c r="B27" s="7"/>
      <c r="C27" s="14" t="s">
        <v>31</v>
      </c>
      <c r="D27" s="15" t="s">
        <v>8</v>
      </c>
      <c r="E27" s="15">
        <v>9</v>
      </c>
      <c r="F27" s="16">
        <v>4757203</v>
      </c>
      <c r="G27" s="44">
        <f t="shared" si="9"/>
        <v>42814827</v>
      </c>
      <c r="H27" s="52">
        <v>4760000</v>
      </c>
      <c r="I27" s="52">
        <f t="shared" si="10"/>
        <v>42840000</v>
      </c>
      <c r="J27" s="52">
        <v>4760000</v>
      </c>
      <c r="K27" s="52">
        <f t="shared" si="11"/>
        <v>42840000</v>
      </c>
      <c r="L27" s="13"/>
    </row>
    <row r="28" spans="1:12" ht="102" x14ac:dyDescent="0.2">
      <c r="A28" s="1"/>
      <c r="B28" s="7"/>
      <c r="C28" s="14" t="s">
        <v>32</v>
      </c>
      <c r="D28" s="15" t="s">
        <v>8</v>
      </c>
      <c r="E28" s="15">
        <v>15</v>
      </c>
      <c r="F28" s="16">
        <v>4101584</v>
      </c>
      <c r="G28" s="44">
        <f t="shared" si="9"/>
        <v>61523760</v>
      </c>
      <c r="H28" s="52">
        <v>4105000</v>
      </c>
      <c r="I28" s="52">
        <f t="shared" si="10"/>
        <v>61575000</v>
      </c>
      <c r="J28" s="52">
        <v>4105000</v>
      </c>
      <c r="K28" s="52">
        <f t="shared" si="11"/>
        <v>61575000</v>
      </c>
      <c r="L28" s="13"/>
    </row>
    <row r="29" spans="1:12" ht="102" x14ac:dyDescent="0.2">
      <c r="A29" s="1"/>
      <c r="B29" s="7"/>
      <c r="C29" s="14" t="s">
        <v>33</v>
      </c>
      <c r="D29" s="15" t="s">
        <v>8</v>
      </c>
      <c r="E29" s="15">
        <v>1</v>
      </c>
      <c r="F29" s="16">
        <v>4757203</v>
      </c>
      <c r="G29" s="44">
        <f t="shared" si="9"/>
        <v>4757203</v>
      </c>
      <c r="H29" s="52">
        <v>4750000</v>
      </c>
      <c r="I29" s="52">
        <f t="shared" si="10"/>
        <v>4750000</v>
      </c>
      <c r="J29" s="52">
        <v>4750000</v>
      </c>
      <c r="K29" s="52">
        <f t="shared" si="11"/>
        <v>4750000</v>
      </c>
      <c r="L29" s="13"/>
    </row>
    <row r="30" spans="1:12" ht="102" x14ac:dyDescent="0.2">
      <c r="A30" s="1"/>
      <c r="B30" s="7"/>
      <c r="C30" s="14" t="s">
        <v>34</v>
      </c>
      <c r="D30" s="15" t="s">
        <v>8</v>
      </c>
      <c r="E30" s="15">
        <v>3</v>
      </c>
      <c r="F30" s="16">
        <v>4745099</v>
      </c>
      <c r="G30" s="44">
        <f t="shared" si="9"/>
        <v>14235297</v>
      </c>
      <c r="H30" s="52">
        <v>4745099</v>
      </c>
      <c r="I30" s="52">
        <f t="shared" si="10"/>
        <v>14235297</v>
      </c>
      <c r="J30" s="52">
        <v>4745099</v>
      </c>
      <c r="K30" s="52">
        <f t="shared" si="11"/>
        <v>14235297</v>
      </c>
      <c r="L30" s="13"/>
    </row>
    <row r="31" spans="1:12" ht="102" x14ac:dyDescent="0.2">
      <c r="A31" s="1"/>
      <c r="B31" s="7"/>
      <c r="C31" s="14" t="s">
        <v>35</v>
      </c>
      <c r="D31" s="15" t="s">
        <v>8</v>
      </c>
      <c r="E31" s="15">
        <v>1</v>
      </c>
      <c r="F31" s="16">
        <v>4745099</v>
      </c>
      <c r="G31" s="44">
        <f t="shared" si="9"/>
        <v>4745099</v>
      </c>
      <c r="H31" s="52">
        <v>4745099</v>
      </c>
      <c r="I31" s="52">
        <f t="shared" si="10"/>
        <v>4745099</v>
      </c>
      <c r="J31" s="52">
        <v>6839780</v>
      </c>
      <c r="K31" s="52">
        <f t="shared" si="11"/>
        <v>6839780</v>
      </c>
      <c r="L31" s="13"/>
    </row>
    <row r="32" spans="1:12" ht="102" x14ac:dyDescent="0.2">
      <c r="A32" s="1"/>
      <c r="B32" s="7"/>
      <c r="C32" s="14" t="s">
        <v>36</v>
      </c>
      <c r="D32" s="15" t="s">
        <v>8</v>
      </c>
      <c r="E32" s="15">
        <v>3</v>
      </c>
      <c r="F32" s="16">
        <v>6839789</v>
      </c>
      <c r="G32" s="44">
        <f t="shared" si="9"/>
        <v>20519367</v>
      </c>
      <c r="H32" s="52">
        <v>6839789</v>
      </c>
      <c r="I32" s="52">
        <f t="shared" si="10"/>
        <v>20519367</v>
      </c>
      <c r="J32" s="52">
        <v>7870024</v>
      </c>
      <c r="K32" s="52">
        <f t="shared" si="11"/>
        <v>23610072</v>
      </c>
      <c r="L32" s="13"/>
    </row>
    <row r="33" spans="1:12" ht="102" x14ac:dyDescent="0.2">
      <c r="A33" s="1"/>
      <c r="B33" s="7"/>
      <c r="C33" s="14" t="s">
        <v>37</v>
      </c>
      <c r="D33" s="15" t="s">
        <v>8</v>
      </c>
      <c r="E33" s="15">
        <v>1</v>
      </c>
      <c r="F33" s="16">
        <v>7870024</v>
      </c>
      <c r="G33" s="44">
        <f t="shared" si="9"/>
        <v>7870024</v>
      </c>
      <c r="H33" s="52">
        <v>7870024</v>
      </c>
      <c r="I33" s="52">
        <f t="shared" si="10"/>
        <v>7870024</v>
      </c>
      <c r="J33" s="52">
        <v>11580754</v>
      </c>
      <c r="K33" s="52">
        <f t="shared" si="11"/>
        <v>11580754</v>
      </c>
      <c r="L33" s="13"/>
    </row>
    <row r="34" spans="1:12" ht="102" x14ac:dyDescent="0.2">
      <c r="A34" s="1"/>
      <c r="B34" s="7"/>
      <c r="C34" s="14" t="s">
        <v>38</v>
      </c>
      <c r="D34" s="15" t="s">
        <v>8</v>
      </c>
      <c r="E34" s="15">
        <v>1</v>
      </c>
      <c r="F34" s="16">
        <v>11580754</v>
      </c>
      <c r="G34" s="44">
        <f t="shared" si="9"/>
        <v>11580754</v>
      </c>
      <c r="H34" s="52">
        <v>11580754</v>
      </c>
      <c r="I34" s="52">
        <f t="shared" si="10"/>
        <v>11580754</v>
      </c>
      <c r="J34" s="52">
        <v>12245581</v>
      </c>
      <c r="K34" s="52">
        <f t="shared" si="11"/>
        <v>12245581</v>
      </c>
      <c r="L34" s="13"/>
    </row>
    <row r="35" spans="1:12" ht="102" x14ac:dyDescent="0.2">
      <c r="A35" s="1"/>
      <c r="B35" s="7"/>
      <c r="C35" s="14" t="s">
        <v>39</v>
      </c>
      <c r="D35" s="15" t="s">
        <v>8</v>
      </c>
      <c r="E35" s="15">
        <v>1</v>
      </c>
      <c r="F35" s="16">
        <v>9386881</v>
      </c>
      <c r="G35" s="44">
        <f t="shared" si="9"/>
        <v>9386881</v>
      </c>
      <c r="H35" s="52">
        <v>9386881</v>
      </c>
      <c r="I35" s="52">
        <f t="shared" si="10"/>
        <v>9386881</v>
      </c>
      <c r="J35" s="52">
        <v>9386881</v>
      </c>
      <c r="K35" s="52">
        <f t="shared" si="11"/>
        <v>9386881</v>
      </c>
      <c r="L35" s="13"/>
    </row>
    <row r="36" spans="1:12" ht="102" x14ac:dyDescent="0.2">
      <c r="A36" s="1"/>
      <c r="B36" s="7"/>
      <c r="C36" s="14" t="s">
        <v>40</v>
      </c>
      <c r="D36" s="15" t="s">
        <v>8</v>
      </c>
      <c r="E36" s="15">
        <v>1</v>
      </c>
      <c r="F36" s="16">
        <v>7938972</v>
      </c>
      <c r="G36" s="44">
        <f t="shared" si="9"/>
        <v>7938972</v>
      </c>
      <c r="H36" s="52">
        <v>7938972</v>
      </c>
      <c r="I36" s="52">
        <f t="shared" si="10"/>
        <v>7938972</v>
      </c>
      <c r="J36" s="52">
        <v>7938972</v>
      </c>
      <c r="K36" s="52">
        <f t="shared" si="11"/>
        <v>7938972</v>
      </c>
      <c r="L36" s="13"/>
    </row>
    <row r="37" spans="1:12" ht="102" x14ac:dyDescent="0.2">
      <c r="A37" s="1"/>
      <c r="B37" s="7"/>
      <c r="C37" s="14" t="s">
        <v>41</v>
      </c>
      <c r="D37" s="15" t="s">
        <v>8</v>
      </c>
      <c r="E37" s="15">
        <v>1</v>
      </c>
      <c r="F37" s="16">
        <v>12245581</v>
      </c>
      <c r="G37" s="44">
        <f t="shared" si="9"/>
        <v>12245581</v>
      </c>
      <c r="H37" s="52">
        <v>12245581</v>
      </c>
      <c r="I37" s="52">
        <f t="shared" si="10"/>
        <v>12245581</v>
      </c>
      <c r="J37" s="52">
        <v>12245581</v>
      </c>
      <c r="K37" s="52">
        <f t="shared" si="11"/>
        <v>12245581</v>
      </c>
      <c r="L37" s="13"/>
    </row>
    <row r="38" spans="1:12" ht="102" x14ac:dyDescent="0.2">
      <c r="A38" s="1"/>
      <c r="B38" s="7"/>
      <c r="C38" s="14" t="s">
        <v>42</v>
      </c>
      <c r="D38" s="15" t="s">
        <v>8</v>
      </c>
      <c r="E38" s="15">
        <v>1</v>
      </c>
      <c r="F38" s="16">
        <v>7938972</v>
      </c>
      <c r="G38" s="44">
        <f t="shared" si="9"/>
        <v>7938972</v>
      </c>
      <c r="H38" s="52">
        <v>7938972</v>
      </c>
      <c r="I38" s="52">
        <f t="shared" si="10"/>
        <v>7938972</v>
      </c>
      <c r="J38" s="52">
        <v>7938972</v>
      </c>
      <c r="K38" s="52">
        <f t="shared" si="11"/>
        <v>7938972</v>
      </c>
      <c r="L38" s="13"/>
    </row>
    <row r="39" spans="1:12" ht="102" x14ac:dyDescent="0.2">
      <c r="A39" s="1"/>
      <c r="B39" s="7"/>
      <c r="C39" s="14" t="s">
        <v>43</v>
      </c>
      <c r="D39" s="15" t="s">
        <v>8</v>
      </c>
      <c r="E39" s="15">
        <v>1</v>
      </c>
      <c r="F39" s="16">
        <v>11346534</v>
      </c>
      <c r="G39" s="44">
        <f t="shared" si="9"/>
        <v>11346534</v>
      </c>
      <c r="H39" s="56">
        <v>11346534</v>
      </c>
      <c r="I39" s="52">
        <f t="shared" si="10"/>
        <v>11346534</v>
      </c>
      <c r="J39" s="52">
        <v>11348534</v>
      </c>
      <c r="K39" s="52">
        <f t="shared" si="11"/>
        <v>11348534</v>
      </c>
      <c r="L39" s="13"/>
    </row>
    <row r="40" spans="1:12" ht="102" x14ac:dyDescent="0.2">
      <c r="A40" s="1"/>
      <c r="B40" s="7"/>
      <c r="C40" s="14" t="s">
        <v>44</v>
      </c>
      <c r="D40" s="15" t="s">
        <v>8</v>
      </c>
      <c r="E40" s="15">
        <v>1</v>
      </c>
      <c r="F40" s="16">
        <v>12084702</v>
      </c>
      <c r="G40" s="44">
        <f t="shared" si="9"/>
        <v>12084702</v>
      </c>
      <c r="H40" s="52">
        <v>12084702</v>
      </c>
      <c r="I40" s="52">
        <f t="shared" si="10"/>
        <v>12084702</v>
      </c>
      <c r="J40" s="52">
        <v>12084702</v>
      </c>
      <c r="K40" s="52">
        <f t="shared" si="11"/>
        <v>12084702</v>
      </c>
      <c r="L40" s="13"/>
    </row>
    <row r="41" spans="1:12" ht="102" x14ac:dyDescent="0.2">
      <c r="A41" s="1"/>
      <c r="B41" s="7"/>
      <c r="C41" s="14" t="s">
        <v>45</v>
      </c>
      <c r="D41" s="15" t="s">
        <v>8</v>
      </c>
      <c r="E41" s="15">
        <v>1</v>
      </c>
      <c r="F41" s="16">
        <v>7938972</v>
      </c>
      <c r="G41" s="44">
        <f t="shared" si="9"/>
        <v>7938972</v>
      </c>
      <c r="H41" s="52">
        <v>7938972</v>
      </c>
      <c r="I41" s="52">
        <f t="shared" si="10"/>
        <v>7938972</v>
      </c>
      <c r="J41" s="52">
        <v>7938972</v>
      </c>
      <c r="K41" s="52">
        <f t="shared" si="11"/>
        <v>7938972</v>
      </c>
      <c r="L41" s="13"/>
    </row>
    <row r="42" spans="1:12" ht="12.75" x14ac:dyDescent="0.2">
      <c r="A42" s="1"/>
      <c r="B42" s="39" t="s">
        <v>46</v>
      </c>
      <c r="C42" s="35"/>
      <c r="D42" s="35"/>
      <c r="E42" s="35"/>
      <c r="F42" s="29"/>
      <c r="G42" s="43">
        <f>SUM(G43:G47)</f>
        <v>28017873.030000001</v>
      </c>
      <c r="H42" s="51"/>
      <c r="I42" s="51">
        <f>SUM(I43:I47)</f>
        <v>28046000</v>
      </c>
      <c r="J42" s="51"/>
      <c r="K42" s="51">
        <f t="shared" ref="J42:K42" si="12">SUM(K43:K47)</f>
        <v>28017873</v>
      </c>
      <c r="L42" s="6"/>
    </row>
    <row r="43" spans="1:12" ht="38.25" x14ac:dyDescent="0.2">
      <c r="A43" s="1"/>
      <c r="B43" s="7">
        <v>5.01</v>
      </c>
      <c r="C43" s="8" t="s">
        <v>47</v>
      </c>
      <c r="D43" s="9" t="s">
        <v>8</v>
      </c>
      <c r="E43" s="9">
        <v>1</v>
      </c>
      <c r="F43" s="10">
        <v>3459532.65</v>
      </c>
      <c r="G43" s="44">
        <f t="shared" ref="G43:G47" si="13">E43*F43</f>
        <v>3459532.65</v>
      </c>
      <c r="H43" s="52">
        <v>3500000</v>
      </c>
      <c r="I43" s="52">
        <f>H43*E43</f>
        <v>3500000</v>
      </c>
      <c r="J43" s="52">
        <v>3459533</v>
      </c>
      <c r="K43" s="52">
        <f>J43*E43</f>
        <v>3459533</v>
      </c>
      <c r="L43" s="11"/>
    </row>
    <row r="44" spans="1:12" ht="51" x14ac:dyDescent="0.2">
      <c r="A44" s="1"/>
      <c r="B44" s="7">
        <v>5.0199999999999996</v>
      </c>
      <c r="C44" s="8" t="s">
        <v>48</v>
      </c>
      <c r="D44" s="9" t="s">
        <v>8</v>
      </c>
      <c r="E44" s="9">
        <v>1</v>
      </c>
      <c r="F44" s="10">
        <v>9063060.0500000007</v>
      </c>
      <c r="G44" s="44">
        <f t="shared" si="13"/>
        <v>9063060.0500000007</v>
      </c>
      <c r="H44" s="52">
        <v>9100000</v>
      </c>
      <c r="I44" s="52">
        <f t="shared" ref="I44:I47" si="14">H44*E44</f>
        <v>9100000</v>
      </c>
      <c r="J44" s="52">
        <v>9063060</v>
      </c>
      <c r="K44" s="52">
        <f t="shared" ref="K44:K47" si="15">J44*E44</f>
        <v>9063060</v>
      </c>
      <c r="L44" s="11"/>
    </row>
    <row r="45" spans="1:12" ht="38.25" x14ac:dyDescent="0.2">
      <c r="A45" s="1"/>
      <c r="B45" s="7">
        <v>5.03</v>
      </c>
      <c r="C45" s="8" t="s">
        <v>49</v>
      </c>
      <c r="D45" s="9" t="s">
        <v>8</v>
      </c>
      <c r="E45" s="9">
        <v>1</v>
      </c>
      <c r="F45" s="10">
        <v>2811373.4</v>
      </c>
      <c r="G45" s="44">
        <f t="shared" si="13"/>
        <v>2811373.4</v>
      </c>
      <c r="H45" s="52">
        <v>2800000</v>
      </c>
      <c r="I45" s="52">
        <f t="shared" si="14"/>
        <v>2800000</v>
      </c>
      <c r="J45" s="52">
        <v>2811373</v>
      </c>
      <c r="K45" s="52">
        <f t="shared" si="15"/>
        <v>2811373</v>
      </c>
      <c r="L45" s="11"/>
    </row>
    <row r="46" spans="1:12" ht="38.25" x14ac:dyDescent="0.2">
      <c r="A46" s="1"/>
      <c r="B46" s="7">
        <v>5.04</v>
      </c>
      <c r="C46" s="8" t="s">
        <v>50</v>
      </c>
      <c r="D46" s="9" t="s">
        <v>8</v>
      </c>
      <c r="E46" s="9">
        <v>1</v>
      </c>
      <c r="F46" s="10">
        <v>5687906.9299999997</v>
      </c>
      <c r="G46" s="44">
        <f t="shared" si="13"/>
        <v>5687906.9299999997</v>
      </c>
      <c r="H46" s="52">
        <v>5650000</v>
      </c>
      <c r="I46" s="52">
        <f t="shared" si="14"/>
        <v>5650000</v>
      </c>
      <c r="J46" s="52">
        <v>5687907</v>
      </c>
      <c r="K46" s="52">
        <f t="shared" si="15"/>
        <v>5687907</v>
      </c>
      <c r="L46" s="11"/>
    </row>
    <row r="47" spans="1:12" ht="25.5" x14ac:dyDescent="0.2">
      <c r="A47" s="1"/>
      <c r="B47" s="7">
        <v>5.05</v>
      </c>
      <c r="C47" s="8" t="s">
        <v>51</v>
      </c>
      <c r="D47" s="9" t="s">
        <v>8</v>
      </c>
      <c r="E47" s="9">
        <v>4</v>
      </c>
      <c r="F47" s="10">
        <v>1749000</v>
      </c>
      <c r="G47" s="44">
        <f t="shared" si="13"/>
        <v>6996000</v>
      </c>
      <c r="H47" s="52">
        <v>1749000</v>
      </c>
      <c r="I47" s="52">
        <f t="shared" si="14"/>
        <v>6996000</v>
      </c>
      <c r="J47" s="52">
        <v>1749000</v>
      </c>
      <c r="K47" s="52">
        <f t="shared" si="15"/>
        <v>6996000</v>
      </c>
      <c r="L47" s="11"/>
    </row>
    <row r="48" spans="1:12" ht="12.75" x14ac:dyDescent="0.2">
      <c r="A48" s="1"/>
      <c r="B48" s="39" t="s">
        <v>52</v>
      </c>
      <c r="C48" s="35"/>
      <c r="D48" s="35"/>
      <c r="E48" s="35"/>
      <c r="F48" s="29"/>
      <c r="G48" s="43">
        <f>SUM(G49)</f>
        <v>1370000</v>
      </c>
      <c r="H48" s="43"/>
      <c r="I48" s="43">
        <f t="shared" ref="H48:I48" si="16">SUM(I49)</f>
        <v>1370000</v>
      </c>
      <c r="J48" s="43"/>
      <c r="K48" s="43">
        <f t="shared" ref="K48" si="17">SUM(K49)</f>
        <v>0</v>
      </c>
      <c r="L48" s="6"/>
    </row>
    <row r="49" spans="1:12" ht="13.5" thickBot="1" x14ac:dyDescent="0.25">
      <c r="A49" s="1"/>
      <c r="B49" s="7">
        <v>6.01</v>
      </c>
      <c r="C49" s="17" t="s">
        <v>53</v>
      </c>
      <c r="D49" s="18" t="s">
        <v>54</v>
      </c>
      <c r="E49" s="18">
        <v>1</v>
      </c>
      <c r="F49" s="19">
        <v>1370000</v>
      </c>
      <c r="G49" s="45">
        <f>F49*E49</f>
        <v>1370000</v>
      </c>
      <c r="H49" s="52">
        <v>1370000</v>
      </c>
      <c r="I49" s="52">
        <f>H49*E49</f>
        <v>1370000</v>
      </c>
      <c r="J49" s="52">
        <v>1370000</v>
      </c>
      <c r="K49" s="52"/>
      <c r="L49" s="11"/>
    </row>
    <row r="50" spans="1:12" ht="17.25" thickTop="1" thickBot="1" x14ac:dyDescent="0.25">
      <c r="A50" s="1"/>
      <c r="B50" s="20"/>
      <c r="C50" s="25" t="s">
        <v>55</v>
      </c>
      <c r="D50" s="27"/>
      <c r="E50" s="34"/>
      <c r="F50" s="27"/>
      <c r="G50" s="46">
        <f>G3+G5+G10+G23+G42+G48</f>
        <v>451743412.02999997</v>
      </c>
      <c r="H50" s="46"/>
      <c r="I50" s="46">
        <f t="shared" ref="H50:K50" si="18">I3+I5+I10+I23+I42+I48</f>
        <v>453744455</v>
      </c>
      <c r="J50" s="46"/>
      <c r="K50" s="46">
        <f t="shared" si="18"/>
        <v>461905741</v>
      </c>
    </row>
    <row r="51" spans="1:12" ht="16.5" thickTop="1" x14ac:dyDescent="0.2">
      <c r="A51" s="1"/>
      <c r="B51" s="7"/>
      <c r="C51" s="36" t="s">
        <v>56</v>
      </c>
      <c r="D51" s="37"/>
      <c r="E51" s="38"/>
      <c r="F51" s="37"/>
      <c r="G51" s="47"/>
      <c r="H51" s="52"/>
      <c r="I51" s="52"/>
      <c r="J51" s="52"/>
      <c r="K51" s="53"/>
    </row>
    <row r="52" spans="1:12" ht="15.75" x14ac:dyDescent="0.2">
      <c r="A52" s="1"/>
      <c r="B52" s="7"/>
      <c r="C52" s="28" t="s">
        <v>57</v>
      </c>
      <c r="D52" s="29"/>
      <c r="E52" s="30">
        <v>0.22</v>
      </c>
      <c r="F52" s="29"/>
      <c r="G52" s="44">
        <f t="shared" ref="G52:G54" si="19">E52*$G$50</f>
        <v>99383550.646599993</v>
      </c>
      <c r="H52" s="44"/>
      <c r="I52" s="44">
        <f>I50*0.22</f>
        <v>99823780.099999994</v>
      </c>
      <c r="J52" s="52"/>
      <c r="K52" s="53">
        <f>K50*0.22</f>
        <v>101619263.02</v>
      </c>
    </row>
    <row r="53" spans="1:12" ht="15.75" x14ac:dyDescent="0.2">
      <c r="A53" s="1"/>
      <c r="B53" s="7"/>
      <c r="C53" s="28" t="s">
        <v>58</v>
      </c>
      <c r="D53" s="29"/>
      <c r="E53" s="30">
        <v>0.02</v>
      </c>
      <c r="F53" s="29"/>
      <c r="G53" s="44">
        <f t="shared" si="19"/>
        <v>9034868.2405999992</v>
      </c>
      <c r="H53" s="52"/>
      <c r="I53" s="52">
        <f>I50*0.02</f>
        <v>9074889.0999999996</v>
      </c>
      <c r="J53" s="52"/>
      <c r="K53" s="53">
        <f>K50*0.02</f>
        <v>9238114.8200000003</v>
      </c>
    </row>
    <row r="54" spans="1:12" ht="15.75" x14ac:dyDescent="0.2">
      <c r="A54" s="1"/>
      <c r="B54" s="7"/>
      <c r="C54" s="28" t="s">
        <v>59</v>
      </c>
      <c r="D54" s="29"/>
      <c r="E54" s="30">
        <v>0.06</v>
      </c>
      <c r="F54" s="29"/>
      <c r="G54" s="44">
        <f t="shared" si="19"/>
        <v>27104604.721799996</v>
      </c>
      <c r="H54" s="52"/>
      <c r="I54" s="52">
        <f>I50*0.06</f>
        <v>27224667.300000001</v>
      </c>
      <c r="J54" s="52"/>
      <c r="K54" s="53">
        <f>K50*0.06</f>
        <v>27714344.459999997</v>
      </c>
    </row>
    <row r="55" spans="1:12" ht="16.5" thickBot="1" x14ac:dyDescent="0.25">
      <c r="A55" s="1"/>
      <c r="B55" s="7"/>
      <c r="C55" s="31" t="s">
        <v>60</v>
      </c>
      <c r="D55" s="32"/>
      <c r="E55" s="33">
        <f>SUM(E52:F54)</f>
        <v>0.3</v>
      </c>
      <c r="F55" s="32"/>
      <c r="G55" s="48">
        <f>(G50*30%)</f>
        <v>135523023.609</v>
      </c>
      <c r="H55" s="53"/>
      <c r="I55" s="53">
        <f>I50*0.3</f>
        <v>136123336.5</v>
      </c>
      <c r="J55" s="53"/>
      <c r="K55" s="53">
        <f>K50*0.3</f>
        <v>138571722.29999998</v>
      </c>
    </row>
    <row r="56" spans="1:12" ht="17.25" thickTop="1" thickBot="1" x14ac:dyDescent="0.25">
      <c r="A56" s="1"/>
      <c r="B56" s="20"/>
      <c r="C56" s="25" t="s">
        <v>61</v>
      </c>
      <c r="D56" s="27"/>
      <c r="E56" s="34"/>
      <c r="F56" s="27"/>
      <c r="G56" s="46">
        <f>ROUNDDOWN(SUM(G50,G55),0)</f>
        <v>587266435</v>
      </c>
      <c r="H56" s="46"/>
      <c r="I56" s="46">
        <f t="shared" ref="H56:I56" si="20">ROUNDDOWN(SUM(I50,I55),0)</f>
        <v>589867791</v>
      </c>
      <c r="J56" s="46"/>
      <c r="K56" s="46">
        <f t="shared" ref="K56" si="21">ROUNDDOWN(SUM(K50,K55),0)</f>
        <v>600477463</v>
      </c>
    </row>
    <row r="57" spans="1:12" ht="13.5" thickTop="1" x14ac:dyDescent="0.2">
      <c r="A57" s="1"/>
      <c r="B57" s="21"/>
      <c r="C57" s="22"/>
      <c r="D57" s="22"/>
      <c r="E57" s="22"/>
      <c r="F57" s="22"/>
      <c r="G57" s="40"/>
      <c r="H57" s="54"/>
      <c r="I57" s="54"/>
      <c r="J57" s="54"/>
      <c r="K57" s="54"/>
      <c r="L57" s="22"/>
    </row>
    <row r="58" spans="1:12" ht="12.75" x14ac:dyDescent="0.2">
      <c r="A58" s="1"/>
      <c r="B58" s="21"/>
      <c r="C58" s="22"/>
      <c r="D58" s="22"/>
      <c r="E58" s="22"/>
      <c r="F58" s="22"/>
      <c r="G58" s="40"/>
      <c r="H58" s="54"/>
      <c r="I58" s="54"/>
      <c r="J58" s="54"/>
      <c r="K58" s="54"/>
      <c r="L58" s="22"/>
    </row>
    <row r="59" spans="1:12" ht="12.75" x14ac:dyDescent="0.2">
      <c r="A59" s="1"/>
      <c r="B59" s="21"/>
      <c r="C59" s="28" t="s">
        <v>62</v>
      </c>
      <c r="D59" s="35"/>
      <c r="E59" s="35"/>
      <c r="F59" s="35"/>
      <c r="G59" s="35"/>
      <c r="H59" s="55"/>
      <c r="I59" s="55"/>
      <c r="J59" s="55"/>
      <c r="K59" s="54"/>
      <c r="L59" s="22"/>
    </row>
    <row r="60" spans="1:12" ht="38.25" x14ac:dyDescent="0.2">
      <c r="A60" s="1"/>
      <c r="B60" s="21"/>
      <c r="C60" s="8" t="s">
        <v>63</v>
      </c>
      <c r="D60" s="9" t="s">
        <v>8</v>
      </c>
      <c r="E60" s="9">
        <v>4</v>
      </c>
      <c r="F60" s="10">
        <v>7460000</v>
      </c>
      <c r="G60" s="44">
        <f>E60*F60</f>
        <v>29840000</v>
      </c>
      <c r="H60" s="52">
        <v>7471020</v>
      </c>
      <c r="I60" s="52">
        <f>H60*E60</f>
        <v>29884080</v>
      </c>
      <c r="J60" s="52">
        <v>7471020</v>
      </c>
      <c r="K60" s="52">
        <f>J60*E60</f>
        <v>29884080</v>
      </c>
      <c r="L60" s="22"/>
    </row>
    <row r="61" spans="1:12" ht="12.75" x14ac:dyDescent="0.2">
      <c r="A61" s="1"/>
      <c r="B61" s="21"/>
      <c r="C61" s="22"/>
      <c r="D61" s="22"/>
      <c r="E61" s="22"/>
      <c r="F61" s="22"/>
      <c r="G61" s="40"/>
      <c r="H61" s="54"/>
      <c r="I61" s="54"/>
      <c r="J61" s="54"/>
      <c r="K61" s="54"/>
      <c r="L61" s="22"/>
    </row>
    <row r="62" spans="1:12" ht="12.75" x14ac:dyDescent="0.2">
      <c r="A62" s="1"/>
      <c r="B62" s="21"/>
      <c r="C62" s="28" t="s">
        <v>64</v>
      </c>
      <c r="D62" s="35"/>
      <c r="E62" s="35"/>
      <c r="F62" s="29"/>
      <c r="G62" s="44">
        <f>G60</f>
        <v>29840000</v>
      </c>
      <c r="H62" s="44"/>
      <c r="I62" s="44">
        <f t="shared" ref="H62:I62" si="22">I60</f>
        <v>29884080</v>
      </c>
      <c r="J62" s="44"/>
      <c r="K62" s="44">
        <f t="shared" ref="H62:K62" si="23">K60</f>
        <v>29884080</v>
      </c>
      <c r="L62" s="22"/>
    </row>
    <row r="63" spans="1:12" ht="13.5" thickBot="1" x14ac:dyDescent="0.25">
      <c r="A63" s="1"/>
      <c r="B63" s="21"/>
      <c r="C63" s="22"/>
      <c r="D63" s="22"/>
      <c r="E63" s="22"/>
      <c r="F63" s="23"/>
      <c r="G63" s="40"/>
      <c r="H63" s="54"/>
      <c r="I63" s="54"/>
      <c r="J63" s="54"/>
      <c r="K63" s="54"/>
      <c r="L63" s="22"/>
    </row>
    <row r="64" spans="1:12" ht="17.25" thickTop="1" thickBot="1" x14ac:dyDescent="0.25">
      <c r="A64" s="1"/>
      <c r="B64" s="24"/>
      <c r="C64" s="25" t="s">
        <v>65</v>
      </c>
      <c r="D64" s="26"/>
      <c r="E64" s="26"/>
      <c r="F64" s="27"/>
      <c r="G64" s="49">
        <f>SUM(G56+G62)</f>
        <v>617106435</v>
      </c>
      <c r="H64" s="49"/>
      <c r="I64" s="49">
        <f t="shared" ref="H64:K64" si="24">SUM(I56+I62)</f>
        <v>619751871</v>
      </c>
      <c r="J64" s="49"/>
      <c r="K64" s="49">
        <f t="shared" si="24"/>
        <v>630361543</v>
      </c>
      <c r="L64" s="22"/>
    </row>
    <row r="65" spans="1:12" ht="13.5" thickTop="1" x14ac:dyDescent="0.2">
      <c r="A65" s="1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</row>
    <row r="66" spans="1:12" ht="12.75" x14ac:dyDescent="0.2">
      <c r="A66" s="1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</row>
    <row r="67" spans="1:12" ht="12.75" x14ac:dyDescent="0.2">
      <c r="A67" s="1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</row>
    <row r="68" spans="1:12" ht="12.75" x14ac:dyDescent="0.2">
      <c r="A68" s="1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</row>
    <row r="69" spans="1:12" ht="12.75" x14ac:dyDescent="0.2">
      <c r="A69" s="1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</row>
    <row r="70" spans="1:12" ht="12.75" x14ac:dyDescent="0.2">
      <c r="A70" s="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</row>
    <row r="71" spans="1:12" ht="12.75" x14ac:dyDescent="0.2">
      <c r="A71" s="1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</row>
    <row r="72" spans="1:12" ht="12.75" x14ac:dyDescent="0.2">
      <c r="A72" s="1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</row>
    <row r="73" spans="1:12" ht="12.75" x14ac:dyDescent="0.2">
      <c r="A73" s="1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</row>
    <row r="74" spans="1:12" ht="12.75" x14ac:dyDescent="0.2">
      <c r="A74" s="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</row>
    <row r="75" spans="1:12" ht="12.75" x14ac:dyDescent="0.2">
      <c r="A75" s="1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</row>
    <row r="76" spans="1:12" ht="12.75" x14ac:dyDescent="0.2">
      <c r="A76" s="1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</row>
    <row r="77" spans="1:12" ht="12.75" x14ac:dyDescent="0.2">
      <c r="A77" s="1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</row>
    <row r="78" spans="1:12" ht="12.75" x14ac:dyDescent="0.2">
      <c r="A78" s="1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</row>
    <row r="79" spans="1:12" ht="12.75" x14ac:dyDescent="0.2">
      <c r="A79" s="1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</row>
    <row r="80" spans="1:12" ht="12.75" x14ac:dyDescent="0.2">
      <c r="A80" s="1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</row>
    <row r="81" spans="1:12" ht="12.75" x14ac:dyDescent="0.2">
      <c r="A81" s="1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</row>
    <row r="82" spans="1:12" ht="12.75" x14ac:dyDescent="0.2">
      <c r="A82" s="1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</row>
    <row r="83" spans="1:12" ht="12.75" x14ac:dyDescent="0.2">
      <c r="A83" s="1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</row>
    <row r="84" spans="1:12" ht="12.75" x14ac:dyDescent="0.2">
      <c r="A84" s="1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</row>
    <row r="85" spans="1:12" ht="12.75" x14ac:dyDescent="0.2">
      <c r="A85" s="1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</row>
    <row r="86" spans="1:12" ht="12.75" x14ac:dyDescent="0.2">
      <c r="A86" s="1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</row>
    <row r="87" spans="1:12" ht="12.75" x14ac:dyDescent="0.2">
      <c r="A87" s="1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</row>
    <row r="88" spans="1:12" ht="12.75" x14ac:dyDescent="0.2">
      <c r="A88" s="1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</row>
    <row r="89" spans="1:12" ht="12.75" x14ac:dyDescent="0.2">
      <c r="A89" s="1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</row>
    <row r="90" spans="1:12" ht="12.75" x14ac:dyDescent="0.2">
      <c r="A90" s="1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</row>
    <row r="91" spans="1:12" ht="12.75" x14ac:dyDescent="0.2">
      <c r="A91" s="1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</row>
    <row r="92" spans="1:12" ht="12.75" x14ac:dyDescent="0.2">
      <c r="A92" s="1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</row>
    <row r="93" spans="1:12" ht="12.75" x14ac:dyDescent="0.2">
      <c r="A93" s="1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</row>
    <row r="94" spans="1:12" ht="12.75" x14ac:dyDescent="0.2">
      <c r="A94" s="1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</row>
    <row r="95" spans="1:12" ht="12.75" x14ac:dyDescent="0.2">
      <c r="A95" s="1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</row>
    <row r="96" spans="1:12" ht="12.75" x14ac:dyDescent="0.2">
      <c r="A96" s="1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</row>
    <row r="97" spans="1:12" ht="12.75" x14ac:dyDescent="0.2">
      <c r="A97" s="1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</row>
    <row r="98" spans="1:12" ht="12.75" x14ac:dyDescent="0.2">
      <c r="A98" s="1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</row>
    <row r="99" spans="1:12" ht="12.75" x14ac:dyDescent="0.2">
      <c r="A99" s="1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</row>
    <row r="100" spans="1:12" ht="12.75" x14ac:dyDescent="0.2">
      <c r="A100" s="1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</row>
    <row r="101" spans="1:12" ht="12.75" x14ac:dyDescent="0.2">
      <c r="A101" s="1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</row>
    <row r="102" spans="1:12" ht="12.75" x14ac:dyDescent="0.2">
      <c r="A102" s="1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</row>
    <row r="103" spans="1:12" ht="12.75" x14ac:dyDescent="0.2">
      <c r="A103" s="1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</row>
    <row r="104" spans="1:12" ht="12.75" x14ac:dyDescent="0.2">
      <c r="A104" s="1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</row>
    <row r="105" spans="1:12" ht="12.75" x14ac:dyDescent="0.2">
      <c r="A105" s="1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</row>
    <row r="106" spans="1:12" ht="12.75" x14ac:dyDescent="0.2">
      <c r="A106" s="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</row>
    <row r="107" spans="1:12" ht="12.75" x14ac:dyDescent="0.2">
      <c r="A107" s="1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</row>
    <row r="108" spans="1:12" ht="12.75" x14ac:dyDescent="0.2">
      <c r="A108" s="1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</row>
    <row r="109" spans="1:12" ht="12.75" x14ac:dyDescent="0.2">
      <c r="A109" s="1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</row>
    <row r="110" spans="1:12" ht="12.75" x14ac:dyDescent="0.2">
      <c r="A110" s="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</row>
    <row r="111" spans="1:12" ht="12.75" x14ac:dyDescent="0.2">
      <c r="A111" s="1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</row>
    <row r="112" spans="1:12" ht="12.75" x14ac:dyDescent="0.2">
      <c r="A112" s="1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</row>
    <row r="113" spans="1:12" ht="12.75" x14ac:dyDescent="0.2">
      <c r="A113" s="1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</row>
    <row r="114" spans="1:12" ht="12.75" x14ac:dyDescent="0.2">
      <c r="A114" s="1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</row>
    <row r="115" spans="1:12" ht="12.75" x14ac:dyDescent="0.2">
      <c r="A115" s="1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</row>
    <row r="116" spans="1:12" ht="12.75" x14ac:dyDescent="0.2">
      <c r="A116" s="1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</row>
    <row r="117" spans="1:12" ht="12.75" x14ac:dyDescent="0.2">
      <c r="A117" s="1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</row>
    <row r="118" spans="1:12" ht="12.75" x14ac:dyDescent="0.2">
      <c r="A118" s="1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</row>
    <row r="119" spans="1:12" ht="12.75" x14ac:dyDescent="0.2">
      <c r="A119" s="1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</row>
    <row r="120" spans="1:12" ht="12.75" x14ac:dyDescent="0.2">
      <c r="A120" s="1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</row>
    <row r="121" spans="1:12" ht="12.75" x14ac:dyDescent="0.2">
      <c r="A121" s="1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</row>
    <row r="122" spans="1:12" ht="12.75" x14ac:dyDescent="0.2">
      <c r="A122" s="1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</row>
    <row r="123" spans="1:12" ht="12.75" x14ac:dyDescent="0.2">
      <c r="A123" s="1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</row>
    <row r="124" spans="1:12" ht="12.75" x14ac:dyDescent="0.2">
      <c r="A124" s="1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</row>
    <row r="125" spans="1:12" ht="12.75" x14ac:dyDescent="0.2">
      <c r="A125" s="1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</row>
    <row r="126" spans="1:12" ht="12.75" x14ac:dyDescent="0.2">
      <c r="A126" s="1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</row>
    <row r="127" spans="1:12" ht="12.75" x14ac:dyDescent="0.2">
      <c r="A127" s="1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</row>
    <row r="128" spans="1:12" ht="12.75" x14ac:dyDescent="0.2">
      <c r="A128" s="1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</row>
    <row r="129" spans="1:12" ht="12.75" x14ac:dyDescent="0.2">
      <c r="A129" s="1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</row>
    <row r="130" spans="1:12" ht="12.75" x14ac:dyDescent="0.2">
      <c r="A130" s="1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</row>
    <row r="131" spans="1:12" ht="12.75" x14ac:dyDescent="0.2">
      <c r="A131" s="1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</row>
    <row r="132" spans="1:12" ht="12.75" x14ac:dyDescent="0.2">
      <c r="A132" s="1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</row>
    <row r="133" spans="1:12" ht="12.75" x14ac:dyDescent="0.2">
      <c r="A133" s="1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</row>
    <row r="134" spans="1:12" ht="12.75" x14ac:dyDescent="0.2">
      <c r="A134" s="1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</row>
    <row r="135" spans="1:12" ht="12.75" x14ac:dyDescent="0.2">
      <c r="A135" s="1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</row>
    <row r="136" spans="1:12" ht="12.75" x14ac:dyDescent="0.2">
      <c r="A136" s="1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</row>
    <row r="137" spans="1:12" ht="12.75" x14ac:dyDescent="0.2">
      <c r="A137" s="1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</row>
    <row r="138" spans="1:12" ht="12.75" x14ac:dyDescent="0.2">
      <c r="A138" s="1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</row>
    <row r="139" spans="1:12" ht="12.75" x14ac:dyDescent="0.2">
      <c r="A139" s="1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</row>
    <row r="140" spans="1:12" ht="12.75" x14ac:dyDescent="0.2">
      <c r="A140" s="1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</row>
    <row r="141" spans="1:12" ht="12.75" x14ac:dyDescent="0.2">
      <c r="A141" s="1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</row>
    <row r="142" spans="1:12" ht="12.75" x14ac:dyDescent="0.2">
      <c r="A142" s="1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</row>
    <row r="143" spans="1:12" ht="12.75" x14ac:dyDescent="0.2">
      <c r="A143" s="1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</row>
    <row r="144" spans="1:12" ht="12.75" x14ac:dyDescent="0.2">
      <c r="A144" s="1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</row>
    <row r="145" spans="1:12" ht="12.75" x14ac:dyDescent="0.2">
      <c r="A145" s="1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</row>
    <row r="146" spans="1:12" ht="12.75" x14ac:dyDescent="0.2">
      <c r="A146" s="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</row>
    <row r="147" spans="1:12" ht="12.75" x14ac:dyDescent="0.2">
      <c r="A147" s="1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</row>
    <row r="148" spans="1:12" ht="12.75" x14ac:dyDescent="0.2">
      <c r="A148" s="1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</row>
    <row r="149" spans="1:12" ht="12.75" x14ac:dyDescent="0.2">
      <c r="A149" s="1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</row>
    <row r="150" spans="1:12" ht="12.75" x14ac:dyDescent="0.2">
      <c r="A150" s="1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</row>
    <row r="151" spans="1:12" ht="12.75" x14ac:dyDescent="0.2">
      <c r="A151" s="1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</row>
    <row r="152" spans="1:12" ht="12.75" x14ac:dyDescent="0.2">
      <c r="A152" s="1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</row>
    <row r="153" spans="1:12" ht="12.75" x14ac:dyDescent="0.2">
      <c r="A153" s="1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</row>
    <row r="154" spans="1:12" ht="12.75" x14ac:dyDescent="0.2">
      <c r="A154" s="1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</row>
    <row r="155" spans="1:12" ht="12.75" x14ac:dyDescent="0.2">
      <c r="A155" s="1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</row>
    <row r="156" spans="1:12" ht="12.75" x14ac:dyDescent="0.2">
      <c r="A156" s="1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</row>
    <row r="157" spans="1:12" ht="12.75" x14ac:dyDescent="0.2">
      <c r="A157" s="1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</row>
    <row r="158" spans="1:12" ht="12.75" x14ac:dyDescent="0.2">
      <c r="A158" s="1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</row>
    <row r="159" spans="1:12" ht="12.75" x14ac:dyDescent="0.2">
      <c r="A159" s="1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</row>
    <row r="160" spans="1:12" ht="12.75" x14ac:dyDescent="0.2">
      <c r="A160" s="1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</row>
    <row r="161" spans="1:12" ht="12.75" x14ac:dyDescent="0.2">
      <c r="A161" s="1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</row>
    <row r="162" spans="1:12" ht="12.75" x14ac:dyDescent="0.2">
      <c r="A162" s="1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</row>
    <row r="163" spans="1:12" ht="12.75" x14ac:dyDescent="0.2">
      <c r="A163" s="1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</row>
    <row r="164" spans="1:12" ht="12.75" x14ac:dyDescent="0.2">
      <c r="A164" s="1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</row>
    <row r="165" spans="1:12" ht="12.75" x14ac:dyDescent="0.2">
      <c r="A165" s="1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</row>
    <row r="166" spans="1:12" ht="12.75" x14ac:dyDescent="0.2">
      <c r="A166" s="1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</row>
    <row r="167" spans="1:12" ht="12.75" x14ac:dyDescent="0.2">
      <c r="A167" s="1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</row>
    <row r="168" spans="1:12" ht="12.75" x14ac:dyDescent="0.2">
      <c r="A168" s="1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</row>
    <row r="169" spans="1:12" ht="12.75" x14ac:dyDescent="0.2">
      <c r="A169" s="1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</row>
    <row r="170" spans="1:12" ht="12.75" x14ac:dyDescent="0.2">
      <c r="A170" s="1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</row>
    <row r="171" spans="1:12" ht="12.75" x14ac:dyDescent="0.2">
      <c r="A171" s="1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</row>
    <row r="172" spans="1:12" ht="12.75" x14ac:dyDescent="0.2">
      <c r="A172" s="1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</row>
    <row r="173" spans="1:12" ht="12.75" x14ac:dyDescent="0.2">
      <c r="A173" s="1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</row>
    <row r="174" spans="1:12" ht="12.75" x14ac:dyDescent="0.2">
      <c r="A174" s="1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</row>
    <row r="175" spans="1:12" ht="12.75" x14ac:dyDescent="0.2">
      <c r="A175" s="1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</row>
    <row r="176" spans="1:12" ht="12.75" x14ac:dyDescent="0.2">
      <c r="A176" s="1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</row>
    <row r="177" spans="1:12" ht="12.75" x14ac:dyDescent="0.2">
      <c r="A177" s="1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</row>
    <row r="178" spans="1:12" ht="12.75" x14ac:dyDescent="0.2">
      <c r="A178" s="1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</row>
    <row r="179" spans="1:12" ht="12.75" x14ac:dyDescent="0.2">
      <c r="A179" s="1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</row>
    <row r="180" spans="1:12" ht="12.75" x14ac:dyDescent="0.2">
      <c r="A180" s="1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</row>
    <row r="181" spans="1:12" ht="12.75" x14ac:dyDescent="0.2">
      <c r="A181" s="1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</row>
    <row r="182" spans="1:12" ht="12.75" x14ac:dyDescent="0.2">
      <c r="A182" s="1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</row>
    <row r="183" spans="1:12" ht="12.75" x14ac:dyDescent="0.2">
      <c r="A183" s="1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</row>
    <row r="184" spans="1:12" ht="12.75" x14ac:dyDescent="0.2">
      <c r="A184" s="1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</row>
    <row r="185" spans="1:12" ht="12.75" x14ac:dyDescent="0.2">
      <c r="A185" s="1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</row>
    <row r="186" spans="1:12" ht="12.75" x14ac:dyDescent="0.2">
      <c r="A186" s="1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</row>
    <row r="187" spans="1:12" ht="12.75" x14ac:dyDescent="0.2">
      <c r="A187" s="1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</row>
    <row r="188" spans="1:12" ht="12.75" x14ac:dyDescent="0.2">
      <c r="A188" s="1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</row>
    <row r="189" spans="1:12" ht="12.75" x14ac:dyDescent="0.2">
      <c r="A189" s="1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</row>
    <row r="190" spans="1:12" ht="12.75" x14ac:dyDescent="0.2">
      <c r="A190" s="1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</row>
    <row r="191" spans="1:12" ht="12.75" x14ac:dyDescent="0.2">
      <c r="A191" s="1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</row>
    <row r="192" spans="1:12" ht="12.75" x14ac:dyDescent="0.2">
      <c r="A192" s="1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</row>
    <row r="193" spans="1:12" ht="12.75" x14ac:dyDescent="0.2">
      <c r="A193" s="1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</row>
    <row r="194" spans="1:12" ht="12.75" x14ac:dyDescent="0.2">
      <c r="A194" s="1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</row>
    <row r="195" spans="1:12" ht="12.75" x14ac:dyDescent="0.2">
      <c r="A195" s="1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</row>
    <row r="196" spans="1:12" ht="12.75" x14ac:dyDescent="0.2">
      <c r="A196" s="1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</row>
    <row r="197" spans="1:12" ht="12.75" x14ac:dyDescent="0.2">
      <c r="A197" s="1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</row>
    <row r="198" spans="1:12" ht="12.75" x14ac:dyDescent="0.2">
      <c r="A198" s="1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</row>
    <row r="199" spans="1:12" ht="12.75" x14ac:dyDescent="0.2">
      <c r="A199" s="1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</row>
    <row r="200" spans="1:12" ht="12.75" x14ac:dyDescent="0.2">
      <c r="A200" s="1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</row>
    <row r="201" spans="1:12" ht="12.75" x14ac:dyDescent="0.2">
      <c r="A201" s="1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</row>
    <row r="202" spans="1:12" ht="12.75" x14ac:dyDescent="0.2">
      <c r="A202" s="1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</row>
    <row r="203" spans="1:12" ht="12.75" x14ac:dyDescent="0.2">
      <c r="A203" s="1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</row>
    <row r="204" spans="1:12" ht="12.75" x14ac:dyDescent="0.2">
      <c r="A204" s="1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</row>
    <row r="205" spans="1:12" ht="12.75" x14ac:dyDescent="0.2">
      <c r="A205" s="1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</row>
    <row r="206" spans="1:12" ht="12.75" x14ac:dyDescent="0.2">
      <c r="A206" s="1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</row>
    <row r="207" spans="1:12" ht="12.75" x14ac:dyDescent="0.2">
      <c r="A207" s="1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</row>
    <row r="208" spans="1:12" ht="12.75" x14ac:dyDescent="0.2">
      <c r="A208" s="1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</row>
    <row r="209" spans="1:12" ht="12.75" x14ac:dyDescent="0.2">
      <c r="A209" s="1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</row>
    <row r="210" spans="1:12" ht="12.75" x14ac:dyDescent="0.2">
      <c r="A210" s="1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</row>
    <row r="211" spans="1:12" ht="12.75" x14ac:dyDescent="0.2">
      <c r="A211" s="1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</row>
    <row r="212" spans="1:12" ht="12.75" x14ac:dyDescent="0.2">
      <c r="A212" s="1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</row>
    <row r="213" spans="1:12" ht="12.75" x14ac:dyDescent="0.2">
      <c r="A213" s="1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</row>
    <row r="214" spans="1:12" ht="12.75" x14ac:dyDescent="0.2">
      <c r="A214" s="1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</row>
    <row r="215" spans="1:12" ht="12.75" x14ac:dyDescent="0.2">
      <c r="A215" s="1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</row>
    <row r="216" spans="1:12" ht="12.75" x14ac:dyDescent="0.2">
      <c r="A216" s="1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</row>
    <row r="217" spans="1:12" ht="12.75" x14ac:dyDescent="0.2">
      <c r="A217" s="1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</row>
    <row r="218" spans="1:12" ht="12.75" x14ac:dyDescent="0.2">
      <c r="A218" s="1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</row>
    <row r="219" spans="1:12" ht="12.75" x14ac:dyDescent="0.2">
      <c r="A219" s="1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</row>
    <row r="220" spans="1:12" ht="12.75" x14ac:dyDescent="0.2">
      <c r="A220" s="1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</row>
    <row r="221" spans="1:12" ht="12.75" x14ac:dyDescent="0.2">
      <c r="A221" s="1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</row>
    <row r="222" spans="1:12" ht="12.75" x14ac:dyDescent="0.2">
      <c r="A222" s="1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</row>
    <row r="223" spans="1:12" ht="12.75" x14ac:dyDescent="0.2">
      <c r="A223" s="1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</row>
    <row r="224" spans="1:12" ht="12.75" x14ac:dyDescent="0.2">
      <c r="A224" s="1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</row>
    <row r="225" spans="1:12" ht="12.75" x14ac:dyDescent="0.2">
      <c r="A225" s="1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</row>
    <row r="226" spans="1:12" ht="12.75" x14ac:dyDescent="0.2">
      <c r="A226" s="1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</row>
    <row r="227" spans="1:12" ht="12.75" x14ac:dyDescent="0.2">
      <c r="A227" s="1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</row>
    <row r="228" spans="1:12" ht="12.75" x14ac:dyDescent="0.2">
      <c r="A228" s="1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</row>
    <row r="229" spans="1:12" ht="12.75" x14ac:dyDescent="0.2">
      <c r="A229" s="1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</row>
    <row r="230" spans="1:12" ht="12.75" x14ac:dyDescent="0.2">
      <c r="A230" s="1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</row>
    <row r="231" spans="1:12" ht="12.75" x14ac:dyDescent="0.2">
      <c r="A231" s="1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</row>
    <row r="232" spans="1:12" ht="12.75" x14ac:dyDescent="0.2">
      <c r="A232" s="1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</row>
    <row r="233" spans="1:12" ht="12.75" x14ac:dyDescent="0.2">
      <c r="A233" s="1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</row>
    <row r="234" spans="1:12" ht="12.75" x14ac:dyDescent="0.2">
      <c r="A234" s="1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</row>
    <row r="235" spans="1:12" ht="12.75" x14ac:dyDescent="0.2">
      <c r="A235" s="1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</row>
    <row r="236" spans="1:12" ht="12.75" x14ac:dyDescent="0.2">
      <c r="A236" s="1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</row>
    <row r="237" spans="1:12" ht="12.75" x14ac:dyDescent="0.2">
      <c r="A237" s="1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</row>
    <row r="238" spans="1:12" ht="12.75" x14ac:dyDescent="0.2">
      <c r="A238" s="1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</row>
    <row r="239" spans="1:12" ht="12.75" x14ac:dyDescent="0.2">
      <c r="A239" s="1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</row>
    <row r="240" spans="1:12" ht="12.75" x14ac:dyDescent="0.2">
      <c r="A240" s="1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</row>
    <row r="241" spans="1:12" ht="12.75" x14ac:dyDescent="0.2">
      <c r="A241" s="1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</row>
    <row r="242" spans="1:12" ht="12.75" x14ac:dyDescent="0.2">
      <c r="A242" s="1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</row>
    <row r="243" spans="1:12" ht="12.75" x14ac:dyDescent="0.2">
      <c r="A243" s="1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</row>
    <row r="244" spans="1:12" ht="12.75" x14ac:dyDescent="0.2">
      <c r="A244" s="1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</row>
    <row r="245" spans="1:12" ht="12.75" x14ac:dyDescent="0.2">
      <c r="A245" s="1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</row>
    <row r="246" spans="1:12" ht="12.75" x14ac:dyDescent="0.2">
      <c r="A246" s="1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</row>
    <row r="247" spans="1:12" ht="12.75" x14ac:dyDescent="0.2">
      <c r="A247" s="1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</row>
    <row r="248" spans="1:12" ht="12.75" x14ac:dyDescent="0.2">
      <c r="A248" s="1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</row>
    <row r="249" spans="1:12" ht="12.75" x14ac:dyDescent="0.2">
      <c r="A249" s="1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</row>
    <row r="250" spans="1:12" ht="12.75" x14ac:dyDescent="0.2">
      <c r="A250" s="1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</row>
    <row r="251" spans="1:12" ht="12.75" x14ac:dyDescent="0.2">
      <c r="A251" s="1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</row>
    <row r="252" spans="1:12" ht="12.75" x14ac:dyDescent="0.2">
      <c r="A252" s="1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</row>
    <row r="253" spans="1:12" ht="12.75" x14ac:dyDescent="0.2">
      <c r="A253" s="1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</row>
    <row r="254" spans="1:12" ht="12.75" x14ac:dyDescent="0.2">
      <c r="A254" s="1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</row>
    <row r="255" spans="1:12" ht="12.75" x14ac:dyDescent="0.2">
      <c r="A255" s="1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</row>
    <row r="256" spans="1:12" ht="12.75" x14ac:dyDescent="0.2">
      <c r="A256" s="1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</row>
    <row r="257" spans="1:12" ht="12.75" x14ac:dyDescent="0.2">
      <c r="A257" s="1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</row>
    <row r="258" spans="1:12" ht="12.75" x14ac:dyDescent="0.2">
      <c r="A258" s="1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</row>
    <row r="259" spans="1:12" ht="12.75" x14ac:dyDescent="0.2">
      <c r="A259" s="1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</row>
    <row r="260" spans="1:12" ht="12.75" x14ac:dyDescent="0.2">
      <c r="A260" s="1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</row>
    <row r="261" spans="1:12" ht="12.75" x14ac:dyDescent="0.2">
      <c r="A261" s="1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</row>
    <row r="262" spans="1:12" ht="12.75" x14ac:dyDescent="0.2">
      <c r="A262" s="1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</row>
    <row r="263" spans="1:12" ht="12.75" x14ac:dyDescent="0.2">
      <c r="A263" s="1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</row>
    <row r="264" spans="1:12" ht="12.75" x14ac:dyDescent="0.2">
      <c r="A264" s="1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</row>
    <row r="265" spans="1:12" ht="12.75" x14ac:dyDescent="0.2">
      <c r="A265" s="1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</row>
    <row r="266" spans="1:12" ht="12.75" x14ac:dyDescent="0.2">
      <c r="A266" s="1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</row>
    <row r="267" spans="1:12" ht="12.75" x14ac:dyDescent="0.2">
      <c r="A267" s="1"/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</row>
    <row r="268" spans="1:12" ht="12.75" x14ac:dyDescent="0.2">
      <c r="A268" s="1"/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</row>
    <row r="269" spans="1:12" ht="12.75" x14ac:dyDescent="0.2">
      <c r="A269" s="1"/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</row>
    <row r="270" spans="1:12" ht="12.75" x14ac:dyDescent="0.2">
      <c r="A270" s="1"/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</row>
    <row r="271" spans="1:12" ht="12.75" x14ac:dyDescent="0.2">
      <c r="A271" s="1"/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</row>
    <row r="272" spans="1:12" ht="12.75" x14ac:dyDescent="0.2">
      <c r="A272" s="1"/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</row>
    <row r="273" spans="1:12" ht="12.75" x14ac:dyDescent="0.2">
      <c r="A273" s="1"/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</row>
    <row r="274" spans="1:12" ht="12.75" x14ac:dyDescent="0.2">
      <c r="A274" s="1"/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</row>
    <row r="275" spans="1:12" ht="12.75" x14ac:dyDescent="0.2">
      <c r="A275" s="1"/>
      <c r="B275" s="22"/>
      <c r="C275" s="22"/>
      <c r="D275" s="22"/>
      <c r="E275" s="22"/>
      <c r="F275" s="22"/>
      <c r="G275" s="22"/>
      <c r="H275" s="22"/>
      <c r="I275" s="22"/>
      <c r="J275" s="22"/>
      <c r="K275" s="22"/>
      <c r="L275" s="22"/>
    </row>
    <row r="276" spans="1:12" ht="12.75" x14ac:dyDescent="0.2">
      <c r="A276" s="1"/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</row>
    <row r="277" spans="1:12" ht="12.75" x14ac:dyDescent="0.2">
      <c r="A277" s="1"/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</row>
    <row r="278" spans="1:12" ht="12.75" x14ac:dyDescent="0.2">
      <c r="A278" s="1"/>
      <c r="B278" s="22"/>
      <c r="C278" s="22"/>
      <c r="D278" s="22"/>
      <c r="E278" s="22"/>
      <c r="F278" s="22"/>
      <c r="G278" s="22"/>
      <c r="H278" s="22"/>
      <c r="I278" s="22"/>
      <c r="J278" s="22"/>
      <c r="K278" s="22"/>
      <c r="L278" s="22"/>
    </row>
    <row r="279" spans="1:12" ht="12.75" x14ac:dyDescent="0.2">
      <c r="A279" s="1"/>
      <c r="B279" s="22"/>
      <c r="C279" s="22"/>
      <c r="D279" s="22"/>
      <c r="E279" s="22"/>
      <c r="F279" s="22"/>
      <c r="G279" s="22"/>
      <c r="H279" s="22"/>
      <c r="I279" s="22"/>
      <c r="J279" s="22"/>
      <c r="K279" s="22"/>
      <c r="L279" s="22"/>
    </row>
    <row r="280" spans="1:12" ht="12.75" x14ac:dyDescent="0.2">
      <c r="A280" s="1"/>
      <c r="B280" s="22"/>
      <c r="C280" s="22"/>
      <c r="D280" s="22"/>
      <c r="E280" s="22"/>
      <c r="F280" s="22"/>
      <c r="G280" s="22"/>
      <c r="H280" s="22"/>
      <c r="I280" s="22"/>
      <c r="J280" s="22"/>
      <c r="K280" s="22"/>
      <c r="L280" s="22"/>
    </row>
    <row r="281" spans="1:12" ht="12.75" x14ac:dyDescent="0.2">
      <c r="A281" s="1"/>
      <c r="B281" s="22"/>
      <c r="C281" s="22"/>
      <c r="D281" s="22"/>
      <c r="E281" s="22"/>
      <c r="F281" s="22"/>
      <c r="G281" s="22"/>
      <c r="H281" s="22"/>
      <c r="I281" s="22"/>
      <c r="J281" s="22"/>
      <c r="K281" s="22"/>
      <c r="L281" s="22"/>
    </row>
    <row r="282" spans="1:12" ht="12.75" x14ac:dyDescent="0.2">
      <c r="A282" s="1"/>
      <c r="B282" s="22"/>
      <c r="C282" s="22"/>
      <c r="D282" s="22"/>
      <c r="E282" s="22"/>
      <c r="F282" s="22"/>
      <c r="G282" s="22"/>
      <c r="H282" s="22"/>
      <c r="I282" s="22"/>
      <c r="J282" s="22"/>
      <c r="K282" s="22"/>
      <c r="L282" s="22"/>
    </row>
    <row r="283" spans="1:12" ht="12.75" x14ac:dyDescent="0.2">
      <c r="A283" s="1"/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</row>
    <row r="284" spans="1:12" ht="12.75" x14ac:dyDescent="0.2">
      <c r="A284" s="1"/>
      <c r="B284" s="22"/>
      <c r="C284" s="22"/>
      <c r="D284" s="22"/>
      <c r="E284" s="22"/>
      <c r="F284" s="22"/>
      <c r="G284" s="22"/>
      <c r="H284" s="22"/>
      <c r="I284" s="22"/>
      <c r="J284" s="22"/>
      <c r="K284" s="22"/>
      <c r="L284" s="22"/>
    </row>
    <row r="285" spans="1:12" ht="12.75" x14ac:dyDescent="0.2">
      <c r="A285" s="1"/>
      <c r="B285" s="22"/>
      <c r="C285" s="22"/>
      <c r="D285" s="22"/>
      <c r="E285" s="22"/>
      <c r="F285" s="22"/>
      <c r="G285" s="22"/>
      <c r="H285" s="22"/>
      <c r="I285" s="22"/>
      <c r="J285" s="22"/>
      <c r="K285" s="22"/>
      <c r="L285" s="22"/>
    </row>
    <row r="286" spans="1:12" ht="12.75" x14ac:dyDescent="0.2">
      <c r="A286" s="1"/>
      <c r="B286" s="22"/>
      <c r="C286" s="22"/>
      <c r="D286" s="22"/>
      <c r="E286" s="22"/>
      <c r="F286" s="22"/>
      <c r="G286" s="22"/>
      <c r="H286" s="22"/>
      <c r="I286" s="22"/>
      <c r="J286" s="22"/>
      <c r="K286" s="22"/>
      <c r="L286" s="22"/>
    </row>
    <row r="287" spans="1:12" ht="12.75" x14ac:dyDescent="0.2">
      <c r="A287" s="1"/>
      <c r="B287" s="22"/>
      <c r="C287" s="22"/>
      <c r="D287" s="22"/>
      <c r="E287" s="22"/>
      <c r="F287" s="22"/>
      <c r="G287" s="22"/>
      <c r="H287" s="22"/>
      <c r="I287" s="22"/>
      <c r="J287" s="22"/>
      <c r="K287" s="22"/>
      <c r="L287" s="22"/>
    </row>
    <row r="288" spans="1:12" ht="12.75" x14ac:dyDescent="0.2">
      <c r="A288" s="1"/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</row>
    <row r="289" spans="1:12" ht="12.75" x14ac:dyDescent="0.2">
      <c r="A289" s="1"/>
      <c r="B289" s="22"/>
      <c r="C289" s="22"/>
      <c r="D289" s="22"/>
      <c r="E289" s="22"/>
      <c r="F289" s="22"/>
      <c r="G289" s="22"/>
      <c r="H289" s="22"/>
      <c r="I289" s="22"/>
      <c r="J289" s="22"/>
      <c r="K289" s="22"/>
      <c r="L289" s="22"/>
    </row>
    <row r="290" spans="1:12" ht="12.75" x14ac:dyDescent="0.2">
      <c r="A290" s="1"/>
      <c r="B290" s="22"/>
      <c r="C290" s="22"/>
      <c r="D290" s="22"/>
      <c r="E290" s="22"/>
      <c r="F290" s="22"/>
      <c r="G290" s="22"/>
      <c r="H290" s="22"/>
      <c r="I290" s="22"/>
      <c r="J290" s="22"/>
      <c r="K290" s="22"/>
      <c r="L290" s="22"/>
    </row>
    <row r="291" spans="1:12" ht="12.75" x14ac:dyDescent="0.2">
      <c r="A291" s="1"/>
      <c r="B291" s="22"/>
      <c r="C291" s="22"/>
      <c r="D291" s="22"/>
      <c r="E291" s="22"/>
      <c r="F291" s="22"/>
      <c r="G291" s="22"/>
      <c r="H291" s="22"/>
      <c r="I291" s="22"/>
      <c r="J291" s="22"/>
      <c r="K291" s="22"/>
      <c r="L291" s="22"/>
    </row>
    <row r="292" spans="1:12" ht="12.75" x14ac:dyDescent="0.2">
      <c r="A292" s="1"/>
      <c r="B292" s="22"/>
      <c r="C292" s="22"/>
      <c r="D292" s="22"/>
      <c r="E292" s="22"/>
      <c r="F292" s="22"/>
      <c r="G292" s="22"/>
      <c r="H292" s="22"/>
      <c r="I292" s="22"/>
      <c r="J292" s="22"/>
      <c r="K292" s="22"/>
      <c r="L292" s="22"/>
    </row>
    <row r="293" spans="1:12" ht="12.75" x14ac:dyDescent="0.2">
      <c r="A293" s="1"/>
      <c r="B293" s="22"/>
      <c r="C293" s="22"/>
      <c r="D293" s="22"/>
      <c r="E293" s="22"/>
      <c r="F293" s="22"/>
      <c r="G293" s="22"/>
      <c r="H293" s="22"/>
      <c r="I293" s="22"/>
      <c r="J293" s="22"/>
      <c r="K293" s="22"/>
      <c r="L293" s="22"/>
    </row>
    <row r="294" spans="1:12" ht="12.75" x14ac:dyDescent="0.2">
      <c r="A294" s="1"/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</row>
    <row r="295" spans="1:12" ht="12.75" x14ac:dyDescent="0.2">
      <c r="A295" s="1"/>
      <c r="B295" s="22"/>
      <c r="C295" s="22"/>
      <c r="D295" s="22"/>
      <c r="E295" s="22"/>
      <c r="F295" s="22"/>
      <c r="G295" s="22"/>
      <c r="H295" s="22"/>
      <c r="I295" s="22"/>
      <c r="J295" s="22"/>
      <c r="K295" s="22"/>
      <c r="L295" s="22"/>
    </row>
    <row r="296" spans="1:12" ht="12.75" x14ac:dyDescent="0.2">
      <c r="A296" s="1"/>
      <c r="B296" s="22"/>
      <c r="C296" s="22"/>
      <c r="D296" s="22"/>
      <c r="E296" s="22"/>
      <c r="F296" s="22"/>
      <c r="G296" s="22"/>
      <c r="H296" s="22"/>
      <c r="I296" s="22"/>
      <c r="J296" s="22"/>
      <c r="K296" s="22"/>
      <c r="L296" s="22"/>
    </row>
    <row r="297" spans="1:12" ht="12.75" x14ac:dyDescent="0.2">
      <c r="A297" s="1"/>
      <c r="B297" s="22"/>
      <c r="C297" s="22"/>
      <c r="D297" s="22"/>
      <c r="E297" s="22"/>
      <c r="F297" s="22"/>
      <c r="G297" s="22"/>
      <c r="H297" s="22"/>
      <c r="I297" s="22"/>
      <c r="J297" s="22"/>
      <c r="K297" s="22"/>
      <c r="L297" s="22"/>
    </row>
    <row r="298" spans="1:12" ht="12.75" x14ac:dyDescent="0.2">
      <c r="A298" s="1"/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</row>
    <row r="299" spans="1:12" ht="12.75" x14ac:dyDescent="0.2">
      <c r="A299" s="1"/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</row>
    <row r="300" spans="1:12" ht="12.75" x14ac:dyDescent="0.2">
      <c r="A300" s="1"/>
      <c r="B300" s="22"/>
      <c r="C300" s="22"/>
      <c r="D300" s="22"/>
      <c r="E300" s="22"/>
      <c r="F300" s="22"/>
      <c r="G300" s="22"/>
      <c r="H300" s="22"/>
      <c r="I300" s="22"/>
      <c r="J300" s="22"/>
      <c r="K300" s="22"/>
      <c r="L300" s="22"/>
    </row>
    <row r="301" spans="1:12" ht="12.75" x14ac:dyDescent="0.2">
      <c r="A301" s="1"/>
      <c r="B301" s="22"/>
      <c r="C301" s="22"/>
      <c r="D301" s="22"/>
      <c r="E301" s="22"/>
      <c r="F301" s="22"/>
      <c r="G301" s="22"/>
      <c r="H301" s="22"/>
      <c r="I301" s="22"/>
      <c r="J301" s="22"/>
      <c r="K301" s="22"/>
      <c r="L301" s="22"/>
    </row>
    <row r="302" spans="1:12" ht="12.75" x14ac:dyDescent="0.2">
      <c r="A302" s="1"/>
      <c r="B302" s="22"/>
      <c r="C302" s="22"/>
      <c r="D302" s="22"/>
      <c r="E302" s="22"/>
      <c r="F302" s="22"/>
      <c r="G302" s="22"/>
      <c r="H302" s="22"/>
      <c r="I302" s="22"/>
      <c r="J302" s="22"/>
      <c r="K302" s="22"/>
      <c r="L302" s="22"/>
    </row>
    <row r="303" spans="1:12" ht="12.75" x14ac:dyDescent="0.2">
      <c r="A303" s="1"/>
      <c r="B303" s="22"/>
      <c r="C303" s="22"/>
      <c r="D303" s="22"/>
      <c r="E303" s="22"/>
      <c r="F303" s="22"/>
      <c r="G303" s="22"/>
      <c r="H303" s="22"/>
      <c r="I303" s="22"/>
      <c r="J303" s="22"/>
      <c r="K303" s="22"/>
      <c r="L303" s="22"/>
    </row>
    <row r="304" spans="1:12" ht="12.75" x14ac:dyDescent="0.2">
      <c r="A304" s="1"/>
      <c r="B304" s="22"/>
      <c r="C304" s="22"/>
      <c r="D304" s="22"/>
      <c r="E304" s="22"/>
      <c r="F304" s="22"/>
      <c r="G304" s="22"/>
      <c r="H304" s="22"/>
      <c r="I304" s="22"/>
      <c r="J304" s="22"/>
      <c r="K304" s="22"/>
      <c r="L304" s="22"/>
    </row>
    <row r="305" spans="1:12" ht="12.75" x14ac:dyDescent="0.2">
      <c r="A305" s="1"/>
      <c r="B305" s="22"/>
      <c r="C305" s="22"/>
      <c r="D305" s="22"/>
      <c r="E305" s="22"/>
      <c r="F305" s="22"/>
      <c r="G305" s="22"/>
      <c r="H305" s="22"/>
      <c r="I305" s="22"/>
      <c r="J305" s="22"/>
      <c r="K305" s="22"/>
      <c r="L305" s="22"/>
    </row>
    <row r="306" spans="1:12" ht="12.75" x14ac:dyDescent="0.2">
      <c r="A306" s="1"/>
      <c r="B306" s="22"/>
      <c r="C306" s="22"/>
      <c r="D306" s="22"/>
      <c r="E306" s="22"/>
      <c r="F306" s="22"/>
      <c r="G306" s="22"/>
      <c r="H306" s="22"/>
      <c r="I306" s="22"/>
      <c r="J306" s="22"/>
      <c r="K306" s="22"/>
      <c r="L306" s="22"/>
    </row>
    <row r="307" spans="1:12" ht="12.75" x14ac:dyDescent="0.2">
      <c r="A307" s="1"/>
      <c r="B307" s="22"/>
      <c r="C307" s="22"/>
      <c r="D307" s="22"/>
      <c r="E307" s="22"/>
      <c r="F307" s="22"/>
      <c r="G307" s="22"/>
      <c r="H307" s="22"/>
      <c r="I307" s="22"/>
      <c r="J307" s="22"/>
      <c r="K307" s="22"/>
      <c r="L307" s="22"/>
    </row>
    <row r="308" spans="1:12" ht="12.75" x14ac:dyDescent="0.2">
      <c r="A308" s="1"/>
      <c r="B308" s="22"/>
      <c r="C308" s="22"/>
      <c r="D308" s="22"/>
      <c r="E308" s="22"/>
      <c r="F308" s="22"/>
      <c r="G308" s="22"/>
      <c r="H308" s="22"/>
      <c r="I308" s="22"/>
      <c r="J308" s="22"/>
      <c r="K308" s="22"/>
      <c r="L308" s="22"/>
    </row>
    <row r="309" spans="1:12" ht="12.75" x14ac:dyDescent="0.2">
      <c r="A309" s="1"/>
      <c r="B309" s="22"/>
      <c r="C309" s="22"/>
      <c r="D309" s="22"/>
      <c r="E309" s="22"/>
      <c r="F309" s="22"/>
      <c r="G309" s="22"/>
      <c r="H309" s="22"/>
      <c r="I309" s="22"/>
      <c r="J309" s="22"/>
      <c r="K309" s="22"/>
      <c r="L309" s="22"/>
    </row>
    <row r="310" spans="1:12" ht="12.75" x14ac:dyDescent="0.2">
      <c r="A310" s="1"/>
      <c r="B310" s="22"/>
      <c r="C310" s="22"/>
      <c r="D310" s="22"/>
      <c r="E310" s="22"/>
      <c r="F310" s="22"/>
      <c r="G310" s="22"/>
      <c r="H310" s="22"/>
      <c r="I310" s="22"/>
      <c r="J310" s="22"/>
      <c r="K310" s="22"/>
      <c r="L310" s="22"/>
    </row>
    <row r="311" spans="1:12" ht="12.75" x14ac:dyDescent="0.2">
      <c r="A311" s="1"/>
      <c r="B311" s="22"/>
      <c r="C311" s="22"/>
      <c r="D311" s="22"/>
      <c r="E311" s="22"/>
      <c r="F311" s="22"/>
      <c r="G311" s="22"/>
      <c r="H311" s="22"/>
      <c r="I311" s="22"/>
      <c r="J311" s="22"/>
      <c r="K311" s="22"/>
      <c r="L311" s="22"/>
    </row>
    <row r="312" spans="1:12" ht="12.75" x14ac:dyDescent="0.2">
      <c r="A312" s="1"/>
      <c r="B312" s="22"/>
      <c r="C312" s="22"/>
      <c r="D312" s="22"/>
      <c r="E312" s="22"/>
      <c r="F312" s="22"/>
      <c r="G312" s="22"/>
      <c r="H312" s="22"/>
      <c r="I312" s="22"/>
      <c r="J312" s="22"/>
      <c r="K312" s="22"/>
      <c r="L312" s="22"/>
    </row>
    <row r="313" spans="1:12" ht="12.75" x14ac:dyDescent="0.2">
      <c r="A313" s="1"/>
      <c r="B313" s="22"/>
      <c r="C313" s="22"/>
      <c r="D313" s="22"/>
      <c r="E313" s="22"/>
      <c r="F313" s="22"/>
      <c r="G313" s="22"/>
      <c r="H313" s="22"/>
      <c r="I313" s="22"/>
      <c r="J313" s="22"/>
      <c r="K313" s="22"/>
      <c r="L313" s="22"/>
    </row>
    <row r="314" spans="1:12" ht="12.75" x14ac:dyDescent="0.2">
      <c r="A314" s="1"/>
      <c r="B314" s="22"/>
      <c r="C314" s="22"/>
      <c r="D314" s="22"/>
      <c r="E314" s="22"/>
      <c r="F314" s="22"/>
      <c r="G314" s="22"/>
      <c r="H314" s="22"/>
      <c r="I314" s="22"/>
      <c r="J314" s="22"/>
      <c r="K314" s="22"/>
      <c r="L314" s="22"/>
    </row>
    <row r="315" spans="1:12" ht="12.75" x14ac:dyDescent="0.2">
      <c r="A315" s="1"/>
      <c r="B315" s="22"/>
      <c r="C315" s="22"/>
      <c r="D315" s="22"/>
      <c r="E315" s="22"/>
      <c r="F315" s="22"/>
      <c r="G315" s="22"/>
      <c r="H315" s="22"/>
      <c r="I315" s="22"/>
      <c r="J315" s="22"/>
      <c r="K315" s="22"/>
      <c r="L315" s="22"/>
    </row>
    <row r="316" spans="1:12" ht="12.75" x14ac:dyDescent="0.2">
      <c r="A316" s="1"/>
      <c r="B316" s="22"/>
      <c r="C316" s="22"/>
      <c r="D316" s="22"/>
      <c r="E316" s="22"/>
      <c r="F316" s="22"/>
      <c r="G316" s="22"/>
      <c r="H316" s="22"/>
      <c r="I316" s="22"/>
      <c r="J316" s="22"/>
      <c r="K316" s="22"/>
      <c r="L316" s="22"/>
    </row>
    <row r="317" spans="1:12" ht="12.75" x14ac:dyDescent="0.2">
      <c r="A317" s="1"/>
      <c r="B317" s="22"/>
      <c r="C317" s="22"/>
      <c r="D317" s="22"/>
      <c r="E317" s="22"/>
      <c r="F317" s="22"/>
      <c r="G317" s="22"/>
      <c r="H317" s="22"/>
      <c r="I317" s="22"/>
      <c r="J317" s="22"/>
      <c r="K317" s="22"/>
      <c r="L317" s="22"/>
    </row>
    <row r="318" spans="1:12" ht="12.75" x14ac:dyDescent="0.2">
      <c r="A318" s="1"/>
      <c r="B318" s="22"/>
      <c r="C318" s="22"/>
      <c r="D318" s="22"/>
      <c r="E318" s="22"/>
      <c r="F318" s="22"/>
      <c r="G318" s="22"/>
      <c r="H318" s="22"/>
      <c r="I318" s="22"/>
      <c r="J318" s="22"/>
      <c r="K318" s="22"/>
      <c r="L318" s="22"/>
    </row>
    <row r="319" spans="1:12" ht="12.75" x14ac:dyDescent="0.2">
      <c r="A319" s="1"/>
      <c r="B319" s="22"/>
      <c r="C319" s="22"/>
      <c r="D319" s="22"/>
      <c r="E319" s="22"/>
      <c r="F319" s="22"/>
      <c r="G319" s="22"/>
      <c r="H319" s="22"/>
      <c r="I319" s="22"/>
      <c r="J319" s="22"/>
      <c r="K319" s="22"/>
      <c r="L319" s="22"/>
    </row>
    <row r="320" spans="1:12" ht="12.75" x14ac:dyDescent="0.2">
      <c r="A320" s="1"/>
      <c r="B320" s="22"/>
      <c r="C320" s="22"/>
      <c r="D320" s="22"/>
      <c r="E320" s="22"/>
      <c r="F320" s="22"/>
      <c r="G320" s="22"/>
      <c r="H320" s="22"/>
      <c r="I320" s="22"/>
      <c r="J320" s="22"/>
      <c r="K320" s="22"/>
      <c r="L320" s="22"/>
    </row>
    <row r="321" spans="1:12" ht="12.75" x14ac:dyDescent="0.2">
      <c r="A321" s="1"/>
      <c r="B321" s="22"/>
      <c r="C321" s="22"/>
      <c r="D321" s="22"/>
      <c r="E321" s="22"/>
      <c r="F321" s="22"/>
      <c r="G321" s="22"/>
      <c r="H321" s="22"/>
      <c r="I321" s="22"/>
      <c r="J321" s="22"/>
      <c r="K321" s="22"/>
      <c r="L321" s="22"/>
    </row>
    <row r="322" spans="1:12" ht="12.75" x14ac:dyDescent="0.2">
      <c r="A322" s="1"/>
      <c r="B322" s="22"/>
      <c r="C322" s="22"/>
      <c r="D322" s="22"/>
      <c r="E322" s="22"/>
      <c r="F322" s="22"/>
      <c r="G322" s="22"/>
      <c r="H322" s="22"/>
      <c r="I322" s="22"/>
      <c r="J322" s="22"/>
      <c r="K322" s="22"/>
      <c r="L322" s="22"/>
    </row>
    <row r="323" spans="1:12" ht="12.75" x14ac:dyDescent="0.2">
      <c r="A323" s="1"/>
      <c r="B323" s="22"/>
      <c r="C323" s="22"/>
      <c r="D323" s="22"/>
      <c r="E323" s="22"/>
      <c r="F323" s="22"/>
      <c r="G323" s="22"/>
      <c r="H323" s="22"/>
      <c r="I323" s="22"/>
      <c r="J323" s="22"/>
      <c r="K323" s="22"/>
      <c r="L323" s="22"/>
    </row>
    <row r="324" spans="1:12" ht="12.75" x14ac:dyDescent="0.2">
      <c r="A324" s="1"/>
      <c r="B324" s="22"/>
      <c r="C324" s="22"/>
      <c r="D324" s="22"/>
      <c r="E324" s="22"/>
      <c r="F324" s="22"/>
      <c r="G324" s="22"/>
      <c r="H324" s="22"/>
      <c r="I324" s="22"/>
      <c r="J324" s="22"/>
      <c r="K324" s="22"/>
      <c r="L324" s="22"/>
    </row>
    <row r="325" spans="1:12" ht="12.75" x14ac:dyDescent="0.2">
      <c r="A325" s="1"/>
      <c r="B325" s="22"/>
      <c r="C325" s="22"/>
      <c r="D325" s="22"/>
      <c r="E325" s="22"/>
      <c r="F325" s="22"/>
      <c r="G325" s="22"/>
      <c r="H325" s="22"/>
      <c r="I325" s="22"/>
      <c r="J325" s="22"/>
      <c r="K325" s="22"/>
      <c r="L325" s="22"/>
    </row>
    <row r="326" spans="1:12" ht="12.75" x14ac:dyDescent="0.2">
      <c r="A326" s="1"/>
      <c r="B326" s="22"/>
      <c r="C326" s="22"/>
      <c r="D326" s="22"/>
      <c r="E326" s="22"/>
      <c r="F326" s="22"/>
      <c r="G326" s="22"/>
      <c r="H326" s="22"/>
      <c r="I326" s="22"/>
      <c r="J326" s="22"/>
      <c r="K326" s="22"/>
      <c r="L326" s="22"/>
    </row>
    <row r="327" spans="1:12" ht="12.75" x14ac:dyDescent="0.2">
      <c r="A327" s="1"/>
      <c r="B327" s="22"/>
      <c r="C327" s="22"/>
      <c r="D327" s="22"/>
      <c r="E327" s="22"/>
      <c r="F327" s="22"/>
      <c r="G327" s="22"/>
      <c r="H327" s="22"/>
      <c r="I327" s="22"/>
      <c r="J327" s="22"/>
      <c r="K327" s="22"/>
      <c r="L327" s="22"/>
    </row>
    <row r="328" spans="1:12" ht="12.75" x14ac:dyDescent="0.2">
      <c r="A328" s="1"/>
      <c r="B328" s="22"/>
      <c r="C328" s="22"/>
      <c r="D328" s="22"/>
      <c r="E328" s="22"/>
      <c r="F328" s="22"/>
      <c r="G328" s="22"/>
      <c r="H328" s="22"/>
      <c r="I328" s="22"/>
      <c r="J328" s="22"/>
      <c r="K328" s="22"/>
      <c r="L328" s="22"/>
    </row>
    <row r="329" spans="1:12" ht="12.75" x14ac:dyDescent="0.2">
      <c r="A329" s="1"/>
      <c r="B329" s="22"/>
      <c r="C329" s="22"/>
      <c r="D329" s="22"/>
      <c r="E329" s="22"/>
      <c r="F329" s="22"/>
      <c r="G329" s="22"/>
      <c r="H329" s="22"/>
      <c r="I329" s="22"/>
      <c r="J329" s="22"/>
      <c r="K329" s="22"/>
      <c r="L329" s="22"/>
    </row>
    <row r="330" spans="1:12" ht="12.75" x14ac:dyDescent="0.2">
      <c r="A330" s="1"/>
      <c r="B330" s="22"/>
      <c r="C330" s="22"/>
      <c r="D330" s="22"/>
      <c r="E330" s="22"/>
      <c r="F330" s="22"/>
      <c r="G330" s="22"/>
      <c r="H330" s="22"/>
      <c r="I330" s="22"/>
      <c r="J330" s="22"/>
      <c r="K330" s="22"/>
      <c r="L330" s="22"/>
    </row>
    <row r="331" spans="1:12" ht="12.75" x14ac:dyDescent="0.2">
      <c r="A331" s="1"/>
      <c r="B331" s="22"/>
      <c r="C331" s="22"/>
      <c r="D331" s="22"/>
      <c r="E331" s="22"/>
      <c r="F331" s="22"/>
      <c r="G331" s="22"/>
      <c r="H331" s="22"/>
      <c r="I331" s="22"/>
      <c r="J331" s="22"/>
      <c r="K331" s="22"/>
      <c r="L331" s="22"/>
    </row>
    <row r="332" spans="1:12" ht="12.75" x14ac:dyDescent="0.2">
      <c r="A332" s="1"/>
      <c r="B332" s="22"/>
      <c r="C332" s="22"/>
      <c r="D332" s="22"/>
      <c r="E332" s="22"/>
      <c r="F332" s="22"/>
      <c r="G332" s="22"/>
      <c r="H332" s="22"/>
      <c r="I332" s="22"/>
      <c r="J332" s="22"/>
      <c r="K332" s="22"/>
      <c r="L332" s="22"/>
    </row>
    <row r="333" spans="1:12" ht="12.75" x14ac:dyDescent="0.2">
      <c r="A333" s="1"/>
      <c r="B333" s="22"/>
      <c r="C333" s="22"/>
      <c r="D333" s="22"/>
      <c r="E333" s="22"/>
      <c r="F333" s="22"/>
      <c r="G333" s="22"/>
      <c r="H333" s="22"/>
      <c r="I333" s="22"/>
      <c r="J333" s="22"/>
      <c r="K333" s="22"/>
      <c r="L333" s="22"/>
    </row>
    <row r="334" spans="1:12" ht="12.75" x14ac:dyDescent="0.2">
      <c r="A334" s="1"/>
      <c r="B334" s="22"/>
      <c r="C334" s="22"/>
      <c r="D334" s="22"/>
      <c r="E334" s="22"/>
      <c r="F334" s="22"/>
      <c r="G334" s="22"/>
      <c r="H334" s="22"/>
      <c r="I334" s="22"/>
      <c r="J334" s="22"/>
      <c r="K334" s="22"/>
      <c r="L334" s="22"/>
    </row>
    <row r="335" spans="1:12" ht="12.75" x14ac:dyDescent="0.2">
      <c r="A335" s="1"/>
      <c r="B335" s="22"/>
      <c r="C335" s="22"/>
      <c r="D335" s="22"/>
      <c r="E335" s="22"/>
      <c r="F335" s="22"/>
      <c r="G335" s="22"/>
      <c r="H335" s="22"/>
      <c r="I335" s="22"/>
      <c r="J335" s="22"/>
      <c r="K335" s="22"/>
      <c r="L335" s="22"/>
    </row>
    <row r="336" spans="1:12" ht="12.75" x14ac:dyDescent="0.2">
      <c r="A336" s="1"/>
      <c r="B336" s="22"/>
      <c r="C336" s="22"/>
      <c r="D336" s="22"/>
      <c r="E336" s="22"/>
      <c r="F336" s="22"/>
      <c r="G336" s="22"/>
      <c r="H336" s="22"/>
      <c r="I336" s="22"/>
      <c r="J336" s="22"/>
      <c r="K336" s="22"/>
      <c r="L336" s="22"/>
    </row>
    <row r="337" spans="1:12" ht="12.75" x14ac:dyDescent="0.2">
      <c r="A337" s="1"/>
      <c r="B337" s="22"/>
      <c r="C337" s="22"/>
      <c r="D337" s="22"/>
      <c r="E337" s="22"/>
      <c r="F337" s="22"/>
      <c r="G337" s="22"/>
      <c r="H337" s="22"/>
      <c r="I337" s="22"/>
      <c r="J337" s="22"/>
      <c r="K337" s="22"/>
      <c r="L337" s="22"/>
    </row>
    <row r="338" spans="1:12" ht="12.75" x14ac:dyDescent="0.2">
      <c r="A338" s="1"/>
      <c r="B338" s="22"/>
      <c r="C338" s="22"/>
      <c r="D338" s="22"/>
      <c r="E338" s="22"/>
      <c r="F338" s="22"/>
      <c r="G338" s="22"/>
      <c r="H338" s="22"/>
      <c r="I338" s="22"/>
      <c r="J338" s="22"/>
      <c r="K338" s="22"/>
      <c r="L338" s="22"/>
    </row>
    <row r="339" spans="1:12" ht="12.75" x14ac:dyDescent="0.2">
      <c r="A339" s="1"/>
      <c r="B339" s="22"/>
      <c r="C339" s="22"/>
      <c r="D339" s="22"/>
      <c r="E339" s="22"/>
      <c r="F339" s="22"/>
      <c r="G339" s="22"/>
      <c r="H339" s="22"/>
      <c r="I339" s="22"/>
      <c r="J339" s="22"/>
      <c r="K339" s="22"/>
      <c r="L339" s="22"/>
    </row>
    <row r="340" spans="1:12" ht="12.75" x14ac:dyDescent="0.2">
      <c r="A340" s="1"/>
      <c r="B340" s="22"/>
      <c r="C340" s="22"/>
      <c r="D340" s="22"/>
      <c r="E340" s="22"/>
      <c r="F340" s="22"/>
      <c r="G340" s="22"/>
      <c r="H340" s="22"/>
      <c r="I340" s="22"/>
      <c r="J340" s="22"/>
      <c r="K340" s="22"/>
      <c r="L340" s="22"/>
    </row>
    <row r="341" spans="1:12" ht="12.75" x14ac:dyDescent="0.2">
      <c r="A341" s="1"/>
      <c r="B341" s="22"/>
      <c r="C341" s="22"/>
      <c r="D341" s="22"/>
      <c r="E341" s="22"/>
      <c r="F341" s="22"/>
      <c r="G341" s="22"/>
      <c r="H341" s="22"/>
      <c r="I341" s="22"/>
      <c r="J341" s="22"/>
      <c r="K341" s="22"/>
      <c r="L341" s="22"/>
    </row>
    <row r="342" spans="1:12" ht="12.75" x14ac:dyDescent="0.2">
      <c r="A342" s="1"/>
      <c r="B342" s="22"/>
      <c r="C342" s="22"/>
      <c r="D342" s="22"/>
      <c r="E342" s="22"/>
      <c r="F342" s="22"/>
      <c r="G342" s="22"/>
      <c r="H342" s="22"/>
      <c r="I342" s="22"/>
      <c r="J342" s="22"/>
      <c r="K342" s="22"/>
      <c r="L342" s="22"/>
    </row>
    <row r="343" spans="1:12" ht="12.75" x14ac:dyDescent="0.2">
      <c r="A343" s="1"/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22"/>
    </row>
    <row r="344" spans="1:12" ht="12.75" x14ac:dyDescent="0.2">
      <c r="A344" s="1"/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22"/>
    </row>
    <row r="345" spans="1:12" ht="12.75" x14ac:dyDescent="0.2">
      <c r="A345" s="1"/>
      <c r="B345" s="22"/>
      <c r="C345" s="22"/>
      <c r="D345" s="22"/>
      <c r="E345" s="22"/>
      <c r="F345" s="22"/>
      <c r="G345" s="22"/>
      <c r="H345" s="22"/>
      <c r="I345" s="22"/>
      <c r="J345" s="22"/>
      <c r="K345" s="22"/>
      <c r="L345" s="22"/>
    </row>
    <row r="346" spans="1:12" ht="12.75" x14ac:dyDescent="0.2">
      <c r="A346" s="1"/>
      <c r="B346" s="22"/>
      <c r="C346" s="22"/>
      <c r="D346" s="22"/>
      <c r="E346" s="22"/>
      <c r="F346" s="22"/>
      <c r="G346" s="22"/>
      <c r="H346" s="22"/>
      <c r="I346" s="22"/>
      <c r="J346" s="22"/>
      <c r="K346" s="22"/>
      <c r="L346" s="22"/>
    </row>
    <row r="347" spans="1:12" ht="12.75" x14ac:dyDescent="0.2">
      <c r="A347" s="1"/>
      <c r="B347" s="22"/>
      <c r="C347" s="22"/>
      <c r="D347" s="22"/>
      <c r="E347" s="22"/>
      <c r="F347" s="22"/>
      <c r="G347" s="22"/>
      <c r="H347" s="22"/>
      <c r="I347" s="22"/>
      <c r="J347" s="22"/>
      <c r="K347" s="22"/>
      <c r="L347" s="22"/>
    </row>
    <row r="348" spans="1:12" ht="12.75" x14ac:dyDescent="0.2">
      <c r="A348" s="1"/>
      <c r="B348" s="22"/>
      <c r="C348" s="22"/>
      <c r="D348" s="22"/>
      <c r="E348" s="22"/>
      <c r="F348" s="22"/>
      <c r="G348" s="22"/>
      <c r="H348" s="22"/>
      <c r="I348" s="22"/>
      <c r="J348" s="22"/>
      <c r="K348" s="22"/>
      <c r="L348" s="22"/>
    </row>
    <row r="349" spans="1:12" ht="12.75" x14ac:dyDescent="0.2">
      <c r="A349" s="1"/>
      <c r="B349" s="22"/>
      <c r="C349" s="22"/>
      <c r="D349" s="22"/>
      <c r="E349" s="22"/>
      <c r="F349" s="22"/>
      <c r="G349" s="22"/>
      <c r="H349" s="22"/>
      <c r="I349" s="22"/>
      <c r="J349" s="22"/>
      <c r="K349" s="22"/>
      <c r="L349" s="22"/>
    </row>
    <row r="350" spans="1:12" ht="12.75" x14ac:dyDescent="0.2">
      <c r="A350" s="1"/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</row>
    <row r="351" spans="1:12" ht="12.75" x14ac:dyDescent="0.2">
      <c r="A351" s="1"/>
      <c r="B351" s="22"/>
      <c r="C351" s="22"/>
      <c r="D351" s="22"/>
      <c r="E351" s="22"/>
      <c r="F351" s="22"/>
      <c r="G351" s="22"/>
      <c r="H351" s="22"/>
      <c r="I351" s="22"/>
      <c r="J351" s="22"/>
      <c r="K351" s="22"/>
      <c r="L351" s="22"/>
    </row>
    <row r="352" spans="1:12" ht="12.75" x14ac:dyDescent="0.2">
      <c r="A352" s="1"/>
      <c r="B352" s="22"/>
      <c r="C352" s="22"/>
      <c r="D352" s="22"/>
      <c r="E352" s="22"/>
      <c r="F352" s="22"/>
      <c r="G352" s="22"/>
      <c r="H352" s="22"/>
      <c r="I352" s="22"/>
      <c r="J352" s="22"/>
      <c r="K352" s="22"/>
      <c r="L352" s="22"/>
    </row>
    <row r="353" spans="1:12" ht="12.75" x14ac:dyDescent="0.2">
      <c r="A353" s="1"/>
      <c r="B353" s="22"/>
      <c r="C353" s="22"/>
      <c r="D353" s="22"/>
      <c r="E353" s="22"/>
      <c r="F353" s="22"/>
      <c r="G353" s="22"/>
      <c r="H353" s="22"/>
      <c r="I353" s="22"/>
      <c r="J353" s="22"/>
      <c r="K353" s="22"/>
      <c r="L353" s="22"/>
    </row>
    <row r="354" spans="1:12" ht="12.75" x14ac:dyDescent="0.2">
      <c r="A354" s="1"/>
      <c r="B354" s="22"/>
      <c r="C354" s="22"/>
      <c r="D354" s="22"/>
      <c r="E354" s="22"/>
      <c r="F354" s="22"/>
      <c r="G354" s="22"/>
      <c r="H354" s="22"/>
      <c r="I354" s="22"/>
      <c r="J354" s="22"/>
      <c r="K354" s="22"/>
      <c r="L354" s="22"/>
    </row>
    <row r="355" spans="1:12" ht="12.75" x14ac:dyDescent="0.2">
      <c r="A355" s="1"/>
      <c r="B355" s="22"/>
      <c r="C355" s="22"/>
      <c r="D355" s="22"/>
      <c r="E355" s="22"/>
      <c r="F355" s="22"/>
      <c r="G355" s="22"/>
      <c r="H355" s="22"/>
      <c r="I355" s="22"/>
      <c r="J355" s="22"/>
      <c r="K355" s="22"/>
      <c r="L355" s="22"/>
    </row>
    <row r="356" spans="1:12" ht="12.75" x14ac:dyDescent="0.2">
      <c r="A356" s="1"/>
      <c r="B356" s="22"/>
      <c r="C356" s="22"/>
      <c r="D356" s="22"/>
      <c r="E356" s="22"/>
      <c r="F356" s="22"/>
      <c r="G356" s="22"/>
      <c r="H356" s="22"/>
      <c r="I356" s="22"/>
      <c r="J356" s="22"/>
      <c r="K356" s="22"/>
      <c r="L356" s="22"/>
    </row>
    <row r="357" spans="1:12" ht="12.75" x14ac:dyDescent="0.2">
      <c r="A357" s="1"/>
      <c r="B357" s="22"/>
      <c r="C357" s="22"/>
      <c r="D357" s="22"/>
      <c r="E357" s="22"/>
      <c r="F357" s="22"/>
      <c r="G357" s="22"/>
      <c r="H357" s="22"/>
      <c r="I357" s="22"/>
      <c r="J357" s="22"/>
      <c r="K357" s="22"/>
      <c r="L357" s="22"/>
    </row>
    <row r="358" spans="1:12" ht="12.75" x14ac:dyDescent="0.2">
      <c r="A358" s="1"/>
      <c r="B358" s="22"/>
      <c r="C358" s="22"/>
      <c r="D358" s="22"/>
      <c r="E358" s="22"/>
      <c r="F358" s="22"/>
      <c r="G358" s="22"/>
      <c r="H358" s="22"/>
      <c r="I358" s="22"/>
      <c r="J358" s="22"/>
      <c r="K358" s="22"/>
      <c r="L358" s="22"/>
    </row>
    <row r="359" spans="1:12" ht="12.75" x14ac:dyDescent="0.2">
      <c r="A359" s="1"/>
      <c r="B359" s="22"/>
      <c r="C359" s="22"/>
      <c r="D359" s="22"/>
      <c r="E359" s="22"/>
      <c r="F359" s="22"/>
      <c r="G359" s="22"/>
      <c r="H359" s="22"/>
      <c r="I359" s="22"/>
      <c r="J359" s="22"/>
      <c r="K359" s="22"/>
      <c r="L359" s="22"/>
    </row>
    <row r="360" spans="1:12" ht="12.75" x14ac:dyDescent="0.2">
      <c r="A360" s="1"/>
      <c r="B360" s="22"/>
      <c r="C360" s="22"/>
      <c r="D360" s="22"/>
      <c r="E360" s="22"/>
      <c r="F360" s="22"/>
      <c r="G360" s="22"/>
      <c r="H360" s="22"/>
      <c r="I360" s="22"/>
      <c r="J360" s="22"/>
      <c r="K360" s="22"/>
      <c r="L360" s="22"/>
    </row>
    <row r="361" spans="1:12" ht="12.75" x14ac:dyDescent="0.2">
      <c r="A361" s="1"/>
      <c r="B361" s="22"/>
      <c r="C361" s="22"/>
      <c r="D361" s="22"/>
      <c r="E361" s="22"/>
      <c r="F361" s="22"/>
      <c r="G361" s="22"/>
      <c r="H361" s="22"/>
      <c r="I361" s="22"/>
      <c r="J361" s="22"/>
      <c r="K361" s="22"/>
      <c r="L361" s="22"/>
    </row>
    <row r="362" spans="1:12" ht="12.75" x14ac:dyDescent="0.2">
      <c r="A362" s="1"/>
      <c r="B362" s="22"/>
      <c r="C362" s="22"/>
      <c r="D362" s="22"/>
      <c r="E362" s="22"/>
      <c r="F362" s="22"/>
      <c r="G362" s="22"/>
      <c r="H362" s="22"/>
      <c r="I362" s="22"/>
      <c r="J362" s="22"/>
      <c r="K362" s="22"/>
      <c r="L362" s="22"/>
    </row>
    <row r="363" spans="1:12" ht="12.75" x14ac:dyDescent="0.2">
      <c r="A363" s="1"/>
      <c r="B363" s="22"/>
      <c r="C363" s="22"/>
      <c r="D363" s="22"/>
      <c r="E363" s="22"/>
      <c r="F363" s="22"/>
      <c r="G363" s="22"/>
      <c r="H363" s="22"/>
      <c r="I363" s="22"/>
      <c r="J363" s="22"/>
      <c r="K363" s="22"/>
      <c r="L363" s="22"/>
    </row>
    <row r="364" spans="1:12" ht="12.75" x14ac:dyDescent="0.2">
      <c r="A364" s="1"/>
      <c r="B364" s="22"/>
      <c r="C364" s="22"/>
      <c r="D364" s="22"/>
      <c r="E364" s="22"/>
      <c r="F364" s="22"/>
      <c r="G364" s="22"/>
      <c r="H364" s="22"/>
      <c r="I364" s="22"/>
      <c r="J364" s="22"/>
      <c r="K364" s="22"/>
      <c r="L364" s="22"/>
    </row>
    <row r="365" spans="1:12" ht="12.75" x14ac:dyDescent="0.2">
      <c r="A365" s="1"/>
      <c r="B365" s="22"/>
      <c r="C365" s="22"/>
      <c r="D365" s="22"/>
      <c r="E365" s="22"/>
      <c r="F365" s="22"/>
      <c r="G365" s="22"/>
      <c r="H365" s="22"/>
      <c r="I365" s="22"/>
      <c r="J365" s="22"/>
      <c r="K365" s="22"/>
      <c r="L365" s="22"/>
    </row>
    <row r="366" spans="1:12" ht="12.75" x14ac:dyDescent="0.2">
      <c r="A366" s="1"/>
      <c r="B366" s="22"/>
      <c r="C366" s="22"/>
      <c r="D366" s="22"/>
      <c r="E366" s="22"/>
      <c r="F366" s="22"/>
      <c r="G366" s="22"/>
      <c r="H366" s="22"/>
      <c r="I366" s="22"/>
      <c r="J366" s="22"/>
      <c r="K366" s="22"/>
      <c r="L366" s="22"/>
    </row>
    <row r="367" spans="1:12" ht="12.75" x14ac:dyDescent="0.2">
      <c r="A367" s="1"/>
      <c r="B367" s="22"/>
      <c r="C367" s="22"/>
      <c r="D367" s="22"/>
      <c r="E367" s="22"/>
      <c r="F367" s="22"/>
      <c r="G367" s="22"/>
      <c r="H367" s="22"/>
      <c r="I367" s="22"/>
      <c r="J367" s="22"/>
      <c r="K367" s="22"/>
      <c r="L367" s="22"/>
    </row>
    <row r="368" spans="1:12" ht="12.75" x14ac:dyDescent="0.2">
      <c r="A368" s="1"/>
      <c r="B368" s="22"/>
      <c r="C368" s="22"/>
      <c r="D368" s="22"/>
      <c r="E368" s="22"/>
      <c r="F368" s="22"/>
      <c r="G368" s="22"/>
      <c r="H368" s="22"/>
      <c r="I368" s="22"/>
      <c r="J368" s="22"/>
      <c r="K368" s="22"/>
      <c r="L368" s="22"/>
    </row>
    <row r="369" spans="1:12" ht="12.75" x14ac:dyDescent="0.2">
      <c r="A369" s="1"/>
      <c r="B369" s="22"/>
      <c r="C369" s="22"/>
      <c r="D369" s="22"/>
      <c r="E369" s="22"/>
      <c r="F369" s="22"/>
      <c r="G369" s="22"/>
      <c r="H369" s="22"/>
      <c r="I369" s="22"/>
      <c r="J369" s="22"/>
      <c r="K369" s="22"/>
      <c r="L369" s="22"/>
    </row>
    <row r="370" spans="1:12" ht="12.75" x14ac:dyDescent="0.2">
      <c r="A370" s="1"/>
      <c r="B370" s="22"/>
      <c r="C370" s="22"/>
      <c r="D370" s="22"/>
      <c r="E370" s="22"/>
      <c r="F370" s="22"/>
      <c r="G370" s="22"/>
      <c r="H370" s="22"/>
      <c r="I370" s="22"/>
      <c r="J370" s="22"/>
      <c r="K370" s="22"/>
      <c r="L370" s="22"/>
    </row>
    <row r="371" spans="1:12" ht="12.75" x14ac:dyDescent="0.2">
      <c r="A371" s="1"/>
      <c r="B371" s="22"/>
      <c r="C371" s="22"/>
      <c r="D371" s="22"/>
      <c r="E371" s="22"/>
      <c r="F371" s="22"/>
      <c r="G371" s="22"/>
      <c r="H371" s="22"/>
      <c r="I371" s="22"/>
      <c r="J371" s="22"/>
      <c r="K371" s="22"/>
      <c r="L371" s="22"/>
    </row>
    <row r="372" spans="1:12" ht="12.75" x14ac:dyDescent="0.2">
      <c r="A372" s="1"/>
      <c r="B372" s="22"/>
      <c r="C372" s="22"/>
      <c r="D372" s="22"/>
      <c r="E372" s="22"/>
      <c r="F372" s="22"/>
      <c r="G372" s="22"/>
      <c r="H372" s="22"/>
      <c r="I372" s="22"/>
      <c r="J372" s="22"/>
      <c r="K372" s="22"/>
      <c r="L372" s="22"/>
    </row>
    <row r="373" spans="1:12" ht="12.75" x14ac:dyDescent="0.2">
      <c r="A373" s="1"/>
      <c r="B373" s="22"/>
      <c r="C373" s="22"/>
      <c r="D373" s="22"/>
      <c r="E373" s="22"/>
      <c r="F373" s="22"/>
      <c r="G373" s="22"/>
      <c r="H373" s="22"/>
      <c r="I373" s="22"/>
      <c r="J373" s="22"/>
      <c r="K373" s="22"/>
      <c r="L373" s="22"/>
    </row>
    <row r="374" spans="1:12" ht="12.75" x14ac:dyDescent="0.2">
      <c r="A374" s="1"/>
      <c r="B374" s="22"/>
      <c r="C374" s="22"/>
      <c r="D374" s="22"/>
      <c r="E374" s="22"/>
      <c r="F374" s="22"/>
      <c r="G374" s="22"/>
      <c r="H374" s="22"/>
      <c r="I374" s="22"/>
      <c r="J374" s="22"/>
      <c r="K374" s="22"/>
      <c r="L374" s="22"/>
    </row>
    <row r="375" spans="1:12" ht="12.75" x14ac:dyDescent="0.2">
      <c r="A375" s="1"/>
      <c r="B375" s="22"/>
      <c r="C375" s="22"/>
      <c r="D375" s="22"/>
      <c r="E375" s="22"/>
      <c r="F375" s="22"/>
      <c r="G375" s="22"/>
      <c r="H375" s="22"/>
      <c r="I375" s="22"/>
      <c r="J375" s="22"/>
      <c r="K375" s="22"/>
      <c r="L375" s="22"/>
    </row>
    <row r="376" spans="1:12" ht="12.75" x14ac:dyDescent="0.2">
      <c r="A376" s="1"/>
      <c r="B376" s="22"/>
      <c r="C376" s="22"/>
      <c r="D376" s="22"/>
      <c r="E376" s="22"/>
      <c r="F376" s="22"/>
      <c r="G376" s="22"/>
      <c r="H376" s="22"/>
      <c r="I376" s="22"/>
      <c r="J376" s="22"/>
      <c r="K376" s="22"/>
      <c r="L376" s="22"/>
    </row>
    <row r="377" spans="1:12" ht="12.75" x14ac:dyDescent="0.2">
      <c r="A377" s="1"/>
      <c r="B377" s="22"/>
      <c r="C377" s="22"/>
      <c r="D377" s="22"/>
      <c r="E377" s="22"/>
      <c r="F377" s="22"/>
      <c r="G377" s="22"/>
      <c r="H377" s="22"/>
      <c r="I377" s="22"/>
      <c r="J377" s="22"/>
      <c r="K377" s="22"/>
      <c r="L377" s="22"/>
    </row>
    <row r="378" spans="1:12" ht="12.75" x14ac:dyDescent="0.2">
      <c r="A378" s="1"/>
      <c r="B378" s="22"/>
      <c r="C378" s="22"/>
      <c r="D378" s="22"/>
      <c r="E378" s="22"/>
      <c r="F378" s="22"/>
      <c r="G378" s="22"/>
      <c r="H378" s="22"/>
      <c r="I378" s="22"/>
      <c r="J378" s="22"/>
      <c r="K378" s="22"/>
      <c r="L378" s="22"/>
    </row>
    <row r="379" spans="1:12" ht="12.75" x14ac:dyDescent="0.2">
      <c r="A379" s="1"/>
      <c r="B379" s="22"/>
      <c r="C379" s="22"/>
      <c r="D379" s="22"/>
      <c r="E379" s="22"/>
      <c r="F379" s="22"/>
      <c r="G379" s="22"/>
      <c r="H379" s="22"/>
      <c r="I379" s="22"/>
      <c r="J379" s="22"/>
      <c r="K379" s="22"/>
      <c r="L379" s="22"/>
    </row>
    <row r="380" spans="1:12" ht="12.75" x14ac:dyDescent="0.2">
      <c r="A380" s="1"/>
      <c r="B380" s="22"/>
      <c r="C380" s="22"/>
      <c r="D380" s="22"/>
      <c r="E380" s="22"/>
      <c r="F380" s="22"/>
      <c r="G380" s="22"/>
      <c r="H380" s="22"/>
      <c r="I380" s="22"/>
      <c r="J380" s="22"/>
      <c r="K380" s="22"/>
      <c r="L380" s="22"/>
    </row>
    <row r="381" spans="1:12" ht="12.75" x14ac:dyDescent="0.2">
      <c r="A381" s="1"/>
      <c r="B381" s="22"/>
      <c r="C381" s="22"/>
      <c r="D381" s="22"/>
      <c r="E381" s="22"/>
      <c r="F381" s="22"/>
      <c r="G381" s="22"/>
      <c r="H381" s="22"/>
      <c r="I381" s="22"/>
      <c r="J381" s="22"/>
      <c r="K381" s="22"/>
      <c r="L381" s="22"/>
    </row>
    <row r="382" spans="1:12" ht="12.75" x14ac:dyDescent="0.2">
      <c r="A382" s="1"/>
      <c r="B382" s="22"/>
      <c r="C382" s="22"/>
      <c r="D382" s="22"/>
      <c r="E382" s="22"/>
      <c r="F382" s="22"/>
      <c r="G382" s="22"/>
      <c r="H382" s="22"/>
      <c r="I382" s="22"/>
      <c r="J382" s="22"/>
      <c r="K382" s="22"/>
      <c r="L382" s="22"/>
    </row>
    <row r="383" spans="1:12" ht="12.75" x14ac:dyDescent="0.2">
      <c r="A383" s="1"/>
      <c r="B383" s="22"/>
      <c r="C383" s="22"/>
      <c r="D383" s="22"/>
      <c r="E383" s="22"/>
      <c r="F383" s="22"/>
      <c r="G383" s="22"/>
      <c r="H383" s="22"/>
      <c r="I383" s="22"/>
      <c r="J383" s="22"/>
      <c r="K383" s="22"/>
      <c r="L383" s="22"/>
    </row>
    <row r="384" spans="1:12" ht="12.75" x14ac:dyDescent="0.2">
      <c r="A384" s="1"/>
      <c r="B384" s="22"/>
      <c r="C384" s="22"/>
      <c r="D384" s="22"/>
      <c r="E384" s="22"/>
      <c r="F384" s="22"/>
      <c r="G384" s="22"/>
      <c r="H384" s="22"/>
      <c r="I384" s="22"/>
      <c r="J384" s="22"/>
      <c r="K384" s="22"/>
      <c r="L384" s="22"/>
    </row>
    <row r="385" spans="1:12" ht="12.75" x14ac:dyDescent="0.2">
      <c r="A385" s="1"/>
      <c r="B385" s="22"/>
      <c r="C385" s="22"/>
      <c r="D385" s="22"/>
      <c r="E385" s="22"/>
      <c r="F385" s="22"/>
      <c r="G385" s="22"/>
      <c r="H385" s="22"/>
      <c r="I385" s="22"/>
      <c r="J385" s="22"/>
      <c r="K385" s="22"/>
      <c r="L385" s="22"/>
    </row>
    <row r="386" spans="1:12" ht="12.75" x14ac:dyDescent="0.2">
      <c r="A386" s="1"/>
      <c r="B386" s="22"/>
      <c r="C386" s="22"/>
      <c r="D386" s="22"/>
      <c r="E386" s="22"/>
      <c r="F386" s="22"/>
      <c r="G386" s="22"/>
      <c r="H386" s="22"/>
      <c r="I386" s="22"/>
      <c r="J386" s="22"/>
      <c r="K386" s="22"/>
      <c r="L386" s="22"/>
    </row>
    <row r="387" spans="1:12" ht="12.75" x14ac:dyDescent="0.2">
      <c r="A387" s="1"/>
      <c r="B387" s="22"/>
      <c r="C387" s="22"/>
      <c r="D387" s="22"/>
      <c r="E387" s="22"/>
      <c r="F387" s="22"/>
      <c r="G387" s="22"/>
      <c r="H387" s="22"/>
      <c r="I387" s="22"/>
      <c r="J387" s="22"/>
      <c r="K387" s="22"/>
      <c r="L387" s="22"/>
    </row>
    <row r="388" spans="1:12" ht="12.75" x14ac:dyDescent="0.2">
      <c r="A388" s="1"/>
      <c r="B388" s="22"/>
      <c r="C388" s="22"/>
      <c r="D388" s="22"/>
      <c r="E388" s="22"/>
      <c r="F388" s="22"/>
      <c r="G388" s="22"/>
      <c r="H388" s="22"/>
      <c r="I388" s="22"/>
      <c r="J388" s="22"/>
      <c r="K388" s="22"/>
      <c r="L388" s="22"/>
    </row>
    <row r="389" spans="1:12" ht="12.75" x14ac:dyDescent="0.2">
      <c r="A389" s="1"/>
      <c r="B389" s="22"/>
      <c r="C389" s="22"/>
      <c r="D389" s="22"/>
      <c r="E389" s="22"/>
      <c r="F389" s="22"/>
      <c r="G389" s="22"/>
      <c r="H389" s="22"/>
      <c r="I389" s="22"/>
      <c r="J389" s="22"/>
      <c r="K389" s="22"/>
      <c r="L389" s="22"/>
    </row>
    <row r="390" spans="1:12" ht="12.75" x14ac:dyDescent="0.2">
      <c r="A390" s="1"/>
      <c r="B390" s="22"/>
      <c r="C390" s="22"/>
      <c r="D390" s="22"/>
      <c r="E390" s="22"/>
      <c r="F390" s="22"/>
      <c r="G390" s="22"/>
      <c r="H390" s="22"/>
      <c r="I390" s="22"/>
      <c r="J390" s="22"/>
      <c r="K390" s="22"/>
      <c r="L390" s="22"/>
    </row>
    <row r="391" spans="1:12" ht="12.75" x14ac:dyDescent="0.2">
      <c r="A391" s="1"/>
      <c r="B391" s="22"/>
      <c r="C391" s="22"/>
      <c r="D391" s="22"/>
      <c r="E391" s="22"/>
      <c r="F391" s="22"/>
      <c r="G391" s="22"/>
      <c r="H391" s="22"/>
      <c r="I391" s="22"/>
      <c r="J391" s="22"/>
      <c r="K391" s="22"/>
      <c r="L391" s="22"/>
    </row>
    <row r="392" spans="1:12" ht="12.75" x14ac:dyDescent="0.2">
      <c r="A392" s="1"/>
      <c r="B392" s="22"/>
      <c r="C392" s="22"/>
      <c r="D392" s="22"/>
      <c r="E392" s="22"/>
      <c r="F392" s="22"/>
      <c r="G392" s="22"/>
      <c r="H392" s="22"/>
      <c r="I392" s="22"/>
      <c r="J392" s="22"/>
      <c r="K392" s="22"/>
      <c r="L392" s="22"/>
    </row>
    <row r="393" spans="1:12" ht="12.75" x14ac:dyDescent="0.2">
      <c r="A393" s="1"/>
      <c r="B393" s="22"/>
      <c r="C393" s="22"/>
      <c r="D393" s="22"/>
      <c r="E393" s="22"/>
      <c r="F393" s="22"/>
      <c r="G393" s="22"/>
      <c r="H393" s="22"/>
      <c r="I393" s="22"/>
      <c r="J393" s="22"/>
      <c r="K393" s="22"/>
      <c r="L393" s="22"/>
    </row>
    <row r="394" spans="1:12" ht="12.75" x14ac:dyDescent="0.2">
      <c r="A394" s="1"/>
      <c r="B394" s="22"/>
      <c r="C394" s="22"/>
      <c r="D394" s="22"/>
      <c r="E394" s="22"/>
      <c r="F394" s="22"/>
      <c r="G394" s="22"/>
      <c r="H394" s="22"/>
      <c r="I394" s="22"/>
      <c r="J394" s="22"/>
      <c r="K394" s="22"/>
      <c r="L394" s="22"/>
    </row>
    <row r="395" spans="1:12" ht="12.75" x14ac:dyDescent="0.2">
      <c r="A395" s="1"/>
      <c r="B395" s="22"/>
      <c r="C395" s="22"/>
      <c r="D395" s="22"/>
      <c r="E395" s="22"/>
      <c r="F395" s="22"/>
      <c r="G395" s="22"/>
      <c r="H395" s="22"/>
      <c r="I395" s="22"/>
      <c r="J395" s="22"/>
      <c r="K395" s="22"/>
      <c r="L395" s="22"/>
    </row>
    <row r="396" spans="1:12" ht="12.75" x14ac:dyDescent="0.2">
      <c r="A396" s="1"/>
      <c r="B396" s="22"/>
      <c r="C396" s="22"/>
      <c r="D396" s="22"/>
      <c r="E396" s="22"/>
      <c r="F396" s="22"/>
      <c r="G396" s="22"/>
      <c r="H396" s="22"/>
      <c r="I396" s="22"/>
      <c r="J396" s="22"/>
      <c r="K396" s="22"/>
      <c r="L396" s="22"/>
    </row>
    <row r="397" spans="1:12" ht="12.75" x14ac:dyDescent="0.2">
      <c r="A397" s="1"/>
      <c r="B397" s="22"/>
      <c r="C397" s="22"/>
      <c r="D397" s="22"/>
      <c r="E397" s="22"/>
      <c r="F397" s="22"/>
      <c r="G397" s="22"/>
      <c r="H397" s="22"/>
      <c r="I397" s="22"/>
      <c r="J397" s="22"/>
      <c r="K397" s="22"/>
      <c r="L397" s="22"/>
    </row>
    <row r="398" spans="1:12" ht="12.75" x14ac:dyDescent="0.2">
      <c r="A398" s="1"/>
      <c r="B398" s="22"/>
      <c r="C398" s="22"/>
      <c r="D398" s="22"/>
      <c r="E398" s="22"/>
      <c r="F398" s="22"/>
      <c r="G398" s="22"/>
      <c r="H398" s="22"/>
      <c r="I398" s="22"/>
      <c r="J398" s="22"/>
      <c r="K398" s="22"/>
      <c r="L398" s="22"/>
    </row>
    <row r="399" spans="1:12" ht="12.75" x14ac:dyDescent="0.2">
      <c r="A399" s="1"/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</row>
    <row r="400" spans="1:12" ht="12.75" x14ac:dyDescent="0.2">
      <c r="A400" s="1"/>
      <c r="B400" s="22"/>
      <c r="C400" s="22"/>
      <c r="D400" s="22"/>
      <c r="E400" s="22"/>
      <c r="F400" s="22"/>
      <c r="G400" s="22"/>
      <c r="H400" s="22"/>
      <c r="I400" s="22"/>
      <c r="J400" s="22"/>
      <c r="K400" s="22"/>
      <c r="L400" s="22"/>
    </row>
    <row r="401" spans="1:12" ht="12.75" x14ac:dyDescent="0.2">
      <c r="A401" s="1"/>
      <c r="B401" s="22"/>
      <c r="C401" s="22"/>
      <c r="D401" s="22"/>
      <c r="E401" s="22"/>
      <c r="F401" s="22"/>
      <c r="G401" s="22"/>
      <c r="H401" s="22"/>
      <c r="I401" s="22"/>
      <c r="J401" s="22"/>
      <c r="K401" s="22"/>
      <c r="L401" s="22"/>
    </row>
    <row r="402" spans="1:12" ht="12.75" x14ac:dyDescent="0.2">
      <c r="A402" s="1"/>
      <c r="B402" s="22"/>
      <c r="C402" s="22"/>
      <c r="D402" s="22"/>
      <c r="E402" s="22"/>
      <c r="F402" s="22"/>
      <c r="G402" s="22"/>
      <c r="H402" s="22"/>
      <c r="I402" s="22"/>
      <c r="J402" s="22"/>
      <c r="K402" s="22"/>
      <c r="L402" s="22"/>
    </row>
    <row r="403" spans="1:12" ht="12.75" x14ac:dyDescent="0.2">
      <c r="A403" s="1"/>
      <c r="B403" s="22"/>
      <c r="C403" s="22"/>
      <c r="D403" s="22"/>
      <c r="E403" s="22"/>
      <c r="F403" s="22"/>
      <c r="G403" s="22"/>
      <c r="H403" s="22"/>
      <c r="I403" s="22"/>
      <c r="J403" s="22"/>
      <c r="K403" s="22"/>
      <c r="L403" s="22"/>
    </row>
    <row r="404" spans="1:12" ht="12.75" x14ac:dyDescent="0.2">
      <c r="A404" s="1"/>
      <c r="B404" s="22"/>
      <c r="C404" s="22"/>
      <c r="D404" s="22"/>
      <c r="E404" s="22"/>
      <c r="F404" s="22"/>
      <c r="G404" s="22"/>
      <c r="H404" s="22"/>
      <c r="I404" s="22"/>
      <c r="J404" s="22"/>
      <c r="K404" s="22"/>
      <c r="L404" s="22"/>
    </row>
    <row r="405" spans="1:12" ht="12.75" x14ac:dyDescent="0.2">
      <c r="A405" s="1"/>
      <c r="B405" s="22"/>
      <c r="C405" s="22"/>
      <c r="D405" s="22"/>
      <c r="E405" s="22"/>
      <c r="F405" s="22"/>
      <c r="G405" s="22"/>
      <c r="H405" s="22"/>
      <c r="I405" s="22"/>
      <c r="J405" s="22"/>
      <c r="K405" s="22"/>
      <c r="L405" s="22"/>
    </row>
    <row r="406" spans="1:12" ht="12.75" x14ac:dyDescent="0.2">
      <c r="A406" s="1"/>
      <c r="B406" s="22"/>
      <c r="C406" s="22"/>
      <c r="D406" s="22"/>
      <c r="E406" s="22"/>
      <c r="F406" s="22"/>
      <c r="G406" s="22"/>
      <c r="H406" s="22"/>
      <c r="I406" s="22"/>
      <c r="J406" s="22"/>
      <c r="K406" s="22"/>
      <c r="L406" s="22"/>
    </row>
    <row r="407" spans="1:12" ht="12.75" x14ac:dyDescent="0.2">
      <c r="A407" s="1"/>
      <c r="B407" s="22"/>
      <c r="C407" s="22"/>
      <c r="D407" s="22"/>
      <c r="E407" s="22"/>
      <c r="F407" s="22"/>
      <c r="G407" s="22"/>
      <c r="H407" s="22"/>
      <c r="I407" s="22"/>
      <c r="J407" s="22"/>
      <c r="K407" s="22"/>
      <c r="L407" s="22"/>
    </row>
    <row r="408" spans="1:12" ht="12.75" x14ac:dyDescent="0.2">
      <c r="A408" s="1"/>
      <c r="B408" s="22"/>
      <c r="C408" s="22"/>
      <c r="D408" s="22"/>
      <c r="E408" s="22"/>
      <c r="F408" s="22"/>
      <c r="G408" s="22"/>
      <c r="H408" s="22"/>
      <c r="I408" s="22"/>
      <c r="J408" s="22"/>
      <c r="K408" s="22"/>
      <c r="L408" s="22"/>
    </row>
    <row r="409" spans="1:12" ht="12.75" x14ac:dyDescent="0.2">
      <c r="A409" s="1"/>
      <c r="B409" s="22"/>
      <c r="C409" s="22"/>
      <c r="D409" s="22"/>
      <c r="E409" s="22"/>
      <c r="F409" s="22"/>
      <c r="G409" s="22"/>
      <c r="H409" s="22"/>
      <c r="I409" s="22"/>
      <c r="J409" s="22"/>
      <c r="K409" s="22"/>
      <c r="L409" s="22"/>
    </row>
    <row r="410" spans="1:12" ht="12.75" x14ac:dyDescent="0.2">
      <c r="A410" s="1"/>
      <c r="B410" s="22"/>
      <c r="C410" s="22"/>
      <c r="D410" s="22"/>
      <c r="E410" s="22"/>
      <c r="F410" s="22"/>
      <c r="G410" s="22"/>
      <c r="H410" s="22"/>
      <c r="I410" s="22"/>
      <c r="J410" s="22"/>
      <c r="K410" s="22"/>
      <c r="L410" s="22"/>
    </row>
    <row r="411" spans="1:12" ht="12.75" x14ac:dyDescent="0.2">
      <c r="A411" s="1"/>
      <c r="B411" s="22"/>
      <c r="C411" s="22"/>
      <c r="D411" s="22"/>
      <c r="E411" s="22"/>
      <c r="F411" s="22"/>
      <c r="G411" s="22"/>
      <c r="H411" s="22"/>
      <c r="I411" s="22"/>
      <c r="J411" s="22"/>
      <c r="K411" s="22"/>
      <c r="L411" s="22"/>
    </row>
    <row r="412" spans="1:12" ht="12.75" x14ac:dyDescent="0.2">
      <c r="A412" s="1"/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</row>
    <row r="413" spans="1:12" ht="12.75" x14ac:dyDescent="0.2">
      <c r="A413" s="1"/>
      <c r="B413" s="22"/>
      <c r="C413" s="22"/>
      <c r="D413" s="22"/>
      <c r="E413" s="22"/>
      <c r="F413" s="22"/>
      <c r="G413" s="22"/>
      <c r="H413" s="22"/>
      <c r="I413" s="22"/>
      <c r="J413" s="22"/>
      <c r="K413" s="22"/>
      <c r="L413" s="22"/>
    </row>
    <row r="414" spans="1:12" ht="12.75" x14ac:dyDescent="0.2">
      <c r="A414" s="1"/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</row>
    <row r="415" spans="1:12" ht="12.75" x14ac:dyDescent="0.2">
      <c r="A415" s="1"/>
      <c r="B415" s="22"/>
      <c r="C415" s="22"/>
      <c r="D415" s="22"/>
      <c r="E415" s="22"/>
      <c r="F415" s="22"/>
      <c r="G415" s="22"/>
      <c r="H415" s="22"/>
      <c r="I415" s="22"/>
      <c r="J415" s="22"/>
      <c r="K415" s="22"/>
      <c r="L415" s="22"/>
    </row>
    <row r="416" spans="1:12" ht="12.75" x14ac:dyDescent="0.2">
      <c r="A416" s="1"/>
      <c r="B416" s="22"/>
      <c r="C416" s="22"/>
      <c r="D416" s="22"/>
      <c r="E416" s="22"/>
      <c r="F416" s="22"/>
      <c r="G416" s="22"/>
      <c r="H416" s="22"/>
      <c r="I416" s="22"/>
      <c r="J416" s="22"/>
      <c r="K416" s="22"/>
      <c r="L416" s="22"/>
    </row>
    <row r="417" spans="1:12" ht="12.75" x14ac:dyDescent="0.2">
      <c r="A417" s="1"/>
      <c r="B417" s="22"/>
      <c r="C417" s="22"/>
      <c r="D417" s="22"/>
      <c r="E417" s="22"/>
      <c r="F417" s="22"/>
      <c r="G417" s="22"/>
      <c r="H417" s="22"/>
      <c r="I417" s="22"/>
      <c r="J417" s="22"/>
      <c r="K417" s="22"/>
      <c r="L417" s="22"/>
    </row>
    <row r="418" spans="1:12" ht="12.75" x14ac:dyDescent="0.2">
      <c r="A418" s="1"/>
      <c r="B418" s="22"/>
      <c r="C418" s="22"/>
      <c r="D418" s="22"/>
      <c r="E418" s="22"/>
      <c r="F418" s="22"/>
      <c r="G418" s="22"/>
      <c r="H418" s="22"/>
      <c r="I418" s="22"/>
      <c r="J418" s="22"/>
      <c r="K418" s="22"/>
      <c r="L418" s="22"/>
    </row>
    <row r="419" spans="1:12" ht="12.75" x14ac:dyDescent="0.2">
      <c r="A419" s="1"/>
      <c r="B419" s="22"/>
      <c r="C419" s="22"/>
      <c r="D419" s="22"/>
      <c r="E419" s="22"/>
      <c r="F419" s="22"/>
      <c r="G419" s="22"/>
      <c r="H419" s="22"/>
      <c r="I419" s="22"/>
      <c r="J419" s="22"/>
      <c r="K419" s="22"/>
      <c r="L419" s="22"/>
    </row>
    <row r="420" spans="1:12" ht="12.75" x14ac:dyDescent="0.2">
      <c r="A420" s="1"/>
      <c r="B420" s="22"/>
      <c r="C420" s="22"/>
      <c r="D420" s="22"/>
      <c r="E420" s="22"/>
      <c r="F420" s="22"/>
      <c r="G420" s="22"/>
      <c r="H420" s="22"/>
      <c r="I420" s="22"/>
      <c r="J420" s="22"/>
      <c r="K420" s="22"/>
      <c r="L420" s="22"/>
    </row>
    <row r="421" spans="1:12" ht="12.75" x14ac:dyDescent="0.2">
      <c r="A421" s="1"/>
      <c r="B421" s="22"/>
      <c r="C421" s="22"/>
      <c r="D421" s="22"/>
      <c r="E421" s="22"/>
      <c r="F421" s="22"/>
      <c r="G421" s="22"/>
      <c r="H421" s="22"/>
      <c r="I421" s="22"/>
      <c r="J421" s="22"/>
      <c r="K421" s="22"/>
      <c r="L421" s="22"/>
    </row>
    <row r="422" spans="1:12" ht="12.75" x14ac:dyDescent="0.2">
      <c r="A422" s="1"/>
      <c r="B422" s="22"/>
      <c r="C422" s="22"/>
      <c r="D422" s="22"/>
      <c r="E422" s="22"/>
      <c r="F422" s="22"/>
      <c r="G422" s="22"/>
      <c r="H422" s="22"/>
      <c r="I422" s="22"/>
      <c r="J422" s="22"/>
      <c r="K422" s="22"/>
      <c r="L422" s="22"/>
    </row>
    <row r="423" spans="1:12" ht="12.75" x14ac:dyDescent="0.2">
      <c r="A423" s="1"/>
      <c r="B423" s="22"/>
      <c r="C423" s="22"/>
      <c r="D423" s="22"/>
      <c r="E423" s="22"/>
      <c r="F423" s="22"/>
      <c r="G423" s="22"/>
      <c r="H423" s="22"/>
      <c r="I423" s="22"/>
      <c r="J423" s="22"/>
      <c r="K423" s="22"/>
      <c r="L423" s="22"/>
    </row>
    <row r="424" spans="1:12" ht="12.75" x14ac:dyDescent="0.2">
      <c r="A424" s="1"/>
      <c r="B424" s="22"/>
      <c r="C424" s="22"/>
      <c r="D424" s="22"/>
      <c r="E424" s="22"/>
      <c r="F424" s="22"/>
      <c r="G424" s="22"/>
      <c r="H424" s="22"/>
      <c r="I424" s="22"/>
      <c r="J424" s="22"/>
      <c r="K424" s="22"/>
      <c r="L424" s="22"/>
    </row>
    <row r="425" spans="1:12" ht="12.75" x14ac:dyDescent="0.2">
      <c r="A425" s="1"/>
      <c r="B425" s="22"/>
      <c r="C425" s="22"/>
      <c r="D425" s="22"/>
      <c r="E425" s="22"/>
      <c r="F425" s="22"/>
      <c r="G425" s="22"/>
      <c r="H425" s="22"/>
      <c r="I425" s="22"/>
      <c r="J425" s="22"/>
      <c r="K425" s="22"/>
      <c r="L425" s="22"/>
    </row>
    <row r="426" spans="1:12" ht="12.75" x14ac:dyDescent="0.2">
      <c r="A426" s="1"/>
      <c r="B426" s="22"/>
      <c r="C426" s="22"/>
      <c r="D426" s="22"/>
      <c r="E426" s="22"/>
      <c r="F426" s="22"/>
      <c r="G426" s="22"/>
      <c r="H426" s="22"/>
      <c r="I426" s="22"/>
      <c r="J426" s="22"/>
      <c r="K426" s="22"/>
      <c r="L426" s="22"/>
    </row>
    <row r="427" spans="1:12" ht="12.75" x14ac:dyDescent="0.2">
      <c r="A427" s="1"/>
      <c r="B427" s="22"/>
      <c r="C427" s="22"/>
      <c r="D427" s="22"/>
      <c r="E427" s="22"/>
      <c r="F427" s="22"/>
      <c r="G427" s="22"/>
      <c r="H427" s="22"/>
      <c r="I427" s="22"/>
      <c r="J427" s="22"/>
      <c r="K427" s="22"/>
      <c r="L427" s="22"/>
    </row>
    <row r="428" spans="1:12" ht="12.75" x14ac:dyDescent="0.2">
      <c r="A428" s="1"/>
      <c r="B428" s="22"/>
      <c r="C428" s="22"/>
      <c r="D428" s="22"/>
      <c r="E428" s="22"/>
      <c r="F428" s="22"/>
      <c r="G428" s="22"/>
      <c r="H428" s="22"/>
      <c r="I428" s="22"/>
      <c r="J428" s="22"/>
      <c r="K428" s="22"/>
      <c r="L428" s="22"/>
    </row>
    <row r="429" spans="1:12" ht="12.75" x14ac:dyDescent="0.2">
      <c r="A429" s="1"/>
      <c r="B429" s="22"/>
      <c r="C429" s="22"/>
      <c r="D429" s="22"/>
      <c r="E429" s="22"/>
      <c r="F429" s="22"/>
      <c r="G429" s="22"/>
      <c r="H429" s="22"/>
      <c r="I429" s="22"/>
      <c r="J429" s="22"/>
      <c r="K429" s="22"/>
      <c r="L429" s="22"/>
    </row>
    <row r="430" spans="1:12" ht="12.75" x14ac:dyDescent="0.2">
      <c r="A430" s="1"/>
      <c r="B430" s="22"/>
      <c r="C430" s="22"/>
      <c r="D430" s="22"/>
      <c r="E430" s="22"/>
      <c r="F430" s="22"/>
      <c r="G430" s="22"/>
      <c r="H430" s="22"/>
      <c r="I430" s="22"/>
      <c r="J430" s="22"/>
      <c r="K430" s="22"/>
      <c r="L430" s="22"/>
    </row>
    <row r="431" spans="1:12" ht="12.75" x14ac:dyDescent="0.2">
      <c r="A431" s="1"/>
      <c r="B431" s="22"/>
      <c r="C431" s="22"/>
      <c r="D431" s="22"/>
      <c r="E431" s="22"/>
      <c r="F431" s="22"/>
      <c r="G431" s="22"/>
      <c r="H431" s="22"/>
      <c r="I431" s="22"/>
      <c r="J431" s="22"/>
      <c r="K431" s="22"/>
      <c r="L431" s="22"/>
    </row>
    <row r="432" spans="1:12" ht="12.75" x14ac:dyDescent="0.2">
      <c r="A432" s="1"/>
      <c r="B432" s="22"/>
      <c r="C432" s="22"/>
      <c r="D432" s="22"/>
      <c r="E432" s="22"/>
      <c r="F432" s="22"/>
      <c r="G432" s="22"/>
      <c r="H432" s="22"/>
      <c r="I432" s="22"/>
      <c r="J432" s="22"/>
      <c r="K432" s="22"/>
      <c r="L432" s="22"/>
    </row>
    <row r="433" spans="1:12" ht="12.75" x14ac:dyDescent="0.2">
      <c r="A433" s="1"/>
      <c r="B433" s="22"/>
      <c r="C433" s="22"/>
      <c r="D433" s="22"/>
      <c r="E433" s="22"/>
      <c r="F433" s="22"/>
      <c r="G433" s="22"/>
      <c r="H433" s="22"/>
      <c r="I433" s="22"/>
      <c r="J433" s="22"/>
      <c r="K433" s="22"/>
      <c r="L433" s="22"/>
    </row>
    <row r="434" spans="1:12" ht="12.75" x14ac:dyDescent="0.2">
      <c r="A434" s="1"/>
      <c r="B434" s="22"/>
      <c r="C434" s="22"/>
      <c r="D434" s="22"/>
      <c r="E434" s="22"/>
      <c r="F434" s="22"/>
      <c r="G434" s="22"/>
      <c r="H434" s="22"/>
      <c r="I434" s="22"/>
      <c r="J434" s="22"/>
      <c r="K434" s="22"/>
      <c r="L434" s="22"/>
    </row>
    <row r="435" spans="1:12" ht="12.75" x14ac:dyDescent="0.2">
      <c r="A435" s="1"/>
      <c r="B435" s="22"/>
      <c r="C435" s="22"/>
      <c r="D435" s="22"/>
      <c r="E435" s="22"/>
      <c r="F435" s="22"/>
      <c r="G435" s="22"/>
      <c r="H435" s="22"/>
      <c r="I435" s="22"/>
      <c r="J435" s="22"/>
      <c r="K435" s="22"/>
      <c r="L435" s="22"/>
    </row>
    <row r="436" spans="1:12" ht="12.75" x14ac:dyDescent="0.2">
      <c r="A436" s="1"/>
      <c r="B436" s="22"/>
      <c r="C436" s="22"/>
      <c r="D436" s="22"/>
      <c r="E436" s="22"/>
      <c r="F436" s="22"/>
      <c r="G436" s="22"/>
      <c r="H436" s="22"/>
      <c r="I436" s="22"/>
      <c r="J436" s="22"/>
      <c r="K436" s="22"/>
      <c r="L436" s="22"/>
    </row>
    <row r="437" spans="1:12" ht="12.75" x14ac:dyDescent="0.2">
      <c r="A437" s="1"/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2"/>
    </row>
    <row r="438" spans="1:12" ht="12.75" x14ac:dyDescent="0.2">
      <c r="A438" s="1"/>
      <c r="B438" s="22"/>
      <c r="C438" s="22"/>
      <c r="D438" s="22"/>
      <c r="E438" s="22"/>
      <c r="F438" s="22"/>
      <c r="G438" s="22"/>
      <c r="H438" s="22"/>
      <c r="I438" s="22"/>
      <c r="J438" s="22"/>
      <c r="K438" s="22"/>
      <c r="L438" s="22"/>
    </row>
    <row r="439" spans="1:12" ht="12.75" x14ac:dyDescent="0.2">
      <c r="A439" s="1"/>
      <c r="B439" s="22"/>
      <c r="C439" s="22"/>
      <c r="D439" s="22"/>
      <c r="E439" s="22"/>
      <c r="F439" s="22"/>
      <c r="G439" s="22"/>
      <c r="H439" s="22"/>
      <c r="I439" s="22"/>
      <c r="J439" s="22"/>
      <c r="K439" s="22"/>
      <c r="L439" s="22"/>
    </row>
    <row r="440" spans="1:12" ht="12.75" x14ac:dyDescent="0.2">
      <c r="A440" s="1"/>
      <c r="B440" s="22"/>
      <c r="C440" s="22"/>
      <c r="D440" s="22"/>
      <c r="E440" s="22"/>
      <c r="F440" s="22"/>
      <c r="G440" s="22"/>
      <c r="H440" s="22"/>
      <c r="I440" s="22"/>
      <c r="J440" s="22"/>
      <c r="K440" s="22"/>
      <c r="L440" s="22"/>
    </row>
    <row r="441" spans="1:12" ht="12.75" x14ac:dyDescent="0.2">
      <c r="A441" s="1"/>
      <c r="B441" s="22"/>
      <c r="C441" s="22"/>
      <c r="D441" s="22"/>
      <c r="E441" s="22"/>
      <c r="F441" s="22"/>
      <c r="G441" s="22"/>
      <c r="H441" s="22"/>
      <c r="I441" s="22"/>
      <c r="J441" s="22"/>
      <c r="K441" s="22"/>
      <c r="L441" s="22"/>
    </row>
    <row r="442" spans="1:12" ht="12.75" x14ac:dyDescent="0.2">
      <c r="A442" s="1"/>
      <c r="B442" s="22"/>
      <c r="C442" s="22"/>
      <c r="D442" s="22"/>
      <c r="E442" s="22"/>
      <c r="F442" s="22"/>
      <c r="G442" s="22"/>
      <c r="H442" s="22"/>
      <c r="I442" s="22"/>
      <c r="J442" s="22"/>
      <c r="K442" s="22"/>
      <c r="L442" s="22"/>
    </row>
    <row r="443" spans="1:12" ht="12.75" x14ac:dyDescent="0.2">
      <c r="A443" s="1"/>
      <c r="B443" s="22"/>
      <c r="C443" s="22"/>
      <c r="D443" s="22"/>
      <c r="E443" s="22"/>
      <c r="F443" s="22"/>
      <c r="G443" s="22"/>
      <c r="H443" s="22"/>
      <c r="I443" s="22"/>
      <c r="J443" s="22"/>
      <c r="K443" s="22"/>
      <c r="L443" s="22"/>
    </row>
    <row r="444" spans="1:12" ht="12.75" x14ac:dyDescent="0.2">
      <c r="A444" s="1"/>
      <c r="B444" s="22"/>
      <c r="C444" s="22"/>
      <c r="D444" s="22"/>
      <c r="E444" s="22"/>
      <c r="F444" s="22"/>
      <c r="G444" s="22"/>
      <c r="H444" s="22"/>
      <c r="I444" s="22"/>
      <c r="J444" s="22"/>
      <c r="K444" s="22"/>
      <c r="L444" s="22"/>
    </row>
    <row r="445" spans="1:12" ht="12.75" x14ac:dyDescent="0.2">
      <c r="A445" s="1"/>
      <c r="B445" s="22"/>
      <c r="C445" s="22"/>
      <c r="D445" s="22"/>
      <c r="E445" s="22"/>
      <c r="F445" s="22"/>
      <c r="G445" s="22"/>
      <c r="H445" s="22"/>
      <c r="I445" s="22"/>
      <c r="J445" s="22"/>
      <c r="K445" s="22"/>
      <c r="L445" s="22"/>
    </row>
    <row r="446" spans="1:12" ht="12.75" x14ac:dyDescent="0.2">
      <c r="A446" s="1"/>
      <c r="B446" s="22"/>
      <c r="C446" s="22"/>
      <c r="D446" s="22"/>
      <c r="E446" s="22"/>
      <c r="F446" s="22"/>
      <c r="G446" s="22"/>
      <c r="H446" s="22"/>
      <c r="I446" s="22"/>
      <c r="J446" s="22"/>
      <c r="K446" s="22"/>
      <c r="L446" s="22"/>
    </row>
    <row r="447" spans="1:12" ht="12.75" x14ac:dyDescent="0.2">
      <c r="A447" s="1"/>
      <c r="B447" s="22"/>
      <c r="C447" s="22"/>
      <c r="D447" s="22"/>
      <c r="E447" s="22"/>
      <c r="F447" s="22"/>
      <c r="G447" s="22"/>
      <c r="H447" s="22"/>
      <c r="I447" s="22"/>
      <c r="J447" s="22"/>
      <c r="K447" s="22"/>
      <c r="L447" s="22"/>
    </row>
    <row r="448" spans="1:12" ht="12.75" x14ac:dyDescent="0.2">
      <c r="A448" s="1"/>
      <c r="B448" s="22"/>
      <c r="C448" s="22"/>
      <c r="D448" s="22"/>
      <c r="E448" s="22"/>
      <c r="F448" s="22"/>
      <c r="G448" s="22"/>
      <c r="H448" s="22"/>
      <c r="I448" s="22"/>
      <c r="J448" s="22"/>
      <c r="K448" s="22"/>
      <c r="L448" s="22"/>
    </row>
    <row r="449" spans="1:12" ht="12.75" x14ac:dyDescent="0.2">
      <c r="A449" s="1"/>
      <c r="B449" s="22"/>
      <c r="C449" s="22"/>
      <c r="D449" s="22"/>
      <c r="E449" s="22"/>
      <c r="F449" s="22"/>
      <c r="G449" s="22"/>
      <c r="H449" s="22"/>
      <c r="I449" s="22"/>
      <c r="J449" s="22"/>
      <c r="K449" s="22"/>
      <c r="L449" s="22"/>
    </row>
    <row r="450" spans="1:12" ht="12.75" x14ac:dyDescent="0.2">
      <c r="A450" s="1"/>
      <c r="B450" s="22"/>
      <c r="C450" s="22"/>
      <c r="D450" s="22"/>
      <c r="E450" s="22"/>
      <c r="F450" s="22"/>
      <c r="G450" s="22"/>
      <c r="H450" s="22"/>
      <c r="I450" s="22"/>
      <c r="J450" s="22"/>
      <c r="K450" s="22"/>
      <c r="L450" s="22"/>
    </row>
    <row r="451" spans="1:12" ht="12.75" x14ac:dyDescent="0.2">
      <c r="A451" s="1"/>
      <c r="B451" s="22"/>
      <c r="C451" s="22"/>
      <c r="D451" s="22"/>
      <c r="E451" s="22"/>
      <c r="F451" s="22"/>
      <c r="G451" s="22"/>
      <c r="H451" s="22"/>
      <c r="I451" s="22"/>
      <c r="J451" s="22"/>
      <c r="K451" s="22"/>
      <c r="L451" s="22"/>
    </row>
    <row r="452" spans="1:12" ht="12.75" x14ac:dyDescent="0.2">
      <c r="A452" s="1"/>
      <c r="B452" s="22"/>
      <c r="C452" s="22"/>
      <c r="D452" s="22"/>
      <c r="E452" s="22"/>
      <c r="F452" s="22"/>
      <c r="G452" s="22"/>
      <c r="H452" s="22"/>
      <c r="I452" s="22"/>
      <c r="J452" s="22"/>
      <c r="K452" s="22"/>
      <c r="L452" s="22"/>
    </row>
    <row r="453" spans="1:12" ht="12.75" x14ac:dyDescent="0.2">
      <c r="A453" s="1"/>
      <c r="B453" s="22"/>
      <c r="C453" s="22"/>
      <c r="D453" s="22"/>
      <c r="E453" s="22"/>
      <c r="F453" s="22"/>
      <c r="G453" s="22"/>
      <c r="H453" s="22"/>
      <c r="I453" s="22"/>
      <c r="J453" s="22"/>
      <c r="K453" s="22"/>
      <c r="L453" s="22"/>
    </row>
    <row r="454" spans="1:12" ht="12.75" x14ac:dyDescent="0.2">
      <c r="A454" s="1"/>
      <c r="B454" s="22"/>
      <c r="C454" s="22"/>
      <c r="D454" s="22"/>
      <c r="E454" s="22"/>
      <c r="F454" s="22"/>
      <c r="G454" s="22"/>
      <c r="H454" s="22"/>
      <c r="I454" s="22"/>
      <c r="J454" s="22"/>
      <c r="K454" s="22"/>
      <c r="L454" s="22"/>
    </row>
    <row r="455" spans="1:12" ht="12.75" x14ac:dyDescent="0.2">
      <c r="A455" s="1"/>
      <c r="B455" s="22"/>
      <c r="C455" s="22"/>
      <c r="D455" s="22"/>
      <c r="E455" s="22"/>
      <c r="F455" s="22"/>
      <c r="G455" s="22"/>
      <c r="H455" s="22"/>
      <c r="I455" s="22"/>
      <c r="J455" s="22"/>
      <c r="K455" s="22"/>
      <c r="L455" s="22"/>
    </row>
    <row r="456" spans="1:12" ht="12.75" x14ac:dyDescent="0.2">
      <c r="A456" s="1"/>
      <c r="B456" s="22"/>
      <c r="C456" s="22"/>
      <c r="D456" s="22"/>
      <c r="E456" s="22"/>
      <c r="F456" s="22"/>
      <c r="G456" s="22"/>
      <c r="H456" s="22"/>
      <c r="I456" s="22"/>
      <c r="J456" s="22"/>
      <c r="K456" s="22"/>
      <c r="L456" s="22"/>
    </row>
    <row r="457" spans="1:12" ht="12.75" x14ac:dyDescent="0.2">
      <c r="A457" s="1"/>
      <c r="B457" s="22"/>
      <c r="C457" s="22"/>
      <c r="D457" s="22"/>
      <c r="E457" s="22"/>
      <c r="F457" s="22"/>
      <c r="G457" s="22"/>
      <c r="H457" s="22"/>
      <c r="I457" s="22"/>
      <c r="J457" s="22"/>
      <c r="K457" s="22"/>
      <c r="L457" s="22"/>
    </row>
    <row r="458" spans="1:12" ht="12.75" x14ac:dyDescent="0.2">
      <c r="A458" s="1"/>
      <c r="B458" s="22"/>
      <c r="C458" s="22"/>
      <c r="D458" s="22"/>
      <c r="E458" s="22"/>
      <c r="F458" s="22"/>
      <c r="G458" s="22"/>
      <c r="H458" s="22"/>
      <c r="I458" s="22"/>
      <c r="J458" s="22"/>
      <c r="K458" s="22"/>
      <c r="L458" s="22"/>
    </row>
    <row r="459" spans="1:12" ht="12.75" x14ac:dyDescent="0.2">
      <c r="A459" s="1"/>
      <c r="B459" s="22"/>
      <c r="C459" s="22"/>
      <c r="D459" s="22"/>
      <c r="E459" s="22"/>
      <c r="F459" s="22"/>
      <c r="G459" s="22"/>
      <c r="H459" s="22"/>
      <c r="I459" s="22"/>
      <c r="J459" s="22"/>
      <c r="K459" s="22"/>
      <c r="L459" s="22"/>
    </row>
    <row r="460" spans="1:12" ht="12.75" x14ac:dyDescent="0.2">
      <c r="A460" s="1"/>
      <c r="B460" s="22"/>
      <c r="C460" s="22"/>
      <c r="D460" s="22"/>
      <c r="E460" s="22"/>
      <c r="F460" s="22"/>
      <c r="G460" s="22"/>
      <c r="H460" s="22"/>
      <c r="I460" s="22"/>
      <c r="J460" s="22"/>
      <c r="K460" s="22"/>
      <c r="L460" s="22"/>
    </row>
    <row r="461" spans="1:12" ht="12.75" x14ac:dyDescent="0.2">
      <c r="A461" s="1"/>
      <c r="B461" s="22"/>
      <c r="C461" s="22"/>
      <c r="D461" s="22"/>
      <c r="E461" s="22"/>
      <c r="F461" s="22"/>
      <c r="G461" s="22"/>
      <c r="H461" s="22"/>
      <c r="I461" s="22"/>
      <c r="J461" s="22"/>
      <c r="K461" s="22"/>
      <c r="L461" s="22"/>
    </row>
    <row r="462" spans="1:12" ht="12.75" x14ac:dyDescent="0.2">
      <c r="A462" s="1"/>
      <c r="B462" s="22"/>
      <c r="C462" s="22"/>
      <c r="D462" s="22"/>
      <c r="E462" s="22"/>
      <c r="F462" s="22"/>
      <c r="G462" s="22"/>
      <c r="H462" s="22"/>
      <c r="I462" s="22"/>
      <c r="J462" s="22"/>
      <c r="K462" s="22"/>
      <c r="L462" s="22"/>
    </row>
    <row r="463" spans="1:12" ht="12.75" x14ac:dyDescent="0.2">
      <c r="A463" s="1"/>
      <c r="B463" s="22"/>
      <c r="C463" s="22"/>
      <c r="D463" s="22"/>
      <c r="E463" s="22"/>
      <c r="F463" s="22"/>
      <c r="G463" s="22"/>
      <c r="H463" s="22"/>
      <c r="I463" s="22"/>
      <c r="J463" s="22"/>
      <c r="K463" s="22"/>
      <c r="L463" s="22"/>
    </row>
    <row r="464" spans="1:12" ht="12.75" x14ac:dyDescent="0.2">
      <c r="A464" s="1"/>
      <c r="B464" s="22"/>
      <c r="C464" s="22"/>
      <c r="D464" s="22"/>
      <c r="E464" s="22"/>
      <c r="F464" s="22"/>
      <c r="G464" s="22"/>
      <c r="H464" s="22"/>
      <c r="I464" s="22"/>
      <c r="J464" s="22"/>
      <c r="K464" s="22"/>
      <c r="L464" s="22"/>
    </row>
    <row r="465" spans="1:12" ht="12.75" x14ac:dyDescent="0.2">
      <c r="A465" s="1"/>
      <c r="B465" s="22"/>
      <c r="C465" s="22"/>
      <c r="D465" s="22"/>
      <c r="E465" s="22"/>
      <c r="F465" s="22"/>
      <c r="G465" s="22"/>
      <c r="H465" s="22"/>
      <c r="I465" s="22"/>
      <c r="J465" s="22"/>
      <c r="K465" s="22"/>
      <c r="L465" s="22"/>
    </row>
    <row r="466" spans="1:12" ht="12.75" x14ac:dyDescent="0.2">
      <c r="A466" s="1"/>
      <c r="B466" s="22"/>
      <c r="C466" s="22"/>
      <c r="D466" s="22"/>
      <c r="E466" s="22"/>
      <c r="F466" s="22"/>
      <c r="G466" s="22"/>
      <c r="H466" s="22"/>
      <c r="I466" s="22"/>
      <c r="J466" s="22"/>
      <c r="K466" s="22"/>
      <c r="L466" s="22"/>
    </row>
    <row r="467" spans="1:12" ht="12.75" x14ac:dyDescent="0.2">
      <c r="A467" s="1"/>
      <c r="B467" s="22"/>
      <c r="C467" s="22"/>
      <c r="D467" s="22"/>
      <c r="E467" s="22"/>
      <c r="F467" s="22"/>
      <c r="G467" s="22"/>
      <c r="H467" s="22"/>
      <c r="I467" s="22"/>
      <c r="J467" s="22"/>
      <c r="K467" s="22"/>
      <c r="L467" s="22"/>
    </row>
    <row r="468" spans="1:12" ht="12.75" x14ac:dyDescent="0.2">
      <c r="A468" s="1"/>
      <c r="B468" s="22"/>
      <c r="C468" s="22"/>
      <c r="D468" s="22"/>
      <c r="E468" s="22"/>
      <c r="F468" s="22"/>
      <c r="G468" s="22"/>
      <c r="H468" s="22"/>
      <c r="I468" s="22"/>
      <c r="J468" s="22"/>
      <c r="K468" s="22"/>
      <c r="L468" s="22"/>
    </row>
    <row r="469" spans="1:12" ht="12.75" x14ac:dyDescent="0.2">
      <c r="A469" s="1"/>
      <c r="B469" s="22"/>
      <c r="C469" s="22"/>
      <c r="D469" s="22"/>
      <c r="E469" s="22"/>
      <c r="F469" s="22"/>
      <c r="G469" s="22"/>
      <c r="H469" s="22"/>
      <c r="I469" s="22"/>
      <c r="J469" s="22"/>
      <c r="K469" s="22"/>
      <c r="L469" s="22"/>
    </row>
    <row r="470" spans="1:12" ht="12.75" x14ac:dyDescent="0.2">
      <c r="A470" s="1"/>
      <c r="B470" s="22"/>
      <c r="C470" s="22"/>
      <c r="D470" s="22"/>
      <c r="E470" s="22"/>
      <c r="F470" s="22"/>
      <c r="G470" s="22"/>
      <c r="H470" s="22"/>
      <c r="I470" s="22"/>
      <c r="J470" s="22"/>
      <c r="K470" s="22"/>
      <c r="L470" s="22"/>
    </row>
    <row r="471" spans="1:12" ht="12.75" x14ac:dyDescent="0.2">
      <c r="A471" s="1"/>
      <c r="B471" s="22"/>
      <c r="C471" s="22"/>
      <c r="D471" s="22"/>
      <c r="E471" s="22"/>
      <c r="F471" s="22"/>
      <c r="G471" s="22"/>
      <c r="H471" s="22"/>
      <c r="I471" s="22"/>
      <c r="J471" s="22"/>
      <c r="K471" s="22"/>
      <c r="L471" s="22"/>
    </row>
    <row r="472" spans="1:12" ht="12.75" x14ac:dyDescent="0.2">
      <c r="A472" s="1"/>
      <c r="B472" s="22"/>
      <c r="C472" s="22"/>
      <c r="D472" s="22"/>
      <c r="E472" s="22"/>
      <c r="F472" s="22"/>
      <c r="G472" s="22"/>
      <c r="H472" s="22"/>
      <c r="I472" s="22"/>
      <c r="J472" s="22"/>
      <c r="K472" s="22"/>
      <c r="L472" s="22"/>
    </row>
    <row r="473" spans="1:12" ht="12.75" x14ac:dyDescent="0.2">
      <c r="A473" s="1"/>
      <c r="B473" s="22"/>
      <c r="C473" s="22"/>
      <c r="D473" s="22"/>
      <c r="E473" s="22"/>
      <c r="F473" s="22"/>
      <c r="G473" s="22"/>
      <c r="H473" s="22"/>
      <c r="I473" s="22"/>
      <c r="J473" s="22"/>
      <c r="K473" s="22"/>
      <c r="L473" s="22"/>
    </row>
    <row r="474" spans="1:12" ht="12.75" x14ac:dyDescent="0.2">
      <c r="A474" s="1"/>
      <c r="B474" s="22"/>
      <c r="C474" s="22"/>
      <c r="D474" s="22"/>
      <c r="E474" s="22"/>
      <c r="F474" s="22"/>
      <c r="G474" s="22"/>
      <c r="H474" s="22"/>
      <c r="I474" s="22"/>
      <c r="J474" s="22"/>
      <c r="K474" s="22"/>
      <c r="L474" s="22"/>
    </row>
    <row r="475" spans="1:12" ht="12.75" x14ac:dyDescent="0.2">
      <c r="A475" s="1"/>
      <c r="B475" s="22"/>
      <c r="C475" s="22"/>
      <c r="D475" s="22"/>
      <c r="E475" s="22"/>
      <c r="F475" s="22"/>
      <c r="G475" s="22"/>
      <c r="H475" s="22"/>
      <c r="I475" s="22"/>
      <c r="J475" s="22"/>
      <c r="K475" s="22"/>
      <c r="L475" s="22"/>
    </row>
    <row r="476" spans="1:12" ht="12.75" x14ac:dyDescent="0.2">
      <c r="A476" s="1"/>
      <c r="B476" s="22"/>
      <c r="C476" s="22"/>
      <c r="D476" s="22"/>
      <c r="E476" s="22"/>
      <c r="F476" s="22"/>
      <c r="G476" s="22"/>
      <c r="H476" s="22"/>
      <c r="I476" s="22"/>
      <c r="J476" s="22"/>
      <c r="K476" s="22"/>
      <c r="L476" s="22"/>
    </row>
    <row r="477" spans="1:12" ht="12.75" x14ac:dyDescent="0.2">
      <c r="A477" s="1"/>
      <c r="B477" s="22"/>
      <c r="C477" s="22"/>
      <c r="D477" s="22"/>
      <c r="E477" s="22"/>
      <c r="F477" s="22"/>
      <c r="G477" s="22"/>
      <c r="H477" s="22"/>
      <c r="I477" s="22"/>
      <c r="J477" s="22"/>
      <c r="K477" s="22"/>
      <c r="L477" s="22"/>
    </row>
    <row r="478" spans="1:12" ht="12.75" x14ac:dyDescent="0.2">
      <c r="A478" s="1"/>
      <c r="B478" s="22"/>
      <c r="C478" s="22"/>
      <c r="D478" s="22"/>
      <c r="E478" s="22"/>
      <c r="F478" s="22"/>
      <c r="G478" s="22"/>
      <c r="H478" s="22"/>
      <c r="I478" s="22"/>
      <c r="J478" s="22"/>
      <c r="K478" s="22"/>
      <c r="L478" s="22"/>
    </row>
    <row r="479" spans="1:12" ht="12.75" x14ac:dyDescent="0.2">
      <c r="A479" s="1"/>
      <c r="B479" s="22"/>
      <c r="C479" s="22"/>
      <c r="D479" s="22"/>
      <c r="E479" s="22"/>
      <c r="F479" s="22"/>
      <c r="G479" s="22"/>
      <c r="H479" s="22"/>
      <c r="I479" s="22"/>
      <c r="J479" s="22"/>
      <c r="K479" s="22"/>
      <c r="L479" s="22"/>
    </row>
    <row r="480" spans="1:12" ht="12.75" x14ac:dyDescent="0.2">
      <c r="A480" s="1"/>
      <c r="B480" s="22"/>
      <c r="C480" s="22"/>
      <c r="D480" s="22"/>
      <c r="E480" s="22"/>
      <c r="F480" s="22"/>
      <c r="G480" s="22"/>
      <c r="H480" s="22"/>
      <c r="I480" s="22"/>
      <c r="J480" s="22"/>
      <c r="K480" s="22"/>
      <c r="L480" s="22"/>
    </row>
    <row r="481" spans="1:12" ht="12.75" x14ac:dyDescent="0.2">
      <c r="A481" s="1"/>
      <c r="B481" s="22"/>
      <c r="C481" s="22"/>
      <c r="D481" s="22"/>
      <c r="E481" s="22"/>
      <c r="F481" s="22"/>
      <c r="G481" s="22"/>
      <c r="H481" s="22"/>
      <c r="I481" s="22"/>
      <c r="J481" s="22"/>
      <c r="K481" s="22"/>
      <c r="L481" s="22"/>
    </row>
    <row r="482" spans="1:12" ht="12.75" x14ac:dyDescent="0.2">
      <c r="A482" s="1"/>
      <c r="B482" s="22"/>
      <c r="C482" s="22"/>
      <c r="D482" s="22"/>
      <c r="E482" s="22"/>
      <c r="F482" s="22"/>
      <c r="G482" s="22"/>
      <c r="H482" s="22"/>
      <c r="I482" s="22"/>
      <c r="J482" s="22"/>
      <c r="K482" s="22"/>
      <c r="L482" s="22"/>
    </row>
    <row r="483" spans="1:12" ht="12.75" x14ac:dyDescent="0.2">
      <c r="A483" s="1"/>
      <c r="B483" s="22"/>
      <c r="C483" s="22"/>
      <c r="D483" s="22"/>
      <c r="E483" s="22"/>
      <c r="F483" s="22"/>
      <c r="G483" s="22"/>
      <c r="H483" s="22"/>
      <c r="I483" s="22"/>
      <c r="J483" s="22"/>
      <c r="K483" s="22"/>
      <c r="L483" s="22"/>
    </row>
    <row r="484" spans="1:12" ht="12.75" x14ac:dyDescent="0.2">
      <c r="A484" s="1"/>
      <c r="B484" s="22"/>
      <c r="C484" s="22"/>
      <c r="D484" s="22"/>
      <c r="E484" s="22"/>
      <c r="F484" s="22"/>
      <c r="G484" s="22"/>
      <c r="H484" s="22"/>
      <c r="I484" s="22"/>
      <c r="J484" s="22"/>
      <c r="K484" s="22"/>
      <c r="L484" s="22"/>
    </row>
    <row r="485" spans="1:12" ht="12.75" x14ac:dyDescent="0.2">
      <c r="A485" s="1"/>
      <c r="B485" s="22"/>
      <c r="C485" s="22"/>
      <c r="D485" s="22"/>
      <c r="E485" s="22"/>
      <c r="F485" s="22"/>
      <c r="G485" s="22"/>
      <c r="H485" s="22"/>
      <c r="I485" s="22"/>
      <c r="J485" s="22"/>
      <c r="K485" s="22"/>
      <c r="L485" s="22"/>
    </row>
    <row r="486" spans="1:12" ht="12.75" x14ac:dyDescent="0.2">
      <c r="A486" s="1"/>
      <c r="B486" s="22"/>
      <c r="C486" s="22"/>
      <c r="D486" s="22"/>
      <c r="E486" s="22"/>
      <c r="F486" s="22"/>
      <c r="G486" s="22"/>
      <c r="H486" s="22"/>
      <c r="I486" s="22"/>
      <c r="J486" s="22"/>
      <c r="K486" s="22"/>
      <c r="L486" s="22"/>
    </row>
    <row r="487" spans="1:12" ht="12.75" x14ac:dyDescent="0.2">
      <c r="A487" s="1"/>
      <c r="B487" s="22"/>
      <c r="C487" s="22"/>
      <c r="D487" s="22"/>
      <c r="E487" s="22"/>
      <c r="F487" s="22"/>
      <c r="G487" s="22"/>
      <c r="H487" s="22"/>
      <c r="I487" s="22"/>
      <c r="J487" s="22"/>
      <c r="K487" s="22"/>
      <c r="L487" s="22"/>
    </row>
    <row r="488" spans="1:12" ht="12.75" x14ac:dyDescent="0.2">
      <c r="A488" s="1"/>
      <c r="B488" s="22"/>
      <c r="C488" s="22"/>
      <c r="D488" s="22"/>
      <c r="E488" s="22"/>
      <c r="F488" s="22"/>
      <c r="G488" s="22"/>
      <c r="H488" s="22"/>
      <c r="I488" s="22"/>
      <c r="J488" s="22"/>
      <c r="K488" s="22"/>
      <c r="L488" s="22"/>
    </row>
    <row r="489" spans="1:12" ht="12.75" x14ac:dyDescent="0.2">
      <c r="A489" s="1"/>
      <c r="B489" s="22"/>
      <c r="C489" s="22"/>
      <c r="D489" s="22"/>
      <c r="E489" s="22"/>
      <c r="F489" s="22"/>
      <c r="G489" s="22"/>
      <c r="H489" s="22"/>
      <c r="I489" s="22"/>
      <c r="J489" s="22"/>
      <c r="K489" s="22"/>
      <c r="L489" s="22"/>
    </row>
    <row r="490" spans="1:12" ht="12.75" x14ac:dyDescent="0.2">
      <c r="A490" s="1"/>
      <c r="B490" s="22"/>
      <c r="C490" s="22"/>
      <c r="D490" s="22"/>
      <c r="E490" s="22"/>
      <c r="F490" s="22"/>
      <c r="G490" s="22"/>
      <c r="H490" s="22"/>
      <c r="I490" s="22"/>
      <c r="J490" s="22"/>
      <c r="K490" s="22"/>
      <c r="L490" s="22"/>
    </row>
    <row r="491" spans="1:12" ht="12.75" x14ac:dyDescent="0.2">
      <c r="A491" s="1"/>
      <c r="B491" s="22"/>
      <c r="C491" s="22"/>
      <c r="D491" s="22"/>
      <c r="E491" s="22"/>
      <c r="F491" s="22"/>
      <c r="G491" s="22"/>
      <c r="H491" s="22"/>
      <c r="I491" s="22"/>
      <c r="J491" s="22"/>
      <c r="K491" s="22"/>
      <c r="L491" s="22"/>
    </row>
    <row r="492" spans="1:12" ht="12.75" x14ac:dyDescent="0.2">
      <c r="A492" s="1"/>
      <c r="B492" s="22"/>
      <c r="C492" s="22"/>
      <c r="D492" s="22"/>
      <c r="E492" s="22"/>
      <c r="F492" s="22"/>
      <c r="G492" s="22"/>
      <c r="H492" s="22"/>
      <c r="I492" s="22"/>
      <c r="J492" s="22"/>
      <c r="K492" s="22"/>
      <c r="L492" s="22"/>
    </row>
    <row r="493" spans="1:12" ht="12.75" x14ac:dyDescent="0.2">
      <c r="A493" s="1"/>
      <c r="B493" s="22"/>
      <c r="C493" s="22"/>
      <c r="D493" s="22"/>
      <c r="E493" s="22"/>
      <c r="F493" s="22"/>
      <c r="G493" s="22"/>
      <c r="H493" s="22"/>
      <c r="I493" s="22"/>
      <c r="J493" s="22"/>
      <c r="K493" s="22"/>
      <c r="L493" s="22"/>
    </row>
    <row r="494" spans="1:12" ht="12.75" x14ac:dyDescent="0.2">
      <c r="A494" s="1"/>
      <c r="B494" s="22"/>
      <c r="C494" s="22"/>
      <c r="D494" s="22"/>
      <c r="E494" s="22"/>
      <c r="F494" s="22"/>
      <c r="G494" s="22"/>
      <c r="H494" s="22"/>
      <c r="I494" s="22"/>
      <c r="J494" s="22"/>
      <c r="K494" s="22"/>
      <c r="L494" s="22"/>
    </row>
    <row r="495" spans="1:12" ht="12.75" x14ac:dyDescent="0.2">
      <c r="A495" s="1"/>
      <c r="B495" s="22"/>
      <c r="C495" s="22"/>
      <c r="D495" s="22"/>
      <c r="E495" s="22"/>
      <c r="F495" s="22"/>
      <c r="G495" s="22"/>
      <c r="H495" s="22"/>
      <c r="I495" s="22"/>
      <c r="J495" s="22"/>
      <c r="K495" s="22"/>
      <c r="L495" s="22"/>
    </row>
    <row r="496" spans="1:12" ht="12.75" x14ac:dyDescent="0.2">
      <c r="A496" s="1"/>
      <c r="B496" s="22"/>
      <c r="C496" s="22"/>
      <c r="D496" s="22"/>
      <c r="E496" s="22"/>
      <c r="F496" s="22"/>
      <c r="G496" s="22"/>
      <c r="H496" s="22"/>
      <c r="I496" s="22"/>
      <c r="J496" s="22"/>
      <c r="K496" s="22"/>
      <c r="L496" s="22"/>
    </row>
    <row r="497" spans="1:12" ht="12.75" x14ac:dyDescent="0.2">
      <c r="A497" s="1"/>
      <c r="B497" s="22"/>
      <c r="C497" s="22"/>
      <c r="D497" s="22"/>
      <c r="E497" s="22"/>
      <c r="F497" s="22"/>
      <c r="G497" s="22"/>
      <c r="H497" s="22"/>
      <c r="I497" s="22"/>
      <c r="J497" s="22"/>
      <c r="K497" s="22"/>
      <c r="L497" s="22"/>
    </row>
    <row r="498" spans="1:12" ht="12.75" x14ac:dyDescent="0.2">
      <c r="A498" s="1"/>
      <c r="B498" s="22"/>
      <c r="C498" s="22"/>
      <c r="D498" s="22"/>
      <c r="E498" s="22"/>
      <c r="F498" s="22"/>
      <c r="G498" s="22"/>
      <c r="H498" s="22"/>
      <c r="I498" s="22"/>
      <c r="J498" s="22"/>
      <c r="K498" s="22"/>
      <c r="L498" s="22"/>
    </row>
    <row r="499" spans="1:12" ht="12.75" x14ac:dyDescent="0.2">
      <c r="A499" s="1"/>
      <c r="B499" s="22"/>
      <c r="C499" s="22"/>
      <c r="D499" s="22"/>
      <c r="E499" s="22"/>
      <c r="F499" s="22"/>
      <c r="G499" s="22"/>
      <c r="H499" s="22"/>
      <c r="I499" s="22"/>
      <c r="J499" s="22"/>
      <c r="K499" s="22"/>
      <c r="L499" s="22"/>
    </row>
    <row r="500" spans="1:12" ht="12.75" x14ac:dyDescent="0.2">
      <c r="A500" s="1"/>
      <c r="B500" s="22"/>
      <c r="C500" s="22"/>
      <c r="D500" s="22"/>
      <c r="E500" s="22"/>
      <c r="F500" s="22"/>
      <c r="G500" s="22"/>
      <c r="H500" s="22"/>
      <c r="I500" s="22"/>
      <c r="J500" s="22"/>
      <c r="K500" s="22"/>
      <c r="L500" s="22"/>
    </row>
    <row r="501" spans="1:12" ht="12.75" x14ac:dyDescent="0.2">
      <c r="A501" s="1"/>
      <c r="B501" s="22"/>
      <c r="C501" s="22"/>
      <c r="D501" s="22"/>
      <c r="E501" s="22"/>
      <c r="F501" s="22"/>
      <c r="G501" s="22"/>
      <c r="H501" s="22"/>
      <c r="I501" s="22"/>
      <c r="J501" s="22"/>
      <c r="K501" s="22"/>
      <c r="L501" s="22"/>
    </row>
    <row r="502" spans="1:12" ht="12.75" x14ac:dyDescent="0.2">
      <c r="A502" s="1"/>
      <c r="B502" s="22"/>
      <c r="C502" s="22"/>
      <c r="D502" s="22"/>
      <c r="E502" s="22"/>
      <c r="F502" s="22"/>
      <c r="G502" s="22"/>
      <c r="H502" s="22"/>
      <c r="I502" s="22"/>
      <c r="J502" s="22"/>
      <c r="K502" s="22"/>
      <c r="L502" s="22"/>
    </row>
    <row r="503" spans="1:12" ht="12.75" x14ac:dyDescent="0.2">
      <c r="A503" s="1"/>
      <c r="B503" s="22"/>
      <c r="C503" s="22"/>
      <c r="D503" s="22"/>
      <c r="E503" s="22"/>
      <c r="F503" s="22"/>
      <c r="G503" s="22"/>
      <c r="H503" s="22"/>
      <c r="I503" s="22"/>
      <c r="J503" s="22"/>
      <c r="K503" s="22"/>
      <c r="L503" s="22"/>
    </row>
    <row r="504" spans="1:12" ht="12.75" x14ac:dyDescent="0.2">
      <c r="A504" s="1"/>
      <c r="B504" s="22"/>
      <c r="C504" s="22"/>
      <c r="D504" s="22"/>
      <c r="E504" s="22"/>
      <c r="F504" s="22"/>
      <c r="G504" s="22"/>
      <c r="H504" s="22"/>
      <c r="I504" s="22"/>
      <c r="J504" s="22"/>
      <c r="K504" s="22"/>
      <c r="L504" s="22"/>
    </row>
    <row r="505" spans="1:12" ht="12.75" x14ac:dyDescent="0.2">
      <c r="A505" s="1"/>
      <c r="B505" s="22"/>
      <c r="C505" s="22"/>
      <c r="D505" s="22"/>
      <c r="E505" s="22"/>
      <c r="F505" s="22"/>
      <c r="G505" s="22"/>
      <c r="H505" s="22"/>
      <c r="I505" s="22"/>
      <c r="J505" s="22"/>
      <c r="K505" s="22"/>
      <c r="L505" s="22"/>
    </row>
    <row r="506" spans="1:12" ht="12.75" x14ac:dyDescent="0.2">
      <c r="A506" s="1"/>
      <c r="B506" s="22"/>
      <c r="C506" s="22"/>
      <c r="D506" s="22"/>
      <c r="E506" s="22"/>
      <c r="F506" s="22"/>
      <c r="G506" s="22"/>
      <c r="H506" s="22"/>
      <c r="I506" s="22"/>
      <c r="J506" s="22"/>
      <c r="K506" s="22"/>
      <c r="L506" s="22"/>
    </row>
    <row r="507" spans="1:12" ht="12.75" x14ac:dyDescent="0.2">
      <c r="A507" s="1"/>
      <c r="B507" s="22"/>
      <c r="C507" s="22"/>
      <c r="D507" s="22"/>
      <c r="E507" s="22"/>
      <c r="F507" s="22"/>
      <c r="G507" s="22"/>
      <c r="H507" s="22"/>
      <c r="I507" s="22"/>
      <c r="J507" s="22"/>
      <c r="K507" s="22"/>
      <c r="L507" s="22"/>
    </row>
    <row r="508" spans="1:12" ht="12.75" x14ac:dyDescent="0.2">
      <c r="A508" s="1"/>
      <c r="B508" s="22"/>
      <c r="C508" s="22"/>
      <c r="D508" s="22"/>
      <c r="E508" s="22"/>
      <c r="F508" s="22"/>
      <c r="G508" s="22"/>
      <c r="H508" s="22"/>
      <c r="I508" s="22"/>
      <c r="J508" s="22"/>
      <c r="K508" s="22"/>
      <c r="L508" s="22"/>
    </row>
    <row r="509" spans="1:12" ht="12.75" x14ac:dyDescent="0.2">
      <c r="A509" s="1"/>
      <c r="B509" s="22"/>
      <c r="C509" s="22"/>
      <c r="D509" s="22"/>
      <c r="E509" s="22"/>
      <c r="F509" s="22"/>
      <c r="G509" s="22"/>
      <c r="H509" s="22"/>
      <c r="I509" s="22"/>
      <c r="J509" s="22"/>
      <c r="K509" s="22"/>
      <c r="L509" s="22"/>
    </row>
    <row r="510" spans="1:12" ht="12.75" x14ac:dyDescent="0.2">
      <c r="A510" s="1"/>
      <c r="B510" s="22"/>
      <c r="C510" s="22"/>
      <c r="D510" s="22"/>
      <c r="E510" s="22"/>
      <c r="F510" s="22"/>
      <c r="G510" s="22"/>
      <c r="H510" s="22"/>
      <c r="I510" s="22"/>
      <c r="J510" s="22"/>
      <c r="K510" s="22"/>
      <c r="L510" s="22"/>
    </row>
    <row r="511" spans="1:12" ht="12.75" x14ac:dyDescent="0.2">
      <c r="A511" s="1"/>
      <c r="B511" s="22"/>
      <c r="C511" s="22"/>
      <c r="D511" s="22"/>
      <c r="E511" s="22"/>
      <c r="F511" s="22"/>
      <c r="G511" s="22"/>
      <c r="H511" s="22"/>
      <c r="I511" s="22"/>
      <c r="J511" s="22"/>
      <c r="K511" s="22"/>
      <c r="L511" s="22"/>
    </row>
    <row r="512" spans="1:12" ht="12.75" x14ac:dyDescent="0.2">
      <c r="A512" s="1"/>
      <c r="B512" s="22"/>
      <c r="C512" s="22"/>
      <c r="D512" s="22"/>
      <c r="E512" s="22"/>
      <c r="F512" s="22"/>
      <c r="G512" s="22"/>
      <c r="H512" s="22"/>
      <c r="I512" s="22"/>
      <c r="J512" s="22"/>
      <c r="K512" s="22"/>
      <c r="L512" s="22"/>
    </row>
    <row r="513" spans="1:12" ht="12.75" x14ac:dyDescent="0.2">
      <c r="A513" s="1"/>
      <c r="B513" s="22"/>
      <c r="C513" s="22"/>
      <c r="D513" s="22"/>
      <c r="E513" s="22"/>
      <c r="F513" s="22"/>
      <c r="G513" s="22"/>
      <c r="H513" s="22"/>
      <c r="I513" s="22"/>
      <c r="J513" s="22"/>
      <c r="K513" s="22"/>
      <c r="L513" s="22"/>
    </row>
    <row r="514" spans="1:12" ht="12.75" x14ac:dyDescent="0.2">
      <c r="A514" s="1"/>
      <c r="B514" s="22"/>
      <c r="C514" s="22"/>
      <c r="D514" s="22"/>
      <c r="E514" s="22"/>
      <c r="F514" s="22"/>
      <c r="G514" s="22"/>
      <c r="H514" s="22"/>
      <c r="I514" s="22"/>
      <c r="J514" s="22"/>
      <c r="K514" s="22"/>
      <c r="L514" s="22"/>
    </row>
    <row r="515" spans="1:12" ht="12.75" x14ac:dyDescent="0.2">
      <c r="A515" s="1"/>
      <c r="B515" s="22"/>
      <c r="C515" s="22"/>
      <c r="D515" s="22"/>
      <c r="E515" s="22"/>
      <c r="F515" s="22"/>
      <c r="G515" s="22"/>
      <c r="H515" s="22"/>
      <c r="I515" s="22"/>
      <c r="J515" s="22"/>
      <c r="K515" s="22"/>
      <c r="L515" s="22"/>
    </row>
    <row r="516" spans="1:12" ht="12.75" x14ac:dyDescent="0.2">
      <c r="A516" s="1"/>
      <c r="B516" s="22"/>
      <c r="C516" s="22"/>
      <c r="D516" s="22"/>
      <c r="E516" s="22"/>
      <c r="F516" s="22"/>
      <c r="G516" s="22"/>
      <c r="H516" s="22"/>
      <c r="I516" s="22"/>
      <c r="J516" s="22"/>
      <c r="K516" s="22"/>
      <c r="L516" s="22"/>
    </row>
    <row r="517" spans="1:12" ht="12.75" x14ac:dyDescent="0.2">
      <c r="A517" s="1"/>
      <c r="B517" s="22"/>
      <c r="C517" s="22"/>
      <c r="D517" s="22"/>
      <c r="E517" s="22"/>
      <c r="F517" s="22"/>
      <c r="G517" s="22"/>
      <c r="H517" s="22"/>
      <c r="I517" s="22"/>
      <c r="J517" s="22"/>
      <c r="K517" s="22"/>
      <c r="L517" s="22"/>
    </row>
    <row r="518" spans="1:12" ht="12.75" x14ac:dyDescent="0.2">
      <c r="A518" s="1"/>
      <c r="B518" s="22"/>
      <c r="C518" s="22"/>
      <c r="D518" s="22"/>
      <c r="E518" s="22"/>
      <c r="F518" s="22"/>
      <c r="G518" s="22"/>
      <c r="H518" s="22"/>
      <c r="I518" s="22"/>
      <c r="J518" s="22"/>
      <c r="K518" s="22"/>
      <c r="L518" s="22"/>
    </row>
    <row r="519" spans="1:12" ht="12.75" x14ac:dyDescent="0.2">
      <c r="A519" s="1"/>
      <c r="B519" s="22"/>
      <c r="C519" s="22"/>
      <c r="D519" s="22"/>
      <c r="E519" s="22"/>
      <c r="F519" s="22"/>
      <c r="G519" s="22"/>
      <c r="H519" s="22"/>
      <c r="I519" s="22"/>
      <c r="J519" s="22"/>
      <c r="K519" s="22"/>
      <c r="L519" s="22"/>
    </row>
    <row r="520" spans="1:12" ht="12.75" x14ac:dyDescent="0.2">
      <c r="A520" s="1"/>
      <c r="B520" s="22"/>
      <c r="C520" s="22"/>
      <c r="D520" s="22"/>
      <c r="E520" s="22"/>
      <c r="F520" s="22"/>
      <c r="G520" s="22"/>
      <c r="H520" s="22"/>
      <c r="I520" s="22"/>
      <c r="J520" s="22"/>
      <c r="K520" s="22"/>
      <c r="L520" s="22"/>
    </row>
    <row r="521" spans="1:12" ht="12.75" x14ac:dyDescent="0.2">
      <c r="A521" s="1"/>
      <c r="B521" s="22"/>
      <c r="C521" s="22"/>
      <c r="D521" s="22"/>
      <c r="E521" s="22"/>
      <c r="F521" s="22"/>
      <c r="G521" s="22"/>
      <c r="H521" s="22"/>
      <c r="I521" s="22"/>
      <c r="J521" s="22"/>
      <c r="K521" s="22"/>
      <c r="L521" s="22"/>
    </row>
    <row r="522" spans="1:12" ht="12.75" x14ac:dyDescent="0.2">
      <c r="A522" s="1"/>
      <c r="B522" s="22"/>
      <c r="C522" s="22"/>
      <c r="D522" s="22"/>
      <c r="E522" s="22"/>
      <c r="F522" s="22"/>
      <c r="G522" s="22"/>
      <c r="H522" s="22"/>
      <c r="I522" s="22"/>
      <c r="J522" s="22"/>
      <c r="K522" s="22"/>
      <c r="L522" s="22"/>
    </row>
    <row r="523" spans="1:12" ht="12.75" x14ac:dyDescent="0.2">
      <c r="A523" s="1"/>
      <c r="B523" s="22"/>
      <c r="C523" s="22"/>
      <c r="D523" s="22"/>
      <c r="E523" s="22"/>
      <c r="F523" s="22"/>
      <c r="G523" s="22"/>
      <c r="H523" s="22"/>
      <c r="I523" s="22"/>
      <c r="J523" s="22"/>
      <c r="K523" s="22"/>
      <c r="L523" s="22"/>
    </row>
    <row r="524" spans="1:12" ht="12.75" x14ac:dyDescent="0.2">
      <c r="A524" s="1"/>
      <c r="B524" s="22"/>
      <c r="C524" s="22"/>
      <c r="D524" s="22"/>
      <c r="E524" s="22"/>
      <c r="F524" s="22"/>
      <c r="G524" s="22"/>
      <c r="H524" s="22"/>
      <c r="I524" s="22"/>
      <c r="J524" s="22"/>
      <c r="K524" s="22"/>
      <c r="L524" s="22"/>
    </row>
    <row r="525" spans="1:12" ht="12.75" x14ac:dyDescent="0.2">
      <c r="A525" s="1"/>
      <c r="B525" s="22"/>
      <c r="C525" s="22"/>
      <c r="D525" s="22"/>
      <c r="E525" s="22"/>
      <c r="F525" s="22"/>
      <c r="G525" s="22"/>
      <c r="H525" s="22"/>
      <c r="I525" s="22"/>
      <c r="J525" s="22"/>
      <c r="K525" s="22"/>
      <c r="L525" s="22"/>
    </row>
    <row r="526" spans="1:12" ht="12.75" x14ac:dyDescent="0.2">
      <c r="A526" s="1"/>
      <c r="B526" s="22"/>
      <c r="C526" s="22"/>
      <c r="D526" s="22"/>
      <c r="E526" s="22"/>
      <c r="F526" s="22"/>
      <c r="G526" s="22"/>
      <c r="H526" s="22"/>
      <c r="I526" s="22"/>
      <c r="J526" s="22"/>
      <c r="K526" s="22"/>
      <c r="L526" s="22"/>
    </row>
    <row r="527" spans="1:12" ht="12.75" x14ac:dyDescent="0.2">
      <c r="A527" s="1"/>
      <c r="B527" s="22"/>
      <c r="C527" s="22"/>
      <c r="D527" s="22"/>
      <c r="E527" s="22"/>
      <c r="F527" s="22"/>
      <c r="G527" s="22"/>
      <c r="H527" s="22"/>
      <c r="I527" s="22"/>
      <c r="J527" s="22"/>
      <c r="K527" s="22"/>
      <c r="L527" s="22"/>
    </row>
    <row r="528" spans="1:12" ht="12.75" x14ac:dyDescent="0.2">
      <c r="A528" s="1"/>
      <c r="B528" s="22"/>
      <c r="C528" s="22"/>
      <c r="D528" s="22"/>
      <c r="E528" s="22"/>
      <c r="F528" s="22"/>
      <c r="G528" s="22"/>
      <c r="H528" s="22"/>
      <c r="I528" s="22"/>
      <c r="J528" s="22"/>
      <c r="K528" s="22"/>
      <c r="L528" s="22"/>
    </row>
    <row r="529" spans="1:12" ht="12.75" x14ac:dyDescent="0.2">
      <c r="A529" s="1"/>
      <c r="B529" s="22"/>
      <c r="C529" s="22"/>
      <c r="D529" s="22"/>
      <c r="E529" s="22"/>
      <c r="F529" s="22"/>
      <c r="G529" s="22"/>
      <c r="H529" s="22"/>
      <c r="I529" s="22"/>
      <c r="J529" s="22"/>
      <c r="K529" s="22"/>
      <c r="L529" s="22"/>
    </row>
    <row r="530" spans="1:12" ht="12.75" x14ac:dyDescent="0.2">
      <c r="A530" s="1"/>
      <c r="B530" s="22"/>
      <c r="C530" s="22"/>
      <c r="D530" s="22"/>
      <c r="E530" s="22"/>
      <c r="F530" s="22"/>
      <c r="G530" s="22"/>
      <c r="H530" s="22"/>
      <c r="I530" s="22"/>
      <c r="J530" s="22"/>
      <c r="K530" s="22"/>
      <c r="L530" s="22"/>
    </row>
    <row r="531" spans="1:12" ht="12.75" x14ac:dyDescent="0.2">
      <c r="A531" s="1"/>
      <c r="B531" s="22"/>
      <c r="C531" s="22"/>
      <c r="D531" s="22"/>
      <c r="E531" s="22"/>
      <c r="F531" s="22"/>
      <c r="G531" s="22"/>
      <c r="H531" s="22"/>
      <c r="I531" s="22"/>
      <c r="J531" s="22"/>
      <c r="K531" s="22"/>
      <c r="L531" s="22"/>
    </row>
    <row r="532" spans="1:12" ht="12.75" x14ac:dyDescent="0.2">
      <c r="A532" s="1"/>
      <c r="B532" s="22"/>
      <c r="C532" s="22"/>
      <c r="D532" s="22"/>
      <c r="E532" s="22"/>
      <c r="F532" s="22"/>
      <c r="G532" s="22"/>
      <c r="H532" s="22"/>
      <c r="I532" s="22"/>
      <c r="J532" s="22"/>
      <c r="K532" s="22"/>
      <c r="L532" s="22"/>
    </row>
    <row r="533" spans="1:12" ht="12.75" x14ac:dyDescent="0.2">
      <c r="A533" s="1"/>
      <c r="B533" s="22"/>
      <c r="C533" s="22"/>
      <c r="D533" s="22"/>
      <c r="E533" s="22"/>
      <c r="F533" s="22"/>
      <c r="G533" s="22"/>
      <c r="H533" s="22"/>
      <c r="I533" s="22"/>
      <c r="J533" s="22"/>
      <c r="K533" s="22"/>
      <c r="L533" s="22"/>
    </row>
    <row r="534" spans="1:12" ht="12.75" x14ac:dyDescent="0.2">
      <c r="A534" s="1"/>
      <c r="B534" s="22"/>
      <c r="C534" s="22"/>
      <c r="D534" s="22"/>
      <c r="E534" s="22"/>
      <c r="F534" s="22"/>
      <c r="G534" s="22"/>
      <c r="H534" s="22"/>
      <c r="I534" s="22"/>
      <c r="J534" s="22"/>
      <c r="K534" s="22"/>
      <c r="L534" s="22"/>
    </row>
    <row r="535" spans="1:12" ht="12.75" x14ac:dyDescent="0.2">
      <c r="A535" s="1"/>
      <c r="B535" s="22"/>
      <c r="C535" s="22"/>
      <c r="D535" s="22"/>
      <c r="E535" s="22"/>
      <c r="F535" s="22"/>
      <c r="G535" s="22"/>
      <c r="H535" s="22"/>
      <c r="I535" s="22"/>
      <c r="J535" s="22"/>
      <c r="K535" s="22"/>
      <c r="L535" s="22"/>
    </row>
    <row r="536" spans="1:12" ht="12.75" x14ac:dyDescent="0.2">
      <c r="A536" s="1"/>
      <c r="B536" s="22"/>
      <c r="C536" s="22"/>
      <c r="D536" s="22"/>
      <c r="E536" s="22"/>
      <c r="F536" s="22"/>
      <c r="G536" s="22"/>
      <c r="H536" s="22"/>
      <c r="I536" s="22"/>
      <c r="J536" s="22"/>
      <c r="K536" s="22"/>
      <c r="L536" s="22"/>
    </row>
    <row r="537" spans="1:12" ht="12.75" x14ac:dyDescent="0.2">
      <c r="A537" s="1"/>
      <c r="B537" s="22"/>
      <c r="C537" s="22"/>
      <c r="D537" s="22"/>
      <c r="E537" s="22"/>
      <c r="F537" s="22"/>
      <c r="G537" s="22"/>
      <c r="H537" s="22"/>
      <c r="I537" s="22"/>
      <c r="J537" s="22"/>
      <c r="K537" s="22"/>
      <c r="L537" s="22"/>
    </row>
    <row r="538" spans="1:12" ht="12.75" x14ac:dyDescent="0.2">
      <c r="A538" s="1"/>
      <c r="B538" s="22"/>
      <c r="C538" s="22"/>
      <c r="D538" s="22"/>
      <c r="E538" s="22"/>
      <c r="F538" s="22"/>
      <c r="G538" s="22"/>
      <c r="H538" s="22"/>
      <c r="I538" s="22"/>
      <c r="J538" s="22"/>
      <c r="K538" s="22"/>
      <c r="L538" s="22"/>
    </row>
    <row r="539" spans="1:12" ht="12.75" x14ac:dyDescent="0.2">
      <c r="A539" s="1"/>
      <c r="B539" s="22"/>
      <c r="C539" s="22"/>
      <c r="D539" s="22"/>
      <c r="E539" s="22"/>
      <c r="F539" s="22"/>
      <c r="G539" s="22"/>
      <c r="H539" s="22"/>
      <c r="I539" s="22"/>
      <c r="J539" s="22"/>
      <c r="K539" s="22"/>
      <c r="L539" s="22"/>
    </row>
    <row r="540" spans="1:12" ht="12.75" x14ac:dyDescent="0.2">
      <c r="A540" s="1"/>
      <c r="B540" s="22"/>
      <c r="C540" s="22"/>
      <c r="D540" s="22"/>
      <c r="E540" s="22"/>
      <c r="F540" s="22"/>
      <c r="G540" s="22"/>
      <c r="H540" s="22"/>
      <c r="I540" s="22"/>
      <c r="J540" s="22"/>
      <c r="K540" s="22"/>
      <c r="L540" s="22"/>
    </row>
    <row r="541" spans="1:12" ht="12.75" x14ac:dyDescent="0.2">
      <c r="A541" s="1"/>
      <c r="B541" s="22"/>
      <c r="C541" s="22"/>
      <c r="D541" s="22"/>
      <c r="E541" s="22"/>
      <c r="F541" s="22"/>
      <c r="G541" s="22"/>
      <c r="H541" s="22"/>
      <c r="I541" s="22"/>
      <c r="J541" s="22"/>
      <c r="K541" s="22"/>
      <c r="L541" s="22"/>
    </row>
    <row r="542" spans="1:12" ht="12.75" x14ac:dyDescent="0.2">
      <c r="A542" s="1"/>
      <c r="B542" s="22"/>
      <c r="C542" s="22"/>
      <c r="D542" s="22"/>
      <c r="E542" s="22"/>
      <c r="F542" s="22"/>
      <c r="G542" s="22"/>
      <c r="H542" s="22"/>
      <c r="I542" s="22"/>
      <c r="J542" s="22"/>
      <c r="K542" s="22"/>
      <c r="L542" s="22"/>
    </row>
    <row r="543" spans="1:12" ht="12.75" x14ac:dyDescent="0.2">
      <c r="A543" s="1"/>
      <c r="B543" s="22"/>
      <c r="C543" s="22"/>
      <c r="D543" s="22"/>
      <c r="E543" s="22"/>
      <c r="F543" s="22"/>
      <c r="G543" s="22"/>
      <c r="H543" s="22"/>
      <c r="I543" s="22"/>
      <c r="J543" s="22"/>
      <c r="K543" s="22"/>
      <c r="L543" s="22"/>
    </row>
    <row r="544" spans="1:12" ht="12.75" x14ac:dyDescent="0.2">
      <c r="A544" s="1"/>
      <c r="B544" s="22"/>
      <c r="C544" s="22"/>
      <c r="D544" s="22"/>
      <c r="E544" s="22"/>
      <c r="F544" s="22"/>
      <c r="G544" s="22"/>
      <c r="H544" s="22"/>
      <c r="I544" s="22"/>
      <c r="J544" s="22"/>
      <c r="K544" s="22"/>
      <c r="L544" s="22"/>
    </row>
    <row r="545" spans="1:12" ht="12.75" x14ac:dyDescent="0.2">
      <c r="A545" s="1"/>
      <c r="B545" s="22"/>
      <c r="C545" s="22"/>
      <c r="D545" s="22"/>
      <c r="E545" s="22"/>
      <c r="F545" s="22"/>
      <c r="G545" s="22"/>
      <c r="H545" s="22"/>
      <c r="I545" s="22"/>
      <c r="J545" s="22"/>
      <c r="K545" s="22"/>
      <c r="L545" s="22"/>
    </row>
    <row r="546" spans="1:12" ht="12.75" x14ac:dyDescent="0.2">
      <c r="A546" s="1"/>
      <c r="B546" s="22"/>
      <c r="C546" s="22"/>
      <c r="D546" s="22"/>
      <c r="E546" s="22"/>
      <c r="F546" s="22"/>
      <c r="G546" s="22"/>
      <c r="H546" s="22"/>
      <c r="I546" s="22"/>
      <c r="J546" s="22"/>
      <c r="K546" s="22"/>
      <c r="L546" s="22"/>
    </row>
    <row r="547" spans="1:12" ht="12.75" x14ac:dyDescent="0.2">
      <c r="A547" s="1"/>
      <c r="B547" s="22"/>
      <c r="C547" s="22"/>
      <c r="D547" s="22"/>
      <c r="E547" s="22"/>
      <c r="F547" s="22"/>
      <c r="G547" s="22"/>
      <c r="H547" s="22"/>
      <c r="I547" s="22"/>
      <c r="J547" s="22"/>
      <c r="K547" s="22"/>
      <c r="L547" s="22"/>
    </row>
    <row r="548" spans="1:12" ht="12.75" x14ac:dyDescent="0.2">
      <c r="A548" s="1"/>
      <c r="B548" s="22"/>
      <c r="C548" s="22"/>
      <c r="D548" s="22"/>
      <c r="E548" s="22"/>
      <c r="F548" s="22"/>
      <c r="G548" s="22"/>
      <c r="H548" s="22"/>
      <c r="I548" s="22"/>
      <c r="J548" s="22"/>
      <c r="K548" s="22"/>
      <c r="L548" s="22"/>
    </row>
    <row r="549" spans="1:12" ht="12.75" x14ac:dyDescent="0.2">
      <c r="A549" s="1"/>
      <c r="B549" s="22"/>
      <c r="C549" s="22"/>
      <c r="D549" s="22"/>
      <c r="E549" s="22"/>
      <c r="F549" s="22"/>
      <c r="G549" s="22"/>
      <c r="H549" s="22"/>
      <c r="I549" s="22"/>
      <c r="J549" s="22"/>
      <c r="K549" s="22"/>
      <c r="L549" s="22"/>
    </row>
    <row r="550" spans="1:12" ht="12.75" x14ac:dyDescent="0.2">
      <c r="A550" s="1"/>
      <c r="B550" s="22"/>
      <c r="C550" s="22"/>
      <c r="D550" s="22"/>
      <c r="E550" s="22"/>
      <c r="F550" s="22"/>
      <c r="G550" s="22"/>
      <c r="H550" s="22"/>
      <c r="I550" s="22"/>
      <c r="J550" s="22"/>
      <c r="K550" s="22"/>
      <c r="L550" s="22"/>
    </row>
    <row r="551" spans="1:12" ht="12.75" x14ac:dyDescent="0.2">
      <c r="A551" s="1"/>
      <c r="B551" s="22"/>
      <c r="C551" s="22"/>
      <c r="D551" s="22"/>
      <c r="E551" s="22"/>
      <c r="F551" s="22"/>
      <c r="G551" s="22"/>
      <c r="H551" s="22"/>
      <c r="I551" s="22"/>
      <c r="J551" s="22"/>
      <c r="K551" s="22"/>
      <c r="L551" s="22"/>
    </row>
    <row r="552" spans="1:12" ht="12.75" x14ac:dyDescent="0.2">
      <c r="A552" s="1"/>
      <c r="B552" s="22"/>
      <c r="C552" s="22"/>
      <c r="D552" s="22"/>
      <c r="E552" s="22"/>
      <c r="F552" s="22"/>
      <c r="G552" s="22"/>
      <c r="H552" s="22"/>
      <c r="I552" s="22"/>
      <c r="J552" s="22"/>
      <c r="K552" s="22"/>
      <c r="L552" s="22"/>
    </row>
    <row r="553" spans="1:12" ht="12.75" x14ac:dyDescent="0.2">
      <c r="A553" s="1"/>
      <c r="B553" s="22"/>
      <c r="C553" s="22"/>
      <c r="D553" s="22"/>
      <c r="E553" s="22"/>
      <c r="F553" s="22"/>
      <c r="G553" s="22"/>
      <c r="H553" s="22"/>
      <c r="I553" s="22"/>
      <c r="J553" s="22"/>
      <c r="K553" s="22"/>
      <c r="L553" s="22"/>
    </row>
    <row r="554" spans="1:12" ht="12.75" x14ac:dyDescent="0.2">
      <c r="A554" s="1"/>
      <c r="B554" s="22"/>
      <c r="C554" s="22"/>
      <c r="D554" s="22"/>
      <c r="E554" s="22"/>
      <c r="F554" s="22"/>
      <c r="G554" s="22"/>
      <c r="H554" s="22"/>
      <c r="I554" s="22"/>
      <c r="J554" s="22"/>
      <c r="K554" s="22"/>
      <c r="L554" s="22"/>
    </row>
    <row r="555" spans="1:12" ht="12.75" x14ac:dyDescent="0.2">
      <c r="A555" s="1"/>
      <c r="B555" s="22"/>
      <c r="C555" s="22"/>
      <c r="D555" s="22"/>
      <c r="E555" s="22"/>
      <c r="F555" s="22"/>
      <c r="G555" s="22"/>
      <c r="H555" s="22"/>
      <c r="I555" s="22"/>
      <c r="J555" s="22"/>
      <c r="K555" s="22"/>
      <c r="L555" s="22"/>
    </row>
    <row r="556" spans="1:12" ht="12.75" x14ac:dyDescent="0.2">
      <c r="A556" s="1"/>
      <c r="B556" s="22"/>
      <c r="C556" s="22"/>
      <c r="D556" s="22"/>
      <c r="E556" s="22"/>
      <c r="F556" s="22"/>
      <c r="G556" s="22"/>
      <c r="H556" s="22"/>
      <c r="I556" s="22"/>
      <c r="J556" s="22"/>
      <c r="K556" s="22"/>
      <c r="L556" s="22"/>
    </row>
    <row r="557" spans="1:12" ht="12.75" x14ac:dyDescent="0.2">
      <c r="A557" s="1"/>
      <c r="B557" s="22"/>
      <c r="C557" s="22"/>
      <c r="D557" s="22"/>
      <c r="E557" s="22"/>
      <c r="F557" s="22"/>
      <c r="G557" s="22"/>
      <c r="H557" s="22"/>
      <c r="I557" s="22"/>
      <c r="J557" s="22"/>
      <c r="K557" s="22"/>
      <c r="L557" s="22"/>
    </row>
    <row r="558" spans="1:12" ht="12.75" x14ac:dyDescent="0.2">
      <c r="A558" s="1"/>
      <c r="B558" s="22"/>
      <c r="C558" s="22"/>
      <c r="D558" s="22"/>
      <c r="E558" s="22"/>
      <c r="F558" s="22"/>
      <c r="G558" s="22"/>
      <c r="H558" s="22"/>
      <c r="I558" s="22"/>
      <c r="J558" s="22"/>
      <c r="K558" s="22"/>
      <c r="L558" s="22"/>
    </row>
    <row r="559" spans="1:12" ht="12.75" x14ac:dyDescent="0.2">
      <c r="A559" s="1"/>
      <c r="B559" s="22"/>
      <c r="C559" s="22"/>
      <c r="D559" s="22"/>
      <c r="E559" s="22"/>
      <c r="F559" s="22"/>
      <c r="G559" s="22"/>
      <c r="H559" s="22"/>
      <c r="I559" s="22"/>
      <c r="J559" s="22"/>
      <c r="K559" s="22"/>
      <c r="L559" s="22"/>
    </row>
    <row r="560" spans="1:12" ht="12.75" x14ac:dyDescent="0.2">
      <c r="A560" s="1"/>
      <c r="B560" s="22"/>
      <c r="C560" s="22"/>
      <c r="D560" s="22"/>
      <c r="E560" s="22"/>
      <c r="F560" s="22"/>
      <c r="G560" s="22"/>
      <c r="H560" s="22"/>
      <c r="I560" s="22"/>
      <c r="J560" s="22"/>
      <c r="K560" s="22"/>
      <c r="L560" s="22"/>
    </row>
    <row r="561" spans="1:12" ht="12.75" x14ac:dyDescent="0.2">
      <c r="A561" s="1"/>
      <c r="B561" s="22"/>
      <c r="C561" s="22"/>
      <c r="D561" s="22"/>
      <c r="E561" s="22"/>
      <c r="F561" s="22"/>
      <c r="G561" s="22"/>
      <c r="H561" s="22"/>
      <c r="I561" s="22"/>
      <c r="J561" s="22"/>
      <c r="K561" s="22"/>
      <c r="L561" s="22"/>
    </row>
    <row r="562" spans="1:12" ht="12.75" x14ac:dyDescent="0.2">
      <c r="A562" s="1"/>
      <c r="B562" s="22"/>
      <c r="C562" s="22"/>
      <c r="D562" s="22"/>
      <c r="E562" s="22"/>
      <c r="F562" s="22"/>
      <c r="G562" s="22"/>
      <c r="H562" s="22"/>
      <c r="I562" s="22"/>
      <c r="J562" s="22"/>
      <c r="K562" s="22"/>
      <c r="L562" s="22"/>
    </row>
    <row r="563" spans="1:12" ht="12.75" x14ac:dyDescent="0.2">
      <c r="A563" s="1"/>
      <c r="B563" s="22"/>
      <c r="C563" s="22"/>
      <c r="D563" s="22"/>
      <c r="E563" s="22"/>
      <c r="F563" s="22"/>
      <c r="G563" s="22"/>
      <c r="H563" s="22"/>
      <c r="I563" s="22"/>
      <c r="J563" s="22"/>
      <c r="K563" s="22"/>
      <c r="L563" s="22"/>
    </row>
    <row r="564" spans="1:12" ht="12.75" x14ac:dyDescent="0.2">
      <c r="A564" s="1"/>
      <c r="B564" s="22"/>
      <c r="C564" s="22"/>
      <c r="D564" s="22"/>
      <c r="E564" s="22"/>
      <c r="F564" s="22"/>
      <c r="G564" s="22"/>
      <c r="H564" s="22"/>
      <c r="I564" s="22"/>
      <c r="J564" s="22"/>
      <c r="K564" s="22"/>
      <c r="L564" s="22"/>
    </row>
    <row r="565" spans="1:12" ht="12.75" x14ac:dyDescent="0.2">
      <c r="A565" s="1"/>
      <c r="B565" s="22"/>
      <c r="C565" s="22"/>
      <c r="D565" s="22"/>
      <c r="E565" s="22"/>
      <c r="F565" s="22"/>
      <c r="G565" s="22"/>
      <c r="H565" s="22"/>
      <c r="I565" s="22"/>
      <c r="J565" s="22"/>
      <c r="K565" s="22"/>
      <c r="L565" s="22"/>
    </row>
    <row r="566" spans="1:12" ht="12.75" x14ac:dyDescent="0.2">
      <c r="A566" s="1"/>
      <c r="B566" s="22"/>
      <c r="C566" s="22"/>
      <c r="D566" s="22"/>
      <c r="E566" s="22"/>
      <c r="F566" s="22"/>
      <c r="G566" s="22"/>
      <c r="H566" s="22"/>
      <c r="I566" s="22"/>
      <c r="J566" s="22"/>
      <c r="K566" s="22"/>
      <c r="L566" s="22"/>
    </row>
    <row r="567" spans="1:12" ht="12.75" x14ac:dyDescent="0.2">
      <c r="A567" s="1"/>
      <c r="B567" s="22"/>
      <c r="C567" s="22"/>
      <c r="D567" s="22"/>
      <c r="E567" s="22"/>
      <c r="F567" s="22"/>
      <c r="G567" s="22"/>
      <c r="H567" s="22"/>
      <c r="I567" s="22"/>
      <c r="J567" s="22"/>
      <c r="K567" s="22"/>
      <c r="L567" s="22"/>
    </row>
    <row r="568" spans="1:12" ht="12.75" x14ac:dyDescent="0.2">
      <c r="A568" s="1"/>
      <c r="B568" s="22"/>
      <c r="C568" s="22"/>
      <c r="D568" s="22"/>
      <c r="E568" s="22"/>
      <c r="F568" s="22"/>
      <c r="G568" s="22"/>
      <c r="H568" s="22"/>
      <c r="I568" s="22"/>
      <c r="J568" s="22"/>
      <c r="K568" s="22"/>
      <c r="L568" s="22"/>
    </row>
    <row r="569" spans="1:12" ht="12.75" x14ac:dyDescent="0.2">
      <c r="A569" s="1"/>
      <c r="B569" s="22"/>
      <c r="C569" s="22"/>
      <c r="D569" s="22"/>
      <c r="E569" s="22"/>
      <c r="F569" s="22"/>
      <c r="G569" s="22"/>
      <c r="H569" s="22"/>
      <c r="I569" s="22"/>
      <c r="J569" s="22"/>
      <c r="K569" s="22"/>
      <c r="L569" s="22"/>
    </row>
    <row r="570" spans="1:12" ht="12.75" x14ac:dyDescent="0.2">
      <c r="A570" s="1"/>
      <c r="B570" s="22"/>
      <c r="C570" s="22"/>
      <c r="D570" s="22"/>
      <c r="E570" s="22"/>
      <c r="F570" s="22"/>
      <c r="G570" s="22"/>
      <c r="H570" s="22"/>
      <c r="I570" s="22"/>
      <c r="J570" s="22"/>
      <c r="K570" s="22"/>
      <c r="L570" s="22"/>
    </row>
    <row r="571" spans="1:12" ht="12.75" x14ac:dyDescent="0.2">
      <c r="A571" s="1"/>
      <c r="B571" s="22"/>
      <c r="C571" s="22"/>
      <c r="D571" s="22"/>
      <c r="E571" s="22"/>
      <c r="F571" s="22"/>
      <c r="G571" s="22"/>
      <c r="H571" s="22"/>
      <c r="I571" s="22"/>
      <c r="J571" s="22"/>
      <c r="K571" s="22"/>
      <c r="L571" s="22"/>
    </row>
    <row r="572" spans="1:12" ht="12.75" x14ac:dyDescent="0.2">
      <c r="A572" s="1"/>
      <c r="B572" s="22"/>
      <c r="C572" s="22"/>
      <c r="D572" s="22"/>
      <c r="E572" s="22"/>
      <c r="F572" s="22"/>
      <c r="G572" s="22"/>
      <c r="H572" s="22"/>
      <c r="I572" s="22"/>
      <c r="J572" s="22"/>
      <c r="K572" s="22"/>
      <c r="L572" s="22"/>
    </row>
  </sheetData>
  <mergeCells count="26">
    <mergeCell ref="J1:K1"/>
    <mergeCell ref="H1:I1"/>
    <mergeCell ref="F1:G1"/>
    <mergeCell ref="B3:F3"/>
    <mergeCell ref="B5:F5"/>
    <mergeCell ref="B10:F10"/>
    <mergeCell ref="B23:F23"/>
    <mergeCell ref="B42:F42"/>
    <mergeCell ref="B48:F48"/>
    <mergeCell ref="C51:D51"/>
    <mergeCell ref="E51:F51"/>
    <mergeCell ref="C52:D52"/>
    <mergeCell ref="E52:F52"/>
    <mergeCell ref="C50:D50"/>
    <mergeCell ref="E50:F50"/>
    <mergeCell ref="C64:F64"/>
    <mergeCell ref="C53:D53"/>
    <mergeCell ref="E53:F53"/>
    <mergeCell ref="C54:D54"/>
    <mergeCell ref="E54:F54"/>
    <mergeCell ref="C55:D55"/>
    <mergeCell ref="E55:F55"/>
    <mergeCell ref="E56:F56"/>
    <mergeCell ref="C56:D56"/>
    <mergeCell ref="C59:G59"/>
    <mergeCell ref="C62:F62"/>
  </mergeCells>
  <pageMargins left="0.25" right="0.25" top="0.75" bottom="0.75" header="0" footer="0"/>
  <pageSetup scale="47" fitToHeight="0" orientation="portrait" r:id="rId1"/>
  <rowBreaks count="3" manualBreakCount="3">
    <brk id="18" max="7" man="1"/>
    <brk id="30" max="7" man="1"/>
    <brk id="3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PPTO Hospital PVA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Faber Cardona</dc:creator>
  <cp:lastModifiedBy>recursos fisicos</cp:lastModifiedBy>
  <cp:lastPrinted>2025-07-29T05:13:16Z</cp:lastPrinted>
  <dcterms:created xsi:type="dcterms:W3CDTF">2025-04-03T19:18:23Z</dcterms:created>
  <dcterms:modified xsi:type="dcterms:W3CDTF">2025-08-04T01:13:19Z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2025-04-03T00:00:00Z</vt:filetime>
  </property>
  <property fmtid="{D5CDD505-2E9C-101B-9397-08002B2CF9AE}" pid="3" name="Creator">
    <vt:lpwstr>Google Sheets</vt:lpwstr>
  </property>
  <property fmtid="{D5CDD505-2E9C-101B-9397-08002B2CF9AE}" pid="4" name="LastSaved">
    <vt:filetime>2025-04-03T00:00:00Z</vt:filetime>
  </property>
</Properties>
</file>