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ivan9\Desktop\MINISTERIO\9.SEPTIEMBRE\7.SOLICITUD CONTRATOS\1.LIFARDO-ECOLOGO ii Documento ok\Ingeniero Geólogo, CV Lifardo Quiroz\"/>
    </mc:Choice>
  </mc:AlternateContent>
  <xr:revisionPtr revIDLastSave="0" documentId="13_ncr:1_{F61D735C-F558-4049-8C71-9E7A90E2FCBB}" xr6:coauthVersionLast="47" xr6:coauthVersionMax="47" xr10:uidLastSave="{00000000-0000-0000-0000-000000000000}"/>
  <bookViews>
    <workbookView xWindow="-110" yWindow="-110" windowWidth="19420" windowHeight="1030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Data!$A$1:$N$40</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5" i="2" l="1"/>
  <c r="M27" i="2"/>
  <c r="M32" i="2"/>
  <c r="M33" i="2"/>
  <c r="M26" i="2"/>
  <c r="M28" i="2"/>
  <c r="M29" i="2"/>
  <c r="M30" i="2"/>
  <c r="M31" i="2"/>
  <c r="M20" i="2"/>
  <c r="M34" i="2" l="1"/>
  <c r="M17" i="2" s="1"/>
  <c r="L17" i="2" s="1"/>
  <c r="O1" i="3" l="1"/>
</calcChain>
</file>

<file path=xl/sharedStrings.xml><?xml version="1.0" encoding="utf-8"?>
<sst xmlns="http://schemas.openxmlformats.org/spreadsheetml/2006/main" count="70" uniqueCount="60">
  <si>
    <t>FORMATO VERIFICACIÓN EXPERIENCIA PARA CONTRATISTAS DE PRESTACIÓN DE SERVICIOS PROFESIONALES Y APOYO A LA GESTIÓN</t>
  </si>
  <si>
    <t>T-GC-F-04</t>
  </si>
  <si>
    <t>05-06-2023</t>
  </si>
  <si>
    <t>V-3</t>
  </si>
  <si>
    <t>´+</t>
  </si>
  <si>
    <t>EXPERIENCIA</t>
  </si>
  <si>
    <t>DOCUMENTO DE IDENTIFICACIÓN Y No.:</t>
  </si>
  <si>
    <t>FECHA DE GRADO (Pregrado)</t>
  </si>
  <si>
    <t>DD</t>
  </si>
  <si>
    <t>MM</t>
  </si>
  <si>
    <t>AAAA</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</si>
  <si>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</si>
  <si>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</si>
  <si>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</si>
  <si>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</si>
  <si>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</si>
  <si>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</si>
  <si>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</si>
  <si>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</si>
  <si>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</si>
  <si>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</si>
  <si>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</si>
  <si>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</si>
  <si>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</si>
  <si>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</si>
  <si>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</si>
  <si>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</si>
  <si>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</si>
  <si>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</si>
  <si>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</si>
  <si>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</si>
  <si>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</si>
  <si>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</si>
  <si>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</si>
  <si>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</si>
  <si>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</si>
  <si>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</si>
  <si>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</si>
  <si>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Título profesional</t>
  </si>
  <si>
    <t>N/A</t>
  </si>
  <si>
    <t>LIFARDO JAVITH QUIROZ TORRES</t>
  </si>
  <si>
    <t>INGENIERA GEOLOGO</t>
  </si>
  <si>
    <t xml:space="preserve">Empresa: SCHLUMBERGER COLOMBIA INC.
Cargo: Geólogo Logger VII, Geólogo de Yacimientos.
Funciones: Realizar el registro y control geológico por medio de la descripción litológica detallada de la secuencia estratigráfica, con el fin de caracterizar geológicamente los diferentes pozos de gas e hidrocarburos perforados, identificando en que formación geológica se encuentra la perforación. 
Logros obtenidos: Ampliar los conocimientos en la perforación de pozos exploratorios, cortes de perforación, interpretación de parámetros durante y después de la perforación, software de interpretación de información geológica, software de interpretación petrofísica y de datos de perforación, análisis de gases, análisis geo-mecánico, interpretación modelos geo-mecánicos, estructurales, sísmicos, caracterización geológica del yacimiento, mineralógica y química con equipos XRD y XRF, Análisis TOC, en la cuenca de la Costa Atlántica y Llanos Orientales.
Tiempo Laborado: 25 octubre del 2023 al 23 octubre del 2024. 
Jefe Inmediato: Ingeniero, Lucio, Cel. 57 3213086518. </t>
  </si>
  <si>
    <t>Empresa: LEWIS ENERGY COLOMBIA INC.
Cargo: Geólogo Logger VI, Geomecánico, Geólogo de Yacimientos, Well Site.
Funciones: Realizar el registro y control geológico por medio de la descripción litológica detallada de la secuencia estratigráfica, con el fin de caracterizar geológicamente los diferentes pozos de gas e hidrocarburos perforados, identificando en que formación geológica se encuentra la perforación; recoger, describir, interpretar, evaluar, recomendar las deformaciones del yacimiento para logar el desarrollo optimo de los reservorios convencionales y no convencionales, para los campos de perforación que tiene LEWIS ENERGY COLOMBIA INC. 
Logros obtenidos: Ampliar los conocimientos en la perforación de pozos exploratorios, cortes de perforación, interpretación de parámetros durante y después de la perforación, software de interpretación de información geológica, software de interpretación petrofísica y de datos de perforación, análisis de gases, análisis geo-mecánico, interpretación modelos geo-mecánicos, estructurales, sísmicos, caracterización geológica del yacimiento, mineralógica y química con equipos XRD y XRF, Análisis TOC, en la cuenca de la Costa Atlántica.
Tiempo Laborado: 18 octubre del 2020 al 20 diciembre del 2020. 1 julio del 
2021 al 22 octubre del 2021. 4 enero del 2022 al 8 abril del 2022. 18 abril del 
2022 al 20 febrero del 2023.
Jefe Inmediato: Ingeniero, Iván Burgos, Cel. 57 3103013420.</t>
  </si>
  <si>
    <t>Empresa: T.G.T. GAMAS S.A.S.
Cargo: Geólogo Logger.
Funciones: Trabajar como Geólogo Logger, monitoreando los parámetros de perforación, desarrollar el registro geológico, para los campos de perforación que tiene ECOPETROL. 
Logros obtenidos: Ampliar y desarrollar aún más, los conocimientos adquiridos en otras cuentas y aplicarlos en una cuenca joven como lo es Rubiales, Meta, Tibú, Norte de Santander Casabe y el Llanito, Santander.
Tiempo Laborado: 8 octubre del 2018 al 8 de mayo del 2020. 25 de julio del 2020 al 25 de septiembre 2020. 23 abril del 2021 al 07 Julio del 2021. 08 noviembre del 2021 al 06 enero del 2022. 
Jefe Inmediato: Ingeniero, Jhon F. Zuluaga Restrepo, Cel. 57 3165207767.</t>
  </si>
  <si>
    <t>Empresa: DRILLING TECHNOLOGY COLOMBIA S.A.S. Drilltek.
Cargo: Geólogo de Yacimientos Mud Logging.
Funciones: Trabajar en Barrancabermeja como Geólogo de Yacimientos, para el campo de la CIRA INFANTAS con la Occidental Andina-OXY y ECOPETROL. 
Logros obtenidos: Estar trabajando como El Coordinador de Geología de Yacimientos en la cuenca madura del Valle del Magdalena Medio. La CIRA-INFANTAS.
Tiempo Laborado: 14 abril del 2018 Al 03 octubre del 2018.
Jefe Inmediato: Ingeniero, Edgar Acosta Arias, Cel. 57 3214512897.</t>
  </si>
  <si>
    <t>Empresa: Contratista independiente F.A.L.M.
Cargo: Ingeniero Geólogo, Contratista.
Funciones: Elaboración en la exploración geológica superficial, cartografía a detalle y subterránea mediante perforaciones profundas desarrollando actividades de descripción de muestras de núcleo, muestreo de Mantos, toma de muestras y parámetros geotécnicos, cálculos de reservas y recursos y evaluación del yacimiento. 
Logros obtenidos: Trabajar en el sector de la contratación minera en el municipio de Rondón, Boyacá.
Tiempo Laborado: 15 febrero del 2017 al 30 Marzo del 2018.
Jefe Inmediato: Ingeniero, Fabio A. Lozano, Cel. 57 3202733060.</t>
  </si>
  <si>
    <t>Empresa: Convenio Interadministrativo No. 638 de 2016 Departamento de Boyacá - U.P.T.C. Universidad Pedagógica y Tecnológica de Colombia.
Cargo: Ingeniero Geólogo, Hidrogeólogo.
Funciones: Elaboración de inventario de puntos de aguas subterráneas (pozos, aljibes y manantiales), ejecutar y detectar mantos de acuíferos subterráneos, estudios hidrogeológicos para la exploración, perforación, explotación y racionalización de aguas subterráneas.
Logros obtenidos: Trabajar en el sector público, desarrollar la caracterización hidrogeológica de los municipios de: Motavita, Paipa, Sogamoso, Soracá, Tibasosa, Tuta y Guateque y el pre-diseño de pozos profundos.
Tiempo Laborado: 21 junio del 2016 al 30 noviembre del 2016.
Jefe Inmediato: Ingeniero, Luis David Mesa, Cel. 57 3115359481.</t>
  </si>
  <si>
    <t>Empresa: GUBO CONSTRUCCIONES SAS.
Cargo: Ingeniero Geólogo. Ingeniero Interventor.
Funciones: Ingeniero Geólogo en la Interventoría y la supervisión de proyectos de infraestructura vial y geotécnica, coordinador en programas de diseños: geológicos e hidrogeológicos.
Logros obtenidos: Supervisar los proyectos geotécnicos he hidrogeológicos.
Tiempo Laborado: 04 mayo del 2015 al 10 Junio del 2016.
Jefe Inmediato: Ingeniero. Diego Fernando Roberto, Cel. 57 3132567533.</t>
  </si>
  <si>
    <t>Empresa: WEATHERFORD COLOMBIA LTD.
Cargo: Mud Logging Geologist 3, Geomecánico.
Funciones: Evaluar e interpretar pozos: exploratorios, desarrollo y de avanzada. Analizar y describir ripios de perforación, determinar topes de formaciones, correlacionar registros eléctricos, gamma; interpretación y monitoreo en los parámetros como: cromatografía y geoquímica; recoger, describir, interpretar, evaluar, recomendar las deformaciones del yacimiento para logar el desarrollo optimo de los reservorios convencionales y no convencionales.
Logros obtenidos: Pertenecer a los grupos de trabajo de: ECOPETROL, PACIFIC, PACIFIC RUBIALES, GRAN TIERRA y CEPSA en la cual participe en el primer pozo horizontal que ellos realizaron en el mundo y seguir haciendo más, para la misma empresa operadora. Estar en varios cuencas maduras.
Tiempo Laborado: 02 Noviembre del 2010 al 21 Enero del 2014 y desde el 06 
Octubre del 2014 a 16 abril del 2015.
Jefe Inmediato: Ingeniero, Fredy Pardo, Cel. 57 3214909284.</t>
  </si>
  <si>
    <t>Empresa: C.G.L. Compañía Geofísica Latinoamericana S.A.S.
Cargo: Coordinador en el Control Geofísico del Programa Sísmico SSJN9 2010-3D.
Funciones: Coordinar la adquisición de datos sísmicos 3D, análisis para la atenuación de ruidos, evaluación.
Logros obtenidos: Ser coordinador sísmico en poco tiempo y aprender a manipular la grilla 3D, participar en el Pre‐diseño de un levantamiento sísmico 2D/3D.
Tiempo Laborado: 09 Septiembre al 11 Octubre del 2010.
Jefe Inmediato: Ingeniero, Eric Larios, Cel. 57 3126928318.</t>
  </si>
  <si>
    <t>Empresa: KINETEX Sucursal Colombia Inc.
Cargo: Q.C. en el Proyecto Llanos 17-3D Bloque Norte, Paz de Ariporo Casanare. Q.C. Junior en el Proyecto Llanos 32-3D Maní, Casanare.
Funciones: Supervisión en el Control de Calidad, de las operaciones diarias (campo y centro de proceso)
Logros obtenidos: Participar en el Pre‐diseño de un levantamiento sísmico 2D y 3D. 
Tiempo Laborado: 12 diciembre del 2009 al 29 Mayo del 2010.
Jefe Inmediato: Ingeniero, Boris Machacado, Cel. 57 3134236305.</t>
  </si>
  <si>
    <t xml:space="preserve"> NO CUMPLE (   )</t>
  </si>
  <si>
    <t>CUMPLE ( X )</t>
  </si>
  <si>
    <t>TGT GAMA SAS
Geologo logger</t>
  </si>
  <si>
    <t>Lewis energy colombia
Gesologo Logger IV</t>
  </si>
  <si>
    <t>Equivalencia ley 785 de 2005 articulo 25 numeral 25.1.1.1 Dos (2) años de experiencia profesional y viceversa</t>
  </si>
  <si>
    <t>Acredita más de ciento veintisiete (127) meses de
profesional relacionada</t>
  </si>
  <si>
    <t xml:space="preserve">Acredita (2) años de experiencia Gestión en proyectos geológicos monitoreo y análisis de datos, mediante las relaciones contractuales Filas 1 a 4 del presente documento </t>
  </si>
  <si>
    <t>25 () meses de experiencia
profesional relacionada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</si>
</sst>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7"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249977111117893"/>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62">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5" fillId="2" borderId="21"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6"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3"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3" fillId="2" borderId="56" xfId="0" applyFont="1" applyFill="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43"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0" fontId="3" fillId="2" borderId="21" xfId="0" applyFont="1" applyFill="1" applyBorder="1" applyAlignment="1" applyProtection="1">
      <alignment horizontal="center" vertical="center" wrapText="1"/>
      <protection locked="0"/>
    </xf>
    <xf numFmtId="0" fontId="3" fillId="2" borderId="47" xfId="0" applyFont="1" applyFill="1" applyBorder="1" applyAlignment="1" applyProtection="1">
      <alignment horizontal="center" vertical="center" wrapText="1"/>
      <protection locked="0"/>
    </xf>
    <xf numFmtId="0" fontId="3" fillId="2" borderId="54"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4"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3" borderId="57" xfId="0" applyNumberFormat="1" applyFont="1" applyFill="1" applyBorder="1" applyAlignment="1" applyProtection="1">
      <alignment horizontal="center" vertical="center"/>
      <protection locked="0"/>
    </xf>
    <xf numFmtId="0" fontId="1" fillId="3" borderId="27" xfId="0" applyFont="1" applyFill="1" applyBorder="1" applyAlignment="1" applyProtection="1">
      <alignment horizontal="center" vertical="center"/>
      <protection locked="0"/>
    </xf>
    <xf numFmtId="0" fontId="1" fillId="3" borderId="58" xfId="0"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14" fontId="1" fillId="0" borderId="1" xfId="0" applyNumberFormat="1" applyFont="1" applyBorder="1" applyAlignment="1" applyProtection="1">
      <alignment horizontal="center" vertical="center"/>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6"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39" xfId="0" applyFont="1" applyFill="1" applyBorder="1" applyAlignment="1" applyProtection="1">
      <alignment horizontal="center" vertical="center" wrapText="1"/>
      <protection locked="0"/>
    </xf>
    <xf numFmtId="0" fontId="1" fillId="3" borderId="40" xfId="0" applyFont="1" applyFill="1" applyBorder="1" applyAlignment="1" applyProtection="1">
      <alignment horizontal="center" vertical="center" wrapText="1"/>
      <protection locked="0"/>
    </xf>
    <xf numFmtId="0" fontId="1" fillId="3" borderId="42" xfId="0" applyFont="1" applyFill="1" applyBorder="1" applyAlignment="1" applyProtection="1">
      <alignment horizontal="center" vertical="center" wrapText="1"/>
      <protection locked="0"/>
    </xf>
    <xf numFmtId="0" fontId="1" fillId="3" borderId="52" xfId="0" applyFont="1" applyFill="1" applyBorder="1" applyAlignment="1" applyProtection="1">
      <alignment horizontal="center" vertical="center" wrapText="1"/>
      <protection locked="0"/>
    </xf>
    <xf numFmtId="0" fontId="1" fillId="3" borderId="45"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5"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1" fillId="0" borderId="10" xfId="0" applyFont="1" applyBorder="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0" xfId="0" applyFont="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4" borderId="49" xfId="0" applyFont="1" applyFill="1" applyBorder="1" applyAlignment="1" applyProtection="1">
      <alignment horizontal="left" vertical="center" wrapText="1"/>
      <protection locked="0"/>
    </xf>
    <xf numFmtId="0" fontId="1" fillId="4" borderId="50" xfId="0" applyFont="1" applyFill="1" applyBorder="1" applyAlignment="1" applyProtection="1">
      <alignment horizontal="left" vertical="center" wrapText="1"/>
      <protection locked="0"/>
    </xf>
    <xf numFmtId="0" fontId="1" fillId="4" borderId="51"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3" fillId="3" borderId="54"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4"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8" xfId="0" applyFont="1" applyBorder="1" applyAlignment="1" applyProtection="1">
      <alignment horizontal="center" vertical="center"/>
      <protection hidden="1"/>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1" fontId="1" fillId="0" borderId="20" xfId="0" applyNumberFormat="1" applyFont="1" applyBorder="1" applyAlignment="1" applyProtection="1">
      <alignment horizontal="center" vertical="center"/>
      <protection locked="0"/>
    </xf>
    <xf numFmtId="1" fontId="1" fillId="0" borderId="21" xfId="0" applyNumberFormat="1" applyFont="1" applyBorder="1" applyAlignment="1" applyProtection="1">
      <alignment horizontal="center" vertical="center"/>
      <protection locked="0"/>
    </xf>
    <xf numFmtId="1" fontId="1" fillId="0" borderId="22" xfId="0" applyNumberFormat="1" applyFont="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0"/>
  <sheetViews>
    <sheetView showGridLines="0" tabSelected="1" view="pageBreakPreview" topLeftCell="B32" zoomScale="90" zoomScaleNormal="90" zoomScaleSheetLayoutView="90" zoomScalePageLayoutView="80" workbookViewId="0">
      <selection activeCell="F37" sqref="F37:I37"/>
    </sheetView>
  </sheetViews>
  <sheetFormatPr baseColWidth="10" defaultColWidth="11.453125" defaultRowHeight="30" customHeight="1" x14ac:dyDescent="0.25"/>
  <cols>
    <col min="1" max="1" width="1.6328125" style="1" customWidth="1"/>
    <col min="2" max="2" width="3.6328125" style="1" customWidth="1"/>
    <col min="3" max="3" width="14.54296875" style="2" customWidth="1"/>
    <col min="4" max="4" width="12.6328125" style="1" customWidth="1"/>
    <col min="5" max="5" width="14.54296875" style="1" customWidth="1"/>
    <col min="6" max="8" width="12.6328125" style="1" customWidth="1"/>
    <col min="9" max="9" width="13.90625" style="1" customWidth="1"/>
    <col min="10" max="10" width="14.453125" style="1" customWidth="1"/>
    <col min="11" max="11" width="14.90625" style="1" customWidth="1"/>
    <col min="12" max="12" width="16.36328125" style="1" customWidth="1"/>
    <col min="13" max="13" width="16.36328125" style="3" customWidth="1"/>
    <col min="14" max="14" width="2.36328125" style="1" customWidth="1"/>
    <col min="15" max="15" width="10.6328125" style="1" customWidth="1"/>
    <col min="16" max="16384" width="11.453125" style="1"/>
  </cols>
  <sheetData>
    <row r="1" spans="2:14" ht="30" customHeight="1" thickBot="1" x14ac:dyDescent="0.3"/>
    <row r="2" spans="2:14" ht="39.75" customHeight="1" thickBot="1" x14ac:dyDescent="0.3">
      <c r="B2" s="147"/>
      <c r="C2" s="148"/>
      <c r="D2" s="149"/>
      <c r="E2" s="147" t="s">
        <v>0</v>
      </c>
      <c r="F2" s="148"/>
      <c r="G2" s="148"/>
      <c r="H2" s="148"/>
      <c r="I2" s="148"/>
      <c r="J2" s="148"/>
      <c r="K2" s="149"/>
      <c r="L2" s="134"/>
      <c r="M2" s="135"/>
    </row>
    <row r="3" spans="2:14" ht="15" customHeight="1" thickBot="1" x14ac:dyDescent="0.3">
      <c r="B3" s="150"/>
      <c r="C3" s="151"/>
      <c r="D3" s="152"/>
      <c r="E3" s="150"/>
      <c r="F3" s="151"/>
      <c r="G3" s="151"/>
      <c r="H3" s="151"/>
      <c r="I3" s="151"/>
      <c r="J3" s="151"/>
      <c r="K3" s="152"/>
      <c r="L3" s="134" t="s">
        <v>1</v>
      </c>
      <c r="M3" s="135"/>
    </row>
    <row r="4" spans="2:14" ht="17.25" customHeight="1" thickBot="1" x14ac:dyDescent="0.3">
      <c r="B4" s="153"/>
      <c r="C4" s="154"/>
      <c r="D4" s="155"/>
      <c r="E4" s="153"/>
      <c r="F4" s="154"/>
      <c r="G4" s="154"/>
      <c r="H4" s="154"/>
      <c r="I4" s="154"/>
      <c r="J4" s="154"/>
      <c r="K4" s="155"/>
      <c r="L4" s="25" t="s">
        <v>2</v>
      </c>
      <c r="M4" s="26" t="s">
        <v>3</v>
      </c>
    </row>
    <row r="5" spans="2:14" ht="13" hidden="1" x14ac:dyDescent="0.25">
      <c r="B5" s="9"/>
      <c r="C5" s="5"/>
      <c r="D5" s="4" t="s">
        <v>4</v>
      </c>
      <c r="E5" s="4"/>
      <c r="F5" s="4"/>
      <c r="G5" s="4"/>
      <c r="H5" s="4"/>
      <c r="I5" s="4"/>
      <c r="J5" s="4"/>
      <c r="K5" s="8"/>
      <c r="L5" s="12"/>
      <c r="M5" s="13"/>
    </row>
    <row r="6" spans="2:14" ht="16.5" customHeight="1" thickBot="1" x14ac:dyDescent="0.3">
      <c r="B6" s="136"/>
      <c r="C6" s="119"/>
      <c r="D6" s="119"/>
      <c r="E6" s="119"/>
      <c r="F6" s="119"/>
      <c r="G6" s="119"/>
      <c r="H6" s="119"/>
      <c r="I6" s="119"/>
      <c r="J6" s="119"/>
      <c r="K6" s="119"/>
      <c r="L6" s="119"/>
      <c r="M6" s="137"/>
    </row>
    <row r="7" spans="2:14" ht="33.75" customHeight="1" thickBot="1" x14ac:dyDescent="0.3">
      <c r="B7" s="140"/>
      <c r="C7" s="60" t="s">
        <v>40</v>
      </c>
      <c r="D7" s="61"/>
      <c r="E7" s="61"/>
      <c r="F7" s="61"/>
      <c r="G7" s="61"/>
      <c r="H7" s="61"/>
      <c r="I7" s="61"/>
      <c r="J7" s="62"/>
      <c r="K7" s="95"/>
      <c r="L7" s="70" t="s">
        <v>5</v>
      </c>
      <c r="M7" s="71"/>
    </row>
    <row r="8" spans="2:14" ht="29.25" customHeight="1" thickBot="1" x14ac:dyDescent="0.3">
      <c r="B8" s="140"/>
      <c r="C8" s="157" t="s">
        <v>6</v>
      </c>
      <c r="D8" s="158"/>
      <c r="E8" s="159">
        <v>13740124</v>
      </c>
      <c r="F8" s="160"/>
      <c r="G8" s="160"/>
      <c r="H8" s="160"/>
      <c r="I8" s="160"/>
      <c r="J8" s="161"/>
      <c r="K8" s="95"/>
      <c r="L8" s="34" t="s">
        <v>53</v>
      </c>
      <c r="M8" s="35" t="s">
        <v>52</v>
      </c>
    </row>
    <row r="9" spans="2:14" ht="41.25" customHeight="1" thickBot="1" x14ac:dyDescent="0.3">
      <c r="B9" s="140"/>
      <c r="C9" s="11" t="s">
        <v>7</v>
      </c>
      <c r="D9" s="27">
        <v>25</v>
      </c>
      <c r="E9" s="28">
        <v>9</v>
      </c>
      <c r="F9" s="29">
        <v>2009</v>
      </c>
      <c r="G9" s="10" t="s">
        <v>11</v>
      </c>
      <c r="H9" s="30">
        <v>19</v>
      </c>
      <c r="I9" s="31">
        <v>11</v>
      </c>
      <c r="J9" s="32">
        <v>2009</v>
      </c>
      <c r="K9" s="95"/>
      <c r="L9" s="87"/>
      <c r="M9" s="88"/>
    </row>
    <row r="10" spans="2:14" ht="42" customHeight="1" thickBot="1" x14ac:dyDescent="0.3">
      <c r="B10" s="140"/>
      <c r="C10" s="10" t="s">
        <v>12</v>
      </c>
      <c r="D10" s="16" t="s">
        <v>8</v>
      </c>
      <c r="E10" s="14" t="s">
        <v>9</v>
      </c>
      <c r="F10" s="15" t="s">
        <v>10</v>
      </c>
      <c r="G10" s="93"/>
      <c r="H10" s="93"/>
      <c r="I10" s="93"/>
      <c r="J10" s="93"/>
      <c r="K10" s="93"/>
      <c r="L10" s="89"/>
      <c r="M10" s="90"/>
    </row>
    <row r="11" spans="2:14" ht="20.149999999999999" customHeight="1" thickBot="1" x14ac:dyDescent="0.3">
      <c r="B11" s="140"/>
      <c r="C11" s="138"/>
      <c r="D11" s="138"/>
      <c r="E11" s="138"/>
      <c r="F11" s="138"/>
      <c r="G11" s="94"/>
      <c r="H11" s="94"/>
      <c r="I11" s="94"/>
      <c r="J11" s="94"/>
      <c r="K11" s="94"/>
      <c r="L11" s="89"/>
      <c r="M11" s="90"/>
    </row>
    <row r="12" spans="2:14" ht="24" customHeight="1" thickBot="1" x14ac:dyDescent="0.3">
      <c r="B12" s="140"/>
      <c r="C12" s="46" t="s">
        <v>13</v>
      </c>
      <c r="D12" s="47"/>
      <c r="E12" s="48"/>
      <c r="F12" s="57" t="s">
        <v>14</v>
      </c>
      <c r="G12" s="58"/>
      <c r="H12" s="59"/>
      <c r="I12" s="98" t="s">
        <v>15</v>
      </c>
      <c r="J12" s="99"/>
      <c r="K12" s="100"/>
      <c r="L12" s="89"/>
      <c r="M12" s="90"/>
    </row>
    <row r="13" spans="2:14" ht="54.75" customHeight="1" thickBot="1" x14ac:dyDescent="0.3">
      <c r="B13" s="140"/>
      <c r="C13" s="57" t="s">
        <v>16</v>
      </c>
      <c r="D13" s="59"/>
      <c r="E13" s="21" t="s">
        <v>17</v>
      </c>
      <c r="F13" s="113" t="s">
        <v>38</v>
      </c>
      <c r="G13" s="114"/>
      <c r="H13" s="115"/>
      <c r="I13" s="104" t="s">
        <v>41</v>
      </c>
      <c r="J13" s="105"/>
      <c r="K13" s="106"/>
      <c r="L13" s="89"/>
      <c r="M13" s="90"/>
    </row>
    <row r="14" spans="2:14" ht="55.5" customHeight="1" thickBot="1" x14ac:dyDescent="0.3">
      <c r="B14" s="140"/>
      <c r="C14" s="142"/>
      <c r="D14" s="143"/>
      <c r="E14" s="21" t="s">
        <v>18</v>
      </c>
      <c r="F14" s="78" t="s">
        <v>56</v>
      </c>
      <c r="G14" s="79"/>
      <c r="H14" s="80"/>
      <c r="I14" s="101" t="s">
        <v>58</v>
      </c>
      <c r="J14" s="102"/>
      <c r="K14" s="103"/>
      <c r="L14" s="91"/>
      <c r="M14" s="92"/>
    </row>
    <row r="15" spans="2:14" ht="54.75" customHeight="1" thickBot="1" x14ac:dyDescent="0.3">
      <c r="B15" s="140"/>
      <c r="C15" s="57" t="s">
        <v>19</v>
      </c>
      <c r="D15" s="59"/>
      <c r="E15" s="21" t="s">
        <v>20</v>
      </c>
      <c r="F15" s="81" t="s">
        <v>39</v>
      </c>
      <c r="G15" s="82"/>
      <c r="H15" s="83"/>
      <c r="I15" s="107" t="s">
        <v>39</v>
      </c>
      <c r="J15" s="108"/>
      <c r="K15" s="109"/>
      <c r="L15" s="100" t="s">
        <v>21</v>
      </c>
      <c r="M15" s="96" t="s">
        <v>22</v>
      </c>
    </row>
    <row r="16" spans="2:14" ht="55.5" customHeight="1" thickBot="1" x14ac:dyDescent="0.3">
      <c r="B16" s="140"/>
      <c r="C16" s="144"/>
      <c r="D16" s="145"/>
      <c r="E16" s="21" t="s">
        <v>23</v>
      </c>
      <c r="F16" s="84" t="s">
        <v>39</v>
      </c>
      <c r="G16" s="85"/>
      <c r="H16" s="86"/>
      <c r="I16" s="110" t="s">
        <v>39</v>
      </c>
      <c r="J16" s="111"/>
      <c r="K16" s="112"/>
      <c r="L16" s="146"/>
      <c r="M16" s="97"/>
      <c r="N16" s="6"/>
    </row>
    <row r="17" spans="2:14" ht="54.75" customHeight="1" thickBot="1" x14ac:dyDescent="0.3">
      <c r="B17" s="140"/>
      <c r="C17" s="142"/>
      <c r="D17" s="143"/>
      <c r="E17" s="21" t="s">
        <v>24</v>
      </c>
      <c r="F17" s="78" t="s">
        <v>59</v>
      </c>
      <c r="G17" s="79"/>
      <c r="H17" s="80"/>
      <c r="I17" s="101" t="s">
        <v>57</v>
      </c>
      <c r="J17" s="102"/>
      <c r="K17" s="103"/>
      <c r="L17" s="23">
        <f>+M17/30</f>
        <v>157.26666666666668</v>
      </c>
      <c r="M17" s="22">
        <f>+M34</f>
        <v>4718</v>
      </c>
      <c r="N17" s="6"/>
    </row>
    <row r="18" spans="2:14" ht="16.5" customHeight="1" thickBot="1" x14ac:dyDescent="0.3">
      <c r="B18" s="140"/>
      <c r="C18" s="138"/>
      <c r="D18" s="138"/>
      <c r="E18" s="138"/>
      <c r="F18" s="138"/>
      <c r="G18" s="138"/>
      <c r="H18" s="138"/>
      <c r="I18" s="138"/>
      <c r="J18" s="138"/>
      <c r="K18" s="138"/>
      <c r="L18" s="138"/>
      <c r="M18" s="139"/>
      <c r="N18" s="6"/>
    </row>
    <row r="19" spans="2:14" ht="30" customHeight="1" thickBot="1" x14ac:dyDescent="0.3">
      <c r="B19" s="141"/>
      <c r="C19" s="156" t="s">
        <v>25</v>
      </c>
      <c r="D19" s="41"/>
      <c r="E19" s="41"/>
      <c r="F19" s="41"/>
      <c r="G19" s="41" t="s">
        <v>26</v>
      </c>
      <c r="H19" s="41"/>
      <c r="I19" s="41"/>
      <c r="J19" s="41" t="s">
        <v>27</v>
      </c>
      <c r="K19" s="41"/>
      <c r="L19" s="42"/>
      <c r="M19" s="17" t="s">
        <v>28</v>
      </c>
      <c r="N19" s="6"/>
    </row>
    <row r="20" spans="2:14" ht="79.5" customHeight="1" thickBot="1" x14ac:dyDescent="0.3">
      <c r="B20" s="24">
        <v>1</v>
      </c>
      <c r="C20" s="36" t="s">
        <v>42</v>
      </c>
      <c r="D20" s="37"/>
      <c r="E20" s="37"/>
      <c r="F20" s="37"/>
      <c r="G20" s="38">
        <v>45224</v>
      </c>
      <c r="H20" s="39"/>
      <c r="I20" s="40"/>
      <c r="J20" s="38">
        <v>45588</v>
      </c>
      <c r="K20" s="39"/>
      <c r="L20" s="39"/>
      <c r="M20" s="33">
        <f>J20-G20</f>
        <v>364</v>
      </c>
      <c r="N20" s="6"/>
    </row>
    <row r="21" spans="2:14" ht="79.5" customHeight="1" thickBot="1" x14ac:dyDescent="0.3">
      <c r="B21" s="24">
        <v>2</v>
      </c>
      <c r="C21" s="36" t="s">
        <v>55</v>
      </c>
      <c r="D21" s="37"/>
      <c r="E21" s="37"/>
      <c r="F21" s="37"/>
      <c r="G21" s="38">
        <v>44669</v>
      </c>
      <c r="H21" s="39"/>
      <c r="I21" s="40"/>
      <c r="J21" s="38">
        <v>44946</v>
      </c>
      <c r="K21" s="39"/>
      <c r="L21" s="39"/>
      <c r="M21" s="33">
        <v>277</v>
      </c>
      <c r="N21" s="6"/>
    </row>
    <row r="22" spans="2:14" ht="79.5" customHeight="1" thickBot="1" x14ac:dyDescent="0.3">
      <c r="B22" s="24">
        <v>3</v>
      </c>
      <c r="C22" s="36" t="s">
        <v>54</v>
      </c>
      <c r="D22" s="37"/>
      <c r="E22" s="37"/>
      <c r="F22" s="37"/>
      <c r="G22" s="38">
        <v>44523</v>
      </c>
      <c r="H22" s="39"/>
      <c r="I22" s="40"/>
      <c r="J22" s="38">
        <v>44567</v>
      </c>
      <c r="K22" s="39"/>
      <c r="L22" s="39"/>
      <c r="M22" s="33">
        <v>56</v>
      </c>
      <c r="N22" s="6"/>
    </row>
    <row r="23" spans="2:14" ht="79.5" customHeight="1" thickBot="1" x14ac:dyDescent="0.3">
      <c r="B23" s="24">
        <v>4</v>
      </c>
      <c r="C23" s="36" t="s">
        <v>55</v>
      </c>
      <c r="D23" s="37"/>
      <c r="E23" s="37"/>
      <c r="F23" s="37"/>
      <c r="G23" s="38">
        <v>44385</v>
      </c>
      <c r="H23" s="39"/>
      <c r="I23" s="40"/>
      <c r="J23" s="38">
        <v>44522</v>
      </c>
      <c r="K23" s="39"/>
      <c r="L23" s="39"/>
      <c r="M23" s="33">
        <v>137</v>
      </c>
      <c r="N23" s="6"/>
    </row>
    <row r="24" spans="2:14" ht="79.5" customHeight="1" x14ac:dyDescent="0.25">
      <c r="B24" s="24">
        <v>5</v>
      </c>
      <c r="C24" s="36" t="s">
        <v>54</v>
      </c>
      <c r="D24" s="37"/>
      <c r="E24" s="37"/>
      <c r="F24" s="37"/>
      <c r="G24" s="38">
        <v>44309</v>
      </c>
      <c r="H24" s="39"/>
      <c r="I24" s="40"/>
      <c r="J24" s="38">
        <v>44384</v>
      </c>
      <c r="K24" s="39"/>
      <c r="L24" s="39"/>
      <c r="M24" s="33">
        <v>75</v>
      </c>
      <c r="N24" s="6"/>
    </row>
    <row r="25" spans="2:14" ht="64.5" customHeight="1" x14ac:dyDescent="0.25">
      <c r="B25" s="24">
        <v>6</v>
      </c>
      <c r="C25" s="49" t="s">
        <v>43</v>
      </c>
      <c r="D25" s="50"/>
      <c r="E25" s="50"/>
      <c r="F25" s="50"/>
      <c r="G25" s="51">
        <v>43939</v>
      </c>
      <c r="H25" s="52"/>
      <c r="I25" s="53"/>
      <c r="J25" s="51">
        <v>44185</v>
      </c>
      <c r="K25" s="52"/>
      <c r="L25" s="52"/>
      <c r="M25" s="18">
        <f t="shared" ref="M25:M33" si="0">J25-G25</f>
        <v>246</v>
      </c>
      <c r="N25" s="6"/>
    </row>
    <row r="26" spans="2:14" ht="73.5" customHeight="1" x14ac:dyDescent="0.25">
      <c r="B26" s="24">
        <v>7</v>
      </c>
      <c r="C26" s="49" t="s">
        <v>44</v>
      </c>
      <c r="D26" s="50"/>
      <c r="E26" s="50"/>
      <c r="F26" s="50"/>
      <c r="G26" s="63">
        <v>43381</v>
      </c>
      <c r="H26" s="63"/>
      <c r="I26" s="63"/>
      <c r="J26" s="67">
        <v>43959</v>
      </c>
      <c r="K26" s="68"/>
      <c r="L26" s="69"/>
      <c r="M26" s="18">
        <f t="shared" si="0"/>
        <v>578</v>
      </c>
      <c r="N26" s="6"/>
    </row>
    <row r="27" spans="2:14" ht="50.15" customHeight="1" x14ac:dyDescent="0.25">
      <c r="B27" s="24">
        <v>8</v>
      </c>
      <c r="C27" s="49" t="s">
        <v>45</v>
      </c>
      <c r="D27" s="50"/>
      <c r="E27" s="50"/>
      <c r="F27" s="50"/>
      <c r="G27" s="63">
        <v>43204</v>
      </c>
      <c r="H27" s="63"/>
      <c r="I27" s="63"/>
      <c r="J27" s="63">
        <v>43376</v>
      </c>
      <c r="K27" s="63"/>
      <c r="L27" s="54"/>
      <c r="M27" s="18">
        <f t="shared" si="0"/>
        <v>172</v>
      </c>
      <c r="N27" s="6"/>
    </row>
    <row r="28" spans="2:14" ht="50.15" customHeight="1" x14ac:dyDescent="0.25">
      <c r="B28" s="24">
        <v>9</v>
      </c>
      <c r="C28" s="49" t="s">
        <v>46</v>
      </c>
      <c r="D28" s="50"/>
      <c r="E28" s="50"/>
      <c r="F28" s="50"/>
      <c r="G28" s="63">
        <v>42781</v>
      </c>
      <c r="H28" s="63"/>
      <c r="I28" s="63"/>
      <c r="J28" s="64">
        <v>43189</v>
      </c>
      <c r="K28" s="65"/>
      <c r="L28" s="65"/>
      <c r="M28" s="18">
        <f t="shared" si="0"/>
        <v>408</v>
      </c>
      <c r="N28" s="6"/>
    </row>
    <row r="29" spans="2:14" ht="50.15" customHeight="1" x14ac:dyDescent="0.25">
      <c r="B29" s="24">
        <v>10</v>
      </c>
      <c r="C29" s="49" t="s">
        <v>47</v>
      </c>
      <c r="D29" s="50"/>
      <c r="E29" s="50"/>
      <c r="F29" s="50"/>
      <c r="G29" s="64">
        <v>42542</v>
      </c>
      <c r="H29" s="65"/>
      <c r="I29" s="66"/>
      <c r="J29" s="64">
        <v>42704</v>
      </c>
      <c r="K29" s="65"/>
      <c r="L29" s="65"/>
      <c r="M29" s="18">
        <f t="shared" si="0"/>
        <v>162</v>
      </c>
      <c r="N29" s="6"/>
    </row>
    <row r="30" spans="2:14" ht="50.15" customHeight="1" x14ac:dyDescent="0.25">
      <c r="B30" s="24">
        <v>11</v>
      </c>
      <c r="C30" s="49" t="s">
        <v>48</v>
      </c>
      <c r="D30" s="50"/>
      <c r="E30" s="50"/>
      <c r="F30" s="50"/>
      <c r="G30" s="67">
        <v>42128</v>
      </c>
      <c r="H30" s="68"/>
      <c r="I30" s="68"/>
      <c r="J30" s="67">
        <v>42531</v>
      </c>
      <c r="K30" s="68"/>
      <c r="L30" s="69"/>
      <c r="M30" s="18">
        <f t="shared" si="0"/>
        <v>403</v>
      </c>
      <c r="N30" s="6"/>
    </row>
    <row r="31" spans="2:14" ht="50.15" customHeight="1" x14ac:dyDescent="0.25">
      <c r="B31" s="24">
        <v>12</v>
      </c>
      <c r="C31" s="49" t="s">
        <v>49</v>
      </c>
      <c r="D31" s="50"/>
      <c r="E31" s="50"/>
      <c r="F31" s="50"/>
      <c r="G31" s="54">
        <v>40484</v>
      </c>
      <c r="H31" s="55"/>
      <c r="I31" s="56"/>
      <c r="J31" s="54">
        <v>42025</v>
      </c>
      <c r="K31" s="55"/>
      <c r="L31" s="55"/>
      <c r="M31" s="18">
        <f t="shared" si="0"/>
        <v>1541</v>
      </c>
      <c r="N31" s="6"/>
    </row>
    <row r="32" spans="2:14" ht="50.15" customHeight="1" x14ac:dyDescent="0.25">
      <c r="B32" s="24">
        <v>13</v>
      </c>
      <c r="C32" s="49" t="s">
        <v>50</v>
      </c>
      <c r="D32" s="50"/>
      <c r="E32" s="50"/>
      <c r="F32" s="50"/>
      <c r="G32" s="54">
        <v>40430</v>
      </c>
      <c r="H32" s="55"/>
      <c r="I32" s="56"/>
      <c r="J32" s="54">
        <v>40487</v>
      </c>
      <c r="K32" s="55"/>
      <c r="L32" s="55"/>
      <c r="M32" s="18">
        <f t="shared" si="0"/>
        <v>57</v>
      </c>
      <c r="N32" s="6"/>
    </row>
    <row r="33" spans="2:14" ht="102" customHeight="1" thickBot="1" x14ac:dyDescent="0.3">
      <c r="B33" s="24">
        <v>14</v>
      </c>
      <c r="C33" s="49" t="s">
        <v>51</v>
      </c>
      <c r="D33" s="50"/>
      <c r="E33" s="50"/>
      <c r="F33" s="50"/>
      <c r="G33" s="54">
        <v>40159</v>
      </c>
      <c r="H33" s="55"/>
      <c r="I33" s="56"/>
      <c r="J33" s="54">
        <v>40401</v>
      </c>
      <c r="K33" s="55"/>
      <c r="L33" s="55"/>
      <c r="M33" s="18">
        <f t="shared" si="0"/>
        <v>242</v>
      </c>
      <c r="N33" s="6"/>
    </row>
    <row r="34" spans="2:14" ht="30" customHeight="1" thickBot="1" x14ac:dyDescent="0.3">
      <c r="B34" s="122"/>
      <c r="C34" s="93"/>
      <c r="D34" s="93"/>
      <c r="E34" s="93"/>
      <c r="F34" s="123"/>
      <c r="G34" s="131" t="s">
        <v>29</v>
      </c>
      <c r="H34" s="132"/>
      <c r="I34" s="133"/>
      <c r="J34" s="43" t="s">
        <v>30</v>
      </c>
      <c r="K34" s="44"/>
      <c r="L34" s="45"/>
      <c r="M34" s="19">
        <f>SUM(M20:M33)</f>
        <v>4718</v>
      </c>
      <c r="N34" s="6"/>
    </row>
    <row r="35" spans="2:14" ht="15.75" customHeight="1" thickBot="1" x14ac:dyDescent="0.3">
      <c r="B35" s="122"/>
      <c r="C35" s="121"/>
      <c r="D35" s="121"/>
      <c r="E35" s="121"/>
      <c r="F35" s="121"/>
      <c r="G35" s="121"/>
      <c r="H35" s="121"/>
      <c r="I35" s="121"/>
      <c r="J35" s="72"/>
      <c r="K35" s="72"/>
      <c r="L35" s="72"/>
      <c r="M35" s="73"/>
      <c r="N35" s="6"/>
    </row>
    <row r="36" spans="2:14" ht="30" customHeight="1" thickBot="1" x14ac:dyDescent="0.3">
      <c r="B36" s="122"/>
      <c r="C36" s="125" t="s">
        <v>31</v>
      </c>
      <c r="D36" s="126"/>
      <c r="E36" s="127"/>
      <c r="F36" s="116"/>
      <c r="G36" s="117"/>
      <c r="H36" s="117"/>
      <c r="I36" s="118"/>
      <c r="J36" s="74"/>
      <c r="K36" s="74"/>
      <c r="L36" s="74"/>
      <c r="M36" s="75"/>
      <c r="N36" s="6"/>
    </row>
    <row r="37" spans="2:14" ht="30" customHeight="1" thickBot="1" x14ac:dyDescent="0.3">
      <c r="B37" s="122"/>
      <c r="C37" s="128" t="s">
        <v>32</v>
      </c>
      <c r="D37" s="129"/>
      <c r="E37" s="130"/>
      <c r="F37" s="116"/>
      <c r="G37" s="117"/>
      <c r="H37" s="117"/>
      <c r="I37" s="118"/>
      <c r="J37" s="74"/>
      <c r="K37" s="74"/>
      <c r="L37" s="74"/>
      <c r="M37" s="75"/>
      <c r="N37" s="6"/>
    </row>
    <row r="38" spans="2:14" ht="30" customHeight="1" thickBot="1" x14ac:dyDescent="0.3">
      <c r="B38" s="122"/>
      <c r="C38" s="116" t="s">
        <v>33</v>
      </c>
      <c r="D38" s="117"/>
      <c r="E38" s="118"/>
      <c r="F38" s="20" t="s">
        <v>8</v>
      </c>
      <c r="G38" s="20" t="s">
        <v>9</v>
      </c>
      <c r="H38" s="20" t="s">
        <v>10</v>
      </c>
      <c r="I38" s="119"/>
      <c r="J38" s="74"/>
      <c r="K38" s="74"/>
      <c r="L38" s="74"/>
      <c r="M38" s="75"/>
    </row>
    <row r="39" spans="2:14" ht="13.5" customHeight="1" thickBot="1" x14ac:dyDescent="0.3">
      <c r="B39" s="124"/>
      <c r="C39" s="94"/>
      <c r="D39" s="94"/>
      <c r="E39" s="94"/>
      <c r="F39" s="94"/>
      <c r="G39" s="94"/>
      <c r="H39" s="94"/>
      <c r="I39" s="120"/>
      <c r="J39" s="76"/>
      <c r="K39" s="76"/>
      <c r="L39" s="76"/>
      <c r="M39" s="77"/>
    </row>
    <row r="40" spans="2:14" ht="10.5" customHeight="1" x14ac:dyDescent="0.25"/>
  </sheetData>
  <mergeCells count="90">
    <mergeCell ref="L2:M2"/>
    <mergeCell ref="B6:M6"/>
    <mergeCell ref="C18:M18"/>
    <mergeCell ref="B7:B19"/>
    <mergeCell ref="C11:F11"/>
    <mergeCell ref="C13:D14"/>
    <mergeCell ref="C15:D17"/>
    <mergeCell ref="L15:L16"/>
    <mergeCell ref="B2:D4"/>
    <mergeCell ref="E2:K4"/>
    <mergeCell ref="C19:F19"/>
    <mergeCell ref="G19:I19"/>
    <mergeCell ref="F17:H17"/>
    <mergeCell ref="C8:D8"/>
    <mergeCell ref="E8:J8"/>
    <mergeCell ref="L3:M3"/>
    <mergeCell ref="I38:I39"/>
    <mergeCell ref="C35:I35"/>
    <mergeCell ref="B34:F34"/>
    <mergeCell ref="B35:B38"/>
    <mergeCell ref="B39:H39"/>
    <mergeCell ref="C36:E36"/>
    <mergeCell ref="C37:E37"/>
    <mergeCell ref="C38:E38"/>
    <mergeCell ref="F36:I36"/>
    <mergeCell ref="G34:I34"/>
    <mergeCell ref="J35:M39"/>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7:I37"/>
    <mergeCell ref="C32:F32"/>
    <mergeCell ref="C7:J7"/>
    <mergeCell ref="C28:F28"/>
    <mergeCell ref="G28:I28"/>
    <mergeCell ref="C29:F29"/>
    <mergeCell ref="G29:I29"/>
    <mergeCell ref="C30:F30"/>
    <mergeCell ref="G30:I30"/>
    <mergeCell ref="G27:I27"/>
    <mergeCell ref="J27:L27"/>
    <mergeCell ref="G26:I26"/>
    <mergeCell ref="J26:L26"/>
    <mergeCell ref="L7:M7"/>
    <mergeCell ref="J28:L28"/>
    <mergeCell ref="J29:L29"/>
    <mergeCell ref="J30:L30"/>
    <mergeCell ref="J34:L34"/>
    <mergeCell ref="C12:E12"/>
    <mergeCell ref="C25:F25"/>
    <mergeCell ref="G25:I25"/>
    <mergeCell ref="J25:L25"/>
    <mergeCell ref="C26:F26"/>
    <mergeCell ref="C33:F33"/>
    <mergeCell ref="G32:I32"/>
    <mergeCell ref="G33:I33"/>
    <mergeCell ref="J32:L32"/>
    <mergeCell ref="J33:L33"/>
    <mergeCell ref="C27:F27"/>
    <mergeCell ref="C31:F31"/>
    <mergeCell ref="G31:I31"/>
    <mergeCell ref="J31:L31"/>
    <mergeCell ref="F12:H12"/>
    <mergeCell ref="C24:F24"/>
    <mergeCell ref="G24:I24"/>
    <mergeCell ref="J24:L24"/>
    <mergeCell ref="C23:F23"/>
    <mergeCell ref="G23:I23"/>
    <mergeCell ref="J23:L23"/>
    <mergeCell ref="C22:F22"/>
    <mergeCell ref="G22:I22"/>
    <mergeCell ref="J22:L22"/>
    <mergeCell ref="J19:L19"/>
    <mergeCell ref="C20:F20"/>
    <mergeCell ref="G20:I20"/>
    <mergeCell ref="J20:L20"/>
    <mergeCell ref="C21:F21"/>
    <mergeCell ref="G21:I21"/>
    <mergeCell ref="J21:L21"/>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53125" defaultRowHeight="12.5" x14ac:dyDescent="0.25"/>
  <sheetData>
    <row r="1" spans="1:17" s="7" customFormat="1" x14ac:dyDescent="0.25">
      <c r="A1" s="7">
        <v>3544</v>
      </c>
      <c r="B1" s="7" t="s">
        <v>34</v>
      </c>
      <c r="C1" s="7">
        <v>19</v>
      </c>
      <c r="D1" s="7" t="s">
        <v>35</v>
      </c>
      <c r="E1" s="7">
        <v>79783751</v>
      </c>
      <c r="F1" s="7">
        <v>79783751</v>
      </c>
      <c r="G1" s="7">
        <v>63448842</v>
      </c>
      <c r="H1" s="7">
        <v>77015698</v>
      </c>
      <c r="I1" s="7">
        <v>19</v>
      </c>
      <c r="J1" s="7" t="s">
        <v>35</v>
      </c>
      <c r="K1" s="7">
        <v>82</v>
      </c>
      <c r="L1" s="7" t="s">
        <v>36</v>
      </c>
      <c r="M1" s="7">
        <v>21</v>
      </c>
      <c r="N1" s="7" t="s">
        <v>37</v>
      </c>
      <c r="O1" s="7">
        <f>CTmsFormato</f>
        <v>0</v>
      </c>
      <c r="P1" s="7">
        <v>19</v>
      </c>
      <c r="Q1" s="7" t="s">
        <v>34</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BRANDON HERNANDEZ CLAVIJO</cp:lastModifiedBy>
  <cp:revision/>
  <dcterms:created xsi:type="dcterms:W3CDTF">2012-11-06T19:26:27Z</dcterms:created>
  <dcterms:modified xsi:type="dcterms:W3CDTF">2025-09-10T22:06:43Z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